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3860" windowHeight="16740"/>
  </bookViews>
  <sheets>
    <sheet name="~IQ10C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T170" i="1"/>
  <c r="T174"/>
  <c r="U152"/>
  <c r="W152"/>
  <c r="U153"/>
  <c r="W153"/>
  <c r="U154"/>
  <c r="W154"/>
  <c r="U155"/>
  <c r="W155"/>
  <c r="U156"/>
  <c r="W156"/>
  <c r="U157"/>
  <c r="W157"/>
  <c r="U158"/>
  <c r="W158"/>
  <c r="U159"/>
  <c r="W159"/>
  <c r="U160"/>
  <c r="W160"/>
  <c r="U161"/>
  <c r="W161"/>
  <c r="U162"/>
  <c r="W162"/>
  <c r="U163"/>
  <c r="W163"/>
  <c r="U164"/>
  <c r="W164"/>
  <c r="U165"/>
  <c r="W165"/>
  <c r="U166"/>
  <c r="W166"/>
  <c r="U167"/>
  <c r="W167"/>
  <c r="U168"/>
  <c r="W168"/>
  <c r="U151"/>
  <c r="W151"/>
  <c r="O170"/>
  <c r="O174"/>
  <c r="P152"/>
  <c r="R152"/>
  <c r="P153"/>
  <c r="R153"/>
  <c r="P154"/>
  <c r="R154"/>
  <c r="P155"/>
  <c r="R155"/>
  <c r="P156"/>
  <c r="R156"/>
  <c r="P157"/>
  <c r="R157"/>
  <c r="P158"/>
  <c r="R158"/>
  <c r="P159"/>
  <c r="R159"/>
  <c r="P160"/>
  <c r="R160"/>
  <c r="P161"/>
  <c r="R161"/>
  <c r="P162"/>
  <c r="R162"/>
  <c r="P163"/>
  <c r="R163"/>
  <c r="P164"/>
  <c r="R164"/>
  <c r="P165"/>
  <c r="R165"/>
  <c r="P166"/>
  <c r="R166"/>
  <c r="P167"/>
  <c r="R167"/>
  <c r="P168"/>
  <c r="R168"/>
  <c r="P151"/>
  <c r="R151"/>
  <c r="J170"/>
  <c r="J174"/>
  <c r="K152"/>
  <c r="M152"/>
  <c r="K153"/>
  <c r="M153"/>
  <c r="K154"/>
  <c r="M154"/>
  <c r="K155"/>
  <c r="M155"/>
  <c r="K156"/>
  <c r="M156"/>
  <c r="K157"/>
  <c r="M157"/>
  <c r="K158"/>
  <c r="M158"/>
  <c r="K159"/>
  <c r="M159"/>
  <c r="K160"/>
  <c r="M160"/>
  <c r="K161"/>
  <c r="M161"/>
  <c r="K162"/>
  <c r="M162"/>
  <c r="K163"/>
  <c r="M163"/>
  <c r="K164"/>
  <c r="M164"/>
  <c r="K165"/>
  <c r="M165"/>
  <c r="K166"/>
  <c r="M166"/>
  <c r="K167"/>
  <c r="M167"/>
  <c r="K168"/>
  <c r="M168"/>
  <c r="K151"/>
  <c r="M151"/>
  <c r="T141"/>
  <c r="T145"/>
  <c r="U123"/>
  <c r="W123"/>
  <c r="U124"/>
  <c r="W124"/>
  <c r="U125"/>
  <c r="W125"/>
  <c r="U126"/>
  <c r="W126"/>
  <c r="U127"/>
  <c r="W127"/>
  <c r="U128"/>
  <c r="W128"/>
  <c r="U129"/>
  <c r="W129"/>
  <c r="U130"/>
  <c r="W130"/>
  <c r="U131"/>
  <c r="W131"/>
  <c r="U132"/>
  <c r="W132"/>
  <c r="U133"/>
  <c r="W133"/>
  <c r="U134"/>
  <c r="W134"/>
  <c r="U135"/>
  <c r="W135"/>
  <c r="U122"/>
  <c r="W122"/>
  <c r="O141"/>
  <c r="O145"/>
  <c r="P123"/>
  <c r="R123"/>
  <c r="P124"/>
  <c r="R124"/>
  <c r="P125"/>
  <c r="R125"/>
  <c r="P126"/>
  <c r="R126"/>
  <c r="P127"/>
  <c r="R127"/>
  <c r="P128"/>
  <c r="R128"/>
  <c r="P129"/>
  <c r="R129"/>
  <c r="P130"/>
  <c r="R130"/>
  <c r="P131"/>
  <c r="R131"/>
  <c r="P132"/>
  <c r="R132"/>
  <c r="P133"/>
  <c r="R133"/>
  <c r="P134"/>
  <c r="R134"/>
  <c r="P122"/>
  <c r="R122"/>
  <c r="J141"/>
  <c r="J145"/>
  <c r="K123"/>
  <c r="M123"/>
  <c r="K124"/>
  <c r="M124"/>
  <c r="K125"/>
  <c r="M125"/>
  <c r="K126"/>
  <c r="M126"/>
  <c r="K127"/>
  <c r="M127"/>
  <c r="K128"/>
  <c r="M128"/>
  <c r="K129"/>
  <c r="M129"/>
  <c r="K130"/>
  <c r="M130"/>
  <c r="K131"/>
  <c r="M131"/>
  <c r="K132"/>
  <c r="M132"/>
  <c r="K133"/>
  <c r="M133"/>
  <c r="K134"/>
  <c r="M134"/>
  <c r="K135"/>
  <c r="M135"/>
  <c r="K122"/>
  <c r="M122"/>
  <c r="T112"/>
  <c r="T116"/>
  <c r="U94"/>
  <c r="W94"/>
  <c r="U95"/>
  <c r="W95"/>
  <c r="U96"/>
  <c r="W96"/>
  <c r="U97"/>
  <c r="W97"/>
  <c r="U98"/>
  <c r="W98"/>
  <c r="U99"/>
  <c r="W99"/>
  <c r="U100"/>
  <c r="W100"/>
  <c r="U101"/>
  <c r="W101"/>
  <c r="U102"/>
  <c r="W102"/>
  <c r="U103"/>
  <c r="W103"/>
  <c r="U104"/>
  <c r="W104"/>
  <c r="U105"/>
  <c r="W105"/>
  <c r="U106"/>
  <c r="W106"/>
  <c r="U93"/>
  <c r="W93"/>
  <c r="O112"/>
  <c r="O116"/>
  <c r="P94"/>
  <c r="R94"/>
  <c r="P95"/>
  <c r="R95"/>
  <c r="P96"/>
  <c r="R96"/>
  <c r="P97"/>
  <c r="R97"/>
  <c r="P98"/>
  <c r="R98"/>
  <c r="P99"/>
  <c r="R99"/>
  <c r="P100"/>
  <c r="R100"/>
  <c r="P93"/>
  <c r="R93"/>
  <c r="J112"/>
  <c r="J116"/>
  <c r="K94"/>
  <c r="M94"/>
  <c r="K95"/>
  <c r="M95"/>
  <c r="K96"/>
  <c r="M96"/>
  <c r="K97"/>
  <c r="M97"/>
  <c r="K98"/>
  <c r="M98"/>
  <c r="K99"/>
  <c r="M99"/>
  <c r="K100"/>
  <c r="M100"/>
  <c r="K101"/>
  <c r="M101"/>
  <c r="K102"/>
  <c r="M102"/>
  <c r="K103"/>
  <c r="M103"/>
  <c r="K104"/>
  <c r="M104"/>
  <c r="K105"/>
  <c r="M105"/>
  <c r="K106"/>
  <c r="M106"/>
  <c r="K93"/>
  <c r="M93"/>
  <c r="T83"/>
  <c r="T87"/>
  <c r="U65"/>
  <c r="W65"/>
  <c r="U66"/>
  <c r="W66"/>
  <c r="U67"/>
  <c r="W67"/>
  <c r="U68"/>
  <c r="W68"/>
  <c r="U69"/>
  <c r="W69"/>
  <c r="U70"/>
  <c r="W70"/>
  <c r="U71"/>
  <c r="W71"/>
  <c r="U72"/>
  <c r="W72"/>
  <c r="U73"/>
  <c r="W73"/>
  <c r="U74"/>
  <c r="W74"/>
  <c r="U75"/>
  <c r="W75"/>
  <c r="U76"/>
  <c r="W76"/>
  <c r="U77"/>
  <c r="W77"/>
  <c r="U64"/>
  <c r="W64"/>
  <c r="O83"/>
  <c r="O87"/>
  <c r="P65"/>
  <c r="R65"/>
  <c r="P66"/>
  <c r="R66"/>
  <c r="P67"/>
  <c r="R67"/>
  <c r="P68"/>
  <c r="R68"/>
  <c r="P69"/>
  <c r="R69"/>
  <c r="P70"/>
  <c r="R70"/>
  <c r="P71"/>
  <c r="R71"/>
  <c r="P64"/>
  <c r="R64"/>
  <c r="J83"/>
  <c r="J87"/>
  <c r="K65"/>
  <c r="M65"/>
  <c r="K66"/>
  <c r="M66"/>
  <c r="K67"/>
  <c r="M67"/>
  <c r="K68"/>
  <c r="M68"/>
  <c r="K69"/>
  <c r="M69"/>
  <c r="K70"/>
  <c r="M70"/>
  <c r="K71"/>
  <c r="M71"/>
  <c r="K72"/>
  <c r="M72"/>
  <c r="K73"/>
  <c r="M73"/>
  <c r="K74"/>
  <c r="M74"/>
  <c r="K75"/>
  <c r="M75"/>
  <c r="K76"/>
  <c r="M76"/>
  <c r="K77"/>
  <c r="M77"/>
  <c r="K64"/>
  <c r="M64"/>
  <c r="T54"/>
  <c r="T58"/>
  <c r="U36"/>
  <c r="W36"/>
  <c r="U37"/>
  <c r="W37"/>
  <c r="U38"/>
  <c r="W38"/>
  <c r="U39"/>
  <c r="W39"/>
  <c r="U40"/>
  <c r="W40"/>
  <c r="U41"/>
  <c r="W41"/>
  <c r="U42"/>
  <c r="W42"/>
  <c r="U43"/>
  <c r="W43"/>
  <c r="U44"/>
  <c r="W44"/>
  <c r="U45"/>
  <c r="W45"/>
  <c r="U46"/>
  <c r="W46"/>
  <c r="U47"/>
  <c r="W47"/>
  <c r="U48"/>
  <c r="W48"/>
  <c r="U35"/>
  <c r="W35"/>
  <c r="O54"/>
  <c r="O58"/>
  <c r="P36"/>
  <c r="R36"/>
  <c r="P37"/>
  <c r="R37"/>
  <c r="P38"/>
  <c r="R38"/>
  <c r="P39"/>
  <c r="R39"/>
  <c r="P40"/>
  <c r="R40"/>
  <c r="P41"/>
  <c r="R41"/>
  <c r="P42"/>
  <c r="R42"/>
  <c r="P35"/>
  <c r="R35"/>
  <c r="J54"/>
  <c r="J58"/>
  <c r="K36"/>
  <c r="M36"/>
  <c r="K37"/>
  <c r="M37"/>
  <c r="K38"/>
  <c r="M38"/>
  <c r="K39"/>
  <c r="M39"/>
  <c r="K40"/>
  <c r="M40"/>
  <c r="K41"/>
  <c r="M41"/>
  <c r="K42"/>
  <c r="M42"/>
  <c r="K43"/>
  <c r="M43"/>
  <c r="K44"/>
  <c r="M44"/>
  <c r="K45"/>
  <c r="M45"/>
  <c r="K46"/>
  <c r="M46"/>
  <c r="K47"/>
  <c r="M47"/>
  <c r="K48"/>
  <c r="M48"/>
  <c r="K35"/>
  <c r="M35"/>
  <c r="T25"/>
  <c r="T29"/>
  <c r="U7"/>
  <c r="W7"/>
  <c r="U8"/>
  <c r="W8"/>
  <c r="U9"/>
  <c r="W9"/>
  <c r="U10"/>
  <c r="W10"/>
  <c r="U11"/>
  <c r="W11"/>
  <c r="U12"/>
  <c r="W12"/>
  <c r="U13"/>
  <c r="W13"/>
  <c r="U14"/>
  <c r="W14"/>
  <c r="U15"/>
  <c r="W15"/>
  <c r="U16"/>
  <c r="W16"/>
  <c r="U17"/>
  <c r="W17"/>
  <c r="U18"/>
  <c r="W18"/>
  <c r="U19"/>
  <c r="W19"/>
  <c r="U6"/>
  <c r="W6"/>
  <c r="O25"/>
  <c r="O29"/>
  <c r="P7"/>
  <c r="R7"/>
  <c r="P8"/>
  <c r="R8"/>
  <c r="P9"/>
  <c r="R9"/>
  <c r="P10"/>
  <c r="R10"/>
  <c r="P11"/>
  <c r="R11"/>
  <c r="P12"/>
  <c r="R12"/>
  <c r="P13"/>
  <c r="R13"/>
  <c r="P14"/>
  <c r="R14"/>
  <c r="P6"/>
  <c r="R6"/>
  <c r="J25"/>
  <c r="J29"/>
  <c r="K7"/>
  <c r="M7"/>
  <c r="K8"/>
  <c r="M8"/>
  <c r="K9"/>
  <c r="M9"/>
  <c r="K10"/>
  <c r="M10"/>
  <c r="K11"/>
  <c r="M11"/>
  <c r="K12"/>
  <c r="M12"/>
  <c r="K13"/>
  <c r="M13"/>
  <c r="K14"/>
  <c r="M14"/>
  <c r="K15"/>
  <c r="M15"/>
  <c r="K16"/>
  <c r="M16"/>
  <c r="K17"/>
  <c r="M17"/>
  <c r="K18"/>
  <c r="M18"/>
  <c r="K19"/>
  <c r="M19"/>
  <c r="K6"/>
  <c r="M6"/>
  <c r="U170"/>
  <c r="U172"/>
  <c r="U175"/>
  <c r="P170"/>
  <c r="P172"/>
  <c r="P175"/>
  <c r="K170"/>
  <c r="K172"/>
  <c r="K175"/>
  <c r="U141"/>
  <c r="U143"/>
  <c r="U146"/>
  <c r="P141"/>
  <c r="P143"/>
  <c r="P146"/>
  <c r="K141"/>
  <c r="K143"/>
  <c r="K146"/>
  <c r="U112"/>
  <c r="U114"/>
  <c r="U117"/>
  <c r="P112"/>
  <c r="P114"/>
  <c r="P117"/>
  <c r="K112"/>
  <c r="K114"/>
  <c r="K117"/>
  <c r="U83"/>
  <c r="U85"/>
  <c r="U88"/>
  <c r="P83"/>
  <c r="P85"/>
  <c r="P88"/>
  <c r="K83"/>
  <c r="K85"/>
  <c r="K88"/>
  <c r="U54"/>
  <c r="U56"/>
  <c r="U59"/>
  <c r="P54"/>
  <c r="P56"/>
  <c r="P59"/>
  <c r="K54"/>
  <c r="K56"/>
  <c r="K59"/>
  <c r="P25"/>
  <c r="P27"/>
  <c r="P30"/>
  <c r="U25"/>
  <c r="U27"/>
  <c r="U30"/>
  <c r="K25"/>
  <c r="K27"/>
  <c r="K30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74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3"/>
  <c r="F4"/>
  <c r="F5"/>
  <c r="F6"/>
  <c r="F7"/>
  <c r="F8"/>
  <c r="F9"/>
  <c r="F10"/>
  <c r="F11"/>
  <c r="F12"/>
  <c r="F13"/>
  <c r="F14"/>
  <c r="F15"/>
  <c r="F2"/>
  <c r="D293"/>
</calcChain>
</file>

<file path=xl/sharedStrings.xml><?xml version="1.0" encoding="utf-8"?>
<sst xmlns="http://schemas.openxmlformats.org/spreadsheetml/2006/main" count="1243" uniqueCount="448">
  <si>
    <t>13 nt</t>
    <phoneticPr fontId="0" type="noConversion"/>
  </si>
  <si>
    <t>12 nt</t>
    <phoneticPr fontId="0" type="noConversion"/>
  </si>
  <si>
    <t>11 nt</t>
    <phoneticPr fontId="0" type="noConversion"/>
  </si>
  <si>
    <t>2 nt-DG203-2 (-GreB)</t>
    <phoneticPr fontId="0" type="noConversion"/>
  </si>
  <si>
    <t>5 nt</t>
    <phoneticPr fontId="0" type="noConversion"/>
  </si>
  <si>
    <t>3 nt</t>
    <phoneticPr fontId="0" type="noConversion"/>
  </si>
  <si>
    <t>2 nt-DG203-2 (+GreB)</t>
    <phoneticPr fontId="0" type="noConversion"/>
  </si>
  <si>
    <t>2 nt-N25anti (-GreB)</t>
    <phoneticPr fontId="0" type="noConversion"/>
  </si>
  <si>
    <t>2 nt-N25anti (+GreB)</t>
    <phoneticPr fontId="0" type="noConversion"/>
  </si>
  <si>
    <t>2 nt-RL3 (-GreB)</t>
    <phoneticPr fontId="0" type="noConversion"/>
  </si>
  <si>
    <t>2 nt-RL3 (+GreB)</t>
    <phoneticPr fontId="0" type="noConversion"/>
  </si>
  <si>
    <t>15 nt</t>
    <phoneticPr fontId="0" type="noConversion"/>
  </si>
  <si>
    <t>14 nt</t>
    <phoneticPr fontId="0" type="noConversion"/>
  </si>
  <si>
    <t>13 nt</t>
    <phoneticPr fontId="0" type="noConversion"/>
  </si>
  <si>
    <t>12 nt</t>
    <phoneticPr fontId="0" type="noConversion"/>
  </si>
  <si>
    <t>11 nt</t>
    <phoneticPr fontId="0" type="noConversion"/>
  </si>
  <si>
    <t>10 nt</t>
    <phoneticPr fontId="0" type="noConversion"/>
  </si>
  <si>
    <t>9 nt</t>
    <phoneticPr fontId="0" type="noConversion"/>
  </si>
  <si>
    <t>8 nt</t>
    <phoneticPr fontId="0" type="noConversion"/>
  </si>
  <si>
    <t>7 nt</t>
    <phoneticPr fontId="0" type="noConversion"/>
  </si>
  <si>
    <t>6 nt</t>
    <phoneticPr fontId="0" type="noConversion"/>
  </si>
  <si>
    <t>5 nt</t>
    <phoneticPr fontId="0" type="noConversion"/>
  </si>
  <si>
    <t>4 nt</t>
    <phoneticPr fontId="0" type="noConversion"/>
  </si>
  <si>
    <t>3 nt</t>
    <phoneticPr fontId="0" type="noConversion"/>
  </si>
  <si>
    <t>2 nt-RL3 (-GreB)</t>
    <phoneticPr fontId="0" type="noConversion"/>
  </si>
  <si>
    <t>2 nt-RL2 (-GreB)</t>
    <phoneticPr fontId="0" type="noConversion"/>
  </si>
  <si>
    <t>FL-DG203-2 (+GreB)</t>
    <phoneticPr fontId="0" type="noConversion"/>
  </si>
  <si>
    <t>FL-DG203-2 (-GreB)</t>
    <phoneticPr fontId="0" type="noConversion"/>
  </si>
  <si>
    <t>FL-N25anti (-GreB)</t>
    <phoneticPr fontId="0" type="noConversion"/>
  </si>
  <si>
    <t>FL-N25anti (+GreB)</t>
    <phoneticPr fontId="0" type="noConversion"/>
  </si>
  <si>
    <t>FL-RL3 (-GreB)</t>
    <phoneticPr fontId="0" type="noConversion"/>
  </si>
  <si>
    <t>FL-RL3 (+GreB)</t>
    <phoneticPr fontId="0" type="noConversion"/>
  </si>
  <si>
    <t>FL-RL2 (-GreB)</t>
    <phoneticPr fontId="0" type="noConversion"/>
  </si>
  <si>
    <t>FL-RL2 (+GreB)</t>
    <phoneticPr fontId="0" type="noConversion"/>
  </si>
  <si>
    <t>FL-RL1 (-GreB)</t>
    <phoneticPr fontId="0" type="noConversion"/>
  </si>
  <si>
    <t>FL-RL1 (+GreB)</t>
    <phoneticPr fontId="0" type="noConversion"/>
  </si>
  <si>
    <t>FL-N25 (-GreB)</t>
    <phoneticPr fontId="0" type="noConversion"/>
  </si>
  <si>
    <t>FL-N25 (+GreB)</t>
    <phoneticPr fontId="0" type="noConversion"/>
  </si>
  <si>
    <t>19 nt</t>
    <phoneticPr fontId="0" type="noConversion"/>
  </si>
  <si>
    <t>18 nt</t>
    <phoneticPr fontId="0" type="noConversion"/>
  </si>
  <si>
    <t>17 nt</t>
    <phoneticPr fontId="0" type="noConversion"/>
  </si>
  <si>
    <t>16 nt</t>
    <phoneticPr fontId="0" type="noConversion"/>
  </si>
  <si>
    <t>15 nt</t>
    <phoneticPr fontId="0" type="noConversion"/>
  </si>
  <si>
    <t>14 nt</t>
    <phoneticPr fontId="0" type="noConversion"/>
  </si>
  <si>
    <t>13 nt</t>
    <phoneticPr fontId="0" type="noConversion"/>
  </si>
  <si>
    <t>12 nt</t>
    <phoneticPr fontId="0" type="noConversion"/>
  </si>
  <si>
    <t>11 nt</t>
    <phoneticPr fontId="0" type="noConversion"/>
  </si>
  <si>
    <t>10 nt</t>
    <phoneticPr fontId="0" type="noConversion"/>
  </si>
  <si>
    <t>9 nt</t>
    <phoneticPr fontId="0" type="noConversion"/>
  </si>
  <si>
    <t>8 nt</t>
    <phoneticPr fontId="0" type="noConversion"/>
  </si>
  <si>
    <t>APR:</t>
    <phoneticPr fontId="0" type="noConversion"/>
  </si>
  <si>
    <t>Sample name</t>
    <phoneticPr fontId="0" type="noConversion"/>
  </si>
  <si>
    <t>Blanks</t>
    <phoneticPr fontId="0" type="noConversion"/>
  </si>
  <si>
    <t>Subtract blanks</t>
    <phoneticPr fontId="0" type="noConversion"/>
  </si>
  <si>
    <t>RNA (nt)</t>
  </si>
  <si>
    <t>Total abortive:</t>
    <phoneticPr fontId="0" type="noConversion"/>
  </si>
  <si>
    <t>Total Trxpts:</t>
    <phoneticPr fontId="0" type="noConversion"/>
  </si>
  <si>
    <t>FL:</t>
    <phoneticPr fontId="0" type="noConversion"/>
  </si>
  <si>
    <t>% Yield</t>
    <phoneticPr fontId="0" type="noConversion"/>
  </si>
  <si>
    <t>% RNAP</t>
    <phoneticPr fontId="0" type="noConversion"/>
  </si>
  <si>
    <t>N25(-GreB)</t>
    <phoneticPr fontId="0" type="noConversion"/>
  </si>
  <si>
    <t>N25(+GreB)</t>
    <phoneticPr fontId="0" type="noConversion"/>
  </si>
  <si>
    <t>AP</t>
    <phoneticPr fontId="0" type="noConversion"/>
  </si>
  <si>
    <t>RL1(-GreB)</t>
    <phoneticPr fontId="0" type="noConversion"/>
  </si>
  <si>
    <t>RL1(+GreB)</t>
    <phoneticPr fontId="0" type="noConversion"/>
  </si>
  <si>
    <t>RL2(-GreB)</t>
    <phoneticPr fontId="0" type="noConversion"/>
  </si>
  <si>
    <t>RL2(+GreB)</t>
    <phoneticPr fontId="0" type="noConversion"/>
  </si>
  <si>
    <t>RL2(-GreB)</t>
    <phoneticPr fontId="0" type="noConversion"/>
  </si>
  <si>
    <t>RL3(-GreB)</t>
    <phoneticPr fontId="0" type="noConversion"/>
  </si>
  <si>
    <t>RL3(+GreB)</t>
    <phoneticPr fontId="0" type="noConversion"/>
  </si>
  <si>
    <t>N25anti</t>
    <phoneticPr fontId="0" type="noConversion"/>
  </si>
  <si>
    <t>(-GreB)</t>
    <phoneticPr fontId="0" type="noConversion"/>
  </si>
  <si>
    <t>(+GreB)</t>
    <phoneticPr fontId="0" type="noConversion"/>
  </si>
  <si>
    <t>DG203-2</t>
    <phoneticPr fontId="0" type="noConversion"/>
  </si>
  <si>
    <t>DG203-2</t>
    <phoneticPr fontId="0" type="noConversion"/>
  </si>
  <si>
    <t>2 nt-RL1 (-GreB)*</t>
    <phoneticPr fontId="0" type="noConversion"/>
  </si>
  <si>
    <t>2 nt-RL1 (+GreB)*</t>
    <phoneticPr fontId="0" type="noConversion"/>
  </si>
  <si>
    <t>2 nt-RL2 (-GreB)*</t>
    <phoneticPr fontId="0" type="noConversion"/>
  </si>
  <si>
    <t>2 nt-RL2 (+GreB)*</t>
    <phoneticPr fontId="0" type="noConversion"/>
  </si>
  <si>
    <t>2 nt-RL3 (-GreB)*</t>
    <phoneticPr fontId="0" type="noConversion"/>
  </si>
  <si>
    <t>2 nt-RL3 (+GreB)*</t>
    <phoneticPr fontId="0" type="noConversion"/>
  </si>
  <si>
    <t>2 nt-RL3 (-GreB)*</t>
    <phoneticPr fontId="0" type="noConversion"/>
  </si>
  <si>
    <t>*Had to draw a larger rectangle for these spots to accommodate the AA dinucleotide spot and the background</t>
    <phoneticPr fontId="0" type="noConversion"/>
  </si>
  <si>
    <t>dinucleotide spot.  Drew a new rectangle for blank subtraction (#293).</t>
    <phoneticPr fontId="0" type="noConversion"/>
  </si>
  <si>
    <t>RECT- 293</t>
    <phoneticPr fontId="0" type="noConversion"/>
  </si>
  <si>
    <t>APR:</t>
    <phoneticPr fontId="0" type="noConversion"/>
  </si>
  <si>
    <t>APR:</t>
    <phoneticPr fontId="0" type="noConversion"/>
  </si>
  <si>
    <t>APR:</t>
    <phoneticPr fontId="0" type="noConversion"/>
  </si>
  <si>
    <t>APR:</t>
    <phoneticPr fontId="0" type="noConversion"/>
  </si>
  <si>
    <t>10 nt</t>
    <phoneticPr fontId="0" type="noConversion"/>
  </si>
  <si>
    <t>9 nt</t>
    <phoneticPr fontId="0" type="noConversion"/>
  </si>
  <si>
    <t>8 nt</t>
    <phoneticPr fontId="0" type="noConversion"/>
  </si>
  <si>
    <t>7 nt</t>
    <phoneticPr fontId="0" type="noConversion"/>
  </si>
  <si>
    <t>6 nt</t>
    <phoneticPr fontId="0" type="noConversion"/>
  </si>
  <si>
    <t>5 nt</t>
    <phoneticPr fontId="0" type="noConversion"/>
  </si>
  <si>
    <t>4 nt</t>
    <phoneticPr fontId="0" type="noConversion"/>
  </si>
  <si>
    <t>3 nt</t>
    <phoneticPr fontId="0" type="noConversion"/>
  </si>
  <si>
    <t>2 nt-Blank (left)</t>
    <phoneticPr fontId="0" type="noConversion"/>
  </si>
  <si>
    <t>19 nt</t>
    <phoneticPr fontId="0" type="noConversion"/>
  </si>
  <si>
    <t>18 nt</t>
    <phoneticPr fontId="0" type="noConversion"/>
  </si>
  <si>
    <t>17 nt</t>
    <phoneticPr fontId="0" type="noConversion"/>
  </si>
  <si>
    <t>16 nt</t>
    <phoneticPr fontId="0" type="noConversion"/>
  </si>
  <si>
    <t>15 nt</t>
    <phoneticPr fontId="0" type="noConversion"/>
  </si>
  <si>
    <t>14 nt</t>
    <phoneticPr fontId="0" type="noConversion"/>
  </si>
  <si>
    <t>RECT- 199</t>
  </si>
  <si>
    <t>RECT- 200</t>
  </si>
  <si>
    <t>RECT- 201</t>
  </si>
  <si>
    <t>RECT- 202</t>
  </si>
  <si>
    <t>RECT- 203</t>
  </si>
  <si>
    <t>RECT- 204</t>
  </si>
  <si>
    <t>RECT- 205</t>
  </si>
  <si>
    <t>RECT- 206</t>
  </si>
  <si>
    <t>RECT- 207</t>
  </si>
  <si>
    <t>RECT- 208</t>
  </si>
  <si>
    <t>RECT- 209</t>
  </si>
  <si>
    <t>RECT- 210</t>
  </si>
  <si>
    <t>RECT- 211</t>
  </si>
  <si>
    <t>RECT- 212</t>
  </si>
  <si>
    <t>RECT- 213</t>
  </si>
  <si>
    <t>RECT- 214</t>
  </si>
  <si>
    <t>RECT- 215</t>
  </si>
  <si>
    <t>RECT- 216</t>
  </si>
  <si>
    <t>RECT- 217</t>
  </si>
  <si>
    <t>RECT- 218</t>
  </si>
  <si>
    <t>RECT- 219</t>
  </si>
  <si>
    <t>RECT- 220</t>
  </si>
  <si>
    <t>RECT- 221</t>
  </si>
  <si>
    <t>RECT- 222</t>
  </si>
  <si>
    <t>RECT- 223</t>
  </si>
  <si>
    <t>RECT- 224</t>
  </si>
  <si>
    <t>RECT- 225</t>
  </si>
  <si>
    <t>RECT- 226</t>
  </si>
  <si>
    <t>RECT- 227</t>
  </si>
  <si>
    <t>RECT- 228</t>
  </si>
  <si>
    <t>RECT- 229</t>
  </si>
  <si>
    <t>RECT- 230</t>
  </si>
  <si>
    <t>RECT- 231</t>
  </si>
  <si>
    <t>RECT- 232</t>
  </si>
  <si>
    <t>RECT- 233</t>
  </si>
  <si>
    <t>RECT- 234</t>
  </si>
  <si>
    <t>RECT- 235</t>
  </si>
  <si>
    <t>2 nt-RL2 (+GreB)</t>
    <phoneticPr fontId="0" type="noConversion"/>
  </si>
  <si>
    <t>2 nt-RL1 (-GreB)</t>
    <phoneticPr fontId="0" type="noConversion"/>
  </si>
  <si>
    <t>9 nt</t>
    <phoneticPr fontId="0" type="noConversion"/>
  </si>
  <si>
    <t>8 nt</t>
    <phoneticPr fontId="0" type="noConversion"/>
  </si>
  <si>
    <t>7 nt</t>
    <phoneticPr fontId="0" type="noConversion"/>
  </si>
  <si>
    <t>6 nt</t>
    <phoneticPr fontId="0" type="noConversion"/>
  </si>
  <si>
    <t>5 nt</t>
    <phoneticPr fontId="0" type="noConversion"/>
  </si>
  <si>
    <t>4 nt</t>
    <phoneticPr fontId="0" type="noConversion"/>
  </si>
  <si>
    <t>3 nt</t>
    <phoneticPr fontId="0" type="noConversion"/>
  </si>
  <si>
    <t>2 nt-RL1 (+GreB)</t>
    <phoneticPr fontId="0" type="noConversion"/>
  </si>
  <si>
    <t>15 nt</t>
    <phoneticPr fontId="0" type="noConversion"/>
  </si>
  <si>
    <t>14 nt</t>
    <phoneticPr fontId="0" type="noConversion"/>
  </si>
  <si>
    <t>13 nt</t>
    <phoneticPr fontId="0" type="noConversion"/>
  </si>
  <si>
    <t>12 nt</t>
    <phoneticPr fontId="0" type="noConversion"/>
  </si>
  <si>
    <t>11 nt</t>
    <phoneticPr fontId="0" type="noConversion"/>
  </si>
  <si>
    <t>10 nt</t>
    <phoneticPr fontId="0" type="noConversion"/>
  </si>
  <si>
    <t>2 nt-RL1 (-GreB)</t>
    <phoneticPr fontId="0" type="noConversion"/>
  </si>
  <si>
    <t>15 nt</t>
    <phoneticPr fontId="0" type="noConversion"/>
  </si>
  <si>
    <t>2 nt-N25 (-GreB)</t>
    <phoneticPr fontId="0" type="noConversion"/>
  </si>
  <si>
    <t>10 nt</t>
    <phoneticPr fontId="0" type="noConversion"/>
  </si>
  <si>
    <t>9 nt</t>
    <phoneticPr fontId="0" type="noConversion"/>
  </si>
  <si>
    <t>8 nt</t>
    <phoneticPr fontId="0" type="noConversion"/>
  </si>
  <si>
    <t>7 nt</t>
    <phoneticPr fontId="0" type="noConversion"/>
  </si>
  <si>
    <t>6 nt</t>
    <phoneticPr fontId="0" type="noConversion"/>
  </si>
  <si>
    <t>5 nt</t>
    <phoneticPr fontId="0" type="noConversion"/>
  </si>
  <si>
    <t>4 nt</t>
    <phoneticPr fontId="0" type="noConversion"/>
  </si>
  <si>
    <t>3 nt</t>
    <phoneticPr fontId="0" type="noConversion"/>
  </si>
  <si>
    <t>2 nt-N25 (+GreB)</t>
    <phoneticPr fontId="0" type="noConversion"/>
  </si>
  <si>
    <t>14 nt</t>
    <phoneticPr fontId="0" type="noConversion"/>
  </si>
  <si>
    <t>13 nt</t>
    <phoneticPr fontId="0" type="noConversion"/>
  </si>
  <si>
    <t>12 nt</t>
    <phoneticPr fontId="0" type="noConversion"/>
  </si>
  <si>
    <t>11 nt</t>
    <phoneticPr fontId="0" type="noConversion"/>
  </si>
  <si>
    <t>RECT- 253</t>
  </si>
  <si>
    <t>RECT- 254</t>
  </si>
  <si>
    <t>RECT- 255</t>
  </si>
  <si>
    <t>RECT- 256</t>
  </si>
  <si>
    <t>RECT- 257</t>
  </si>
  <si>
    <t>RECT- 258</t>
  </si>
  <si>
    <t>RECT- 259</t>
  </si>
  <si>
    <t>RECT- 260</t>
  </si>
  <si>
    <t>RECT- 261</t>
  </si>
  <si>
    <t>RECT- 262</t>
  </si>
  <si>
    <t>RECT- 263</t>
  </si>
  <si>
    <t>RECT- 264</t>
  </si>
  <si>
    <t>RECT- 265</t>
  </si>
  <si>
    <t>RECT- 266</t>
  </si>
  <si>
    <t>RECT- 267</t>
  </si>
  <si>
    <t>RECT- 268</t>
  </si>
  <si>
    <t>RECT- 269</t>
  </si>
  <si>
    <t>RECT- 270</t>
  </si>
  <si>
    <t>RECT- 271</t>
  </si>
  <si>
    <t>RECT- 272</t>
  </si>
  <si>
    <t>RECT- 273</t>
  </si>
  <si>
    <t>RECT- 274</t>
  </si>
  <si>
    <t>RECT- 275</t>
  </si>
  <si>
    <t>RECT- 276</t>
  </si>
  <si>
    <t>RECT- 277</t>
  </si>
  <si>
    <t>RECT- 278</t>
  </si>
  <si>
    <t>RECT- 279</t>
  </si>
  <si>
    <t>RECT- 280</t>
  </si>
  <si>
    <t>RECT- 281</t>
  </si>
  <si>
    <t>RECT- 282</t>
  </si>
  <si>
    <t>RECT- 283</t>
  </si>
  <si>
    <t>RECT- 284</t>
  </si>
  <si>
    <t>RECT- 285</t>
  </si>
  <si>
    <t>RECT- 286</t>
  </si>
  <si>
    <t>RECT- 287</t>
  </si>
  <si>
    <t>RECT- 288</t>
  </si>
  <si>
    <t>RECT- 289</t>
  </si>
  <si>
    <t>RECT- 290</t>
  </si>
  <si>
    <t>RECT- 291</t>
  </si>
  <si>
    <t>RECT- 292</t>
  </si>
  <si>
    <t>FL-Blank (right)</t>
    <phoneticPr fontId="0" type="noConversion"/>
  </si>
  <si>
    <t>FL-Blank (left)</t>
    <phoneticPr fontId="0" type="noConversion"/>
  </si>
  <si>
    <t>FL-DG203-2 (-GreB)</t>
    <phoneticPr fontId="0" type="noConversion"/>
  </si>
  <si>
    <t>RECT-  72</t>
  </si>
  <si>
    <t>RECT-  73</t>
  </si>
  <si>
    <t>RECT-  74</t>
  </si>
  <si>
    <t>RECT-  75</t>
  </si>
  <si>
    <t>RECT-  76</t>
  </si>
  <si>
    <t>RECT-  77</t>
  </si>
  <si>
    <t>RECT-  78</t>
  </si>
  <si>
    <t>RECT-  79</t>
  </si>
  <si>
    <t>RECT-  80</t>
  </si>
  <si>
    <t>RECT-  81</t>
  </si>
  <si>
    <t>RECT-  82</t>
  </si>
  <si>
    <t>RECT-  83</t>
  </si>
  <si>
    <t>RECT-  84</t>
  </si>
  <si>
    <t>RECT-  85</t>
  </si>
  <si>
    <t>RECT-  86</t>
  </si>
  <si>
    <t>RECT-  87</t>
  </si>
  <si>
    <t>RECT-  88</t>
  </si>
  <si>
    <t>RECT-  89</t>
  </si>
  <si>
    <t>RECT-  90</t>
  </si>
  <si>
    <t>RECT-  91</t>
  </si>
  <si>
    <t>RECT-  92</t>
  </si>
  <si>
    <t>RECT-  93</t>
  </si>
  <si>
    <t>RECT-  94</t>
  </si>
  <si>
    <t>RECT-  95</t>
  </si>
  <si>
    <t>RECT-  96</t>
  </si>
  <si>
    <t>RECT-  97</t>
  </si>
  <si>
    <t>RECT-  98</t>
  </si>
  <si>
    <t>RECT-  99</t>
  </si>
  <si>
    <t>RECT- 100</t>
  </si>
  <si>
    <t>RECT- 101</t>
  </si>
  <si>
    <t>RECT- 102</t>
  </si>
  <si>
    <t>RECT- 103</t>
  </si>
  <si>
    <t>RECT- 104</t>
  </si>
  <si>
    <t>RECT- 105</t>
  </si>
  <si>
    <t>RECT- 106</t>
  </si>
  <si>
    <t>RECT- 107</t>
  </si>
  <si>
    <t>RECT- 108</t>
  </si>
  <si>
    <t>7 nt</t>
    <phoneticPr fontId="0" type="noConversion"/>
  </si>
  <si>
    <t>6 nt</t>
    <phoneticPr fontId="0" type="noConversion"/>
  </si>
  <si>
    <t>6 nt</t>
    <phoneticPr fontId="0" type="noConversion"/>
  </si>
  <si>
    <t>5 nt</t>
    <phoneticPr fontId="0" type="noConversion"/>
  </si>
  <si>
    <t>4 nt</t>
    <phoneticPr fontId="0" type="noConversion"/>
  </si>
  <si>
    <t>4 nt</t>
    <phoneticPr fontId="0" type="noConversion"/>
  </si>
  <si>
    <t>3 nt</t>
    <phoneticPr fontId="0" type="noConversion"/>
  </si>
  <si>
    <t>2 nt-Blank (right)</t>
    <phoneticPr fontId="0" type="noConversion"/>
  </si>
  <si>
    <t>15 nt</t>
    <phoneticPr fontId="0" type="noConversion"/>
  </si>
  <si>
    <t>14 nt</t>
    <phoneticPr fontId="0" type="noConversion"/>
  </si>
  <si>
    <t>13 nt</t>
    <phoneticPr fontId="0" type="noConversion"/>
  </si>
  <si>
    <t>12 nt</t>
    <phoneticPr fontId="0" type="noConversion"/>
  </si>
  <si>
    <t>11 nt</t>
    <phoneticPr fontId="0" type="noConversion"/>
  </si>
  <si>
    <t>RECT- 126</t>
  </si>
  <si>
    <t>RECT- 127</t>
  </si>
  <si>
    <t>RECT- 128</t>
  </si>
  <si>
    <t>RECT- 129</t>
  </si>
  <si>
    <t>RECT- 130</t>
  </si>
  <si>
    <t>RECT- 131</t>
  </si>
  <si>
    <t>RECT- 132</t>
  </si>
  <si>
    <t>RECT- 133</t>
  </si>
  <si>
    <t>RECT- 134</t>
  </si>
  <si>
    <t>RECT- 135</t>
  </si>
  <si>
    <t>RECT- 136</t>
  </si>
  <si>
    <t>RECT- 137</t>
  </si>
  <si>
    <t>RECT- 138</t>
  </si>
  <si>
    <t>RECT- 139</t>
  </si>
  <si>
    <t>RECT- 140</t>
  </si>
  <si>
    <t>RECT- 141</t>
  </si>
  <si>
    <t>RECT- 142</t>
  </si>
  <si>
    <t>RECT- 143</t>
  </si>
  <si>
    <t>RECT- 144</t>
  </si>
  <si>
    <t>RECT- 145</t>
  </si>
  <si>
    <t>RECT- 146</t>
  </si>
  <si>
    <t>RECT- 147</t>
  </si>
  <si>
    <t>RECT- 148</t>
  </si>
  <si>
    <t>RECT- 149</t>
  </si>
  <si>
    <t>RECT- 150</t>
  </si>
  <si>
    <t>RECT- 151</t>
  </si>
  <si>
    <t>RECT- 152</t>
  </si>
  <si>
    <t>RECT- 153</t>
  </si>
  <si>
    <t>RECT- 154</t>
  </si>
  <si>
    <t>RECT- 155</t>
  </si>
  <si>
    <t>RECT- 156</t>
  </si>
  <si>
    <t>RECT- 157</t>
  </si>
  <si>
    <t>RECT- 158</t>
  </si>
  <si>
    <t>RECT- 159</t>
  </si>
  <si>
    <t>RECT- 160</t>
  </si>
  <si>
    <t>RECT- 161</t>
  </si>
  <si>
    <t>RECT- 162</t>
  </si>
  <si>
    <t>RECT- 163</t>
  </si>
  <si>
    <t>RECT- 164</t>
  </si>
  <si>
    <t>RECT- 165</t>
  </si>
  <si>
    <t>RECT- 166</t>
  </si>
  <si>
    <t>RECT- 167</t>
  </si>
  <si>
    <t>RECT- 168</t>
  </si>
  <si>
    <t>RECT- 169</t>
  </si>
  <si>
    <t>RECT- 170</t>
  </si>
  <si>
    <t>RECT- 171</t>
  </si>
  <si>
    <t>RECT- 172</t>
  </si>
  <si>
    <t>RECT- 173</t>
  </si>
  <si>
    <t>RECT- 174</t>
  </si>
  <si>
    <t>RECT- 175</t>
  </si>
  <si>
    <t>RECT- 176</t>
  </si>
  <si>
    <t>RECT- 177</t>
  </si>
  <si>
    <t>RECT- 178</t>
  </si>
  <si>
    <t>RECT- 179</t>
  </si>
  <si>
    <t>RECT- 180</t>
  </si>
  <si>
    <t>RECT- 181</t>
  </si>
  <si>
    <t>RECT- 182</t>
  </si>
  <si>
    <t>RECT- 183</t>
  </si>
  <si>
    <t>RECT- 184</t>
  </si>
  <si>
    <t>RECT- 185</t>
  </si>
  <si>
    <t>RECT- 186</t>
  </si>
  <si>
    <t>RECT- 187</t>
  </si>
  <si>
    <t>RECT- 188</t>
  </si>
  <si>
    <t>RECT- 189</t>
  </si>
  <si>
    <t>RECT- 190</t>
  </si>
  <si>
    <t>RECT- 191</t>
  </si>
  <si>
    <t>RECT- 192</t>
  </si>
  <si>
    <t>RECT- 193</t>
  </si>
  <si>
    <t>RECT- 194</t>
  </si>
  <si>
    <t>RECT- 195</t>
  </si>
  <si>
    <t>RECT- 196</t>
  </si>
  <si>
    <t>RECT- 197</t>
  </si>
  <si>
    <t>RECT- 198</t>
  </si>
  <si>
    <t>In lmh100227-2.xls, I recalculated evreything by ignoring the contribution of the 2-nt spot.  There, the (-GreB) duplicates become highly reproducible.</t>
    <phoneticPr fontId="0" type="noConversion"/>
  </si>
  <si>
    <t>RECT- 109</t>
  </si>
  <si>
    <t>RECT- 110</t>
  </si>
  <si>
    <t>RECT- 111</t>
  </si>
  <si>
    <t>RECT- 112</t>
  </si>
  <si>
    <t>RECT- 113</t>
  </si>
  <si>
    <t>RECT- 114</t>
  </si>
  <si>
    <t>RECT- 115</t>
  </si>
  <si>
    <t>RECT- 116</t>
  </si>
  <si>
    <t>RECT- 117</t>
  </si>
  <si>
    <t>RECT- 118</t>
  </si>
  <si>
    <t>RECT- 119</t>
  </si>
  <si>
    <t>RECT- 120</t>
  </si>
  <si>
    <t>RECT- 121</t>
  </si>
  <si>
    <t>RECT- 122</t>
  </si>
  <si>
    <t>RECT- 123</t>
  </si>
  <si>
    <t>RECT- 124</t>
  </si>
  <si>
    <t>RECT- 125</t>
  </si>
  <si>
    <t>In this set of quantitation-calculation, the (-GreB) duplicates for each template varied a lot.  It is due to the quantitation of the 2-nt spot.</t>
    <phoneticPr fontId="0" type="noConversion"/>
  </si>
  <si>
    <t>RECT- 236</t>
  </si>
  <si>
    <t>RECT- 237</t>
  </si>
  <si>
    <t>RECT- 238</t>
  </si>
  <si>
    <t>RECT- 239</t>
  </si>
  <si>
    <t>RECT- 240</t>
  </si>
  <si>
    <t>RECT- 241</t>
  </si>
  <si>
    <t>RECT- 242</t>
  </si>
  <si>
    <t>RECT- 243</t>
  </si>
  <si>
    <t>RECT- 244</t>
  </si>
  <si>
    <t>RECT- 245</t>
  </si>
  <si>
    <t>RECT- 246</t>
  </si>
  <si>
    <t>RECT- 247</t>
  </si>
  <si>
    <t>RECT- 248</t>
  </si>
  <si>
    <t>RECT- 249</t>
  </si>
  <si>
    <t>RECT- 250</t>
  </si>
  <si>
    <t>RECT- 251</t>
  </si>
  <si>
    <t>RECT- 252</t>
  </si>
  <si>
    <t>Name</t>
  </si>
  <si>
    <t>SumAboveBG</t>
  </si>
  <si>
    <t>RECT-   1</t>
  </si>
  <si>
    <t>RECT-   2</t>
  </si>
  <si>
    <t>RECT-   3</t>
  </si>
  <si>
    <t>RECT-   4</t>
  </si>
  <si>
    <t>RECT-   5</t>
  </si>
  <si>
    <t>RECT-   6</t>
  </si>
  <si>
    <t>RECT-   7</t>
  </si>
  <si>
    <t>RECT-   8</t>
  </si>
  <si>
    <t>RECT-   9</t>
  </si>
  <si>
    <t>RECT-  10</t>
  </si>
  <si>
    <t>RECT-  11</t>
  </si>
  <si>
    <t>RECT-  12</t>
  </si>
  <si>
    <t>RECT-  13</t>
  </si>
  <si>
    <t>RECT-  14</t>
  </si>
  <si>
    <t>RECT-  15</t>
  </si>
  <si>
    <t>RECT-  16</t>
  </si>
  <si>
    <t>RECT-  17</t>
  </si>
  <si>
    <t>RECT-  18</t>
  </si>
  <si>
    <t>RECT-  19</t>
  </si>
  <si>
    <t>RECT-  20</t>
  </si>
  <si>
    <t>RECT-  21</t>
  </si>
  <si>
    <t>RECT-  22</t>
  </si>
  <si>
    <t>RECT-  23</t>
  </si>
  <si>
    <t>RECT-  24</t>
  </si>
  <si>
    <t>RECT-  25</t>
  </si>
  <si>
    <t>RECT-  26</t>
  </si>
  <si>
    <t>RECT-  27</t>
  </si>
  <si>
    <t>RECT-  28</t>
  </si>
  <si>
    <t>RECT-  29</t>
  </si>
  <si>
    <t>RECT-  30</t>
  </si>
  <si>
    <t>RECT-  31</t>
  </si>
  <si>
    <t>RECT-  32</t>
  </si>
  <si>
    <t>RECT-  33</t>
  </si>
  <si>
    <t>RECT-  34</t>
  </si>
  <si>
    <t>RECT-  35</t>
  </si>
  <si>
    <t>RECT-  36</t>
  </si>
  <si>
    <t>RECT-  37</t>
  </si>
  <si>
    <t>RECT-  38</t>
  </si>
  <si>
    <t>RECT-  39</t>
  </si>
  <si>
    <t>RECT-  40</t>
  </si>
  <si>
    <t>RECT-  41</t>
  </si>
  <si>
    <t>RECT-  42</t>
  </si>
  <si>
    <t>RECT-  43</t>
  </si>
  <si>
    <t>RECT-  44</t>
  </si>
  <si>
    <t>RECT-  45</t>
  </si>
  <si>
    <t>RECT-  46</t>
  </si>
  <si>
    <t>RECT-  47</t>
  </si>
  <si>
    <t>RECT-  48</t>
  </si>
  <si>
    <t>RECT-  49</t>
  </si>
  <si>
    <t>RECT-  50</t>
  </si>
  <si>
    <t>RECT-  51</t>
  </si>
  <si>
    <t>RECT-  52</t>
  </si>
  <si>
    <t>RECT-  53</t>
  </si>
  <si>
    <t>RECT-  54</t>
  </si>
  <si>
    <t>RECT-  55</t>
  </si>
  <si>
    <t>RECT-  56</t>
  </si>
  <si>
    <t>RECT-  57</t>
  </si>
  <si>
    <t>RECT-  58</t>
  </si>
  <si>
    <t>RECT-  59</t>
  </si>
  <si>
    <t>RECT-  60</t>
  </si>
  <si>
    <t>RECT-  61</t>
  </si>
  <si>
    <t>RECT-  62</t>
  </si>
  <si>
    <t>RECT-  63</t>
  </si>
  <si>
    <t>RECT-  64</t>
  </si>
  <si>
    <t>RECT-  65</t>
  </si>
  <si>
    <t>RECT-  66</t>
  </si>
  <si>
    <t>RECT-  67</t>
  </si>
  <si>
    <t>RECT-  68</t>
  </si>
  <si>
    <t>RECT-  69</t>
  </si>
  <si>
    <t>RECT-  70</t>
  </si>
  <si>
    <t>RECT-  71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</si>
</sst>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"/>
    <numFmt numFmtId="170" formatCode="0.0"/>
  </numFmts>
  <fonts count="3">
    <font>
      <sz val="10"/>
      <name val="Arial"/>
    </font>
    <font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  <xf numFmtId="170" fontId="0" fillId="0" borderId="0" xfId="0" applyNumberFormat="1"/>
    <xf numFmtId="170" fontId="0" fillId="0" borderId="0" xfId="0" applyNumberFormat="1"/>
    <xf numFmtId="168" fontId="0" fillId="0" borderId="0" xfId="0" applyNumberFormat="1"/>
    <xf numFmtId="170" fontId="0" fillId="0" borderId="0" xfId="0" applyNumberFormat="1"/>
    <xf numFmtId="168" fontId="0" fillId="0" borderId="0" xfId="0" applyNumberFormat="1"/>
    <xf numFmtId="170" fontId="0" fillId="0" borderId="0" xfId="0" applyNumberFormat="1"/>
    <xf numFmtId="170" fontId="0" fillId="0" borderId="0" xfId="0" applyNumberFormat="1"/>
    <xf numFmtId="170" fontId="0" fillId="0" borderId="0" xfId="0" applyNumberFormat="1"/>
    <xf numFmtId="2" fontId="0" fillId="0" borderId="0" xfId="0" applyNumberFormat="1"/>
    <xf numFmtId="170" fontId="0" fillId="0" borderId="0" xfId="0" applyNumberFormat="1"/>
    <xf numFmtId="170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298"/>
  <sheetViews>
    <sheetView tabSelected="1" topLeftCell="G1" zoomScale="150" workbookViewId="0">
      <selection activeCell="I13" sqref="I13"/>
    </sheetView>
  </sheetViews>
  <sheetFormatPr baseColWidth="10" defaultColWidth="8.83203125" defaultRowHeight="12"/>
  <cols>
    <col min="2" max="2" width="13.83203125" customWidth="1"/>
    <col min="3" max="3" width="17.1640625" customWidth="1"/>
    <col min="5" max="5" width="13.6640625" customWidth="1"/>
    <col min="6" max="6" width="12.83203125" customWidth="1"/>
    <col min="7" max="7" width="15" customWidth="1"/>
    <col min="9" max="9" width="11.33203125" customWidth="1"/>
    <col min="10" max="10" width="10.6640625" customWidth="1"/>
    <col min="11" max="11" width="9.6640625" customWidth="1"/>
    <col min="12" max="12" width="8.33203125" customWidth="1"/>
    <col min="13" max="13" width="7.1640625" customWidth="1"/>
    <col min="14" max="15" width="11" customWidth="1"/>
    <col min="18" max="18" width="7.33203125" customWidth="1"/>
    <col min="19" max="19" width="12.6640625" customWidth="1"/>
    <col min="20" max="20" width="11.1640625" customWidth="1"/>
    <col min="23" max="23" width="7.83203125" customWidth="1"/>
  </cols>
  <sheetData>
    <row r="1" spans="1:23">
      <c r="A1" s="2" t="s">
        <v>375</v>
      </c>
      <c r="B1" s="2" t="s">
        <v>376</v>
      </c>
      <c r="C1" s="2" t="s">
        <v>51</v>
      </c>
      <c r="D1" s="2" t="s">
        <v>52</v>
      </c>
      <c r="E1" s="2"/>
      <c r="F1" s="2" t="s">
        <v>53</v>
      </c>
      <c r="G1" s="2" t="s">
        <v>51</v>
      </c>
      <c r="H1" s="2"/>
      <c r="I1" s="32" t="s">
        <v>357</v>
      </c>
    </row>
    <row r="2" spans="1:23">
      <c r="A2" t="s">
        <v>377</v>
      </c>
      <c r="B2" s="1">
        <v>15996835.720000001</v>
      </c>
      <c r="C2" t="s">
        <v>159</v>
      </c>
      <c r="D2" s="1">
        <v>11768335.57</v>
      </c>
      <c r="E2" t="s">
        <v>97</v>
      </c>
      <c r="F2" s="1">
        <f>B2-D2</f>
        <v>4228500.1500000004</v>
      </c>
      <c r="G2" t="s">
        <v>159</v>
      </c>
      <c r="H2" s="1"/>
      <c r="I2" t="s">
        <v>339</v>
      </c>
      <c r="K2" s="1"/>
      <c r="L2" s="1"/>
    </row>
    <row r="3" spans="1:23">
      <c r="A3" t="s">
        <v>378</v>
      </c>
      <c r="B3" s="1">
        <v>3205347.89</v>
      </c>
      <c r="C3" t="s">
        <v>167</v>
      </c>
      <c r="D3" s="1">
        <v>312982.61</v>
      </c>
      <c r="E3" t="s">
        <v>96</v>
      </c>
      <c r="F3" s="1">
        <f t="shared" ref="F3:F66" si="0">B3-D3</f>
        <v>2892365.2800000003</v>
      </c>
      <c r="G3" t="s">
        <v>167</v>
      </c>
      <c r="H3" s="1"/>
      <c r="I3" s="1"/>
      <c r="J3" s="1"/>
      <c r="K3" s="1"/>
      <c r="L3" s="1"/>
    </row>
    <row r="4" spans="1:23">
      <c r="A4" t="s">
        <v>379</v>
      </c>
      <c r="B4" s="1">
        <v>3397614.24</v>
      </c>
      <c r="C4" t="s">
        <v>166</v>
      </c>
      <c r="D4" s="1">
        <v>114351.89</v>
      </c>
      <c r="E4" t="s">
        <v>95</v>
      </c>
      <c r="F4" s="1">
        <f t="shared" si="0"/>
        <v>3283262.35</v>
      </c>
      <c r="G4" t="s">
        <v>166</v>
      </c>
      <c r="H4" s="1"/>
      <c r="I4" s="1"/>
      <c r="J4" s="1"/>
      <c r="K4" s="1"/>
      <c r="L4" s="1"/>
    </row>
    <row r="5" spans="1:23">
      <c r="A5" t="s">
        <v>380</v>
      </c>
      <c r="B5" s="1">
        <v>801893.55</v>
      </c>
      <c r="C5" t="s">
        <v>165</v>
      </c>
      <c r="D5" s="1">
        <v>33465.07</v>
      </c>
      <c r="E5" t="s">
        <v>94</v>
      </c>
      <c r="F5" s="1">
        <f t="shared" si="0"/>
        <v>768428.4800000001</v>
      </c>
      <c r="G5" t="s">
        <v>165</v>
      </c>
      <c r="H5" s="1"/>
      <c r="I5" s="2" t="s">
        <v>54</v>
      </c>
      <c r="J5" s="4" t="s">
        <v>60</v>
      </c>
      <c r="K5" s="5" t="s">
        <v>58</v>
      </c>
      <c r="L5" s="5" t="s">
        <v>59</v>
      </c>
      <c r="M5" s="5" t="s">
        <v>62</v>
      </c>
      <c r="N5" s="2" t="s">
        <v>54</v>
      </c>
      <c r="O5" s="4" t="s">
        <v>61</v>
      </c>
      <c r="P5" s="5" t="s">
        <v>58</v>
      </c>
      <c r="Q5" s="5" t="s">
        <v>59</v>
      </c>
      <c r="R5" s="5" t="s">
        <v>62</v>
      </c>
      <c r="S5" s="2" t="s">
        <v>54</v>
      </c>
      <c r="T5" s="4" t="s">
        <v>60</v>
      </c>
      <c r="U5" s="5" t="s">
        <v>58</v>
      </c>
      <c r="V5" s="5" t="s">
        <v>59</v>
      </c>
      <c r="W5" s="5" t="s">
        <v>62</v>
      </c>
    </row>
    <row r="6" spans="1:23">
      <c r="A6" t="s">
        <v>381</v>
      </c>
      <c r="B6" s="1">
        <v>1473717.25</v>
      </c>
      <c r="C6" t="s">
        <v>164</v>
      </c>
      <c r="D6" s="1">
        <v>37148.910000000003</v>
      </c>
      <c r="E6" t="s">
        <v>93</v>
      </c>
      <c r="F6" s="1">
        <f t="shared" si="0"/>
        <v>1436568.34</v>
      </c>
      <c r="G6" t="s">
        <v>164</v>
      </c>
      <c r="H6" s="1"/>
      <c r="I6" s="6">
        <v>2</v>
      </c>
      <c r="J6" s="11">
        <v>4228500.1500000004</v>
      </c>
      <c r="K6" s="20">
        <f>J6/$J$29*100</f>
        <v>19.089477058216044</v>
      </c>
      <c r="L6" s="25">
        <v>100</v>
      </c>
      <c r="M6" s="30">
        <f>K6/L6*100</f>
        <v>19.089477058216044</v>
      </c>
      <c r="N6" s="6">
        <v>2</v>
      </c>
      <c r="O6" s="12">
        <v>10529768.140000001</v>
      </c>
      <c r="P6" s="20">
        <f>O6/$O$29*100</f>
        <v>40.541818553231842</v>
      </c>
      <c r="Q6" s="25">
        <v>100</v>
      </c>
      <c r="R6" s="30">
        <f>P6/Q6*100</f>
        <v>40.541818553231842</v>
      </c>
      <c r="S6" s="6">
        <v>2</v>
      </c>
      <c r="T6" s="12">
        <v>9454479.379999999</v>
      </c>
      <c r="U6" s="20">
        <f>T6/$T$29*100</f>
        <v>34.709412165748809</v>
      </c>
      <c r="V6" s="25">
        <v>100</v>
      </c>
      <c r="W6" s="30">
        <f>U6/V6*100</f>
        <v>34.709412165748809</v>
      </c>
    </row>
    <row r="7" spans="1:23">
      <c r="A7" t="s">
        <v>382</v>
      </c>
      <c r="B7" s="1">
        <v>538685.38</v>
      </c>
      <c r="C7" t="s">
        <v>163</v>
      </c>
      <c r="D7" s="1">
        <v>33188.32</v>
      </c>
      <c r="E7" t="s">
        <v>92</v>
      </c>
      <c r="F7" s="1">
        <f t="shared" si="0"/>
        <v>505497.06</v>
      </c>
      <c r="G7" t="s">
        <v>163</v>
      </c>
      <c r="H7" s="1"/>
      <c r="I7" s="6">
        <v>3</v>
      </c>
      <c r="J7" s="11">
        <v>2892365.2800000003</v>
      </c>
      <c r="K7" s="20">
        <f t="shared" ref="K7:K27" si="1">J7/$J$29*100</f>
        <v>13.05752363672983</v>
      </c>
      <c r="L7" s="25">
        <v>80.900000000000006</v>
      </c>
      <c r="M7" s="30">
        <f t="shared" ref="M7:M19" si="2">K7/L7*100</f>
        <v>16.14032587976493</v>
      </c>
      <c r="N7" s="6">
        <v>3</v>
      </c>
      <c r="O7" s="12">
        <v>2376820.41</v>
      </c>
      <c r="P7" s="20">
        <f t="shared" ref="P7:P27" si="3">O7/$O$29*100</f>
        <v>9.1512577024168085</v>
      </c>
      <c r="Q7" s="25">
        <v>59.5</v>
      </c>
      <c r="R7" s="30">
        <f t="shared" ref="R7:R14" si="4">P7/Q7*100</f>
        <v>15.380265046078669</v>
      </c>
      <c r="S7" s="6">
        <v>3</v>
      </c>
      <c r="T7" s="12">
        <v>2858744.27</v>
      </c>
      <c r="U7" s="20">
        <f t="shared" ref="U7:U27" si="5">T7/$T$29*100</f>
        <v>10.495060505796218</v>
      </c>
      <c r="V7" s="25">
        <v>65.3</v>
      </c>
      <c r="W7" s="30">
        <f t="shared" ref="W7:W19" si="6">U7/V7*100</f>
        <v>16.072068155890072</v>
      </c>
    </row>
    <row r="8" spans="1:23">
      <c r="A8" t="s">
        <v>383</v>
      </c>
      <c r="B8" s="1">
        <v>2675609.3199999998</v>
      </c>
      <c r="C8" t="s">
        <v>162</v>
      </c>
      <c r="D8" s="1">
        <v>30956.35</v>
      </c>
      <c r="E8" t="s">
        <v>91</v>
      </c>
      <c r="F8" s="1">
        <f t="shared" si="0"/>
        <v>2644652.9699999997</v>
      </c>
      <c r="G8" t="s">
        <v>162</v>
      </c>
      <c r="H8" s="1"/>
      <c r="I8" s="6">
        <v>4</v>
      </c>
      <c r="J8" s="11">
        <v>3283262.35</v>
      </c>
      <c r="K8" s="20">
        <f t="shared" si="1"/>
        <v>14.822220428780048</v>
      </c>
      <c r="L8" s="25">
        <v>67.8</v>
      </c>
      <c r="M8" s="30">
        <f t="shared" si="2"/>
        <v>21.861682048348154</v>
      </c>
      <c r="N8" s="6">
        <v>4</v>
      </c>
      <c r="O8" s="12">
        <v>3040502.34</v>
      </c>
      <c r="P8" s="20">
        <f t="shared" si="3"/>
        <v>11.706572503785141</v>
      </c>
      <c r="Q8" s="25">
        <v>50.3</v>
      </c>
      <c r="R8" s="30">
        <f t="shared" si="4"/>
        <v>23.273503983668274</v>
      </c>
      <c r="S8" s="6">
        <v>4</v>
      </c>
      <c r="T8" s="12">
        <v>3264097.48</v>
      </c>
      <c r="U8" s="20">
        <f t="shared" si="5"/>
        <v>11.983198675345998</v>
      </c>
      <c r="V8" s="25">
        <v>54.8</v>
      </c>
      <c r="W8" s="30">
        <f t="shared" si="6"/>
        <v>21.867150867419703</v>
      </c>
    </row>
    <row r="9" spans="1:23">
      <c r="A9" t="s">
        <v>384</v>
      </c>
      <c r="B9" s="1">
        <v>1509527.39</v>
      </c>
      <c r="C9" t="s">
        <v>161</v>
      </c>
      <c r="D9" s="1">
        <v>35421.53</v>
      </c>
      <c r="E9" t="s">
        <v>90</v>
      </c>
      <c r="F9" s="1">
        <f t="shared" si="0"/>
        <v>1474105.8599999999</v>
      </c>
      <c r="G9" t="s">
        <v>161</v>
      </c>
      <c r="H9" s="1"/>
      <c r="I9" s="6">
        <v>5</v>
      </c>
      <c r="J9" s="11">
        <v>768428.4800000001</v>
      </c>
      <c r="K9" s="20">
        <f t="shared" si="1"/>
        <v>3.4690545866102962</v>
      </c>
      <c r="L9" s="25">
        <v>53</v>
      </c>
      <c r="M9" s="30">
        <f t="shared" si="2"/>
        <v>6.5453860124722567</v>
      </c>
      <c r="N9" s="6">
        <v>5</v>
      </c>
      <c r="O9" s="12">
        <v>412021.52999999997</v>
      </c>
      <c r="P9" s="20">
        <f t="shared" si="3"/>
        <v>1.586369413570484</v>
      </c>
      <c r="Q9" s="25">
        <v>38.6</v>
      </c>
      <c r="R9" s="30">
        <f t="shared" si="4"/>
        <v>4.1097653201307871</v>
      </c>
      <c r="S9" s="6">
        <v>5</v>
      </c>
      <c r="T9" s="12">
        <v>779989.45000000007</v>
      </c>
      <c r="U9" s="20">
        <f t="shared" si="5"/>
        <v>2.8635077847074144</v>
      </c>
      <c r="V9" s="25">
        <v>42.8</v>
      </c>
      <c r="W9" s="30">
        <f t="shared" si="6"/>
        <v>6.6904387493163897</v>
      </c>
    </row>
    <row r="10" spans="1:23">
      <c r="A10" t="s">
        <v>385</v>
      </c>
      <c r="B10" s="1">
        <v>791676.74</v>
      </c>
      <c r="C10" t="s">
        <v>160</v>
      </c>
      <c r="D10" s="1">
        <v>29668.240000000002</v>
      </c>
      <c r="E10" t="s">
        <v>89</v>
      </c>
      <c r="F10" s="1">
        <f t="shared" si="0"/>
        <v>762008.5</v>
      </c>
      <c r="G10" t="s">
        <v>160</v>
      </c>
      <c r="H10" s="1"/>
      <c r="I10" s="6">
        <v>6</v>
      </c>
      <c r="J10" s="11">
        <v>1436568.34</v>
      </c>
      <c r="K10" s="20">
        <f t="shared" si="1"/>
        <v>6.4853582585280272</v>
      </c>
      <c r="L10" s="25">
        <v>49.5</v>
      </c>
      <c r="M10" s="30">
        <f t="shared" si="2"/>
        <v>13.101733855612178</v>
      </c>
      <c r="N10" s="6">
        <v>6</v>
      </c>
      <c r="O10" s="12">
        <v>269776.06999999995</v>
      </c>
      <c r="P10" s="20">
        <f t="shared" si="3"/>
        <v>1.0386945215247607</v>
      </c>
      <c r="Q10" s="25">
        <v>37</v>
      </c>
      <c r="R10" s="30">
        <f t="shared" si="4"/>
        <v>2.8072824906074616</v>
      </c>
      <c r="S10" s="6">
        <v>6</v>
      </c>
      <c r="T10" s="12">
        <v>1481147.49</v>
      </c>
      <c r="U10" s="20">
        <f t="shared" si="5"/>
        <v>5.437608634212741</v>
      </c>
      <c r="V10" s="25">
        <v>39.9</v>
      </c>
      <c r="W10" s="30">
        <f t="shared" si="6"/>
        <v>13.628091815069526</v>
      </c>
    </row>
    <row r="11" spans="1:23">
      <c r="A11" t="s">
        <v>386</v>
      </c>
      <c r="B11" s="1">
        <v>263414.03000000003</v>
      </c>
      <c r="C11" t="s">
        <v>172</v>
      </c>
      <c r="D11" s="1">
        <v>24956.48</v>
      </c>
      <c r="E11" t="s">
        <v>265</v>
      </c>
      <c r="F11" s="1">
        <f t="shared" si="0"/>
        <v>238457.55000000002</v>
      </c>
      <c r="G11" t="s">
        <v>172</v>
      </c>
      <c r="H11" s="1"/>
      <c r="I11" s="6">
        <v>7</v>
      </c>
      <c r="J11" s="11">
        <v>505497.06</v>
      </c>
      <c r="K11" s="20">
        <f t="shared" si="1"/>
        <v>2.2820560925995612</v>
      </c>
      <c r="L11" s="25">
        <v>43</v>
      </c>
      <c r="M11" s="30">
        <f t="shared" si="2"/>
        <v>5.3071071920920021</v>
      </c>
      <c r="N11" s="6">
        <v>7</v>
      </c>
      <c r="O11" s="12">
        <v>59893.060000000005</v>
      </c>
      <c r="P11" s="20">
        <f t="shared" si="3"/>
        <v>0.23060085833170374</v>
      </c>
      <c r="Q11" s="25">
        <v>36</v>
      </c>
      <c r="R11" s="30">
        <f t="shared" si="4"/>
        <v>0.64055793981028819</v>
      </c>
      <c r="S11" s="6">
        <v>7</v>
      </c>
      <c r="T11" s="12">
        <v>525623.55000000005</v>
      </c>
      <c r="U11" s="20">
        <f t="shared" si="5"/>
        <v>1.9296762632501592</v>
      </c>
      <c r="V11" s="25">
        <v>34.5</v>
      </c>
      <c r="W11" s="30">
        <f t="shared" si="6"/>
        <v>5.5932645311598819</v>
      </c>
    </row>
    <row r="12" spans="1:23">
      <c r="A12" t="s">
        <v>387</v>
      </c>
      <c r="B12" s="1">
        <v>105726.19</v>
      </c>
      <c r="C12" t="s">
        <v>171</v>
      </c>
      <c r="D12" s="1">
        <v>23159.54</v>
      </c>
      <c r="E12" t="s">
        <v>264</v>
      </c>
      <c r="F12" s="1">
        <f t="shared" si="0"/>
        <v>82566.649999999994</v>
      </c>
      <c r="G12" t="s">
        <v>171</v>
      </c>
      <c r="H12" s="1"/>
      <c r="I12" s="6">
        <v>8</v>
      </c>
      <c r="J12" s="11">
        <v>2644652.9699999997</v>
      </c>
      <c r="K12" s="20">
        <f t="shared" si="1"/>
        <v>11.939231502157547</v>
      </c>
      <c r="L12" s="25">
        <v>40.700000000000003</v>
      </c>
      <c r="M12" s="30">
        <f t="shared" si="2"/>
        <v>29.33472113552223</v>
      </c>
      <c r="N12" s="6">
        <v>8</v>
      </c>
      <c r="O12" s="12">
        <v>291891.44</v>
      </c>
      <c r="P12" s="20">
        <f t="shared" si="3"/>
        <v>1.123843340174588</v>
      </c>
      <c r="Q12" s="25">
        <v>35.799999999999997</v>
      </c>
      <c r="R12" s="30">
        <f t="shared" si="4"/>
        <v>3.139227207191587</v>
      </c>
      <c r="S12" s="6">
        <v>8</v>
      </c>
      <c r="T12" s="12">
        <v>2686575.4699999997</v>
      </c>
      <c r="U12" s="20">
        <f t="shared" si="5"/>
        <v>9.8629920860454963</v>
      </c>
      <c r="V12" s="25">
        <v>32.6</v>
      </c>
      <c r="W12" s="30">
        <f t="shared" si="6"/>
        <v>30.254576951059803</v>
      </c>
    </row>
    <row r="13" spans="1:23">
      <c r="A13" t="s">
        <v>388</v>
      </c>
      <c r="B13" s="1">
        <v>95848.49</v>
      </c>
      <c r="C13" t="s">
        <v>170</v>
      </c>
      <c r="D13" s="1">
        <v>23497.97</v>
      </c>
      <c r="E13" t="s">
        <v>263</v>
      </c>
      <c r="F13" s="1">
        <f t="shared" si="0"/>
        <v>72350.52</v>
      </c>
      <c r="G13" t="s">
        <v>170</v>
      </c>
      <c r="H13" s="1"/>
      <c r="I13" s="6">
        <v>9</v>
      </c>
      <c r="J13" s="11">
        <v>1474105.8599999999</v>
      </c>
      <c r="K13" s="20">
        <f t="shared" si="1"/>
        <v>6.6548206214091836</v>
      </c>
      <c r="L13" s="25">
        <v>28.8</v>
      </c>
      <c r="M13" s="30">
        <f t="shared" si="2"/>
        <v>23.107016046559664</v>
      </c>
      <c r="N13" s="6">
        <v>9</v>
      </c>
      <c r="O13" s="12">
        <v>87090.73</v>
      </c>
      <c r="P13" s="20">
        <f t="shared" si="3"/>
        <v>0.3353175992466349</v>
      </c>
      <c r="Q13" s="25">
        <v>34.700000000000003</v>
      </c>
      <c r="R13" s="30">
        <f t="shared" si="4"/>
        <v>0.96633313903929352</v>
      </c>
      <c r="S13" s="6">
        <v>9</v>
      </c>
      <c r="T13" s="12">
        <v>1508647.98</v>
      </c>
      <c r="U13" s="20">
        <f t="shared" si="5"/>
        <v>5.5385688038640977</v>
      </c>
      <c r="V13" s="25">
        <v>22.7</v>
      </c>
      <c r="W13" s="30">
        <f t="shared" si="6"/>
        <v>24.398981514819816</v>
      </c>
    </row>
    <row r="14" spans="1:23">
      <c r="A14" t="s">
        <v>389</v>
      </c>
      <c r="B14" s="1">
        <v>115174.28</v>
      </c>
      <c r="C14" t="s">
        <v>169</v>
      </c>
      <c r="D14" s="1">
        <v>24268.84</v>
      </c>
      <c r="E14" t="s">
        <v>262</v>
      </c>
      <c r="F14" s="1">
        <f t="shared" si="0"/>
        <v>90905.44</v>
      </c>
      <c r="G14" t="s">
        <v>169</v>
      </c>
      <c r="H14" s="1"/>
      <c r="I14" s="6">
        <v>10</v>
      </c>
      <c r="J14" s="11">
        <v>762008.5</v>
      </c>
      <c r="K14" s="20">
        <f t="shared" si="1"/>
        <v>3.4400717187903185</v>
      </c>
      <c r="L14" s="25">
        <v>22.1</v>
      </c>
      <c r="M14" s="30">
        <f t="shared" si="2"/>
        <v>15.565935379141713</v>
      </c>
      <c r="N14" s="6">
        <v>10</v>
      </c>
      <c r="O14" s="12">
        <v>42404.12999999999</v>
      </c>
      <c r="P14" s="20">
        <f t="shared" si="3"/>
        <v>0.16326480521798595</v>
      </c>
      <c r="Q14" s="25">
        <v>34.4</v>
      </c>
      <c r="R14" s="30">
        <f t="shared" si="4"/>
        <v>0.47460699191274985</v>
      </c>
      <c r="S14" s="6">
        <v>10</v>
      </c>
      <c r="T14" s="12">
        <v>783355.88</v>
      </c>
      <c r="U14" s="20">
        <f t="shared" si="5"/>
        <v>2.8758666679098379</v>
      </c>
      <c r="V14" s="25">
        <v>17.2</v>
      </c>
      <c r="W14" s="30">
        <f t="shared" si="6"/>
        <v>16.720155045987433</v>
      </c>
    </row>
    <row r="15" spans="1:23">
      <c r="A15" t="s">
        <v>390</v>
      </c>
      <c r="B15" s="1">
        <v>69047.520000000004</v>
      </c>
      <c r="C15" t="s">
        <v>158</v>
      </c>
      <c r="D15" s="1">
        <v>22989.38</v>
      </c>
      <c r="E15" t="s">
        <v>261</v>
      </c>
      <c r="F15" s="1">
        <f t="shared" si="0"/>
        <v>46058.14</v>
      </c>
      <c r="G15" t="s">
        <v>158</v>
      </c>
      <c r="H15" s="1"/>
      <c r="I15" s="6">
        <v>11</v>
      </c>
      <c r="J15" s="11">
        <v>238457.55000000002</v>
      </c>
      <c r="K15" s="20">
        <f t="shared" si="1"/>
        <v>1.0765117106791176</v>
      </c>
      <c r="L15" s="25">
        <v>18.7</v>
      </c>
      <c r="M15" s="30">
        <f t="shared" si="2"/>
        <v>5.7567471159311099</v>
      </c>
      <c r="N15" s="6">
        <v>11</v>
      </c>
      <c r="P15" s="20"/>
      <c r="Q15" s="25"/>
      <c r="S15" s="6">
        <v>11</v>
      </c>
      <c r="T15" s="12">
        <v>246625.00999999998</v>
      </c>
      <c r="U15" s="20">
        <f t="shared" si="5"/>
        <v>0.90541306172608338</v>
      </c>
      <c r="V15" s="25">
        <v>14.3</v>
      </c>
      <c r="W15" s="30">
        <f t="shared" si="6"/>
        <v>6.3315598722103728</v>
      </c>
    </row>
    <row r="16" spans="1:23">
      <c r="A16" t="s">
        <v>391</v>
      </c>
      <c r="B16" s="1">
        <v>22298103.710000001</v>
      </c>
      <c r="C16" t="s">
        <v>168</v>
      </c>
      <c r="D16" s="1">
        <v>11768335.57</v>
      </c>
      <c r="E16" t="s">
        <v>97</v>
      </c>
      <c r="F16" s="1">
        <f t="shared" si="0"/>
        <v>10529768.140000001</v>
      </c>
      <c r="G16" t="s">
        <v>168</v>
      </c>
      <c r="H16" s="1"/>
      <c r="I16" s="6">
        <v>12</v>
      </c>
      <c r="J16" s="11">
        <v>82566.649999999994</v>
      </c>
      <c r="K16" s="20">
        <f t="shared" si="1"/>
        <v>0.37274544520206615</v>
      </c>
      <c r="L16" s="25">
        <v>17.600000000000001</v>
      </c>
      <c r="M16" s="30">
        <f t="shared" si="2"/>
        <v>2.1178718477390119</v>
      </c>
      <c r="N16" s="6">
        <v>12</v>
      </c>
      <c r="P16" s="20"/>
      <c r="Q16" s="25"/>
      <c r="S16" s="6">
        <v>12</v>
      </c>
      <c r="T16" s="12">
        <v>68108.44</v>
      </c>
      <c r="U16" s="20">
        <f t="shared" si="5"/>
        <v>0.25004062317032344</v>
      </c>
      <c r="V16" s="25">
        <v>13.4</v>
      </c>
      <c r="W16" s="30">
        <f t="shared" si="6"/>
        <v>1.8659747997785332</v>
      </c>
    </row>
    <row r="17" spans="1:23">
      <c r="A17" t="s">
        <v>392</v>
      </c>
      <c r="B17" s="1">
        <v>2689803.02</v>
      </c>
      <c r="C17" t="s">
        <v>167</v>
      </c>
      <c r="D17" s="1">
        <v>312982.61</v>
      </c>
      <c r="E17" t="s">
        <v>96</v>
      </c>
      <c r="F17" s="1">
        <f t="shared" si="0"/>
        <v>2376820.41</v>
      </c>
      <c r="G17" t="s">
        <v>167</v>
      </c>
      <c r="H17" s="1"/>
      <c r="I17" s="6">
        <v>13</v>
      </c>
      <c r="J17" s="11">
        <v>72350.52</v>
      </c>
      <c r="K17" s="20">
        <f t="shared" si="1"/>
        <v>0.32662493619398381</v>
      </c>
      <c r="L17" s="25">
        <v>17.2</v>
      </c>
      <c r="M17" s="30">
        <f t="shared" si="2"/>
        <v>1.8989821871743244</v>
      </c>
      <c r="N17" s="6">
        <v>13</v>
      </c>
      <c r="P17" s="20"/>
      <c r="Q17" s="25"/>
      <c r="S17" s="6">
        <v>13</v>
      </c>
      <c r="T17" s="12">
        <v>77129.06</v>
      </c>
      <c r="U17" s="20">
        <f t="shared" si="5"/>
        <v>0.28315724493089645</v>
      </c>
      <c r="V17" s="25">
        <v>13.1</v>
      </c>
      <c r="W17" s="30">
        <f t="shared" si="6"/>
        <v>2.161505686495393</v>
      </c>
    </row>
    <row r="18" spans="1:23">
      <c r="A18" t="s">
        <v>393</v>
      </c>
      <c r="B18" s="1">
        <v>3154854.23</v>
      </c>
      <c r="C18" t="s">
        <v>166</v>
      </c>
      <c r="D18" s="1">
        <v>114351.89</v>
      </c>
      <c r="E18" t="s">
        <v>95</v>
      </c>
      <c r="F18" s="1">
        <f t="shared" si="0"/>
        <v>3040502.34</v>
      </c>
      <c r="G18" t="s">
        <v>166</v>
      </c>
      <c r="H18" s="1"/>
      <c r="I18" s="6">
        <v>14</v>
      </c>
      <c r="J18" s="11">
        <v>90905.44</v>
      </c>
      <c r="K18" s="20">
        <f t="shared" si="1"/>
        <v>0.41039074134762304</v>
      </c>
      <c r="L18" s="25">
        <v>16.899999999999999</v>
      </c>
      <c r="M18" s="30">
        <f t="shared" si="2"/>
        <v>2.4283475819385982</v>
      </c>
      <c r="N18" s="6">
        <v>14</v>
      </c>
      <c r="P18" s="20"/>
      <c r="Q18" s="25"/>
      <c r="S18" s="6">
        <v>14</v>
      </c>
      <c r="T18" s="12">
        <v>98026.82</v>
      </c>
      <c r="U18" s="20">
        <f t="shared" si="5"/>
        <v>0.35987738318782703</v>
      </c>
      <c r="V18" s="25">
        <v>12.8</v>
      </c>
      <c r="W18" s="30">
        <f t="shared" si="6"/>
        <v>2.8115420561548987</v>
      </c>
    </row>
    <row r="19" spans="1:23">
      <c r="A19" t="s">
        <v>394</v>
      </c>
      <c r="B19" s="1">
        <v>445486.6</v>
      </c>
      <c r="C19" t="s">
        <v>165</v>
      </c>
      <c r="D19" s="1">
        <v>33465.07</v>
      </c>
      <c r="E19" t="s">
        <v>94</v>
      </c>
      <c r="F19" s="1">
        <f t="shared" si="0"/>
        <v>412021.52999999997</v>
      </c>
      <c r="G19" t="s">
        <v>165</v>
      </c>
      <c r="H19" s="1"/>
      <c r="I19" s="6">
        <v>15</v>
      </c>
      <c r="J19" s="11">
        <v>46058.14</v>
      </c>
      <c r="K19" s="20">
        <f t="shared" si="1"/>
        <v>0.20792852682625604</v>
      </c>
      <c r="L19" s="25">
        <v>16.5</v>
      </c>
      <c r="M19" s="30">
        <f t="shared" si="2"/>
        <v>1.2601728898560971</v>
      </c>
      <c r="N19" s="6">
        <v>15</v>
      </c>
      <c r="P19" s="20"/>
      <c r="Q19" s="25"/>
      <c r="S19" s="6">
        <v>15</v>
      </c>
      <c r="T19" s="12">
        <v>48305.599999999991</v>
      </c>
      <c r="U19" s="20">
        <f t="shared" si="5"/>
        <v>0.17734016997917398</v>
      </c>
      <c r="V19" s="25">
        <v>12.4</v>
      </c>
      <c r="W19" s="30">
        <f t="shared" si="6"/>
        <v>1.4301626611223708</v>
      </c>
    </row>
    <row r="20" spans="1:23">
      <c r="A20" t="s">
        <v>395</v>
      </c>
      <c r="B20" s="1">
        <v>306924.98</v>
      </c>
      <c r="C20" t="s">
        <v>164</v>
      </c>
      <c r="D20" s="1">
        <v>37148.910000000003</v>
      </c>
      <c r="E20" t="s">
        <v>93</v>
      </c>
      <c r="F20" s="1">
        <f t="shared" si="0"/>
        <v>269776.06999999995</v>
      </c>
      <c r="G20" t="s">
        <v>164</v>
      </c>
      <c r="H20" s="1"/>
      <c r="I20" s="6">
        <v>16</v>
      </c>
      <c r="J20" s="11"/>
      <c r="K20" s="20"/>
      <c r="L20" s="1"/>
      <c r="N20" s="6">
        <v>16</v>
      </c>
      <c r="P20" s="20"/>
      <c r="Q20" s="25"/>
      <c r="S20" s="6">
        <v>16</v>
      </c>
      <c r="U20" s="20"/>
      <c r="V20" s="25"/>
    </row>
    <row r="21" spans="1:23">
      <c r="A21" t="s">
        <v>396</v>
      </c>
      <c r="B21" s="1">
        <v>93081.38</v>
      </c>
      <c r="C21" t="s">
        <v>163</v>
      </c>
      <c r="D21" s="1">
        <v>33188.32</v>
      </c>
      <c r="E21" t="s">
        <v>92</v>
      </c>
      <c r="F21" s="1">
        <f t="shared" si="0"/>
        <v>59893.060000000005</v>
      </c>
      <c r="G21" t="s">
        <v>163</v>
      </c>
      <c r="H21" s="1"/>
      <c r="I21" s="6">
        <v>17</v>
      </c>
      <c r="J21" s="11"/>
      <c r="K21" s="20"/>
      <c r="L21" s="1"/>
      <c r="N21" s="6">
        <v>17</v>
      </c>
      <c r="P21" s="20"/>
      <c r="Q21" s="25"/>
      <c r="S21" s="6">
        <v>17</v>
      </c>
      <c r="U21" s="20"/>
      <c r="V21" s="25"/>
    </row>
    <row r="22" spans="1:23">
      <c r="A22" t="s">
        <v>397</v>
      </c>
      <c r="B22" s="1">
        <v>322847.78999999998</v>
      </c>
      <c r="C22" t="s">
        <v>162</v>
      </c>
      <c r="D22" s="1">
        <v>30956.35</v>
      </c>
      <c r="E22" t="s">
        <v>91</v>
      </c>
      <c r="F22" s="1">
        <f t="shared" si="0"/>
        <v>291891.44</v>
      </c>
      <c r="G22" t="s">
        <v>162</v>
      </c>
      <c r="H22" s="1"/>
      <c r="I22" s="6">
        <v>18</v>
      </c>
      <c r="J22" s="11"/>
      <c r="K22" s="20"/>
      <c r="L22" s="1"/>
      <c r="N22" s="6">
        <v>18</v>
      </c>
      <c r="P22" s="20"/>
      <c r="Q22" s="25"/>
      <c r="S22" s="6">
        <v>18</v>
      </c>
      <c r="U22" s="20"/>
      <c r="V22" s="25"/>
    </row>
    <row r="23" spans="1:23">
      <c r="A23" t="s">
        <v>398</v>
      </c>
      <c r="B23" s="1">
        <v>122512.26</v>
      </c>
      <c r="C23" t="s">
        <v>161</v>
      </c>
      <c r="D23" s="1">
        <v>35421.53</v>
      </c>
      <c r="E23" t="s">
        <v>90</v>
      </c>
      <c r="F23" s="1">
        <f t="shared" si="0"/>
        <v>87090.73</v>
      </c>
      <c r="G23" t="s">
        <v>161</v>
      </c>
      <c r="H23" s="1"/>
      <c r="I23" s="7"/>
      <c r="J23" s="1"/>
      <c r="K23" s="20"/>
      <c r="L23" s="1"/>
      <c r="N23" s="7"/>
      <c r="P23" s="20"/>
      <c r="Q23" s="25"/>
      <c r="S23" s="7"/>
      <c r="U23" s="20"/>
      <c r="V23" s="25"/>
    </row>
    <row r="24" spans="1:23">
      <c r="A24" t="s">
        <v>399</v>
      </c>
      <c r="B24" s="1">
        <v>72072.37</v>
      </c>
      <c r="C24" t="s">
        <v>160</v>
      </c>
      <c r="D24" s="1">
        <v>29668.240000000002</v>
      </c>
      <c r="E24" t="s">
        <v>89</v>
      </c>
      <c r="F24" s="1">
        <f t="shared" si="0"/>
        <v>42404.12999999999</v>
      </c>
      <c r="G24" t="s">
        <v>160</v>
      </c>
      <c r="H24" s="1"/>
      <c r="I24" s="7"/>
      <c r="J24" s="1"/>
      <c r="K24" s="20"/>
      <c r="L24" s="1"/>
      <c r="N24" s="7"/>
      <c r="P24" s="20"/>
      <c r="Q24" s="25"/>
      <c r="S24" s="7"/>
      <c r="U24" s="20"/>
      <c r="V24" s="25"/>
    </row>
    <row r="25" spans="1:23">
      <c r="A25" t="s">
        <v>400</v>
      </c>
      <c r="B25" s="1">
        <v>21222814.949999999</v>
      </c>
      <c r="C25" t="s">
        <v>159</v>
      </c>
      <c r="D25" s="1">
        <v>11768335.57</v>
      </c>
      <c r="E25" t="s">
        <v>97</v>
      </c>
      <c r="F25" s="1">
        <f t="shared" si="0"/>
        <v>9454479.379999999</v>
      </c>
      <c r="G25" t="s">
        <v>159</v>
      </c>
      <c r="H25" s="1"/>
      <c r="I25" s="6" t="s">
        <v>55</v>
      </c>
      <c r="J25" s="1">
        <f>SUM(J6:J24)</f>
        <v>18525727.290000003</v>
      </c>
      <c r="K25" s="20">
        <f t="shared" si="1"/>
        <v>83.634015264069916</v>
      </c>
      <c r="L25" s="1"/>
      <c r="N25" s="6" t="s">
        <v>55</v>
      </c>
      <c r="O25" s="12">
        <f>SUM(O6:O24)</f>
        <v>17110167.850000001</v>
      </c>
      <c r="P25" s="20">
        <f t="shared" si="3"/>
        <v>65.877739297499943</v>
      </c>
      <c r="Q25" s="25"/>
      <c r="S25" s="6" t="s">
        <v>55</v>
      </c>
      <c r="T25" s="12">
        <f>SUM(T6:T24)</f>
        <v>23880855.879999999</v>
      </c>
      <c r="U25" s="20">
        <f t="shared" si="5"/>
        <v>87.671720069875079</v>
      </c>
      <c r="V25" s="25"/>
    </row>
    <row r="26" spans="1:23">
      <c r="A26" t="s">
        <v>401</v>
      </c>
      <c r="B26" s="1">
        <v>3171726.88</v>
      </c>
      <c r="C26" t="s">
        <v>149</v>
      </c>
      <c r="D26" s="1">
        <v>312982.61</v>
      </c>
      <c r="E26" t="s">
        <v>96</v>
      </c>
      <c r="F26" s="1">
        <f t="shared" si="0"/>
        <v>2858744.27</v>
      </c>
      <c r="G26" t="s">
        <v>149</v>
      </c>
      <c r="H26" s="1"/>
      <c r="I26" s="6"/>
      <c r="J26" s="1"/>
      <c r="K26" s="20"/>
      <c r="L26" s="1"/>
      <c r="N26" s="6"/>
      <c r="P26" s="20"/>
      <c r="Q26" s="25"/>
      <c r="S26" s="6"/>
      <c r="U26" s="20"/>
      <c r="V26" s="25"/>
    </row>
    <row r="27" spans="1:23">
      <c r="A27" t="s">
        <v>402</v>
      </c>
      <c r="B27" s="1">
        <v>3378449.37</v>
      </c>
      <c r="C27" t="s">
        <v>148</v>
      </c>
      <c r="D27" s="1">
        <v>114351.89</v>
      </c>
      <c r="E27" t="s">
        <v>95</v>
      </c>
      <c r="F27" s="1">
        <f t="shared" si="0"/>
        <v>3264097.48</v>
      </c>
      <c r="G27" t="s">
        <v>148</v>
      </c>
      <c r="H27" s="1"/>
      <c r="I27" s="6" t="s">
        <v>57</v>
      </c>
      <c r="J27" s="1">
        <v>3625220.78</v>
      </c>
      <c r="K27" s="20">
        <f t="shared" si="1"/>
        <v>16.365984735930081</v>
      </c>
      <c r="L27" s="25">
        <v>16.399999999999999</v>
      </c>
      <c r="M27">
        <v>16.399999999999999</v>
      </c>
      <c r="N27" s="6" t="s">
        <v>57</v>
      </c>
      <c r="O27" s="1">
        <v>8862441.4600000009</v>
      </c>
      <c r="P27" s="20">
        <f t="shared" si="3"/>
        <v>34.12226070250005</v>
      </c>
      <c r="Q27" s="25">
        <v>34.1</v>
      </c>
      <c r="R27">
        <v>34.1</v>
      </c>
      <c r="S27" s="6" t="s">
        <v>57</v>
      </c>
      <c r="T27" s="1">
        <v>3358093.99</v>
      </c>
      <c r="U27" s="20">
        <f t="shared" si="5"/>
        <v>12.328279930124928</v>
      </c>
      <c r="V27" s="25">
        <v>12.3</v>
      </c>
      <c r="W27">
        <v>12.3</v>
      </c>
    </row>
    <row r="28" spans="1:23">
      <c r="A28" t="s">
        <v>403</v>
      </c>
      <c r="B28" s="1">
        <v>813454.52</v>
      </c>
      <c r="C28" t="s">
        <v>147</v>
      </c>
      <c r="D28" s="1">
        <v>33465.07</v>
      </c>
      <c r="E28" t="s">
        <v>94</v>
      </c>
      <c r="F28" s="1">
        <f t="shared" si="0"/>
        <v>779989.45000000007</v>
      </c>
      <c r="G28" t="s">
        <v>147</v>
      </c>
      <c r="H28" s="1"/>
      <c r="I28" s="8"/>
      <c r="K28" s="1"/>
      <c r="L28" s="1"/>
      <c r="N28" s="8"/>
      <c r="S28" s="8"/>
    </row>
    <row r="29" spans="1:23">
      <c r="A29" t="s">
        <v>404</v>
      </c>
      <c r="B29" s="1">
        <v>1518296.4</v>
      </c>
      <c r="C29" t="s">
        <v>146</v>
      </c>
      <c r="D29" s="1">
        <v>37148.910000000003</v>
      </c>
      <c r="E29" t="s">
        <v>93</v>
      </c>
      <c r="F29" s="1">
        <f t="shared" si="0"/>
        <v>1481147.49</v>
      </c>
      <c r="G29" t="s">
        <v>146</v>
      </c>
      <c r="H29" s="1"/>
      <c r="I29" s="9" t="s">
        <v>56</v>
      </c>
      <c r="J29" s="1">
        <f>SUM(J25:J28)</f>
        <v>22150948.070000004</v>
      </c>
      <c r="K29" s="1"/>
      <c r="L29" s="1"/>
      <c r="N29" s="9" t="s">
        <v>56</v>
      </c>
      <c r="O29" s="12">
        <f>SUM(O25:O28)</f>
        <v>25972609.310000002</v>
      </c>
      <c r="S29" s="9" t="s">
        <v>56</v>
      </c>
      <c r="T29" s="12">
        <f>SUM(T25:T28)</f>
        <v>27238949.869999997</v>
      </c>
    </row>
    <row r="30" spans="1:23">
      <c r="A30" t="s">
        <v>405</v>
      </c>
      <c r="B30" s="1">
        <v>558811.87</v>
      </c>
      <c r="C30" t="s">
        <v>145</v>
      </c>
      <c r="D30" s="1">
        <v>33188.32</v>
      </c>
      <c r="E30" t="s">
        <v>92</v>
      </c>
      <c r="F30" s="1">
        <f t="shared" si="0"/>
        <v>525623.55000000005</v>
      </c>
      <c r="G30" t="s">
        <v>145</v>
      </c>
      <c r="H30" s="1"/>
      <c r="I30" s="9" t="s">
        <v>85</v>
      </c>
      <c r="J30" s="1"/>
      <c r="K30" s="22">
        <f>K25/K27</f>
        <v>5.1102342213761682</v>
      </c>
      <c r="L30" s="1"/>
      <c r="N30" s="6" t="s">
        <v>86</v>
      </c>
      <c r="P30" s="22">
        <f>P25/P27</f>
        <v>1.9306381799220369</v>
      </c>
      <c r="S30" s="7" t="s">
        <v>85</v>
      </c>
      <c r="U30" s="22">
        <f>U25/U27</f>
        <v>7.111431648760969</v>
      </c>
    </row>
    <row r="31" spans="1:23">
      <c r="A31" t="s">
        <v>406</v>
      </c>
      <c r="B31" s="1">
        <v>2717531.82</v>
      </c>
      <c r="C31" t="s">
        <v>144</v>
      </c>
      <c r="D31" s="1">
        <v>30956.35</v>
      </c>
      <c r="E31" t="s">
        <v>91</v>
      </c>
      <c r="F31" s="1">
        <f t="shared" si="0"/>
        <v>2686575.4699999997</v>
      </c>
      <c r="G31" t="s">
        <v>144</v>
      </c>
      <c r="H31" s="1"/>
      <c r="I31" s="1"/>
      <c r="J31" s="1"/>
      <c r="K31" s="1"/>
      <c r="L31" s="1"/>
    </row>
    <row r="32" spans="1:23">
      <c r="A32" t="s">
        <v>407</v>
      </c>
      <c r="B32" s="1">
        <v>1544069.51</v>
      </c>
      <c r="C32" t="s">
        <v>143</v>
      </c>
      <c r="D32" s="1">
        <v>35421.53</v>
      </c>
      <c r="E32" t="s">
        <v>90</v>
      </c>
      <c r="F32" s="1">
        <f t="shared" si="0"/>
        <v>1508647.98</v>
      </c>
      <c r="G32" t="s">
        <v>143</v>
      </c>
      <c r="H32" s="1"/>
      <c r="I32" s="1"/>
      <c r="J32" s="1"/>
      <c r="K32" s="1"/>
      <c r="L32" s="1"/>
    </row>
    <row r="33" spans="1:23">
      <c r="A33" t="s">
        <v>408</v>
      </c>
      <c r="B33" s="1">
        <v>813024.12</v>
      </c>
      <c r="C33" t="s">
        <v>156</v>
      </c>
      <c r="D33" s="1">
        <v>29668.240000000002</v>
      </c>
      <c r="E33" t="s">
        <v>89</v>
      </c>
      <c r="F33" s="1">
        <f t="shared" si="0"/>
        <v>783355.88</v>
      </c>
      <c r="G33" t="s">
        <v>156</v>
      </c>
      <c r="H33" s="1"/>
      <c r="I33" s="1"/>
      <c r="J33" s="1"/>
      <c r="K33" s="1"/>
      <c r="L33" s="1"/>
    </row>
    <row r="34" spans="1:23">
      <c r="A34" t="s">
        <v>409</v>
      </c>
      <c r="B34" s="1">
        <v>271581.49</v>
      </c>
      <c r="C34" t="s">
        <v>155</v>
      </c>
      <c r="D34" s="1">
        <v>24956.48</v>
      </c>
      <c r="E34" t="s">
        <v>265</v>
      </c>
      <c r="F34" s="1">
        <f t="shared" si="0"/>
        <v>246625.00999999998</v>
      </c>
      <c r="G34" t="s">
        <v>155</v>
      </c>
      <c r="H34" s="1"/>
      <c r="I34" s="2" t="s">
        <v>54</v>
      </c>
      <c r="J34" s="4" t="s">
        <v>63</v>
      </c>
      <c r="K34" s="5" t="s">
        <v>58</v>
      </c>
      <c r="L34" s="5" t="s">
        <v>59</v>
      </c>
      <c r="M34" s="5" t="s">
        <v>62</v>
      </c>
      <c r="N34" s="2" t="s">
        <v>54</v>
      </c>
      <c r="O34" s="4" t="s">
        <v>64</v>
      </c>
      <c r="P34" s="5" t="s">
        <v>58</v>
      </c>
      <c r="Q34" s="5" t="s">
        <v>59</v>
      </c>
      <c r="R34" s="5" t="s">
        <v>62</v>
      </c>
      <c r="S34" s="2" t="s">
        <v>54</v>
      </c>
      <c r="T34" s="4" t="s">
        <v>63</v>
      </c>
      <c r="U34" s="5" t="s">
        <v>58</v>
      </c>
      <c r="V34" s="5" t="s">
        <v>59</v>
      </c>
      <c r="W34" s="5" t="s">
        <v>62</v>
      </c>
    </row>
    <row r="35" spans="1:23">
      <c r="A35" t="s">
        <v>410</v>
      </c>
      <c r="B35" s="1">
        <v>91267.98</v>
      </c>
      <c r="C35" t="s">
        <v>154</v>
      </c>
      <c r="D35" s="1">
        <v>23159.54</v>
      </c>
      <c r="E35" t="s">
        <v>264</v>
      </c>
      <c r="F35" s="1">
        <f t="shared" si="0"/>
        <v>68108.44</v>
      </c>
      <c r="G35" t="s">
        <v>154</v>
      </c>
      <c r="H35" s="1"/>
      <c r="I35" s="6">
        <v>2</v>
      </c>
      <c r="J35" s="13">
        <v>8379079</v>
      </c>
      <c r="K35" s="21">
        <f>J35/$J$58*100</f>
        <v>48.168146030005865</v>
      </c>
      <c r="L35" s="25">
        <v>100</v>
      </c>
      <c r="M35" s="30">
        <f>K35/L35*100</f>
        <v>48.168146030005865</v>
      </c>
      <c r="N35" s="6">
        <v>2</v>
      </c>
      <c r="O35" s="13">
        <v>2729445</v>
      </c>
      <c r="P35" s="21">
        <f t="shared" ref="P35:P42" si="7">O35/$O$58*100</f>
        <v>35.792508857362293</v>
      </c>
      <c r="Q35" s="26">
        <v>100</v>
      </c>
      <c r="R35" s="30">
        <f>P35/Q35*100</f>
        <v>35.792508857362293</v>
      </c>
      <c r="S35" s="6">
        <v>2</v>
      </c>
      <c r="T35" s="13">
        <v>967394</v>
      </c>
      <c r="U35" s="21">
        <f>T35/$T$58*100</f>
        <v>9.8304946279616043</v>
      </c>
      <c r="V35" s="26">
        <v>100</v>
      </c>
      <c r="W35" s="30">
        <f>U35/V35*100</f>
        <v>9.8304946279616043</v>
      </c>
    </row>
    <row r="36" spans="1:23">
      <c r="A36" t="s">
        <v>411</v>
      </c>
      <c r="B36" s="1">
        <v>100627.03</v>
      </c>
      <c r="C36" t="s">
        <v>153</v>
      </c>
      <c r="D36" s="1">
        <v>23497.97</v>
      </c>
      <c r="E36" t="s">
        <v>263</v>
      </c>
      <c r="F36" s="1">
        <f t="shared" si="0"/>
        <v>77129.06</v>
      </c>
      <c r="G36" t="s">
        <v>153</v>
      </c>
      <c r="H36" s="1"/>
      <c r="I36" s="6">
        <v>3</v>
      </c>
      <c r="J36" s="13">
        <v>983837.46000000008</v>
      </c>
      <c r="K36" s="21">
        <f t="shared" ref="K36:K56" si="8">J36/$J$58*100</f>
        <v>5.6557082757031001</v>
      </c>
      <c r="L36" s="25">
        <v>51.8</v>
      </c>
      <c r="M36" s="30">
        <f t="shared" ref="M36:M48" si="9">K36/L36*100</f>
        <v>10.91835574460058</v>
      </c>
      <c r="N36" s="6">
        <v>3</v>
      </c>
      <c r="O36" s="13">
        <v>1474956.9100000001</v>
      </c>
      <c r="P36" s="21">
        <f t="shared" si="7"/>
        <v>19.341810611828677</v>
      </c>
      <c r="Q36" s="26">
        <v>64.2</v>
      </c>
      <c r="R36" s="30">
        <f t="shared" ref="R36:R42" si="10">P36/Q36*100</f>
        <v>30.127430859546223</v>
      </c>
      <c r="S36" s="6">
        <v>3</v>
      </c>
      <c r="T36" s="13">
        <v>877500.66</v>
      </c>
      <c r="U36" s="21">
        <f t="shared" ref="U36:U56" si="11">T36/$T$58*100</f>
        <v>8.9170136719503752</v>
      </c>
      <c r="V36" s="26">
        <v>90.2</v>
      </c>
      <c r="W36" s="30">
        <f t="shared" ref="W36:W48" si="12">U36/V36*100</f>
        <v>9.8858244700115012</v>
      </c>
    </row>
    <row r="37" spans="1:23">
      <c r="A37" t="s">
        <v>412</v>
      </c>
      <c r="B37" s="1">
        <v>122295.66</v>
      </c>
      <c r="C37" t="s">
        <v>152</v>
      </c>
      <c r="D37" s="1">
        <v>24268.84</v>
      </c>
      <c r="E37" t="s">
        <v>262</v>
      </c>
      <c r="F37" s="1">
        <f t="shared" si="0"/>
        <v>98026.82</v>
      </c>
      <c r="G37" t="s">
        <v>152</v>
      </c>
      <c r="H37" s="1"/>
      <c r="I37" s="6">
        <v>4</v>
      </c>
      <c r="J37" s="13">
        <v>917103.79</v>
      </c>
      <c r="K37" s="21">
        <f t="shared" si="8"/>
        <v>5.2720817265706454</v>
      </c>
      <c r="L37" s="25">
        <v>46.1</v>
      </c>
      <c r="M37" s="30">
        <f t="shared" si="9"/>
        <v>11.436185957853894</v>
      </c>
      <c r="N37" s="6">
        <v>4</v>
      </c>
      <c r="O37" s="13">
        <v>977254.75999999989</v>
      </c>
      <c r="P37" s="21">
        <f t="shared" si="7"/>
        <v>12.815205894678025</v>
      </c>
      <c r="Q37" s="26">
        <v>44.9</v>
      </c>
      <c r="R37" s="30">
        <f t="shared" si="10"/>
        <v>28.541661235363087</v>
      </c>
      <c r="S37" s="6">
        <v>4</v>
      </c>
      <c r="T37" s="13">
        <v>819832.52</v>
      </c>
      <c r="U37" s="21">
        <f t="shared" si="11"/>
        <v>8.33099976192557</v>
      </c>
      <c r="V37" s="26">
        <v>81.3</v>
      </c>
      <c r="W37" s="30">
        <f t="shared" si="12"/>
        <v>10.247232179490247</v>
      </c>
    </row>
    <row r="38" spans="1:23">
      <c r="A38" t="s">
        <v>413</v>
      </c>
      <c r="B38" s="1">
        <v>71294.98</v>
      </c>
      <c r="C38" t="s">
        <v>158</v>
      </c>
      <c r="D38" s="1">
        <v>22989.38</v>
      </c>
      <c r="E38" t="s">
        <v>261</v>
      </c>
      <c r="F38" s="1">
        <f t="shared" si="0"/>
        <v>48305.599999999991</v>
      </c>
      <c r="G38" t="s">
        <v>158</v>
      </c>
      <c r="H38" s="1"/>
      <c r="I38" s="6">
        <v>5</v>
      </c>
      <c r="J38" s="13">
        <v>1019514.4700000001</v>
      </c>
      <c r="K38" s="21">
        <f t="shared" si="8"/>
        <v>5.8608018698312829</v>
      </c>
      <c r="L38" s="25">
        <v>40.799999999999997</v>
      </c>
      <c r="M38" s="30">
        <f t="shared" si="9"/>
        <v>14.364710465272754</v>
      </c>
      <c r="N38" s="6">
        <v>5</v>
      </c>
      <c r="O38" s="13">
        <v>258642.74</v>
      </c>
      <c r="P38" s="21">
        <f t="shared" si="7"/>
        <v>3.3917051130696727</v>
      </c>
      <c r="Q38" s="26">
        <v>32.1</v>
      </c>
      <c r="R38" s="30">
        <f t="shared" si="10"/>
        <v>10.566059542273123</v>
      </c>
      <c r="S38" s="6">
        <v>5</v>
      </c>
      <c r="T38" s="13">
        <v>968053.10000000009</v>
      </c>
      <c r="U38" s="21">
        <f t="shared" si="11"/>
        <v>9.8371922909709788</v>
      </c>
      <c r="V38" s="26">
        <v>73</v>
      </c>
      <c r="W38" s="30">
        <f t="shared" si="12"/>
        <v>13.475605878042437</v>
      </c>
    </row>
    <row r="39" spans="1:23">
      <c r="A39" t="s">
        <v>414</v>
      </c>
      <c r="B39" s="1">
        <v>24405173</v>
      </c>
      <c r="C39" t="s">
        <v>75</v>
      </c>
      <c r="D39" s="1">
        <v>16026094</v>
      </c>
      <c r="E39" t="s">
        <v>97</v>
      </c>
      <c r="F39" s="1">
        <f t="shared" si="0"/>
        <v>8379079</v>
      </c>
      <c r="G39" t="s">
        <v>157</v>
      </c>
      <c r="H39" s="1"/>
      <c r="I39" s="6">
        <v>6</v>
      </c>
      <c r="J39" s="13">
        <v>2701789.17</v>
      </c>
      <c r="K39" s="21">
        <f t="shared" si="8"/>
        <v>15.531560841334514</v>
      </c>
      <c r="L39" s="25">
        <v>34.9</v>
      </c>
      <c r="M39" s="30">
        <f t="shared" si="9"/>
        <v>44.503039659984282</v>
      </c>
      <c r="N39" s="6">
        <v>6</v>
      </c>
      <c r="O39" s="13">
        <v>923055.83</v>
      </c>
      <c r="P39" s="21">
        <f t="shared" si="7"/>
        <v>12.104469579388814</v>
      </c>
      <c r="Q39" s="26">
        <v>28.7</v>
      </c>
      <c r="R39" s="30">
        <f t="shared" si="10"/>
        <v>42.175852192992387</v>
      </c>
      <c r="S39" s="6">
        <v>6</v>
      </c>
      <c r="T39" s="13">
        <v>2599926.0999999996</v>
      </c>
      <c r="U39" s="21">
        <f t="shared" si="11"/>
        <v>26.420010418864663</v>
      </c>
      <c r="V39" s="26">
        <v>63.2</v>
      </c>
      <c r="W39" s="30">
        <f t="shared" si="12"/>
        <v>41.803813953899784</v>
      </c>
    </row>
    <row r="40" spans="1:23">
      <c r="A40" t="s">
        <v>415</v>
      </c>
      <c r="B40" s="1">
        <v>1296820.07</v>
      </c>
      <c r="C40" t="s">
        <v>149</v>
      </c>
      <c r="D40" s="1">
        <v>312982.61</v>
      </c>
      <c r="E40" t="s">
        <v>96</v>
      </c>
      <c r="F40" s="1">
        <f t="shared" si="0"/>
        <v>983837.46000000008</v>
      </c>
      <c r="G40" t="s">
        <v>149</v>
      </c>
      <c r="H40" s="1"/>
      <c r="I40" s="6">
        <v>7</v>
      </c>
      <c r="J40" s="13">
        <v>2211686.4000000004</v>
      </c>
      <c r="K40" s="21">
        <f t="shared" si="8"/>
        <v>12.714145968522075</v>
      </c>
      <c r="L40" s="25">
        <v>19.399999999999999</v>
      </c>
      <c r="M40" s="30">
        <f t="shared" si="9"/>
        <v>65.536834889289054</v>
      </c>
      <c r="N40" s="6">
        <v>7</v>
      </c>
      <c r="O40" s="13">
        <v>309667.51</v>
      </c>
      <c r="P40" s="21">
        <f t="shared" si="7"/>
        <v>4.0608171604528867</v>
      </c>
      <c r="Q40" s="26">
        <v>16.600000000000001</v>
      </c>
      <c r="R40" s="30">
        <f t="shared" si="10"/>
        <v>24.462753978631845</v>
      </c>
      <c r="S40" s="6">
        <v>7</v>
      </c>
      <c r="T40" s="13">
        <v>2232365.39</v>
      </c>
      <c r="U40" s="21">
        <f t="shared" si="11"/>
        <v>22.684920491591239</v>
      </c>
      <c r="V40" s="26">
        <v>36.799999999999997</v>
      </c>
      <c r="W40" s="30">
        <f t="shared" si="12"/>
        <v>61.64380568367185</v>
      </c>
    </row>
    <row r="41" spans="1:23">
      <c r="A41" t="s">
        <v>416</v>
      </c>
      <c r="B41" s="1">
        <v>1031455.68</v>
      </c>
      <c r="C41" t="s">
        <v>148</v>
      </c>
      <c r="D41" s="1">
        <v>114351.89</v>
      </c>
      <c r="E41" t="s">
        <v>95</v>
      </c>
      <c r="F41" s="1">
        <f t="shared" si="0"/>
        <v>917103.79</v>
      </c>
      <c r="G41" t="s">
        <v>148</v>
      </c>
      <c r="H41" s="1"/>
      <c r="I41" s="6">
        <v>8</v>
      </c>
      <c r="J41" s="13">
        <v>194093.03</v>
      </c>
      <c r="K41" s="21">
        <f t="shared" si="8"/>
        <v>1.1157671878313009</v>
      </c>
      <c r="L41" s="25">
        <v>6.7</v>
      </c>
      <c r="M41" s="30">
        <f t="shared" si="9"/>
        <v>16.653241609422402</v>
      </c>
      <c r="N41" s="6">
        <v>8</v>
      </c>
      <c r="O41" s="13">
        <v>34379.54</v>
      </c>
      <c r="P41" s="21">
        <f t="shared" si="7"/>
        <v>0.4508352393845787</v>
      </c>
      <c r="Q41" s="26">
        <v>12.5</v>
      </c>
      <c r="R41" s="30">
        <f t="shared" si="10"/>
        <v>3.6066819150766296</v>
      </c>
      <c r="S41" s="6">
        <v>8</v>
      </c>
      <c r="T41" s="13">
        <v>173488.59</v>
      </c>
      <c r="U41" s="21">
        <f t="shared" si="11"/>
        <v>1.762961783934605</v>
      </c>
      <c r="V41" s="26">
        <v>14.1</v>
      </c>
      <c r="W41" s="30">
        <f t="shared" si="12"/>
        <v>12.503275063365994</v>
      </c>
    </row>
    <row r="42" spans="1:23">
      <c r="A42" t="s">
        <v>417</v>
      </c>
      <c r="B42" s="1">
        <v>1052979.54</v>
      </c>
      <c r="C42" t="s">
        <v>147</v>
      </c>
      <c r="D42" s="1">
        <v>33465.07</v>
      </c>
      <c r="E42" t="s">
        <v>94</v>
      </c>
      <c r="F42" s="1">
        <f t="shared" si="0"/>
        <v>1019514.4700000001</v>
      </c>
      <c r="G42" t="s">
        <v>147</v>
      </c>
      <c r="H42" s="1"/>
      <c r="I42" s="6">
        <v>9</v>
      </c>
      <c r="J42" s="13">
        <v>242500.09</v>
      </c>
      <c r="K42" s="21">
        <f t="shared" si="8"/>
        <v>1.3940410094486</v>
      </c>
      <c r="L42" s="25">
        <v>5.6</v>
      </c>
      <c r="M42" s="30">
        <f t="shared" si="9"/>
        <v>24.893589454439287</v>
      </c>
      <c r="N42" s="6">
        <v>9</v>
      </c>
      <c r="O42" s="13">
        <v>24993.989999999998</v>
      </c>
      <c r="P42" s="21">
        <f t="shared" si="7"/>
        <v>0.32775806380265016</v>
      </c>
      <c r="Q42" s="26">
        <v>12</v>
      </c>
      <c r="R42" s="30">
        <f t="shared" si="10"/>
        <v>2.7313171983554181</v>
      </c>
      <c r="S42" s="6">
        <v>9</v>
      </c>
      <c r="T42" s="13">
        <v>240644.12999999998</v>
      </c>
      <c r="U42" s="21">
        <f t="shared" si="11"/>
        <v>2.4453850522284548</v>
      </c>
      <c r="V42" s="26">
        <v>12.3</v>
      </c>
      <c r="W42" s="30">
        <f t="shared" si="12"/>
        <v>19.881179286410202</v>
      </c>
    </row>
    <row r="43" spans="1:23">
      <c r="A43" t="s">
        <v>418</v>
      </c>
      <c r="B43" s="1">
        <v>2738938.08</v>
      </c>
      <c r="C43" t="s">
        <v>146</v>
      </c>
      <c r="D43" s="1">
        <v>37148.910000000003</v>
      </c>
      <c r="E43" t="s">
        <v>93</v>
      </c>
      <c r="F43" s="1">
        <f t="shared" si="0"/>
        <v>2701789.17</v>
      </c>
      <c r="G43" t="s">
        <v>146</v>
      </c>
      <c r="H43" s="1"/>
      <c r="I43" s="6">
        <v>10</v>
      </c>
      <c r="J43" s="13">
        <v>155304.09</v>
      </c>
      <c r="K43" s="21">
        <f t="shared" si="8"/>
        <v>0.89278428884334105</v>
      </c>
      <c r="L43" s="25">
        <v>4.2</v>
      </c>
      <c r="M43" s="30">
        <f t="shared" si="9"/>
        <v>21.256768781984309</v>
      </c>
      <c r="N43" s="6">
        <v>10</v>
      </c>
      <c r="P43" s="21"/>
      <c r="Q43" s="26"/>
      <c r="S43" s="6">
        <v>10</v>
      </c>
      <c r="T43" s="13">
        <v>150306.11000000002</v>
      </c>
      <c r="U43" s="21">
        <f t="shared" si="11"/>
        <v>1.5273853330750513</v>
      </c>
      <c r="V43" s="26">
        <v>9.9</v>
      </c>
      <c r="W43" s="30">
        <f t="shared" si="12"/>
        <v>15.428134677525771</v>
      </c>
    </row>
    <row r="44" spans="1:23">
      <c r="A44" t="s">
        <v>419</v>
      </c>
      <c r="B44" s="1">
        <v>2244874.7200000002</v>
      </c>
      <c r="C44" t="s">
        <v>145</v>
      </c>
      <c r="D44" s="1">
        <v>33188.32</v>
      </c>
      <c r="E44" t="s">
        <v>92</v>
      </c>
      <c r="F44" s="1">
        <f t="shared" si="0"/>
        <v>2211686.4000000004</v>
      </c>
      <c r="G44" t="s">
        <v>145</v>
      </c>
      <c r="H44" s="1"/>
      <c r="I44" s="6">
        <v>11</v>
      </c>
      <c r="J44" s="13">
        <v>101482.37000000001</v>
      </c>
      <c r="K44" s="21">
        <f t="shared" si="8"/>
        <v>0.58338364128457165</v>
      </c>
      <c r="L44" s="25">
        <v>3.3</v>
      </c>
      <c r="M44" s="30">
        <f t="shared" si="9"/>
        <v>17.678292160138536</v>
      </c>
      <c r="N44" s="6">
        <v>11</v>
      </c>
      <c r="P44" s="21"/>
      <c r="Q44" s="26"/>
      <c r="S44" s="6">
        <v>11</v>
      </c>
      <c r="T44" s="13">
        <v>98956.82</v>
      </c>
      <c r="U44" s="21">
        <f t="shared" si="11"/>
        <v>1.0055825107558694</v>
      </c>
      <c r="V44" s="26">
        <v>8.4</v>
      </c>
      <c r="W44" s="30">
        <f t="shared" si="12"/>
        <v>11.971220366141301</v>
      </c>
    </row>
    <row r="45" spans="1:23">
      <c r="A45" t="s">
        <v>420</v>
      </c>
      <c r="B45" s="1">
        <v>225049.38</v>
      </c>
      <c r="C45" t="s">
        <v>144</v>
      </c>
      <c r="D45" s="1">
        <v>30956.35</v>
      </c>
      <c r="E45" t="s">
        <v>91</v>
      </c>
      <c r="F45" s="1">
        <f t="shared" si="0"/>
        <v>194093.03</v>
      </c>
      <c r="G45" t="s">
        <v>144</v>
      </c>
      <c r="H45" s="1"/>
      <c r="I45" s="6">
        <v>12</v>
      </c>
      <c r="J45" s="13">
        <v>229656.47999999998</v>
      </c>
      <c r="K45" s="21">
        <f t="shared" si="8"/>
        <v>1.3202079686057526</v>
      </c>
      <c r="L45" s="25">
        <v>2.7</v>
      </c>
      <c r="M45" s="30">
        <f t="shared" si="9"/>
        <v>48.896591429842687</v>
      </c>
      <c r="N45" s="6">
        <v>12</v>
      </c>
      <c r="P45" s="21"/>
      <c r="Q45" s="26"/>
      <c r="S45" s="6">
        <v>12</v>
      </c>
      <c r="T45" s="13">
        <v>218365.69</v>
      </c>
      <c r="U45" s="21">
        <f t="shared" si="11"/>
        <v>2.218995303336726</v>
      </c>
      <c r="V45" s="26">
        <v>7.4</v>
      </c>
      <c r="W45" s="30">
        <f t="shared" si="12"/>
        <v>29.986423018063864</v>
      </c>
    </row>
    <row r="46" spans="1:23">
      <c r="A46" t="s">
        <v>421</v>
      </c>
      <c r="B46" s="1">
        <v>277921.62</v>
      </c>
      <c r="C46" t="s">
        <v>143</v>
      </c>
      <c r="D46" s="1">
        <v>35421.53</v>
      </c>
      <c r="E46" t="s">
        <v>90</v>
      </c>
      <c r="F46" s="1">
        <f t="shared" si="0"/>
        <v>242500.09</v>
      </c>
      <c r="G46" t="s">
        <v>143</v>
      </c>
      <c r="H46" s="1"/>
      <c r="I46" s="6">
        <v>13</v>
      </c>
      <c r="J46" s="13">
        <v>136677.49</v>
      </c>
      <c r="K46" s="21">
        <f t="shared" si="8"/>
        <v>0.78570703263863073</v>
      </c>
      <c r="L46" s="25">
        <v>1.4</v>
      </c>
      <c r="M46" s="30">
        <f t="shared" si="9"/>
        <v>56.121930902759345</v>
      </c>
      <c r="N46" s="6">
        <v>13</v>
      </c>
      <c r="P46" s="21"/>
      <c r="Q46" s="26"/>
      <c r="S46" s="6">
        <v>13</v>
      </c>
      <c r="T46" s="13">
        <v>127877.60999999999</v>
      </c>
      <c r="U46" s="21">
        <f t="shared" si="11"/>
        <v>1.2994706997785483</v>
      </c>
      <c r="V46" s="26">
        <v>5.2</v>
      </c>
      <c r="W46" s="30">
        <f t="shared" si="12"/>
        <v>24.989821149587467</v>
      </c>
    </row>
    <row r="47" spans="1:23">
      <c r="A47" t="s">
        <v>422</v>
      </c>
      <c r="B47" s="1">
        <v>184972.33</v>
      </c>
      <c r="C47" t="s">
        <v>156</v>
      </c>
      <c r="D47" s="1">
        <v>29668.240000000002</v>
      </c>
      <c r="E47" t="s">
        <v>89</v>
      </c>
      <c r="F47" s="1">
        <f t="shared" si="0"/>
        <v>155304.09</v>
      </c>
      <c r="G47" t="s">
        <v>156</v>
      </c>
      <c r="H47" s="1"/>
      <c r="I47" s="6">
        <v>14</v>
      </c>
      <c r="J47" s="13">
        <v>49302.510000000009</v>
      </c>
      <c r="K47" s="21">
        <f t="shared" si="8"/>
        <v>0.28342142392091363</v>
      </c>
      <c r="L47" s="25">
        <v>0.6</v>
      </c>
      <c r="M47" s="30">
        <f t="shared" si="9"/>
        <v>47.236903986818938</v>
      </c>
      <c r="N47" s="6">
        <v>14</v>
      </c>
      <c r="P47" s="21"/>
      <c r="Q47" s="26"/>
      <c r="S47" s="6">
        <v>14</v>
      </c>
      <c r="T47" s="13">
        <v>48409.86</v>
      </c>
      <c r="U47" s="21">
        <f t="shared" si="11"/>
        <v>0.49193283054306042</v>
      </c>
      <c r="V47" s="26">
        <v>3.9</v>
      </c>
      <c r="W47" s="30">
        <f t="shared" si="12"/>
        <v>12.613662321616934</v>
      </c>
    </row>
    <row r="48" spans="1:23">
      <c r="A48" t="s">
        <v>423</v>
      </c>
      <c r="B48" s="1">
        <v>126438.85</v>
      </c>
      <c r="C48" t="s">
        <v>155</v>
      </c>
      <c r="D48" s="1">
        <v>24956.48</v>
      </c>
      <c r="E48" t="s">
        <v>265</v>
      </c>
      <c r="F48" s="1">
        <f t="shared" si="0"/>
        <v>101482.37000000001</v>
      </c>
      <c r="G48" t="s">
        <v>155</v>
      </c>
      <c r="H48" s="1"/>
      <c r="I48" s="6">
        <v>15</v>
      </c>
      <c r="J48" s="13">
        <v>43638.539999999994</v>
      </c>
      <c r="K48" s="21">
        <f t="shared" si="8"/>
        <v>0.25086140938118046</v>
      </c>
      <c r="L48" s="25">
        <v>0.3</v>
      </c>
      <c r="M48" s="30">
        <f t="shared" si="9"/>
        <v>83.620469793726826</v>
      </c>
      <c r="N48" s="6">
        <v>15</v>
      </c>
      <c r="P48" s="21"/>
      <c r="Q48" s="26"/>
      <c r="S48" s="6">
        <v>15</v>
      </c>
      <c r="T48" s="13">
        <v>45485.509999999995</v>
      </c>
      <c r="U48" s="21">
        <f t="shared" si="11"/>
        <v>0.46221607918293245</v>
      </c>
      <c r="V48" s="26">
        <v>3.4</v>
      </c>
      <c r="W48" s="30">
        <f t="shared" si="12"/>
        <v>13.594590564203896</v>
      </c>
    </row>
    <row r="49" spans="1:23">
      <c r="A49" t="s">
        <v>424</v>
      </c>
      <c r="B49" s="1">
        <v>252816.02</v>
      </c>
      <c r="C49" t="s">
        <v>154</v>
      </c>
      <c r="D49" s="1">
        <v>23159.54</v>
      </c>
      <c r="E49" t="s">
        <v>264</v>
      </c>
      <c r="F49" s="1">
        <f t="shared" si="0"/>
        <v>229656.47999999998</v>
      </c>
      <c r="G49" t="s">
        <v>154</v>
      </c>
      <c r="H49" s="1"/>
      <c r="I49" s="6">
        <v>16</v>
      </c>
      <c r="J49" s="1"/>
      <c r="K49" s="21"/>
      <c r="L49" s="25"/>
      <c r="N49" s="6">
        <v>16</v>
      </c>
      <c r="P49" s="21"/>
      <c r="Q49" s="26"/>
      <c r="S49" s="6">
        <v>16</v>
      </c>
      <c r="T49" s="13"/>
      <c r="U49" s="21"/>
      <c r="V49" s="26"/>
    </row>
    <row r="50" spans="1:23">
      <c r="A50" t="s">
        <v>425</v>
      </c>
      <c r="B50" s="1">
        <v>160175.46</v>
      </c>
      <c r="C50" t="s">
        <v>153</v>
      </c>
      <c r="D50" s="1">
        <v>23497.97</v>
      </c>
      <c r="E50" t="s">
        <v>263</v>
      </c>
      <c r="F50" s="1">
        <f t="shared" si="0"/>
        <v>136677.49</v>
      </c>
      <c r="G50" t="s">
        <v>153</v>
      </c>
      <c r="H50" s="1"/>
      <c r="I50" s="6">
        <v>17</v>
      </c>
      <c r="J50" s="1"/>
      <c r="K50" s="21"/>
      <c r="L50" s="25"/>
      <c r="N50" s="6">
        <v>17</v>
      </c>
      <c r="P50" s="21"/>
      <c r="Q50" s="26"/>
      <c r="S50" s="6">
        <v>17</v>
      </c>
      <c r="U50" s="21"/>
      <c r="V50" s="26"/>
    </row>
    <row r="51" spans="1:23">
      <c r="A51" t="s">
        <v>426</v>
      </c>
      <c r="B51" s="1">
        <v>73571.350000000006</v>
      </c>
      <c r="C51" t="s">
        <v>152</v>
      </c>
      <c r="D51" s="1">
        <v>24268.84</v>
      </c>
      <c r="E51" t="s">
        <v>262</v>
      </c>
      <c r="F51" s="1">
        <f t="shared" si="0"/>
        <v>49302.510000000009</v>
      </c>
      <c r="G51" t="s">
        <v>152</v>
      </c>
      <c r="H51" s="1"/>
      <c r="I51" s="6">
        <v>18</v>
      </c>
      <c r="J51" s="1"/>
      <c r="K51" s="21"/>
      <c r="L51" s="25"/>
      <c r="N51" s="6">
        <v>18</v>
      </c>
      <c r="P51" s="21"/>
      <c r="Q51" s="26"/>
      <c r="S51" s="6">
        <v>18</v>
      </c>
      <c r="U51" s="21"/>
      <c r="V51" s="26"/>
    </row>
    <row r="52" spans="1:23">
      <c r="A52" t="s">
        <v>427</v>
      </c>
      <c r="B52" s="1">
        <v>66627.92</v>
      </c>
      <c r="C52" t="s">
        <v>151</v>
      </c>
      <c r="D52" s="1">
        <v>22989.38</v>
      </c>
      <c r="E52" t="s">
        <v>261</v>
      </c>
      <c r="F52" s="1">
        <f t="shared" si="0"/>
        <v>43638.539999999994</v>
      </c>
      <c r="G52" t="s">
        <v>151</v>
      </c>
      <c r="H52" s="1"/>
      <c r="I52" s="7"/>
      <c r="J52" s="1"/>
      <c r="K52" s="21"/>
      <c r="L52" s="25"/>
      <c r="N52" s="7"/>
      <c r="P52" s="21"/>
      <c r="Q52" s="26"/>
      <c r="S52" s="7"/>
      <c r="U52" s="21"/>
      <c r="V52" s="26"/>
    </row>
    <row r="53" spans="1:23">
      <c r="A53" t="s">
        <v>428</v>
      </c>
      <c r="B53" s="1">
        <v>18755539</v>
      </c>
      <c r="C53" t="s">
        <v>76</v>
      </c>
      <c r="D53" s="1">
        <v>16026094</v>
      </c>
      <c r="E53" t="s">
        <v>97</v>
      </c>
      <c r="F53" s="1">
        <f t="shared" si="0"/>
        <v>2729445</v>
      </c>
      <c r="G53" t="s">
        <v>150</v>
      </c>
      <c r="H53" s="1"/>
      <c r="I53" s="7"/>
      <c r="J53" s="1"/>
      <c r="K53" s="21"/>
      <c r="L53" s="25"/>
      <c r="N53" s="7"/>
      <c r="P53" s="21"/>
      <c r="Q53" s="26"/>
      <c r="S53" s="7"/>
      <c r="U53" s="21"/>
      <c r="V53" s="26"/>
    </row>
    <row r="54" spans="1:23">
      <c r="A54" t="s">
        <v>429</v>
      </c>
      <c r="B54" s="1">
        <v>1787939.52</v>
      </c>
      <c r="C54" t="s">
        <v>149</v>
      </c>
      <c r="D54" s="1">
        <v>312982.61</v>
      </c>
      <c r="E54" t="s">
        <v>96</v>
      </c>
      <c r="F54" s="1">
        <f t="shared" si="0"/>
        <v>1474956.9100000001</v>
      </c>
      <c r="G54" t="s">
        <v>149</v>
      </c>
      <c r="H54" s="1"/>
      <c r="I54" s="6" t="s">
        <v>55</v>
      </c>
      <c r="J54" s="1">
        <f>SUM(J35:J53)</f>
        <v>17365664.890000001</v>
      </c>
      <c r="K54" s="21">
        <f t="shared" si="8"/>
        <v>99.828618673921781</v>
      </c>
      <c r="L54" s="25"/>
      <c r="N54" s="6" t="s">
        <v>55</v>
      </c>
      <c r="O54" s="13">
        <f>SUM(O35:O53)</f>
        <v>6732396.2800000003</v>
      </c>
      <c r="P54" s="21">
        <f>O54/$O$58*100</f>
        <v>88.285110519967603</v>
      </c>
      <c r="Q54" s="26"/>
      <c r="S54" s="6" t="s">
        <v>55</v>
      </c>
      <c r="T54" s="13">
        <f>SUM(T35:T53)</f>
        <v>9568606.089999998</v>
      </c>
      <c r="U54" s="21">
        <f t="shared" si="11"/>
        <v>97.234560856099662</v>
      </c>
      <c r="V54" s="26"/>
    </row>
    <row r="55" spans="1:23">
      <c r="A55" t="s">
        <v>430</v>
      </c>
      <c r="B55" s="1">
        <v>1091606.6499999999</v>
      </c>
      <c r="C55" t="s">
        <v>148</v>
      </c>
      <c r="D55" s="1">
        <v>114351.89</v>
      </c>
      <c r="E55" t="s">
        <v>95</v>
      </c>
      <c r="F55" s="1">
        <f t="shared" si="0"/>
        <v>977254.75999999989</v>
      </c>
      <c r="G55" t="s">
        <v>148</v>
      </c>
      <c r="H55" s="1"/>
      <c r="I55" s="6"/>
      <c r="J55" s="1"/>
      <c r="K55" s="21"/>
      <c r="L55" s="25"/>
      <c r="N55" s="6"/>
      <c r="P55" s="21"/>
      <c r="Q55" s="26"/>
      <c r="S55" s="6"/>
      <c r="U55" s="21"/>
      <c r="V55" s="26"/>
    </row>
    <row r="56" spans="1:23">
      <c r="A56" t="s">
        <v>431</v>
      </c>
      <c r="B56" s="1">
        <v>292107.81</v>
      </c>
      <c r="C56" t="s">
        <v>147</v>
      </c>
      <c r="D56" s="1">
        <v>33465.07</v>
      </c>
      <c r="E56" t="s">
        <v>94</v>
      </c>
      <c r="F56" s="1">
        <f t="shared" si="0"/>
        <v>258642.74</v>
      </c>
      <c r="G56" t="s">
        <v>147</v>
      </c>
      <c r="H56" s="1"/>
      <c r="I56" s="6" t="s">
        <v>57</v>
      </c>
      <c r="J56" s="1">
        <v>29812.600000000006</v>
      </c>
      <c r="K56" s="21">
        <f t="shared" si="8"/>
        <v>0.17138132607821852</v>
      </c>
      <c r="L56" s="25">
        <v>0.2</v>
      </c>
      <c r="M56">
        <v>0.2</v>
      </c>
      <c r="N56" s="6" t="s">
        <v>57</v>
      </c>
      <c r="O56" s="1">
        <v>893347.45</v>
      </c>
      <c r="P56" s="21">
        <f>O56/$O$58*100</f>
        <v>11.714889480032394</v>
      </c>
      <c r="Q56" s="26">
        <v>11.7</v>
      </c>
      <c r="R56">
        <v>11.7</v>
      </c>
      <c r="S56" s="6" t="s">
        <v>57</v>
      </c>
      <c r="T56" s="1">
        <v>272139.84000000003</v>
      </c>
      <c r="U56" s="21">
        <f t="shared" si="11"/>
        <v>2.7654391439003456</v>
      </c>
      <c r="V56" s="26">
        <v>2.8</v>
      </c>
      <c r="W56">
        <v>2.8</v>
      </c>
    </row>
    <row r="57" spans="1:23">
      <c r="A57" t="s">
        <v>432</v>
      </c>
      <c r="B57" s="1">
        <v>960204.74</v>
      </c>
      <c r="C57" t="s">
        <v>146</v>
      </c>
      <c r="D57" s="1">
        <v>37148.910000000003</v>
      </c>
      <c r="E57" t="s">
        <v>93</v>
      </c>
      <c r="F57" s="1">
        <f t="shared" si="0"/>
        <v>923055.83</v>
      </c>
      <c r="G57" t="s">
        <v>146</v>
      </c>
      <c r="H57" s="1"/>
      <c r="I57" s="8"/>
      <c r="K57" s="1"/>
      <c r="L57" s="1"/>
      <c r="N57" s="8"/>
      <c r="S57" s="8"/>
    </row>
    <row r="58" spans="1:23">
      <c r="A58" t="s">
        <v>433</v>
      </c>
      <c r="B58" s="1">
        <v>342855.83</v>
      </c>
      <c r="C58" t="s">
        <v>145</v>
      </c>
      <c r="D58" s="1">
        <v>33188.32</v>
      </c>
      <c r="E58" t="s">
        <v>92</v>
      </c>
      <c r="F58" s="1">
        <f t="shared" si="0"/>
        <v>309667.51</v>
      </c>
      <c r="G58" t="s">
        <v>145</v>
      </c>
      <c r="H58" s="1"/>
      <c r="I58" s="9" t="s">
        <v>56</v>
      </c>
      <c r="J58" s="1">
        <f>SUM(J54:J57)</f>
        <v>17395477.490000002</v>
      </c>
      <c r="K58" s="1"/>
      <c r="L58" s="1"/>
      <c r="N58" s="9" t="s">
        <v>56</v>
      </c>
      <c r="O58" s="13">
        <f>SUM(O54:O57)</f>
        <v>7625743.7300000004</v>
      </c>
      <c r="S58" s="9" t="s">
        <v>56</v>
      </c>
      <c r="T58" s="13">
        <f>SUM(T54:T57)</f>
        <v>9840745.9299999978</v>
      </c>
    </row>
    <row r="59" spans="1:23">
      <c r="A59" t="s">
        <v>434</v>
      </c>
      <c r="B59" s="1">
        <v>65335.89</v>
      </c>
      <c r="C59" t="s">
        <v>144</v>
      </c>
      <c r="D59" s="1">
        <v>30956.35</v>
      </c>
      <c r="E59" t="s">
        <v>91</v>
      </c>
      <c r="F59" s="1">
        <f t="shared" si="0"/>
        <v>34379.54</v>
      </c>
      <c r="G59" t="s">
        <v>144</v>
      </c>
      <c r="H59" s="1"/>
      <c r="I59" s="9" t="s">
        <v>87</v>
      </c>
      <c r="J59" s="1"/>
      <c r="K59" s="1">
        <f>K54/K56</f>
        <v>582.49414308044243</v>
      </c>
      <c r="L59" s="1"/>
      <c r="N59" s="6" t="s">
        <v>86</v>
      </c>
      <c r="P59" s="22">
        <f>P54/P56</f>
        <v>7.5361454045679546</v>
      </c>
      <c r="S59" s="7" t="s">
        <v>85</v>
      </c>
      <c r="U59" s="22">
        <f>U54/U56</f>
        <v>35.160622163958045</v>
      </c>
    </row>
    <row r="60" spans="1:23">
      <c r="A60" t="s">
        <v>435</v>
      </c>
      <c r="B60" s="1">
        <v>60415.519999999997</v>
      </c>
      <c r="C60" t="s">
        <v>143</v>
      </c>
      <c r="D60" s="1">
        <v>35421.53</v>
      </c>
      <c r="E60" t="s">
        <v>90</v>
      </c>
      <c r="F60" s="1">
        <f t="shared" si="0"/>
        <v>24993.989999999998</v>
      </c>
      <c r="G60" t="s">
        <v>143</v>
      </c>
      <c r="H60" s="1"/>
      <c r="I60" s="1"/>
      <c r="J60" s="1"/>
      <c r="K60" s="1"/>
      <c r="L60" s="1"/>
    </row>
    <row r="61" spans="1:23">
      <c r="A61" t="s">
        <v>436</v>
      </c>
      <c r="B61" s="1">
        <v>16993488</v>
      </c>
      <c r="C61" t="s">
        <v>75</v>
      </c>
      <c r="D61" s="1">
        <v>16026094</v>
      </c>
      <c r="E61" t="s">
        <v>97</v>
      </c>
      <c r="F61" s="1">
        <f t="shared" si="0"/>
        <v>967394</v>
      </c>
      <c r="G61" t="s">
        <v>142</v>
      </c>
      <c r="H61" s="1"/>
      <c r="I61" s="1"/>
      <c r="J61" s="1"/>
      <c r="K61" s="1"/>
      <c r="L61" s="1"/>
    </row>
    <row r="62" spans="1:23">
      <c r="A62" t="s">
        <v>437</v>
      </c>
      <c r="B62" s="1">
        <v>1190483.27</v>
      </c>
      <c r="C62" t="s">
        <v>5</v>
      </c>
      <c r="D62" s="1">
        <v>312982.61</v>
      </c>
      <c r="E62" t="s">
        <v>96</v>
      </c>
      <c r="F62" s="1">
        <f t="shared" si="0"/>
        <v>877500.66</v>
      </c>
      <c r="G62" t="s">
        <v>5</v>
      </c>
      <c r="H62" s="1"/>
      <c r="I62" s="1"/>
      <c r="J62" s="1"/>
      <c r="K62" s="1"/>
      <c r="L62" s="1"/>
    </row>
    <row r="63" spans="1:23">
      <c r="A63" t="s">
        <v>438</v>
      </c>
      <c r="B63" s="1">
        <v>934184.41</v>
      </c>
      <c r="C63" t="s">
        <v>257</v>
      </c>
      <c r="D63" s="1">
        <v>114351.89</v>
      </c>
      <c r="E63" t="s">
        <v>95</v>
      </c>
      <c r="F63" s="1">
        <f t="shared" si="0"/>
        <v>819832.52</v>
      </c>
      <c r="G63" t="s">
        <v>257</v>
      </c>
      <c r="H63" s="1"/>
      <c r="I63" s="2" t="s">
        <v>54</v>
      </c>
      <c r="J63" s="4" t="s">
        <v>65</v>
      </c>
      <c r="K63" s="5" t="s">
        <v>58</v>
      </c>
      <c r="L63" s="5" t="s">
        <v>59</v>
      </c>
      <c r="M63" s="5" t="s">
        <v>62</v>
      </c>
      <c r="N63" s="2" t="s">
        <v>54</v>
      </c>
      <c r="O63" s="4" t="s">
        <v>66</v>
      </c>
      <c r="P63" s="5" t="s">
        <v>58</v>
      </c>
      <c r="Q63" s="5" t="s">
        <v>59</v>
      </c>
      <c r="R63" s="5" t="s">
        <v>62</v>
      </c>
      <c r="S63" s="2" t="s">
        <v>54</v>
      </c>
      <c r="T63" s="4" t="s">
        <v>67</v>
      </c>
      <c r="U63" s="5" t="s">
        <v>58</v>
      </c>
      <c r="V63" s="5" t="s">
        <v>59</v>
      </c>
      <c r="W63" s="5" t="s">
        <v>62</v>
      </c>
    </row>
    <row r="64" spans="1:23">
      <c r="A64" t="s">
        <v>439</v>
      </c>
      <c r="B64" s="1">
        <v>1001518.17</v>
      </c>
      <c r="C64" t="s">
        <v>4</v>
      </c>
      <c r="D64" s="1">
        <v>33465.07</v>
      </c>
      <c r="E64" t="s">
        <v>94</v>
      </c>
      <c r="F64" s="1">
        <f t="shared" si="0"/>
        <v>968053.10000000009</v>
      </c>
      <c r="G64" t="s">
        <v>4</v>
      </c>
      <c r="H64" s="1"/>
      <c r="I64" s="6">
        <v>2</v>
      </c>
      <c r="J64" s="14">
        <v>4236390</v>
      </c>
      <c r="K64" s="21">
        <f>J64/$J$87*100</f>
        <v>21.001723687176778</v>
      </c>
      <c r="L64" s="26">
        <v>100</v>
      </c>
      <c r="M64" s="30">
        <f>K64/L64*100</f>
        <v>21.001723687176778</v>
      </c>
      <c r="N64" s="6">
        <v>2</v>
      </c>
      <c r="O64" s="14">
        <v>5120229</v>
      </c>
      <c r="P64" s="21">
        <f t="shared" ref="P64:P71" si="13">O64/$O$87*100</f>
        <v>39.483530614830862</v>
      </c>
      <c r="Q64" s="26">
        <v>100</v>
      </c>
      <c r="R64" s="30">
        <f>P64/Q64*100</f>
        <v>39.483530614830862</v>
      </c>
      <c r="S64" s="6">
        <v>2</v>
      </c>
      <c r="T64" s="1">
        <v>7916247</v>
      </c>
      <c r="U64" s="21">
        <f>T64/$T$87*100</f>
        <v>32.39442520648057</v>
      </c>
      <c r="V64" s="26">
        <v>100</v>
      </c>
      <c r="W64" s="30">
        <f>U64/V64*100</f>
        <v>32.39442520648057</v>
      </c>
    </row>
    <row r="65" spans="1:23">
      <c r="A65" t="s">
        <v>440</v>
      </c>
      <c r="B65" s="1">
        <v>2637075.0099999998</v>
      </c>
      <c r="C65" t="s">
        <v>254</v>
      </c>
      <c r="D65" s="1">
        <v>37148.910000000003</v>
      </c>
      <c r="E65" t="s">
        <v>93</v>
      </c>
      <c r="F65" s="1">
        <f t="shared" si="0"/>
        <v>2599926.0999999996</v>
      </c>
      <c r="G65" t="s">
        <v>254</v>
      </c>
      <c r="H65" s="1"/>
      <c r="I65" s="6">
        <v>3</v>
      </c>
      <c r="J65" s="14">
        <v>2184996.69</v>
      </c>
      <c r="K65" s="21">
        <f t="shared" ref="K65:K85" si="14">J65/$J$87*100</f>
        <v>10.832028387560129</v>
      </c>
      <c r="L65" s="26">
        <v>79</v>
      </c>
      <c r="M65" s="30">
        <f t="shared" ref="M65:M77" si="15">K65/L65*100</f>
        <v>13.711428338683707</v>
      </c>
      <c r="N65" s="6">
        <v>3</v>
      </c>
      <c r="O65" s="14">
        <v>3491238</v>
      </c>
      <c r="P65" s="21">
        <f t="shared" si="13"/>
        <v>26.921921354818483</v>
      </c>
      <c r="Q65" s="26">
        <v>60.5</v>
      </c>
      <c r="R65" s="30">
        <f t="shared" ref="R65:R71" si="16">P65/Q65*100</f>
        <v>44.499043561683443</v>
      </c>
      <c r="S65" s="6">
        <v>3</v>
      </c>
      <c r="T65" s="1">
        <v>2326986.1100000003</v>
      </c>
      <c r="U65" s="21">
        <f t="shared" ref="U65:U85" si="17">T65/$T$87*100</f>
        <v>9.5223629956106954</v>
      </c>
      <c r="V65" s="26">
        <v>67.599999999999994</v>
      </c>
      <c r="W65" s="30">
        <f t="shared" ref="W65:W77" si="18">U65/V65*100</f>
        <v>14.086335792323515</v>
      </c>
    </row>
    <row r="66" spans="1:23">
      <c r="A66" t="s">
        <v>441</v>
      </c>
      <c r="B66" s="1">
        <v>2265553.71</v>
      </c>
      <c r="C66" t="s">
        <v>253</v>
      </c>
      <c r="D66" s="1">
        <v>33188.32</v>
      </c>
      <c r="E66" t="s">
        <v>92</v>
      </c>
      <c r="F66" s="1">
        <f t="shared" si="0"/>
        <v>2232365.39</v>
      </c>
      <c r="G66" t="s">
        <v>253</v>
      </c>
      <c r="H66" s="1"/>
      <c r="I66" s="6">
        <v>4</v>
      </c>
      <c r="J66" s="14">
        <v>441582.63</v>
      </c>
      <c r="K66" s="21">
        <f t="shared" si="14"/>
        <v>2.18912715314615</v>
      </c>
      <c r="L66" s="26">
        <v>68.2</v>
      </c>
      <c r="M66" s="30">
        <f t="shared" si="15"/>
        <v>3.2098638609181087</v>
      </c>
      <c r="N66" s="6">
        <v>4</v>
      </c>
      <c r="O66" s="14">
        <v>231144.99</v>
      </c>
      <c r="P66" s="21">
        <f t="shared" si="13"/>
        <v>1.7824242410114419</v>
      </c>
      <c r="Q66" s="26">
        <v>33.6</v>
      </c>
      <c r="R66" s="30">
        <f t="shared" si="16"/>
        <v>5.3048340506292906</v>
      </c>
      <c r="S66" s="6">
        <v>4</v>
      </c>
      <c r="T66" s="1">
        <v>489996.13</v>
      </c>
      <c r="U66" s="21">
        <f t="shared" si="17"/>
        <v>2.0051348808027254</v>
      </c>
      <c r="V66" s="26">
        <v>58.1</v>
      </c>
      <c r="W66" s="30">
        <f t="shared" si="18"/>
        <v>3.4511787965623499</v>
      </c>
    </row>
    <row r="67" spans="1:23">
      <c r="A67" t="s">
        <v>442</v>
      </c>
      <c r="B67" s="1">
        <v>204444.94</v>
      </c>
      <c r="C67" t="s">
        <v>49</v>
      </c>
      <c r="D67" s="1">
        <v>30956.35</v>
      </c>
      <c r="E67" t="s">
        <v>91</v>
      </c>
      <c r="F67" s="1">
        <f t="shared" ref="F67:F130" si="19">B67-D67</f>
        <v>173488.59</v>
      </c>
      <c r="G67" t="s">
        <v>49</v>
      </c>
      <c r="H67" s="1"/>
      <c r="I67" s="6">
        <v>5</v>
      </c>
      <c r="J67" s="14">
        <v>2697875.2800000003</v>
      </c>
      <c r="K67" s="21">
        <f t="shared" si="14"/>
        <v>13.37460223752409</v>
      </c>
      <c r="L67" s="26">
        <v>66</v>
      </c>
      <c r="M67" s="30">
        <f t="shared" si="15"/>
        <v>20.264548844733472</v>
      </c>
      <c r="N67" s="6">
        <v>5</v>
      </c>
      <c r="O67" s="14">
        <v>482684.82</v>
      </c>
      <c r="P67" s="21">
        <f t="shared" si="13"/>
        <v>3.7221188481577925</v>
      </c>
      <c r="Q67" s="26">
        <v>31.8</v>
      </c>
      <c r="R67" s="30">
        <f t="shared" si="16"/>
        <v>11.70477625206853</v>
      </c>
      <c r="S67" s="6">
        <v>5</v>
      </c>
      <c r="T67" s="1">
        <v>2752840.33</v>
      </c>
      <c r="U67" s="21">
        <f t="shared" si="17"/>
        <v>11.265019923654265</v>
      </c>
      <c r="V67" s="26">
        <v>56.1</v>
      </c>
      <c r="W67" s="30">
        <f t="shared" si="18"/>
        <v>20.080249418278544</v>
      </c>
    </row>
    <row r="68" spans="1:23">
      <c r="A68" t="s">
        <v>443</v>
      </c>
      <c r="B68" s="1">
        <v>276065.65999999997</v>
      </c>
      <c r="C68" t="s">
        <v>48</v>
      </c>
      <c r="D68" s="1">
        <v>35421.53</v>
      </c>
      <c r="E68" t="s">
        <v>90</v>
      </c>
      <c r="F68" s="1">
        <f t="shared" si="19"/>
        <v>240644.12999999998</v>
      </c>
      <c r="G68" t="s">
        <v>48</v>
      </c>
      <c r="H68" s="1"/>
      <c r="I68" s="6">
        <v>6</v>
      </c>
      <c r="J68" s="14">
        <v>3166735.6399999997</v>
      </c>
      <c r="K68" s="21">
        <f t="shared" si="14"/>
        <v>15.69895757982974</v>
      </c>
      <c r="L68" s="26">
        <v>52.6</v>
      </c>
      <c r="M68" s="30">
        <f t="shared" si="15"/>
        <v>29.845926957851216</v>
      </c>
      <c r="N68" s="6">
        <v>6</v>
      </c>
      <c r="O68" s="14">
        <v>602682.57999999996</v>
      </c>
      <c r="P68" s="21">
        <f t="shared" si="13"/>
        <v>4.6474554357735274</v>
      </c>
      <c r="Q68" s="26">
        <v>28.1</v>
      </c>
      <c r="R68" s="30">
        <f t="shared" si="16"/>
        <v>16.538987315920025</v>
      </c>
      <c r="S68" s="6">
        <v>6</v>
      </c>
      <c r="T68" s="1">
        <v>3194144.05</v>
      </c>
      <c r="U68" s="21">
        <f t="shared" si="17"/>
        <v>13.070898435388628</v>
      </c>
      <c r="V68" s="26">
        <v>44.8</v>
      </c>
      <c r="W68" s="30">
        <f t="shared" si="18"/>
        <v>29.176112578992473</v>
      </c>
    </row>
    <row r="69" spans="1:23">
      <c r="A69" t="s">
        <v>444</v>
      </c>
      <c r="B69" s="1">
        <v>179974.35</v>
      </c>
      <c r="C69" t="s">
        <v>47</v>
      </c>
      <c r="D69" s="1">
        <v>29668.240000000002</v>
      </c>
      <c r="E69" t="s">
        <v>89</v>
      </c>
      <c r="F69" s="1">
        <f t="shared" si="19"/>
        <v>150306.11000000002</v>
      </c>
      <c r="G69" t="s">
        <v>47</v>
      </c>
      <c r="H69" s="1"/>
      <c r="I69" s="6">
        <v>7</v>
      </c>
      <c r="J69" s="14">
        <v>4404890.5999999996</v>
      </c>
      <c r="K69" s="21">
        <f t="shared" si="14"/>
        <v>21.837058262681744</v>
      </c>
      <c r="L69" s="26">
        <v>36.9</v>
      </c>
      <c r="M69" s="30">
        <f t="shared" si="15"/>
        <v>59.17901968206435</v>
      </c>
      <c r="N69" s="6">
        <v>7</v>
      </c>
      <c r="O69" s="14">
        <v>582698.65</v>
      </c>
      <c r="P69" s="21">
        <f t="shared" si="13"/>
        <v>4.4933537125967637</v>
      </c>
      <c r="Q69" s="26">
        <v>23.5</v>
      </c>
      <c r="R69" s="30">
        <f t="shared" si="16"/>
        <v>19.120654096156443</v>
      </c>
      <c r="S69" s="6">
        <v>7</v>
      </c>
      <c r="T69" s="1">
        <v>4516631.0599999996</v>
      </c>
      <c r="U69" s="21">
        <f t="shared" si="17"/>
        <v>18.482706143256653</v>
      </c>
      <c r="V69" s="26">
        <v>31.7</v>
      </c>
      <c r="W69" s="30">
        <f t="shared" si="18"/>
        <v>58.305066697970517</v>
      </c>
    </row>
    <row r="70" spans="1:23">
      <c r="A70" t="s">
        <v>445</v>
      </c>
      <c r="B70" s="1">
        <v>123913.3</v>
      </c>
      <c r="C70" t="s">
        <v>46</v>
      </c>
      <c r="D70" s="1">
        <v>24956.48</v>
      </c>
      <c r="E70" t="s">
        <v>265</v>
      </c>
      <c r="F70" s="1">
        <f t="shared" si="19"/>
        <v>98956.82</v>
      </c>
      <c r="G70" t="s">
        <v>46</v>
      </c>
      <c r="H70" s="1"/>
      <c r="I70" s="6">
        <v>8</v>
      </c>
      <c r="J70" s="14">
        <v>345119.37</v>
      </c>
      <c r="K70" s="21">
        <f t="shared" si="14"/>
        <v>1.7109146343543742</v>
      </c>
      <c r="L70" s="26">
        <v>15.1</v>
      </c>
      <c r="M70" s="30">
        <f t="shared" si="15"/>
        <v>11.330560492413074</v>
      </c>
      <c r="N70" s="6">
        <v>8</v>
      </c>
      <c r="O70" s="14">
        <v>28679.78</v>
      </c>
      <c r="P70" s="21">
        <f t="shared" si="13"/>
        <v>0.22115787627010702</v>
      </c>
      <c r="Q70" s="26">
        <v>19</v>
      </c>
      <c r="R70" s="30">
        <f t="shared" si="16"/>
        <v>1.1639888224742476</v>
      </c>
      <c r="S70" s="6">
        <v>8</v>
      </c>
      <c r="T70" s="1">
        <v>356127.54000000004</v>
      </c>
      <c r="U70" s="21">
        <f t="shared" si="17"/>
        <v>1.4573252904435547</v>
      </c>
      <c r="V70" s="26">
        <v>13.2</v>
      </c>
      <c r="W70" s="30">
        <f t="shared" si="18"/>
        <v>11.040343109420869</v>
      </c>
    </row>
    <row r="71" spans="1:23">
      <c r="A71" t="s">
        <v>446</v>
      </c>
      <c r="B71" s="1">
        <v>241525.23</v>
      </c>
      <c r="C71" t="s">
        <v>45</v>
      </c>
      <c r="D71" s="1">
        <v>23159.54</v>
      </c>
      <c r="E71" t="s">
        <v>264</v>
      </c>
      <c r="F71" s="1">
        <f t="shared" si="19"/>
        <v>218365.69</v>
      </c>
      <c r="G71" t="s">
        <v>45</v>
      </c>
      <c r="H71" s="1"/>
      <c r="I71" s="6">
        <v>9</v>
      </c>
      <c r="J71" s="14">
        <v>595196.32999999996</v>
      </c>
      <c r="K71" s="21">
        <f t="shared" si="14"/>
        <v>2.9506605535093997</v>
      </c>
      <c r="L71" s="26">
        <v>13.4</v>
      </c>
      <c r="M71" s="30">
        <f t="shared" si="15"/>
        <v>22.019854876935817</v>
      </c>
      <c r="N71" s="6">
        <v>9</v>
      </c>
      <c r="O71" s="14">
        <v>47422.649999999994</v>
      </c>
      <c r="P71" s="21">
        <f t="shared" si="13"/>
        <v>0.3656894355919254</v>
      </c>
      <c r="Q71" s="26">
        <v>18.8</v>
      </c>
      <c r="R71" s="30">
        <f t="shared" si="16"/>
        <v>1.9451565722974753</v>
      </c>
      <c r="S71" s="6">
        <v>9</v>
      </c>
      <c r="T71" s="1">
        <v>597901.53</v>
      </c>
      <c r="U71" s="21">
        <f t="shared" si="17"/>
        <v>2.446699350642457</v>
      </c>
      <c r="V71" s="26">
        <v>11.7</v>
      </c>
      <c r="W71" s="30">
        <f t="shared" si="18"/>
        <v>20.911960261901346</v>
      </c>
    </row>
    <row r="72" spans="1:23">
      <c r="A72" t="s">
        <v>447</v>
      </c>
      <c r="B72" s="1">
        <v>151375.57999999999</v>
      </c>
      <c r="C72" t="s">
        <v>44</v>
      </c>
      <c r="D72" s="1">
        <v>23497.97</v>
      </c>
      <c r="E72" t="s">
        <v>263</v>
      </c>
      <c r="F72" s="1">
        <f t="shared" si="19"/>
        <v>127877.60999999999</v>
      </c>
      <c r="G72" t="s">
        <v>44</v>
      </c>
      <c r="H72" s="1"/>
      <c r="I72" s="6">
        <v>10</v>
      </c>
      <c r="J72" s="14">
        <v>396392.98</v>
      </c>
      <c r="K72" s="21">
        <f t="shared" si="14"/>
        <v>1.9651013805378141</v>
      </c>
      <c r="L72" s="26">
        <v>10.4</v>
      </c>
      <c r="M72" s="30">
        <f t="shared" si="15"/>
        <v>18.895205582094366</v>
      </c>
      <c r="N72" s="6">
        <v>10</v>
      </c>
      <c r="P72" s="21"/>
      <c r="Q72" s="26"/>
      <c r="S72" s="6">
        <v>10</v>
      </c>
      <c r="T72" s="1">
        <v>411953.71</v>
      </c>
      <c r="U72" s="21">
        <f t="shared" si="17"/>
        <v>1.6857740349849097</v>
      </c>
      <c r="V72" s="26">
        <v>9.3000000000000007</v>
      </c>
      <c r="W72" s="30">
        <f t="shared" si="18"/>
        <v>18.126602526719456</v>
      </c>
    </row>
    <row r="73" spans="1:23">
      <c r="A73" t="s">
        <v>216</v>
      </c>
      <c r="B73" s="1">
        <v>72678.7</v>
      </c>
      <c r="C73" t="s">
        <v>43</v>
      </c>
      <c r="D73" s="1">
        <v>24268.84</v>
      </c>
      <c r="E73" t="s">
        <v>262</v>
      </c>
      <c r="F73" s="1">
        <f t="shared" si="19"/>
        <v>48409.86</v>
      </c>
      <c r="G73" t="s">
        <v>43</v>
      </c>
      <c r="H73" s="1"/>
      <c r="I73" s="6">
        <v>11</v>
      </c>
      <c r="J73" s="14">
        <v>147624.65</v>
      </c>
      <c r="K73" s="21">
        <f t="shared" si="14"/>
        <v>0.73184293908638742</v>
      </c>
      <c r="L73" s="26">
        <v>8.4</v>
      </c>
      <c r="M73" s="30">
        <f t="shared" si="15"/>
        <v>8.7124159415046112</v>
      </c>
      <c r="N73" s="6">
        <v>11</v>
      </c>
      <c r="P73" s="21"/>
      <c r="Q73" s="26"/>
      <c r="S73" s="6">
        <v>11</v>
      </c>
      <c r="T73" s="1">
        <v>157093.75</v>
      </c>
      <c r="U73" s="21">
        <f t="shared" si="17"/>
        <v>0.64285029696275986</v>
      </c>
      <c r="V73" s="26">
        <v>7.6</v>
      </c>
      <c r="W73" s="30">
        <f t="shared" si="18"/>
        <v>8.4585565389836823</v>
      </c>
    </row>
    <row r="74" spans="1:23">
      <c r="A74" t="s">
        <v>217</v>
      </c>
      <c r="B74" s="1">
        <v>68474.89</v>
      </c>
      <c r="C74" t="s">
        <v>42</v>
      </c>
      <c r="D74" s="1">
        <v>22989.38</v>
      </c>
      <c r="E74" t="s">
        <v>261</v>
      </c>
      <c r="F74" s="1">
        <f t="shared" si="19"/>
        <v>45485.509999999995</v>
      </c>
      <c r="G74" t="s">
        <v>42</v>
      </c>
      <c r="H74" s="1"/>
      <c r="I74" s="6">
        <v>12</v>
      </c>
      <c r="J74" s="14">
        <v>457329.74000000005</v>
      </c>
      <c r="K74" s="21">
        <f t="shared" si="14"/>
        <v>2.2671927828666383</v>
      </c>
      <c r="L74" s="26">
        <v>7.7</v>
      </c>
      <c r="M74" s="30">
        <f t="shared" si="15"/>
        <v>29.444062115151148</v>
      </c>
      <c r="N74" s="6">
        <v>12</v>
      </c>
      <c r="P74" s="21"/>
      <c r="Q74" s="26"/>
      <c r="S74" s="6">
        <v>12</v>
      </c>
      <c r="T74" s="1">
        <v>480218.2</v>
      </c>
      <c r="U74" s="21">
        <f t="shared" si="17"/>
        <v>1.9651221800798697</v>
      </c>
      <c r="V74" s="26">
        <v>7</v>
      </c>
      <c r="W74" s="30">
        <f t="shared" si="18"/>
        <v>28.073174001140995</v>
      </c>
    </row>
    <row r="75" spans="1:23">
      <c r="A75" t="s">
        <v>218</v>
      </c>
      <c r="B75" s="1">
        <v>20262484</v>
      </c>
      <c r="C75" t="s">
        <v>77</v>
      </c>
      <c r="D75" s="1">
        <v>16026094</v>
      </c>
      <c r="E75" t="s">
        <v>97</v>
      </c>
      <c r="F75" s="1">
        <f t="shared" si="19"/>
        <v>4236390</v>
      </c>
      <c r="G75" t="s">
        <v>25</v>
      </c>
      <c r="H75" s="1"/>
      <c r="I75" s="6">
        <v>13</v>
      </c>
      <c r="J75" s="14">
        <v>374836.27</v>
      </c>
      <c r="K75" s="21">
        <f t="shared" si="14"/>
        <v>1.8582349053019174</v>
      </c>
      <c r="L75" s="26">
        <v>5.4</v>
      </c>
      <c r="M75" s="30">
        <f t="shared" si="15"/>
        <v>34.411757505591062</v>
      </c>
      <c r="N75" s="6">
        <v>13</v>
      </c>
      <c r="P75" s="21"/>
      <c r="Q75" s="26"/>
      <c r="S75" s="6">
        <v>13</v>
      </c>
      <c r="T75" s="1">
        <v>393450.13</v>
      </c>
      <c r="U75" s="21">
        <f t="shared" si="17"/>
        <v>1.6100547151655396</v>
      </c>
      <c r="V75" s="26">
        <v>5</v>
      </c>
      <c r="W75" s="30">
        <f t="shared" si="18"/>
        <v>32.201094303310789</v>
      </c>
    </row>
    <row r="76" spans="1:23">
      <c r="A76" t="s">
        <v>219</v>
      </c>
      <c r="B76" s="1">
        <v>2497979.2999999998</v>
      </c>
      <c r="C76" t="s">
        <v>5</v>
      </c>
      <c r="D76" s="1">
        <v>312982.61</v>
      </c>
      <c r="E76" t="s">
        <v>96</v>
      </c>
      <c r="F76" s="1">
        <f t="shared" si="19"/>
        <v>2184996.69</v>
      </c>
      <c r="G76" t="s">
        <v>5</v>
      </c>
      <c r="H76" s="1"/>
      <c r="I76" s="6">
        <v>14</v>
      </c>
      <c r="J76" s="14">
        <v>73863.78</v>
      </c>
      <c r="K76" s="21">
        <f t="shared" si="14"/>
        <v>0.36617655552260636</v>
      </c>
      <c r="L76" s="26">
        <v>3.5</v>
      </c>
      <c r="M76" s="30">
        <f t="shared" si="15"/>
        <v>10.462187300645896</v>
      </c>
      <c r="N76" s="6">
        <v>14</v>
      </c>
      <c r="P76" s="21"/>
      <c r="Q76" s="26"/>
      <c r="S76" s="6">
        <v>14</v>
      </c>
      <c r="T76" s="1">
        <v>77905.2</v>
      </c>
      <c r="U76" s="21">
        <f t="shared" si="17"/>
        <v>0.31879932177405657</v>
      </c>
      <c r="V76" s="26">
        <v>3.4</v>
      </c>
      <c r="W76" s="30">
        <f t="shared" si="18"/>
        <v>9.3764506404134291</v>
      </c>
    </row>
    <row r="77" spans="1:23">
      <c r="A77" t="s">
        <v>220</v>
      </c>
      <c r="B77" s="1">
        <v>555934.52</v>
      </c>
      <c r="C77" t="s">
        <v>257</v>
      </c>
      <c r="D77" s="1">
        <v>114351.89</v>
      </c>
      <c r="E77" t="s">
        <v>95</v>
      </c>
      <c r="F77" s="1">
        <f t="shared" si="19"/>
        <v>441582.63</v>
      </c>
      <c r="G77" t="s">
        <v>257</v>
      </c>
      <c r="H77" s="1"/>
      <c r="I77" s="6">
        <v>15</v>
      </c>
      <c r="J77" s="14">
        <v>104481.48999999999</v>
      </c>
      <c r="K77" s="21">
        <f t="shared" si="14"/>
        <v>0.51796255382637657</v>
      </c>
      <c r="L77" s="26">
        <v>3.1</v>
      </c>
      <c r="M77" s="30">
        <f t="shared" si="15"/>
        <v>16.70846947827021</v>
      </c>
      <c r="N77" s="6">
        <v>15</v>
      </c>
      <c r="P77" s="21"/>
      <c r="Q77" s="26"/>
      <c r="S77" s="6">
        <v>15</v>
      </c>
      <c r="T77" s="1">
        <v>106565.62999999999</v>
      </c>
      <c r="U77" s="21">
        <f t="shared" si="17"/>
        <v>0.4360819376424816</v>
      </c>
      <c r="V77" s="26">
        <v>3.1</v>
      </c>
      <c r="W77" s="30">
        <f t="shared" si="18"/>
        <v>14.067159278789729</v>
      </c>
    </row>
    <row r="78" spans="1:23">
      <c r="A78" t="s">
        <v>221</v>
      </c>
      <c r="B78" s="1">
        <v>2731340.35</v>
      </c>
      <c r="C78" t="s">
        <v>4</v>
      </c>
      <c r="D78" s="1">
        <v>33465.07</v>
      </c>
      <c r="E78" t="s">
        <v>94</v>
      </c>
      <c r="F78" s="1">
        <f t="shared" si="19"/>
        <v>2697875.2800000003</v>
      </c>
      <c r="G78" t="s">
        <v>4</v>
      </c>
      <c r="H78" s="1"/>
      <c r="I78" s="6">
        <v>16</v>
      </c>
      <c r="J78" s="1"/>
      <c r="K78" s="21"/>
      <c r="L78" s="26"/>
      <c r="N78" s="6">
        <v>16</v>
      </c>
      <c r="P78" s="21"/>
      <c r="Q78" s="26"/>
      <c r="S78" s="6">
        <v>16</v>
      </c>
      <c r="U78" s="21"/>
      <c r="V78" s="26"/>
    </row>
    <row r="79" spans="1:23">
      <c r="A79" t="s">
        <v>222</v>
      </c>
      <c r="B79" s="1">
        <v>3203884.55</v>
      </c>
      <c r="C79" t="s">
        <v>254</v>
      </c>
      <c r="D79" s="1">
        <v>37148.910000000003</v>
      </c>
      <c r="E79" t="s">
        <v>93</v>
      </c>
      <c r="F79" s="1">
        <f t="shared" si="19"/>
        <v>3166735.6399999997</v>
      </c>
      <c r="G79" t="s">
        <v>254</v>
      </c>
      <c r="H79" s="1"/>
      <c r="I79" s="6">
        <v>17</v>
      </c>
      <c r="J79" s="1"/>
      <c r="K79" s="21"/>
      <c r="L79" s="26"/>
      <c r="N79" s="6">
        <v>17</v>
      </c>
      <c r="P79" s="21"/>
      <c r="Q79" s="26"/>
      <c r="S79" s="6">
        <v>17</v>
      </c>
      <c r="U79" s="21"/>
      <c r="V79" s="26"/>
    </row>
    <row r="80" spans="1:23">
      <c r="A80" t="s">
        <v>223</v>
      </c>
      <c r="B80" s="1">
        <v>4438078.92</v>
      </c>
      <c r="C80" t="s">
        <v>253</v>
      </c>
      <c r="D80" s="1">
        <v>33188.32</v>
      </c>
      <c r="E80" t="s">
        <v>92</v>
      </c>
      <c r="F80" s="1">
        <f t="shared" si="19"/>
        <v>4404890.5999999996</v>
      </c>
      <c r="G80" t="s">
        <v>253</v>
      </c>
      <c r="H80" s="1"/>
      <c r="I80" s="6">
        <v>18</v>
      </c>
      <c r="J80" s="1"/>
      <c r="K80" s="21"/>
      <c r="L80" s="26"/>
      <c r="N80" s="6">
        <v>18</v>
      </c>
      <c r="P80" s="21"/>
      <c r="Q80" s="26"/>
      <c r="S80" s="6">
        <v>18</v>
      </c>
      <c r="U80" s="21"/>
      <c r="V80" s="26"/>
    </row>
    <row r="81" spans="1:23">
      <c r="A81" t="s">
        <v>224</v>
      </c>
      <c r="B81" s="1">
        <v>376075.72</v>
      </c>
      <c r="C81" t="s">
        <v>49</v>
      </c>
      <c r="D81" s="1">
        <v>30956.35</v>
      </c>
      <c r="E81" t="s">
        <v>91</v>
      </c>
      <c r="F81" s="1">
        <f t="shared" si="19"/>
        <v>345119.37</v>
      </c>
      <c r="G81" t="s">
        <v>49</v>
      </c>
      <c r="H81" s="1"/>
      <c r="I81" s="7"/>
      <c r="J81" s="1"/>
      <c r="K81" s="21"/>
      <c r="L81" s="26"/>
      <c r="N81" s="7"/>
      <c r="P81" s="21"/>
      <c r="Q81" s="26"/>
      <c r="S81" s="7"/>
      <c r="U81" s="21"/>
      <c r="V81" s="26"/>
    </row>
    <row r="82" spans="1:23">
      <c r="A82" t="s">
        <v>225</v>
      </c>
      <c r="B82" s="1">
        <v>630617.86</v>
      </c>
      <c r="C82" t="s">
        <v>48</v>
      </c>
      <c r="D82" s="1">
        <v>35421.53</v>
      </c>
      <c r="E82" t="s">
        <v>90</v>
      </c>
      <c r="F82" s="1">
        <f t="shared" si="19"/>
        <v>595196.32999999996</v>
      </c>
      <c r="G82" t="s">
        <v>48</v>
      </c>
      <c r="H82" s="1"/>
      <c r="I82" s="7"/>
      <c r="J82" s="1"/>
      <c r="K82" s="21"/>
      <c r="L82" s="26"/>
      <c r="N82" s="7"/>
      <c r="P82" s="21"/>
      <c r="Q82" s="26"/>
      <c r="S82" s="7"/>
      <c r="U82" s="21"/>
      <c r="V82" s="26"/>
    </row>
    <row r="83" spans="1:23">
      <c r="A83" t="s">
        <v>226</v>
      </c>
      <c r="B83" s="1">
        <v>426061.22</v>
      </c>
      <c r="C83" t="s">
        <v>47</v>
      </c>
      <c r="D83" s="1">
        <v>29668.240000000002</v>
      </c>
      <c r="E83" t="s">
        <v>89</v>
      </c>
      <c r="F83" s="1">
        <f t="shared" si="19"/>
        <v>396392.98</v>
      </c>
      <c r="G83" t="s">
        <v>47</v>
      </c>
      <c r="H83" s="1"/>
      <c r="I83" s="6" t="s">
        <v>55</v>
      </c>
      <c r="J83" s="1">
        <f>SUM(J64:J82)</f>
        <v>19627315.449999992</v>
      </c>
      <c r="K83" s="21">
        <f t="shared" si="14"/>
        <v>97.301583612924105</v>
      </c>
      <c r="L83" s="26"/>
      <c r="N83" s="6" t="s">
        <v>55</v>
      </c>
      <c r="O83" s="14">
        <f>SUM(O64:O82)</f>
        <v>10586780.470000001</v>
      </c>
      <c r="P83" s="21">
        <f>O83/$O$87*100</f>
        <v>81.63765151905092</v>
      </c>
      <c r="Q83" s="26"/>
      <c r="S83" s="6" t="s">
        <v>55</v>
      </c>
      <c r="T83" s="1">
        <f>SUM(T64:T82)</f>
        <v>23778060.369999997</v>
      </c>
      <c r="U83" s="21">
        <f t="shared" si="17"/>
        <v>97.303254712889157</v>
      </c>
      <c r="V83" s="26"/>
    </row>
    <row r="84" spans="1:23">
      <c r="A84" t="s">
        <v>227</v>
      </c>
      <c r="B84" s="1">
        <v>172581.13</v>
      </c>
      <c r="C84" t="s">
        <v>46</v>
      </c>
      <c r="D84" s="1">
        <v>24956.48</v>
      </c>
      <c r="E84" t="s">
        <v>265</v>
      </c>
      <c r="F84" s="1">
        <f t="shared" si="19"/>
        <v>147624.65</v>
      </c>
      <c r="G84" t="s">
        <v>46</v>
      </c>
      <c r="H84" s="1"/>
      <c r="I84" s="6"/>
      <c r="J84" s="1"/>
      <c r="K84" s="21"/>
      <c r="L84" s="26"/>
      <c r="N84" s="6"/>
      <c r="P84" s="21"/>
      <c r="Q84" s="26"/>
      <c r="S84" s="6"/>
      <c r="U84" s="21"/>
      <c r="V84" s="26"/>
    </row>
    <row r="85" spans="1:23">
      <c r="A85" t="s">
        <v>228</v>
      </c>
      <c r="B85" s="1">
        <v>480489.28</v>
      </c>
      <c r="C85" t="s">
        <v>45</v>
      </c>
      <c r="D85" s="1">
        <v>23159.54</v>
      </c>
      <c r="E85" t="s">
        <v>264</v>
      </c>
      <c r="F85" s="1">
        <f t="shared" si="19"/>
        <v>457329.74000000005</v>
      </c>
      <c r="G85" t="s">
        <v>45</v>
      </c>
      <c r="H85" s="1"/>
      <c r="I85" s="6" t="s">
        <v>57</v>
      </c>
      <c r="J85" s="1">
        <v>544314.56999999995</v>
      </c>
      <c r="K85" s="21">
        <f t="shared" si="14"/>
        <v>2.6984163870758926</v>
      </c>
      <c r="L85" s="26">
        <v>2.7</v>
      </c>
      <c r="M85">
        <v>2.7</v>
      </c>
      <c r="N85" s="6" t="s">
        <v>57</v>
      </c>
      <c r="O85" s="1">
        <v>2381231.56</v>
      </c>
      <c r="P85" s="21">
        <f>O85/$O$87*100</f>
        <v>18.362348480949088</v>
      </c>
      <c r="Q85" s="26">
        <v>18.399999999999999</v>
      </c>
      <c r="R85">
        <v>18.399999999999999</v>
      </c>
      <c r="S85" s="6" t="s">
        <v>57</v>
      </c>
      <c r="T85" s="1">
        <v>659005.42000000004</v>
      </c>
      <c r="U85" s="21">
        <f t="shared" si="17"/>
        <v>2.6967452871108386</v>
      </c>
      <c r="V85" s="26">
        <v>2.7</v>
      </c>
      <c r="W85">
        <v>2.7</v>
      </c>
    </row>
    <row r="86" spans="1:23">
      <c r="A86" t="s">
        <v>229</v>
      </c>
      <c r="B86" s="1">
        <v>398334.24</v>
      </c>
      <c r="C86" t="s">
        <v>44</v>
      </c>
      <c r="D86" s="1">
        <v>23497.97</v>
      </c>
      <c r="E86" t="s">
        <v>263</v>
      </c>
      <c r="F86" s="1">
        <f t="shared" si="19"/>
        <v>374836.27</v>
      </c>
      <c r="G86" t="s">
        <v>44</v>
      </c>
      <c r="H86" s="1"/>
      <c r="I86" s="8"/>
      <c r="K86" s="1"/>
      <c r="L86" s="1"/>
      <c r="N86" s="8"/>
      <c r="S86" s="8"/>
    </row>
    <row r="87" spans="1:23">
      <c r="A87" t="s">
        <v>230</v>
      </c>
      <c r="B87" s="1">
        <v>98132.62</v>
      </c>
      <c r="C87" t="s">
        <v>43</v>
      </c>
      <c r="D87" s="1">
        <v>24268.84</v>
      </c>
      <c r="E87" t="s">
        <v>262</v>
      </c>
      <c r="F87" s="1">
        <f t="shared" si="19"/>
        <v>73863.78</v>
      </c>
      <c r="G87" t="s">
        <v>43</v>
      </c>
      <c r="H87" s="1"/>
      <c r="I87" s="9" t="s">
        <v>56</v>
      </c>
      <c r="J87" s="1">
        <f>SUM(J83:J86)</f>
        <v>20171630.019999992</v>
      </c>
      <c r="K87" s="1"/>
      <c r="L87" s="1"/>
      <c r="N87" s="9" t="s">
        <v>56</v>
      </c>
      <c r="O87" s="14">
        <f>SUM(O83:O86)</f>
        <v>12968012.030000001</v>
      </c>
      <c r="S87" s="9" t="s">
        <v>56</v>
      </c>
      <c r="T87" s="1">
        <f>SUM(T83:T86)</f>
        <v>24437065.789999999</v>
      </c>
    </row>
    <row r="88" spans="1:23">
      <c r="A88" t="s">
        <v>231</v>
      </c>
      <c r="B88" s="1">
        <v>127470.87</v>
      </c>
      <c r="C88" t="s">
        <v>42</v>
      </c>
      <c r="D88" s="1">
        <v>22989.38</v>
      </c>
      <c r="E88" t="s">
        <v>261</v>
      </c>
      <c r="F88" s="1">
        <f t="shared" si="19"/>
        <v>104481.48999999999</v>
      </c>
      <c r="G88" t="s">
        <v>42</v>
      </c>
      <c r="H88" s="1"/>
      <c r="I88" s="9" t="s">
        <v>85</v>
      </c>
      <c r="J88" s="1"/>
      <c r="K88" s="1">
        <f>K83/K85</f>
        <v>36.058772870988911</v>
      </c>
      <c r="L88" s="1"/>
      <c r="N88" s="6" t="s">
        <v>86</v>
      </c>
      <c r="P88" s="22">
        <f>P83/P85</f>
        <v>4.4459264894003008</v>
      </c>
      <c r="S88" s="7" t="s">
        <v>88</v>
      </c>
      <c r="U88" s="22">
        <f>U83/U85</f>
        <v>36.081737188140274</v>
      </c>
    </row>
    <row r="89" spans="1:23">
      <c r="A89" t="s">
        <v>232</v>
      </c>
      <c r="B89" s="1">
        <v>21146323</v>
      </c>
      <c r="C89" t="s">
        <v>78</v>
      </c>
      <c r="D89" s="1">
        <v>16026094</v>
      </c>
      <c r="E89" t="s">
        <v>97</v>
      </c>
      <c r="F89" s="1">
        <f t="shared" si="19"/>
        <v>5120229</v>
      </c>
      <c r="G89" t="s">
        <v>141</v>
      </c>
      <c r="H89" s="1"/>
      <c r="I89" s="1"/>
      <c r="J89" s="1"/>
      <c r="K89" s="1"/>
      <c r="L89" s="1"/>
    </row>
    <row r="90" spans="1:23">
      <c r="A90" t="s">
        <v>233</v>
      </c>
      <c r="B90" s="1">
        <v>3804220.61</v>
      </c>
      <c r="C90" t="s">
        <v>5</v>
      </c>
      <c r="D90" s="1">
        <v>312982.61</v>
      </c>
      <c r="E90" t="s">
        <v>96</v>
      </c>
      <c r="F90" s="1">
        <f t="shared" si="19"/>
        <v>3491238</v>
      </c>
      <c r="G90" t="s">
        <v>5</v>
      </c>
      <c r="H90" s="1"/>
      <c r="I90" s="1"/>
      <c r="J90" s="1"/>
      <c r="K90" s="1"/>
      <c r="L90" s="1"/>
    </row>
    <row r="91" spans="1:23">
      <c r="A91" t="s">
        <v>234</v>
      </c>
      <c r="B91" s="1">
        <v>345496.88</v>
      </c>
      <c r="C91" t="s">
        <v>257</v>
      </c>
      <c r="D91" s="1">
        <v>114351.89</v>
      </c>
      <c r="E91" t="s">
        <v>95</v>
      </c>
      <c r="F91" s="1">
        <f t="shared" si="19"/>
        <v>231144.99</v>
      </c>
      <c r="G91" t="s">
        <v>257</v>
      </c>
      <c r="H91" s="1"/>
      <c r="I91" s="1"/>
      <c r="J91" s="1"/>
      <c r="K91" s="1"/>
      <c r="L91" s="1"/>
    </row>
    <row r="92" spans="1:23">
      <c r="A92" t="s">
        <v>235</v>
      </c>
      <c r="B92" s="1">
        <v>516149.89</v>
      </c>
      <c r="C92" t="s">
        <v>4</v>
      </c>
      <c r="D92" s="1">
        <v>33465.07</v>
      </c>
      <c r="E92" t="s">
        <v>94</v>
      </c>
      <c r="F92" s="1">
        <f t="shared" si="19"/>
        <v>482684.82</v>
      </c>
      <c r="G92" t="s">
        <v>4</v>
      </c>
      <c r="H92" s="1"/>
      <c r="I92" s="2" t="s">
        <v>54</v>
      </c>
      <c r="J92" s="4" t="s">
        <v>68</v>
      </c>
      <c r="K92" s="5" t="s">
        <v>58</v>
      </c>
      <c r="L92" s="5" t="s">
        <v>59</v>
      </c>
      <c r="M92" s="5" t="s">
        <v>62</v>
      </c>
      <c r="N92" s="2" t="s">
        <v>54</v>
      </c>
      <c r="O92" s="4" t="s">
        <v>69</v>
      </c>
      <c r="P92" s="5" t="s">
        <v>58</v>
      </c>
      <c r="Q92" s="5" t="s">
        <v>59</v>
      </c>
      <c r="R92" s="5" t="s">
        <v>62</v>
      </c>
      <c r="S92" s="2" t="s">
        <v>54</v>
      </c>
      <c r="T92" s="4" t="s">
        <v>68</v>
      </c>
      <c r="U92" s="5" t="s">
        <v>58</v>
      </c>
      <c r="V92" s="5" t="s">
        <v>59</v>
      </c>
      <c r="W92" s="5" t="s">
        <v>62</v>
      </c>
    </row>
    <row r="93" spans="1:23">
      <c r="A93" t="s">
        <v>236</v>
      </c>
      <c r="B93" s="1">
        <v>639831.49</v>
      </c>
      <c r="C93" t="s">
        <v>254</v>
      </c>
      <c r="D93" s="1">
        <v>37148.910000000003</v>
      </c>
      <c r="E93" t="s">
        <v>93</v>
      </c>
      <c r="F93" s="1">
        <f t="shared" si="19"/>
        <v>602682.57999999996</v>
      </c>
      <c r="G93" t="s">
        <v>254</v>
      </c>
      <c r="H93" s="1"/>
      <c r="I93" s="6">
        <v>2</v>
      </c>
      <c r="J93" s="15">
        <v>12744406</v>
      </c>
      <c r="K93" s="21">
        <f>J93/$J$116*100</f>
        <v>34.432017061067768</v>
      </c>
      <c r="L93" s="26">
        <v>100</v>
      </c>
      <c r="M93" s="30">
        <f>K93/L93*100</f>
        <v>34.432017061067768</v>
      </c>
      <c r="N93" s="6">
        <v>2</v>
      </c>
      <c r="O93" s="15">
        <v>4903069</v>
      </c>
      <c r="P93" s="21">
        <f t="shared" ref="P93:P100" si="20">O93/$O$116*100</f>
        <v>38.694092457717424</v>
      </c>
      <c r="Q93" s="27">
        <v>100</v>
      </c>
      <c r="R93" s="30">
        <f>P93/Q93*100</f>
        <v>38.694092457717424</v>
      </c>
      <c r="S93" s="6">
        <v>2</v>
      </c>
      <c r="T93" s="15">
        <v>11472795</v>
      </c>
      <c r="U93" s="23">
        <f>T93/$T$116*100</f>
        <v>32.141015459899613</v>
      </c>
      <c r="V93" s="27">
        <v>100</v>
      </c>
      <c r="W93" s="31">
        <f>U93/V93*100</f>
        <v>32.141015459899613</v>
      </c>
    </row>
    <row r="94" spans="1:23">
      <c r="A94" t="s">
        <v>237</v>
      </c>
      <c r="B94" s="1">
        <v>615886.97</v>
      </c>
      <c r="C94" t="s">
        <v>253</v>
      </c>
      <c r="D94" s="1">
        <v>33188.32</v>
      </c>
      <c r="E94" t="s">
        <v>92</v>
      </c>
      <c r="F94" s="1">
        <f t="shared" si="19"/>
        <v>582698.65</v>
      </c>
      <c r="G94" t="s">
        <v>253</v>
      </c>
      <c r="H94" s="1"/>
      <c r="I94" s="6">
        <v>3</v>
      </c>
      <c r="J94" s="15">
        <v>1519980.94</v>
      </c>
      <c r="K94" s="21">
        <f t="shared" ref="K94:K114" si="21">J94/$J$116*100</f>
        <v>4.1065868160962404</v>
      </c>
      <c r="L94" s="26">
        <v>65.599999999999994</v>
      </c>
      <c r="M94" s="30">
        <f t="shared" ref="M94:M106" si="22">K94/L94*100</f>
        <v>6.2600408781954888</v>
      </c>
      <c r="N94" s="6">
        <v>3</v>
      </c>
      <c r="O94" s="15">
        <v>2350335.56</v>
      </c>
      <c r="P94" s="21">
        <f t="shared" si="20"/>
        <v>18.548403350085643</v>
      </c>
      <c r="Q94" s="27">
        <v>61.3</v>
      </c>
      <c r="R94" s="30">
        <f t="shared" ref="R94:R100" si="23">P94/Q94*100</f>
        <v>30.258406770123397</v>
      </c>
      <c r="S94" s="6">
        <v>3</v>
      </c>
      <c r="T94" s="15">
        <v>1474447.6099999999</v>
      </c>
      <c r="U94" s="23">
        <f t="shared" ref="U94:U114" si="24">T94/$T$116*100</f>
        <v>4.1306624434431223</v>
      </c>
      <c r="V94" s="27">
        <v>67.900000000000006</v>
      </c>
      <c r="W94" s="31">
        <f t="shared" ref="W94:W106" si="25">U94/V94*100</f>
        <v>6.0834498430679265</v>
      </c>
    </row>
    <row r="95" spans="1:23">
      <c r="A95" t="s">
        <v>238</v>
      </c>
      <c r="B95" s="1">
        <v>59636.13</v>
      </c>
      <c r="C95" t="s">
        <v>49</v>
      </c>
      <c r="D95" s="1">
        <v>30956.35</v>
      </c>
      <c r="E95" t="s">
        <v>91</v>
      </c>
      <c r="F95" s="1">
        <f t="shared" si="19"/>
        <v>28679.78</v>
      </c>
      <c r="G95" t="s">
        <v>49</v>
      </c>
      <c r="H95" s="1"/>
      <c r="I95" s="6">
        <v>4</v>
      </c>
      <c r="J95" s="15">
        <v>601341.18999999994</v>
      </c>
      <c r="K95" s="21">
        <f t="shared" si="21"/>
        <v>1.62466497956851</v>
      </c>
      <c r="L95" s="26">
        <v>61.5</v>
      </c>
      <c r="M95" s="30">
        <f t="shared" si="22"/>
        <v>2.6417316740951384</v>
      </c>
      <c r="N95" s="6">
        <v>4</v>
      </c>
      <c r="O95" s="15">
        <v>358774.97</v>
      </c>
      <c r="P95" s="21">
        <f t="shared" si="20"/>
        <v>2.8313841515782858</v>
      </c>
      <c r="Q95" s="27">
        <v>42.8</v>
      </c>
      <c r="R95" s="30">
        <f t="shared" si="23"/>
        <v>6.6153835317249676</v>
      </c>
      <c r="S95" s="6">
        <v>4</v>
      </c>
      <c r="T95" s="15">
        <v>616908.62</v>
      </c>
      <c r="U95" s="23">
        <f t="shared" si="24"/>
        <v>1.7282684378798139</v>
      </c>
      <c r="V95" s="27">
        <v>63.8</v>
      </c>
      <c r="W95" s="31">
        <f t="shared" si="25"/>
        <v>2.7088846988711817</v>
      </c>
    </row>
    <row r="96" spans="1:23">
      <c r="A96" t="s">
        <v>239</v>
      </c>
      <c r="B96" s="1">
        <v>82844.179999999993</v>
      </c>
      <c r="C96" t="s">
        <v>48</v>
      </c>
      <c r="D96" s="1">
        <v>35421.53</v>
      </c>
      <c r="E96" t="s">
        <v>90</v>
      </c>
      <c r="F96" s="1">
        <f t="shared" si="19"/>
        <v>47422.649999999994</v>
      </c>
      <c r="G96" t="s">
        <v>48</v>
      </c>
      <c r="H96" s="1"/>
      <c r="I96" s="6">
        <v>5</v>
      </c>
      <c r="J96" s="15">
        <v>1913240.44</v>
      </c>
      <c r="K96" s="21">
        <f t="shared" si="21"/>
        <v>5.1690700588167706</v>
      </c>
      <c r="L96" s="26">
        <v>59.9</v>
      </c>
      <c r="M96" s="30">
        <f t="shared" si="22"/>
        <v>8.6294992634670642</v>
      </c>
      <c r="N96" s="6">
        <v>5</v>
      </c>
      <c r="O96" s="15">
        <v>681095.3</v>
      </c>
      <c r="P96" s="21">
        <f t="shared" si="20"/>
        <v>5.3750751846887717</v>
      </c>
      <c r="Q96" s="27">
        <v>40</v>
      </c>
      <c r="R96" s="30">
        <f t="shared" si="23"/>
        <v>13.437687961721927</v>
      </c>
      <c r="S96" s="6">
        <v>5</v>
      </c>
      <c r="T96" s="15">
        <v>1920152.78</v>
      </c>
      <c r="U96" s="23">
        <f t="shared" si="24"/>
        <v>5.3793047106088121</v>
      </c>
      <c r="V96" s="27">
        <v>62.1</v>
      </c>
      <c r="W96" s="31">
        <f t="shared" si="25"/>
        <v>8.6623264261011474</v>
      </c>
    </row>
    <row r="97" spans="1:23">
      <c r="A97" t="s">
        <v>240</v>
      </c>
      <c r="B97" s="1">
        <v>23942341</v>
      </c>
      <c r="C97" t="s">
        <v>77</v>
      </c>
      <c r="D97" s="1">
        <v>16026094</v>
      </c>
      <c r="E97" t="s">
        <v>97</v>
      </c>
      <c r="F97" s="1">
        <f t="shared" si="19"/>
        <v>7916247</v>
      </c>
      <c r="G97" t="s">
        <v>25</v>
      </c>
      <c r="H97" s="1"/>
      <c r="I97" s="6">
        <v>6</v>
      </c>
      <c r="J97" s="15">
        <v>4405498.7</v>
      </c>
      <c r="K97" s="21">
        <f t="shared" si="21"/>
        <v>11.902493250835848</v>
      </c>
      <c r="L97" s="26">
        <v>54.7</v>
      </c>
      <c r="M97" s="30">
        <f t="shared" si="22"/>
        <v>21.759585467707215</v>
      </c>
      <c r="N97" s="6">
        <v>6</v>
      </c>
      <c r="O97" s="15">
        <v>1023883.41</v>
      </c>
      <c r="P97" s="21">
        <f t="shared" si="20"/>
        <v>8.0802940632618068</v>
      </c>
      <c r="Q97" s="27">
        <v>34.6</v>
      </c>
      <c r="R97" s="30">
        <f t="shared" si="23"/>
        <v>23.353451049889614</v>
      </c>
      <c r="S97" s="6">
        <v>6</v>
      </c>
      <c r="T97" s="15">
        <v>4387818.95</v>
      </c>
      <c r="U97" s="23">
        <f t="shared" si="24"/>
        <v>12.292467241608563</v>
      </c>
      <c r="V97" s="27">
        <v>56.7</v>
      </c>
      <c r="W97" s="31">
        <f t="shared" si="25"/>
        <v>21.679836404953374</v>
      </c>
    </row>
    <row r="98" spans="1:23">
      <c r="A98" t="s">
        <v>241</v>
      </c>
      <c r="B98" s="1">
        <v>2639968.7200000002</v>
      </c>
      <c r="C98" t="s">
        <v>5</v>
      </c>
      <c r="D98" s="1">
        <v>312982.61</v>
      </c>
      <c r="E98" t="s">
        <v>96</v>
      </c>
      <c r="F98" s="1">
        <f t="shared" si="19"/>
        <v>2326986.1100000003</v>
      </c>
      <c r="G98" t="s">
        <v>5</v>
      </c>
      <c r="H98" s="1"/>
      <c r="I98" s="6">
        <v>7</v>
      </c>
      <c r="J98" s="15">
        <v>13612482.51</v>
      </c>
      <c r="K98" s="21">
        <f t="shared" si="21"/>
        <v>36.777330385410401</v>
      </c>
      <c r="L98" s="26">
        <v>42.8</v>
      </c>
      <c r="M98" s="30">
        <f t="shared" si="22"/>
        <v>85.928342021986921</v>
      </c>
      <c r="N98" s="6">
        <v>7</v>
      </c>
      <c r="O98" s="15">
        <v>1430597.18</v>
      </c>
      <c r="P98" s="21">
        <f t="shared" si="20"/>
        <v>11.29000215021853</v>
      </c>
      <c r="Q98" s="27">
        <v>26.5</v>
      </c>
      <c r="R98" s="30">
        <f t="shared" si="23"/>
        <v>42.603781698937851</v>
      </c>
      <c r="S98" s="6">
        <v>7</v>
      </c>
      <c r="T98" s="15">
        <v>13629501.1</v>
      </c>
      <c r="U98" s="23">
        <f t="shared" si="24"/>
        <v>38.183023889629233</v>
      </c>
      <c r="V98" s="27">
        <v>44.4</v>
      </c>
      <c r="W98" s="31">
        <f t="shared" si="25"/>
        <v>85.997801553219006</v>
      </c>
    </row>
    <row r="99" spans="1:23">
      <c r="A99" t="s">
        <v>242</v>
      </c>
      <c r="B99" s="1">
        <v>604348.02</v>
      </c>
      <c r="C99" t="s">
        <v>257</v>
      </c>
      <c r="D99" s="1">
        <v>114351.89</v>
      </c>
      <c r="E99" t="s">
        <v>95</v>
      </c>
      <c r="F99" s="1">
        <f t="shared" si="19"/>
        <v>489996.13</v>
      </c>
      <c r="G99" t="s">
        <v>257</v>
      </c>
      <c r="H99" s="1"/>
      <c r="I99" s="6">
        <v>8</v>
      </c>
      <c r="J99" s="15">
        <v>410519.61000000004</v>
      </c>
      <c r="K99" s="21">
        <f t="shared" si="21"/>
        <v>1.1091154986291938</v>
      </c>
      <c r="L99" s="26">
        <v>6</v>
      </c>
      <c r="M99" s="30">
        <f t="shared" si="22"/>
        <v>18.485258310486564</v>
      </c>
      <c r="N99" s="6">
        <v>8</v>
      </c>
      <c r="O99" s="15">
        <v>27307.4</v>
      </c>
      <c r="P99" s="21">
        <f t="shared" si="20"/>
        <v>0.21550483184712937</v>
      </c>
      <c r="Q99" s="27">
        <v>15.2</v>
      </c>
      <c r="R99" s="30">
        <f t="shared" si="23"/>
        <v>1.4177949463626933</v>
      </c>
      <c r="S99" s="6">
        <v>8</v>
      </c>
      <c r="T99" s="15">
        <v>396138.95</v>
      </c>
      <c r="U99" s="23">
        <f t="shared" si="24"/>
        <v>1.1097825870869655</v>
      </c>
      <c r="V99" s="27">
        <v>6.2</v>
      </c>
      <c r="W99" s="31">
        <f t="shared" si="25"/>
        <v>17.89971914656396</v>
      </c>
    </row>
    <row r="100" spans="1:23">
      <c r="A100" t="s">
        <v>243</v>
      </c>
      <c r="B100" s="1">
        <v>2786305.4</v>
      </c>
      <c r="C100" t="s">
        <v>4</v>
      </c>
      <c r="D100" s="1">
        <v>33465.07</v>
      </c>
      <c r="E100" t="s">
        <v>94</v>
      </c>
      <c r="F100" s="1">
        <f t="shared" si="19"/>
        <v>2752840.33</v>
      </c>
      <c r="G100" t="s">
        <v>4</v>
      </c>
      <c r="H100" s="1"/>
      <c r="I100" s="6">
        <v>9</v>
      </c>
      <c r="J100" s="15">
        <v>278429.75</v>
      </c>
      <c r="K100" s="21">
        <f t="shared" si="21"/>
        <v>0.75224360415925506</v>
      </c>
      <c r="L100" s="26">
        <v>4.9000000000000004</v>
      </c>
      <c r="M100" s="30">
        <f t="shared" si="22"/>
        <v>15.351910288964387</v>
      </c>
      <c r="N100" s="6">
        <v>9</v>
      </c>
      <c r="O100" s="15">
        <v>41901.460000000006</v>
      </c>
      <c r="P100" s="21">
        <f t="shared" si="20"/>
        <v>0.33067839089218376</v>
      </c>
      <c r="Q100" s="27">
        <v>15</v>
      </c>
      <c r="R100" s="30">
        <f t="shared" si="23"/>
        <v>2.2045226059478917</v>
      </c>
      <c r="S100" s="6">
        <v>9</v>
      </c>
      <c r="T100" s="15">
        <v>279184.92000000004</v>
      </c>
      <c r="U100" s="23">
        <f t="shared" si="24"/>
        <v>0.78213607319670919</v>
      </c>
      <c r="V100" s="27">
        <v>5.0999999999999996</v>
      </c>
      <c r="W100" s="31">
        <f t="shared" si="25"/>
        <v>15.336001435229592</v>
      </c>
    </row>
    <row r="101" spans="1:23">
      <c r="A101" t="s">
        <v>244</v>
      </c>
      <c r="B101" s="1">
        <v>3231292.96</v>
      </c>
      <c r="C101" t="s">
        <v>254</v>
      </c>
      <c r="D101" s="1">
        <v>37148.910000000003</v>
      </c>
      <c r="E101" t="s">
        <v>93</v>
      </c>
      <c r="F101" s="1">
        <f t="shared" si="19"/>
        <v>3194144.05</v>
      </c>
      <c r="G101" t="s">
        <v>254</v>
      </c>
      <c r="H101" s="1"/>
      <c r="I101" s="6">
        <v>10</v>
      </c>
      <c r="J101" s="15">
        <v>328211.75</v>
      </c>
      <c r="K101" s="21">
        <f t="shared" si="21"/>
        <v>0.88674141232183823</v>
      </c>
      <c r="L101" s="26">
        <v>4.0999999999999996</v>
      </c>
      <c r="M101" s="30">
        <f t="shared" si="22"/>
        <v>21.627839324922885</v>
      </c>
      <c r="N101" s="6">
        <v>10</v>
      </c>
      <c r="O101" s="15"/>
      <c r="P101" s="21"/>
      <c r="Q101" s="27"/>
      <c r="S101" s="6">
        <v>10</v>
      </c>
      <c r="T101" s="15">
        <v>316440.05</v>
      </c>
      <c r="U101" s="23">
        <f t="shared" si="24"/>
        <v>0.88650625581485654</v>
      </c>
      <c r="V101" s="27">
        <v>4.3</v>
      </c>
      <c r="W101" s="31">
        <f t="shared" si="25"/>
        <v>20.616424553833873</v>
      </c>
    </row>
    <row r="102" spans="1:23">
      <c r="A102" t="s">
        <v>245</v>
      </c>
      <c r="B102" s="1">
        <v>4549819.38</v>
      </c>
      <c r="C102" t="s">
        <v>253</v>
      </c>
      <c r="D102" s="1">
        <v>33188.32</v>
      </c>
      <c r="E102" t="s">
        <v>92</v>
      </c>
      <c r="F102" s="1">
        <f t="shared" si="19"/>
        <v>4516631.0599999996</v>
      </c>
      <c r="G102" t="s">
        <v>253</v>
      </c>
      <c r="H102" s="1"/>
      <c r="I102" s="6">
        <v>11</v>
      </c>
      <c r="J102" s="15">
        <v>59775.010000000009</v>
      </c>
      <c r="K102" s="21">
        <f t="shared" si="21"/>
        <v>0.16149628034021335</v>
      </c>
      <c r="L102" s="26">
        <v>3.2</v>
      </c>
      <c r="M102" s="30">
        <f t="shared" si="22"/>
        <v>5.0467587606316675</v>
      </c>
      <c r="N102" s="6">
        <v>11</v>
      </c>
      <c r="P102" s="21"/>
      <c r="Q102" s="27"/>
      <c r="S102" s="6">
        <v>11</v>
      </c>
      <c r="T102" s="15">
        <v>43149.900000000009</v>
      </c>
      <c r="U102" s="23">
        <f t="shared" si="24"/>
        <v>0.12088437063445506</v>
      </c>
      <c r="V102" s="27">
        <v>3.4</v>
      </c>
      <c r="W102" s="31">
        <f t="shared" si="25"/>
        <v>3.5554226657192669</v>
      </c>
    </row>
    <row r="103" spans="1:23">
      <c r="A103" t="s">
        <v>246</v>
      </c>
      <c r="B103" s="1">
        <v>387083.89</v>
      </c>
      <c r="C103" t="s">
        <v>49</v>
      </c>
      <c r="D103" s="1">
        <v>30956.35</v>
      </c>
      <c r="E103" t="s">
        <v>91</v>
      </c>
      <c r="F103" s="1">
        <f t="shared" si="19"/>
        <v>356127.54000000004</v>
      </c>
      <c r="G103" t="s">
        <v>49</v>
      </c>
      <c r="H103" s="1"/>
      <c r="I103" s="6">
        <v>12</v>
      </c>
      <c r="J103" s="15">
        <v>166713.96</v>
      </c>
      <c r="K103" s="21">
        <f t="shared" si="21"/>
        <v>0.45041706259500591</v>
      </c>
      <c r="L103" s="26">
        <v>3</v>
      </c>
      <c r="M103" s="30">
        <f t="shared" si="22"/>
        <v>15.013902086500197</v>
      </c>
      <c r="N103" s="6">
        <v>12</v>
      </c>
      <c r="P103" s="21"/>
      <c r="Q103" s="27"/>
      <c r="S103" s="6">
        <v>12</v>
      </c>
      <c r="T103" s="15">
        <v>152734.13</v>
      </c>
      <c r="U103" s="23">
        <f t="shared" si="24"/>
        <v>0.42788440250037746</v>
      </c>
      <c r="V103" s="27">
        <v>3.3</v>
      </c>
      <c r="W103" s="31">
        <f t="shared" si="25"/>
        <v>12.966194015162955</v>
      </c>
    </row>
    <row r="104" spans="1:23">
      <c r="A104" t="s">
        <v>247</v>
      </c>
      <c r="B104" s="1">
        <v>633323.06000000006</v>
      </c>
      <c r="C104" t="s">
        <v>48</v>
      </c>
      <c r="D104" s="1">
        <v>35421.53</v>
      </c>
      <c r="E104" t="s">
        <v>90</v>
      </c>
      <c r="F104" s="1">
        <f t="shared" si="19"/>
        <v>597901.53</v>
      </c>
      <c r="G104" t="s">
        <v>48</v>
      </c>
      <c r="H104" s="1"/>
      <c r="I104" s="6">
        <v>13</v>
      </c>
      <c r="J104" s="15">
        <v>772459.75</v>
      </c>
      <c r="K104" s="21">
        <f t="shared" si="21"/>
        <v>2.0869821073644506</v>
      </c>
      <c r="L104" s="26">
        <v>2.5</v>
      </c>
      <c r="M104" s="30">
        <f t="shared" si="22"/>
        <v>83.479284294578022</v>
      </c>
      <c r="N104" s="6">
        <v>13</v>
      </c>
      <c r="P104" s="21"/>
      <c r="Q104" s="27"/>
      <c r="S104" s="6">
        <v>13</v>
      </c>
      <c r="T104" s="15">
        <v>758372.29</v>
      </c>
      <c r="U104" s="23">
        <f t="shared" si="24"/>
        <v>2.1245786660747861</v>
      </c>
      <c r="V104" s="27">
        <v>2.9</v>
      </c>
      <c r="W104" s="31">
        <f t="shared" si="25"/>
        <v>73.261333312923654</v>
      </c>
    </row>
    <row r="105" spans="1:23">
      <c r="A105" t="s">
        <v>248</v>
      </c>
      <c r="B105" s="1">
        <v>441621.95</v>
      </c>
      <c r="C105" t="s">
        <v>47</v>
      </c>
      <c r="D105" s="1">
        <v>29668.240000000002</v>
      </c>
      <c r="E105" t="s">
        <v>89</v>
      </c>
      <c r="F105" s="1">
        <f t="shared" si="19"/>
        <v>411953.71</v>
      </c>
      <c r="G105" t="s">
        <v>47</v>
      </c>
      <c r="H105" s="1"/>
      <c r="I105" s="6">
        <v>14</v>
      </c>
      <c r="J105" s="15">
        <v>58136.320000000007</v>
      </c>
      <c r="K105" s="21">
        <f t="shared" si="21"/>
        <v>0.15706897301511702</v>
      </c>
      <c r="L105" s="26">
        <v>0.4</v>
      </c>
      <c r="M105" s="30">
        <f t="shared" si="22"/>
        <v>39.267243253779256</v>
      </c>
      <c r="N105" s="6">
        <v>14</v>
      </c>
      <c r="P105" s="21"/>
      <c r="Q105" s="27"/>
      <c r="S105" s="6">
        <v>14</v>
      </c>
      <c r="T105" s="15">
        <v>15148.439999999999</v>
      </c>
      <c r="U105" s="28">
        <f t="shared" si="24"/>
        <v>4.2438328605484688E-2</v>
      </c>
      <c r="V105" s="27">
        <v>0.8</v>
      </c>
      <c r="W105" s="31">
        <f t="shared" si="25"/>
        <v>5.3047910756855856</v>
      </c>
    </row>
    <row r="106" spans="1:23">
      <c r="A106" t="s">
        <v>249</v>
      </c>
      <c r="B106" s="1">
        <v>182050.23</v>
      </c>
      <c r="C106" t="s">
        <v>46</v>
      </c>
      <c r="D106" s="1">
        <v>24956.48</v>
      </c>
      <c r="E106" t="s">
        <v>265</v>
      </c>
      <c r="F106" s="1">
        <f t="shared" si="19"/>
        <v>157093.75</v>
      </c>
      <c r="G106" t="s">
        <v>46</v>
      </c>
      <c r="H106" s="1"/>
      <c r="I106" s="6">
        <v>15</v>
      </c>
      <c r="J106" s="15">
        <v>59628.929999999993</v>
      </c>
      <c r="K106" s="21">
        <f t="shared" si="21"/>
        <v>0.16110161078462312</v>
      </c>
      <c r="L106" s="26">
        <v>0.2</v>
      </c>
      <c r="M106" s="30">
        <f t="shared" si="22"/>
        <v>80.55080539231156</v>
      </c>
      <c r="N106" s="6">
        <v>15</v>
      </c>
      <c r="P106" s="21"/>
      <c r="Q106" s="27"/>
      <c r="S106" s="6">
        <v>15</v>
      </c>
      <c r="T106" s="15">
        <v>47342.22</v>
      </c>
      <c r="U106" s="23">
        <f t="shared" si="24"/>
        <v>0.13262914790388644</v>
      </c>
      <c r="V106" s="27">
        <v>0.7</v>
      </c>
      <c r="W106" s="31">
        <f t="shared" si="25"/>
        <v>18.947021129126636</v>
      </c>
    </row>
    <row r="107" spans="1:23">
      <c r="A107" t="s">
        <v>250</v>
      </c>
      <c r="B107" s="1">
        <v>503377.74</v>
      </c>
      <c r="C107" t="s">
        <v>45</v>
      </c>
      <c r="D107" s="1">
        <v>23159.54</v>
      </c>
      <c r="E107" t="s">
        <v>264</v>
      </c>
      <c r="F107" s="1">
        <f t="shared" si="19"/>
        <v>480218.2</v>
      </c>
      <c r="G107" t="s">
        <v>45</v>
      </c>
      <c r="H107" s="1"/>
      <c r="I107" s="6">
        <v>16</v>
      </c>
      <c r="J107" s="15"/>
      <c r="K107" s="21"/>
      <c r="L107" s="26"/>
      <c r="N107" s="6">
        <v>16</v>
      </c>
      <c r="P107" s="21"/>
      <c r="Q107" s="27"/>
      <c r="S107" s="6">
        <v>16</v>
      </c>
      <c r="U107" s="23"/>
      <c r="V107" s="27"/>
    </row>
    <row r="108" spans="1:23">
      <c r="A108" t="s">
        <v>251</v>
      </c>
      <c r="B108" s="1">
        <v>416948.1</v>
      </c>
      <c r="C108" t="s">
        <v>44</v>
      </c>
      <c r="D108" s="1">
        <v>23497.97</v>
      </c>
      <c r="E108" t="s">
        <v>263</v>
      </c>
      <c r="F108" s="1">
        <f t="shared" si="19"/>
        <v>393450.13</v>
      </c>
      <c r="G108" t="s">
        <v>44</v>
      </c>
      <c r="H108" s="1"/>
      <c r="I108" s="6">
        <v>17</v>
      </c>
      <c r="J108" s="1"/>
      <c r="K108" s="21"/>
      <c r="L108" s="26"/>
      <c r="N108" s="6">
        <v>17</v>
      </c>
      <c r="P108" s="21"/>
      <c r="Q108" s="27"/>
      <c r="S108" s="6">
        <v>17</v>
      </c>
      <c r="U108" s="23"/>
      <c r="V108" s="27"/>
    </row>
    <row r="109" spans="1:23">
      <c r="A109" t="s">
        <v>252</v>
      </c>
      <c r="B109" s="1">
        <v>102174.04</v>
      </c>
      <c r="C109" t="s">
        <v>43</v>
      </c>
      <c r="D109" s="1">
        <v>24268.84</v>
      </c>
      <c r="E109" t="s">
        <v>262</v>
      </c>
      <c r="F109" s="1">
        <f t="shared" si="19"/>
        <v>77905.2</v>
      </c>
      <c r="G109" t="s">
        <v>43</v>
      </c>
      <c r="H109" s="1"/>
      <c r="I109" s="6">
        <v>18</v>
      </c>
      <c r="J109" s="1"/>
      <c r="K109" s="21"/>
      <c r="L109" s="26"/>
      <c r="N109" s="6">
        <v>18</v>
      </c>
      <c r="P109" s="21"/>
      <c r="Q109" s="27"/>
      <c r="S109" s="6">
        <v>18</v>
      </c>
      <c r="U109" s="23"/>
      <c r="V109" s="27"/>
    </row>
    <row r="110" spans="1:23">
      <c r="A110" t="s">
        <v>340</v>
      </c>
      <c r="B110" s="1">
        <v>129555.01</v>
      </c>
      <c r="C110" t="s">
        <v>42</v>
      </c>
      <c r="D110" s="1">
        <v>22989.38</v>
      </c>
      <c r="E110" t="s">
        <v>261</v>
      </c>
      <c r="F110" s="1">
        <f t="shared" si="19"/>
        <v>106565.62999999999</v>
      </c>
      <c r="G110" t="s">
        <v>42</v>
      </c>
      <c r="H110" s="1"/>
      <c r="I110" s="7"/>
      <c r="J110" s="1"/>
      <c r="K110" s="21"/>
      <c r="L110" s="26"/>
      <c r="N110" s="7"/>
      <c r="P110" s="21"/>
      <c r="Q110" s="27"/>
      <c r="S110" s="7"/>
      <c r="U110" s="23"/>
      <c r="V110" s="27"/>
    </row>
    <row r="111" spans="1:23">
      <c r="A111" t="s">
        <v>341</v>
      </c>
      <c r="B111" s="1">
        <v>28770500</v>
      </c>
      <c r="C111" t="s">
        <v>79</v>
      </c>
      <c r="D111" s="1">
        <v>16026094</v>
      </c>
      <c r="E111" t="s">
        <v>97</v>
      </c>
      <c r="F111" s="1">
        <f t="shared" si="19"/>
        <v>12744406</v>
      </c>
      <c r="G111" t="s">
        <v>24</v>
      </c>
      <c r="H111" s="1"/>
      <c r="I111" s="7"/>
      <c r="J111" s="1"/>
      <c r="K111" s="21"/>
      <c r="L111" s="26"/>
      <c r="N111" s="7"/>
      <c r="P111" s="21"/>
      <c r="Q111" s="27"/>
      <c r="S111" s="7"/>
      <c r="U111" s="23"/>
      <c r="V111" s="27"/>
    </row>
    <row r="112" spans="1:23">
      <c r="A112" t="s">
        <v>342</v>
      </c>
      <c r="B112" s="1">
        <v>1832963.55</v>
      </c>
      <c r="C112" t="s">
        <v>23</v>
      </c>
      <c r="D112" s="1">
        <v>312982.61</v>
      </c>
      <c r="E112" t="s">
        <v>96</v>
      </c>
      <c r="F112" s="1">
        <f t="shared" si="19"/>
        <v>1519980.94</v>
      </c>
      <c r="G112" t="s">
        <v>23</v>
      </c>
      <c r="H112" s="1"/>
      <c r="I112" s="6" t="s">
        <v>55</v>
      </c>
      <c r="J112" s="1">
        <f>SUM(J93:J111)</f>
        <v>36930824.859999999</v>
      </c>
      <c r="K112" s="21">
        <f t="shared" si="21"/>
        <v>99.777329101005236</v>
      </c>
      <c r="L112" s="26"/>
      <c r="N112" s="6" t="s">
        <v>55</v>
      </c>
      <c r="O112" s="15">
        <f>SUM(O93:O111)</f>
        <v>10816964.280000001</v>
      </c>
      <c r="P112" s="21">
        <f>O112/$O$116*100</f>
        <v>85.365434580289772</v>
      </c>
      <c r="Q112" s="27"/>
      <c r="S112" s="6" t="s">
        <v>55</v>
      </c>
      <c r="T112" s="15">
        <f>SUM(T93:T111)</f>
        <v>35510134.959999993</v>
      </c>
      <c r="U112" s="23">
        <f t="shared" si="24"/>
        <v>99.481582014886655</v>
      </c>
      <c r="V112" s="27"/>
    </row>
    <row r="113" spans="1:23">
      <c r="A113" t="s">
        <v>343</v>
      </c>
      <c r="B113" s="1">
        <v>715693.08</v>
      </c>
      <c r="C113" t="s">
        <v>22</v>
      </c>
      <c r="D113" s="1">
        <v>114351.89</v>
      </c>
      <c r="E113" t="s">
        <v>95</v>
      </c>
      <c r="F113" s="1">
        <f t="shared" si="19"/>
        <v>601341.18999999994</v>
      </c>
      <c r="G113" t="s">
        <v>22</v>
      </c>
      <c r="H113" s="1"/>
      <c r="I113" s="6"/>
      <c r="J113" s="1"/>
      <c r="K113" s="21"/>
      <c r="L113" s="26"/>
      <c r="N113" s="6"/>
      <c r="P113" s="21"/>
      <c r="Q113" s="27"/>
      <c r="S113" s="6"/>
      <c r="U113" s="23"/>
      <c r="V113" s="27"/>
    </row>
    <row r="114" spans="1:23">
      <c r="A114" t="s">
        <v>344</v>
      </c>
      <c r="B114" s="1">
        <v>1946705.51</v>
      </c>
      <c r="C114" t="s">
        <v>21</v>
      </c>
      <c r="D114" s="1">
        <v>33465.07</v>
      </c>
      <c r="E114" t="s">
        <v>94</v>
      </c>
      <c r="F114" s="1">
        <f t="shared" si="19"/>
        <v>1913240.44</v>
      </c>
      <c r="G114" t="s">
        <v>21</v>
      </c>
      <c r="H114" s="1"/>
      <c r="I114" s="6" t="s">
        <v>57</v>
      </c>
      <c r="J114" s="1">
        <v>82417.72</v>
      </c>
      <c r="K114" s="21">
        <f t="shared" si="21"/>
        <v>0.22267089899476727</v>
      </c>
      <c r="L114" s="26">
        <v>0.2</v>
      </c>
      <c r="M114">
        <v>0.2</v>
      </c>
      <c r="N114" s="6" t="s">
        <v>57</v>
      </c>
      <c r="O114" s="1">
        <v>1854398.94</v>
      </c>
      <c r="P114" s="21">
        <f>O114/$O$116*100</f>
        <v>14.634565419710224</v>
      </c>
      <c r="Q114" s="27">
        <v>14.6</v>
      </c>
      <c r="R114">
        <v>14.6</v>
      </c>
      <c r="S114" s="6" t="s">
        <v>57</v>
      </c>
      <c r="T114" s="1">
        <v>185050.26</v>
      </c>
      <c r="U114" s="23">
        <f t="shared" si="24"/>
        <v>0.51841798511334369</v>
      </c>
      <c r="V114" s="27">
        <v>0.5</v>
      </c>
      <c r="W114">
        <v>0.5</v>
      </c>
    </row>
    <row r="115" spans="1:23">
      <c r="A115" t="s">
        <v>345</v>
      </c>
      <c r="B115" s="1">
        <v>4442647.6100000003</v>
      </c>
      <c r="C115" t="s">
        <v>20</v>
      </c>
      <c r="D115" s="1">
        <v>37148.910000000003</v>
      </c>
      <c r="E115" t="s">
        <v>93</v>
      </c>
      <c r="F115" s="1">
        <f t="shared" si="19"/>
        <v>4405498.7</v>
      </c>
      <c r="G115" t="s">
        <v>20</v>
      </c>
      <c r="H115" s="1"/>
      <c r="I115" s="8"/>
      <c r="K115" s="1"/>
      <c r="L115" s="1"/>
      <c r="N115" s="8"/>
      <c r="S115" s="8"/>
    </row>
    <row r="116" spans="1:23">
      <c r="A116" t="s">
        <v>346</v>
      </c>
      <c r="B116" s="1">
        <v>13645670.83</v>
      </c>
      <c r="C116" t="s">
        <v>19</v>
      </c>
      <c r="D116" s="1">
        <v>33188.32</v>
      </c>
      <c r="E116" t="s">
        <v>92</v>
      </c>
      <c r="F116" s="1">
        <f t="shared" si="19"/>
        <v>13612482.51</v>
      </c>
      <c r="G116" t="s">
        <v>19</v>
      </c>
      <c r="H116" s="1"/>
      <c r="I116" s="9" t="s">
        <v>56</v>
      </c>
      <c r="J116" s="1">
        <f>SUM(J112:J115)</f>
        <v>37013242.579999998</v>
      </c>
      <c r="K116" s="1"/>
      <c r="L116" s="1"/>
      <c r="N116" s="9" t="s">
        <v>56</v>
      </c>
      <c r="O116" s="15">
        <f>SUM(O112:O115)</f>
        <v>12671363.220000001</v>
      </c>
      <c r="S116" s="9" t="s">
        <v>56</v>
      </c>
      <c r="T116" s="15">
        <f>SUM(T112:T115)</f>
        <v>35695185.219999991</v>
      </c>
    </row>
    <row r="117" spans="1:23">
      <c r="A117" t="s">
        <v>347</v>
      </c>
      <c r="B117" s="1">
        <v>441475.96</v>
      </c>
      <c r="C117" t="s">
        <v>18</v>
      </c>
      <c r="D117" s="1">
        <v>30956.35</v>
      </c>
      <c r="E117" t="s">
        <v>91</v>
      </c>
      <c r="F117" s="1">
        <f t="shared" si="19"/>
        <v>410519.61000000004</v>
      </c>
      <c r="G117" t="s">
        <v>18</v>
      </c>
      <c r="H117" s="1"/>
      <c r="I117" s="9" t="s">
        <v>50</v>
      </c>
      <c r="J117" s="1"/>
      <c r="K117" s="1">
        <f>K112/K114</f>
        <v>448.09326028431758</v>
      </c>
      <c r="L117" s="1"/>
      <c r="N117" s="6" t="s">
        <v>86</v>
      </c>
      <c r="P117" s="24">
        <f>P112/P114</f>
        <v>5.8331376526779071</v>
      </c>
      <c r="S117" s="7" t="s">
        <v>85</v>
      </c>
      <c r="U117" s="24">
        <f>U112/U114</f>
        <v>191.89454237999985</v>
      </c>
    </row>
    <row r="118" spans="1:23">
      <c r="A118" t="s">
        <v>348</v>
      </c>
      <c r="B118" s="1">
        <v>313851.28000000003</v>
      </c>
      <c r="C118" t="s">
        <v>17</v>
      </c>
      <c r="D118" s="1">
        <v>35421.53</v>
      </c>
      <c r="E118" t="s">
        <v>90</v>
      </c>
      <c r="F118" s="1">
        <f t="shared" si="19"/>
        <v>278429.75</v>
      </c>
      <c r="G118" t="s">
        <v>17</v>
      </c>
      <c r="H118" s="1"/>
      <c r="I118" s="1"/>
      <c r="J118" s="1"/>
      <c r="K118" s="1"/>
      <c r="L118" s="1"/>
    </row>
    <row r="119" spans="1:23">
      <c r="A119" t="s">
        <v>349</v>
      </c>
      <c r="B119" s="1">
        <v>357879.99</v>
      </c>
      <c r="C119" t="s">
        <v>16</v>
      </c>
      <c r="D119" s="1">
        <v>29668.240000000002</v>
      </c>
      <c r="E119" t="s">
        <v>89</v>
      </c>
      <c r="F119" s="1">
        <f t="shared" si="19"/>
        <v>328211.75</v>
      </c>
      <c r="G119" t="s">
        <v>16</v>
      </c>
      <c r="H119" s="1"/>
      <c r="I119" s="1"/>
      <c r="J119" s="1"/>
      <c r="K119" s="1"/>
      <c r="L119" s="1"/>
    </row>
    <row r="120" spans="1:23">
      <c r="A120" t="s">
        <v>350</v>
      </c>
      <c r="B120" s="1">
        <v>84731.49</v>
      </c>
      <c r="C120" t="s">
        <v>15</v>
      </c>
      <c r="D120" s="1">
        <v>24956.48</v>
      </c>
      <c r="E120" t="s">
        <v>265</v>
      </c>
      <c r="F120" s="1">
        <f t="shared" si="19"/>
        <v>59775.010000000009</v>
      </c>
      <c r="G120" t="s">
        <v>15</v>
      </c>
      <c r="H120" s="1"/>
      <c r="I120" s="1"/>
      <c r="J120" s="3" t="s">
        <v>70</v>
      </c>
      <c r="K120" s="1"/>
      <c r="L120" s="1"/>
      <c r="O120" s="10" t="s">
        <v>70</v>
      </c>
      <c r="T120" s="10" t="s">
        <v>70</v>
      </c>
    </row>
    <row r="121" spans="1:23">
      <c r="A121" t="s">
        <v>351</v>
      </c>
      <c r="B121" s="1">
        <v>189873.5</v>
      </c>
      <c r="C121" t="s">
        <v>14</v>
      </c>
      <c r="D121" s="1">
        <v>23159.54</v>
      </c>
      <c r="E121" t="s">
        <v>264</v>
      </c>
      <c r="F121" s="1">
        <f t="shared" si="19"/>
        <v>166713.96</v>
      </c>
      <c r="G121" t="s">
        <v>14</v>
      </c>
      <c r="H121" s="1"/>
      <c r="I121" s="2" t="s">
        <v>54</v>
      </c>
      <c r="J121" s="4" t="s">
        <v>71</v>
      </c>
      <c r="K121" s="5" t="s">
        <v>58</v>
      </c>
      <c r="L121" s="5" t="s">
        <v>59</v>
      </c>
      <c r="M121" s="5" t="s">
        <v>62</v>
      </c>
      <c r="N121" s="2" t="s">
        <v>54</v>
      </c>
      <c r="O121" s="4" t="s">
        <v>72</v>
      </c>
      <c r="P121" s="5" t="s">
        <v>58</v>
      </c>
      <c r="Q121" s="5" t="s">
        <v>59</v>
      </c>
      <c r="R121" s="5" t="s">
        <v>62</v>
      </c>
      <c r="S121" s="2" t="s">
        <v>54</v>
      </c>
      <c r="T121" s="4" t="s">
        <v>71</v>
      </c>
      <c r="U121" s="5" t="s">
        <v>58</v>
      </c>
      <c r="V121" s="5" t="s">
        <v>59</v>
      </c>
      <c r="W121" s="5" t="s">
        <v>62</v>
      </c>
    </row>
    <row r="122" spans="1:23">
      <c r="A122" t="s">
        <v>352</v>
      </c>
      <c r="B122" s="1">
        <v>795957.72</v>
      </c>
      <c r="C122" t="s">
        <v>13</v>
      </c>
      <c r="D122" s="1">
        <v>23497.97</v>
      </c>
      <c r="E122" t="s">
        <v>263</v>
      </c>
      <c r="F122" s="1">
        <f t="shared" si="19"/>
        <v>772459.75</v>
      </c>
      <c r="G122" t="s">
        <v>13</v>
      </c>
      <c r="H122" s="1"/>
      <c r="I122" s="6">
        <v>2</v>
      </c>
      <c r="J122" s="16">
        <v>8615645.7699999996</v>
      </c>
      <c r="K122" s="23">
        <f>J122/$J$145*100</f>
        <v>24.809115450868756</v>
      </c>
      <c r="L122" s="27">
        <v>100</v>
      </c>
      <c r="M122" s="31">
        <f>K122/L122*100</f>
        <v>24.809115450868756</v>
      </c>
      <c r="N122" s="6">
        <v>2</v>
      </c>
      <c r="O122" s="16">
        <v>5147575.870000001</v>
      </c>
      <c r="P122" s="23">
        <f>O122/$O$145*100</f>
        <v>41.878039848853419</v>
      </c>
      <c r="Q122" s="27">
        <v>100</v>
      </c>
      <c r="R122" s="31">
        <f>P122/Q122*100</f>
        <v>41.878039848853419</v>
      </c>
      <c r="S122" s="6">
        <v>2</v>
      </c>
      <c r="T122" s="16">
        <v>10904195.190000001</v>
      </c>
      <c r="U122" s="23">
        <f>T122/$T$145*100</f>
        <v>27.932246964512402</v>
      </c>
      <c r="V122" s="27">
        <v>100</v>
      </c>
      <c r="W122" s="31">
        <f>U122/V122*100</f>
        <v>27.932246964512402</v>
      </c>
    </row>
    <row r="123" spans="1:23">
      <c r="A123" t="s">
        <v>353</v>
      </c>
      <c r="B123" s="1">
        <v>82405.16</v>
      </c>
      <c r="C123" t="s">
        <v>12</v>
      </c>
      <c r="D123" s="1">
        <v>24268.84</v>
      </c>
      <c r="E123" t="s">
        <v>262</v>
      </c>
      <c r="F123" s="1">
        <f t="shared" si="19"/>
        <v>58136.320000000007</v>
      </c>
      <c r="G123" t="s">
        <v>12</v>
      </c>
      <c r="H123" s="1"/>
      <c r="I123" s="6">
        <v>3</v>
      </c>
      <c r="J123" s="16">
        <v>2219089.9700000002</v>
      </c>
      <c r="K123" s="23">
        <f t="shared" ref="K123:K143" si="26">J123/$J$145*100</f>
        <v>6.3899631822484846</v>
      </c>
      <c r="L123" s="27">
        <v>75.2</v>
      </c>
      <c r="M123" s="31">
        <f t="shared" ref="M123:M135" si="27">K123/L123*100</f>
        <v>8.4972914657559624</v>
      </c>
      <c r="N123" s="6">
        <v>3</v>
      </c>
      <c r="O123" s="16">
        <v>1438549.8399999999</v>
      </c>
      <c r="P123" s="23">
        <f t="shared" ref="P123:P143" si="28">O123/$O$145*100</f>
        <v>11.70330443795512</v>
      </c>
      <c r="Q123" s="27">
        <v>58.1</v>
      </c>
      <c r="R123" s="31">
        <f t="shared" ref="R123:R134" si="29">P123/Q123*100</f>
        <v>20.143381132452877</v>
      </c>
      <c r="S123" s="6">
        <v>3</v>
      </c>
      <c r="T123" s="16">
        <v>2384433.8200000003</v>
      </c>
      <c r="U123" s="23">
        <f t="shared" ref="U123:U143" si="30">T123/$T$145*100</f>
        <v>6.1079789173120727</v>
      </c>
      <c r="V123" s="27">
        <v>72.099999999999994</v>
      </c>
      <c r="W123" s="31">
        <f t="shared" ref="W123:W135" si="31">U123/V123*100</f>
        <v>8.4715380267851224</v>
      </c>
    </row>
    <row r="124" spans="1:23">
      <c r="A124" t="s">
        <v>354</v>
      </c>
      <c r="B124" s="1">
        <v>82618.31</v>
      </c>
      <c r="C124" t="s">
        <v>11</v>
      </c>
      <c r="D124" s="1">
        <v>22989.38</v>
      </c>
      <c r="E124" t="s">
        <v>261</v>
      </c>
      <c r="F124" s="1">
        <f t="shared" si="19"/>
        <v>59628.929999999993</v>
      </c>
      <c r="G124" t="s">
        <v>11</v>
      </c>
      <c r="H124" s="1"/>
      <c r="I124" s="6">
        <v>4</v>
      </c>
      <c r="J124" s="16">
        <v>2822876.53</v>
      </c>
      <c r="K124" s="23">
        <f t="shared" si="26"/>
        <v>8.1285920528645157</v>
      </c>
      <c r="L124" s="27">
        <v>68.8</v>
      </c>
      <c r="M124" s="31">
        <f t="shared" si="27"/>
        <v>11.814814030326332</v>
      </c>
      <c r="N124" s="6">
        <v>4</v>
      </c>
      <c r="O124" s="16">
        <v>1198037.6500000001</v>
      </c>
      <c r="P124" s="23">
        <f t="shared" si="28"/>
        <v>9.7466204897581612</v>
      </c>
      <c r="Q124" s="27">
        <v>46.4</v>
      </c>
      <c r="R124" s="31">
        <f t="shared" si="29"/>
        <v>21.005647607237417</v>
      </c>
      <c r="S124" s="6">
        <v>4</v>
      </c>
      <c r="T124" s="16">
        <v>2968355.23</v>
      </c>
      <c r="U124" s="23">
        <f t="shared" si="30"/>
        <v>7.6037552444768748</v>
      </c>
      <c r="V124" s="27">
        <v>66</v>
      </c>
      <c r="W124" s="31">
        <f t="shared" si="31"/>
        <v>11.520841279510416</v>
      </c>
    </row>
    <row r="125" spans="1:23">
      <c r="A125" t="s">
        <v>355</v>
      </c>
      <c r="B125" s="1">
        <v>20929163</v>
      </c>
      <c r="C125" t="s">
        <v>80</v>
      </c>
      <c r="D125" s="1">
        <v>16026094</v>
      </c>
      <c r="E125" t="s">
        <v>97</v>
      </c>
      <c r="F125" s="1">
        <f t="shared" si="19"/>
        <v>4903069</v>
      </c>
      <c r="G125" t="s">
        <v>10</v>
      </c>
      <c r="H125" s="1"/>
      <c r="I125" s="6">
        <v>5</v>
      </c>
      <c r="J125" s="16">
        <v>435932.94</v>
      </c>
      <c r="K125" s="23">
        <f t="shared" si="26"/>
        <v>1.2552872908209924</v>
      </c>
      <c r="L125" s="27">
        <v>60.7</v>
      </c>
      <c r="M125" s="31">
        <f t="shared" si="27"/>
        <v>2.0680186010230517</v>
      </c>
      <c r="N125" s="6">
        <v>5</v>
      </c>
      <c r="O125" s="16">
        <v>266318.12</v>
      </c>
      <c r="P125" s="23">
        <f t="shared" si="28"/>
        <v>2.1666277726629648</v>
      </c>
      <c r="Q125" s="27">
        <v>36.700000000000003</v>
      </c>
      <c r="R125" s="31">
        <f t="shared" si="29"/>
        <v>5.9036179091633914</v>
      </c>
      <c r="S125" s="6">
        <v>5</v>
      </c>
      <c r="T125" s="16">
        <v>476432.71</v>
      </c>
      <c r="U125" s="23">
        <f t="shared" si="30"/>
        <v>1.2204326762140358</v>
      </c>
      <c r="V125" s="27">
        <v>58.4</v>
      </c>
      <c r="W125" s="31">
        <f t="shared" si="31"/>
        <v>2.0897819798185546</v>
      </c>
    </row>
    <row r="126" spans="1:23">
      <c r="A126" t="s">
        <v>356</v>
      </c>
      <c r="B126" s="1">
        <v>2663318.17</v>
      </c>
      <c r="C126" t="s">
        <v>5</v>
      </c>
      <c r="D126" s="1">
        <v>312982.61</v>
      </c>
      <c r="E126" t="s">
        <v>96</v>
      </c>
      <c r="F126" s="1">
        <f t="shared" si="19"/>
        <v>2350335.56</v>
      </c>
      <c r="G126" t="s">
        <v>5</v>
      </c>
      <c r="H126" s="1"/>
      <c r="I126" s="6">
        <v>6</v>
      </c>
      <c r="J126" s="16">
        <v>2671599.6599999997</v>
      </c>
      <c r="K126" s="23">
        <f t="shared" si="26"/>
        <v>7.6929839239945581</v>
      </c>
      <c r="L126" s="27">
        <v>59.4</v>
      </c>
      <c r="M126" s="31">
        <f t="shared" si="27"/>
        <v>12.951151387196225</v>
      </c>
      <c r="N126" s="6">
        <v>6</v>
      </c>
      <c r="O126" s="16">
        <v>880779.59</v>
      </c>
      <c r="P126" s="23">
        <f t="shared" si="28"/>
        <v>7.1655714650159714</v>
      </c>
      <c r="Q126" s="27">
        <v>34.5</v>
      </c>
      <c r="R126" s="31">
        <f t="shared" si="29"/>
        <v>20.769772362365135</v>
      </c>
      <c r="S126" s="6">
        <v>6</v>
      </c>
      <c r="T126" s="16">
        <v>2939996.98</v>
      </c>
      <c r="U126" s="23">
        <f t="shared" si="30"/>
        <v>7.5311125937649894</v>
      </c>
      <c r="V126" s="27">
        <v>57.2</v>
      </c>
      <c r="W126" s="31">
        <f t="shared" si="31"/>
        <v>13.166280758330402</v>
      </c>
    </row>
    <row r="127" spans="1:23">
      <c r="A127" t="s">
        <v>266</v>
      </c>
      <c r="B127" s="1">
        <v>473126.86</v>
      </c>
      <c r="C127" t="s">
        <v>257</v>
      </c>
      <c r="D127" s="1">
        <v>114351.89</v>
      </c>
      <c r="E127" t="s">
        <v>95</v>
      </c>
      <c r="F127" s="1">
        <f t="shared" si="19"/>
        <v>358774.97</v>
      </c>
      <c r="G127" t="s">
        <v>257</v>
      </c>
      <c r="H127" s="1"/>
      <c r="I127" s="6">
        <v>7</v>
      </c>
      <c r="J127" s="16">
        <v>4637209.4899999993</v>
      </c>
      <c r="K127" s="23">
        <f t="shared" si="26"/>
        <v>13.353040349902201</v>
      </c>
      <c r="L127" s="27">
        <v>51.7</v>
      </c>
      <c r="M127" s="31">
        <f t="shared" si="27"/>
        <v>25.827931044298257</v>
      </c>
      <c r="N127" s="6">
        <v>7</v>
      </c>
      <c r="O127" s="16">
        <v>102186.15</v>
      </c>
      <c r="P127" s="23">
        <f t="shared" si="28"/>
        <v>0.83133415995691029</v>
      </c>
      <c r="Q127" s="27">
        <v>27.3</v>
      </c>
      <c r="R127" s="31">
        <f t="shared" si="29"/>
        <v>3.0451800731022356</v>
      </c>
      <c r="S127" s="6">
        <v>7</v>
      </c>
      <c r="T127" s="16">
        <v>5019844.6899999995</v>
      </c>
      <c r="U127" s="23">
        <f t="shared" si="30"/>
        <v>12.858862039920634</v>
      </c>
      <c r="V127" s="27">
        <v>49.7</v>
      </c>
      <c r="W127" s="31">
        <f t="shared" si="31"/>
        <v>25.872961850946947</v>
      </c>
    </row>
    <row r="128" spans="1:23">
      <c r="A128" t="s">
        <v>267</v>
      </c>
      <c r="B128" s="1">
        <v>714560.37</v>
      </c>
      <c r="C128" t="s">
        <v>4</v>
      </c>
      <c r="D128" s="1">
        <v>33465.07</v>
      </c>
      <c r="E128" t="s">
        <v>94</v>
      </c>
      <c r="F128" s="1">
        <f t="shared" si="19"/>
        <v>681095.3</v>
      </c>
      <c r="G128" t="s">
        <v>4</v>
      </c>
      <c r="H128" s="1"/>
      <c r="I128" s="6">
        <v>8</v>
      </c>
      <c r="J128" s="16">
        <v>1635673.02</v>
      </c>
      <c r="K128" s="23">
        <f t="shared" si="26"/>
        <v>4.7099894629315946</v>
      </c>
      <c r="L128" s="27">
        <v>38.299999999999997</v>
      </c>
      <c r="M128" s="31">
        <f t="shared" si="27"/>
        <v>12.297622618620352</v>
      </c>
      <c r="N128" s="6">
        <v>8</v>
      </c>
      <c r="O128" s="16">
        <v>-2579.4199999999983</v>
      </c>
      <c r="P128" s="23">
        <f t="shared" si="28"/>
        <v>-2.0984839519602724E-2</v>
      </c>
      <c r="Q128" s="27">
        <v>26.5</v>
      </c>
      <c r="R128" s="31">
        <f t="shared" si="29"/>
        <v>-7.91880736588782E-2</v>
      </c>
      <c r="S128" s="6">
        <v>8</v>
      </c>
      <c r="T128" s="16">
        <v>1741551</v>
      </c>
      <c r="U128" s="23">
        <f t="shared" si="30"/>
        <v>4.4611667147984662</v>
      </c>
      <c r="V128" s="27">
        <v>36.799999999999997</v>
      </c>
      <c r="W128" s="31">
        <f t="shared" si="31"/>
        <v>12.122735638039311</v>
      </c>
    </row>
    <row r="129" spans="1:23">
      <c r="A129" t="s">
        <v>268</v>
      </c>
      <c r="B129" s="1">
        <v>1061032.32</v>
      </c>
      <c r="C129" t="s">
        <v>254</v>
      </c>
      <c r="D129" s="1">
        <v>37148.910000000003</v>
      </c>
      <c r="E129" t="s">
        <v>93</v>
      </c>
      <c r="F129" s="1">
        <f t="shared" si="19"/>
        <v>1023883.41</v>
      </c>
      <c r="G129" t="s">
        <v>254</v>
      </c>
      <c r="H129" s="1"/>
      <c r="I129" s="6">
        <v>9</v>
      </c>
      <c r="J129" s="16">
        <v>1436360.76</v>
      </c>
      <c r="K129" s="23">
        <f t="shared" si="26"/>
        <v>4.1360614021550699</v>
      </c>
      <c r="L129" s="27">
        <v>33.6</v>
      </c>
      <c r="M129" s="31">
        <f t="shared" si="27"/>
        <v>12.309706554032946</v>
      </c>
      <c r="N129" s="6">
        <v>9</v>
      </c>
      <c r="O129" s="16">
        <v>58844.61</v>
      </c>
      <c r="P129" s="23">
        <f t="shared" si="28"/>
        <v>0.47872959713563923</v>
      </c>
      <c r="Q129" s="27">
        <v>26.5</v>
      </c>
      <c r="R129" s="31">
        <f t="shared" si="29"/>
        <v>1.8065267816439219</v>
      </c>
      <c r="S129" s="6">
        <v>9</v>
      </c>
      <c r="T129" s="16">
        <v>1521580.88</v>
      </c>
      <c r="U129" s="23">
        <f t="shared" si="30"/>
        <v>3.8976900336135767</v>
      </c>
      <c r="V129" s="27">
        <v>32.299999999999997</v>
      </c>
      <c r="W129" s="31">
        <f t="shared" si="31"/>
        <v>12.067151806853179</v>
      </c>
    </row>
    <row r="130" spans="1:23">
      <c r="A130" t="s">
        <v>269</v>
      </c>
      <c r="B130" s="1">
        <v>1463785.5</v>
      </c>
      <c r="C130" t="s">
        <v>253</v>
      </c>
      <c r="D130" s="1">
        <v>33188.32</v>
      </c>
      <c r="E130" t="s">
        <v>92</v>
      </c>
      <c r="F130" s="1">
        <f t="shared" si="19"/>
        <v>1430597.18</v>
      </c>
      <c r="G130" t="s">
        <v>253</v>
      </c>
      <c r="H130" s="1"/>
      <c r="I130" s="6">
        <v>10</v>
      </c>
      <c r="J130" s="16">
        <v>513280.08999999997</v>
      </c>
      <c r="K130" s="23">
        <f t="shared" si="26"/>
        <v>1.4780116721816321</v>
      </c>
      <c r="L130" s="27">
        <v>29.5</v>
      </c>
      <c r="M130" s="31">
        <f t="shared" si="27"/>
        <v>5.01020905824282</v>
      </c>
      <c r="N130" s="6">
        <v>10</v>
      </c>
      <c r="O130" s="16">
        <v>61628.989999999991</v>
      </c>
      <c r="P130" s="23">
        <f t="shared" si="28"/>
        <v>0.5013818862012398</v>
      </c>
      <c r="Q130" s="27">
        <v>26</v>
      </c>
      <c r="R130" s="31">
        <f t="shared" si="29"/>
        <v>1.9283918700047684</v>
      </c>
      <c r="S130" s="6">
        <v>10</v>
      </c>
      <c r="T130" s="16">
        <v>547904.80000000005</v>
      </c>
      <c r="U130" s="23">
        <f t="shared" si="30"/>
        <v>1.403515978939641</v>
      </c>
      <c r="V130" s="27">
        <v>28.4</v>
      </c>
      <c r="W130" s="31">
        <f t="shared" si="31"/>
        <v>4.9419576723226797</v>
      </c>
    </row>
    <row r="131" spans="1:23">
      <c r="A131" t="s">
        <v>270</v>
      </c>
      <c r="B131" s="1">
        <v>58263.75</v>
      </c>
      <c r="C131" t="s">
        <v>49</v>
      </c>
      <c r="D131" s="1">
        <v>30956.35</v>
      </c>
      <c r="E131" t="s">
        <v>91</v>
      </c>
      <c r="F131" s="1">
        <f t="shared" ref="F131:F194" si="32">B131-D131</f>
        <v>27307.4</v>
      </c>
      <c r="G131" t="s">
        <v>49</v>
      </c>
      <c r="H131" s="1"/>
      <c r="I131" s="6">
        <v>11</v>
      </c>
      <c r="J131" s="16">
        <v>363517.02</v>
      </c>
      <c r="K131" s="23">
        <f t="shared" si="26"/>
        <v>1.0467625942722305</v>
      </c>
      <c r="L131" s="27">
        <v>28</v>
      </c>
      <c r="M131" s="31">
        <f t="shared" si="27"/>
        <v>3.7384378366865376</v>
      </c>
      <c r="N131" s="6">
        <v>11</v>
      </c>
      <c r="O131" s="16">
        <v>63358.270000000004</v>
      </c>
      <c r="P131" s="23">
        <f t="shared" si="28"/>
        <v>0.5154504222614622</v>
      </c>
      <c r="Q131" s="27">
        <v>25.5</v>
      </c>
      <c r="R131" s="31">
        <f t="shared" si="29"/>
        <v>2.0213742049469108</v>
      </c>
      <c r="S131" s="6">
        <v>11</v>
      </c>
      <c r="T131" s="16">
        <v>387932.5</v>
      </c>
      <c r="U131" s="23">
        <f t="shared" si="30"/>
        <v>0.99373004671614895</v>
      </c>
      <c r="V131" s="27">
        <v>27</v>
      </c>
      <c r="W131" s="31">
        <f t="shared" si="31"/>
        <v>3.6804816545042556</v>
      </c>
    </row>
    <row r="132" spans="1:23">
      <c r="A132" t="s">
        <v>271</v>
      </c>
      <c r="B132" s="1">
        <v>77322.990000000005</v>
      </c>
      <c r="C132" t="s">
        <v>48</v>
      </c>
      <c r="D132" s="1">
        <v>35421.53</v>
      </c>
      <c r="E132" t="s">
        <v>90</v>
      </c>
      <c r="F132" s="1">
        <f t="shared" si="32"/>
        <v>41901.460000000006</v>
      </c>
      <c r="G132" t="s">
        <v>48</v>
      </c>
      <c r="H132" s="1"/>
      <c r="I132" s="6">
        <v>12</v>
      </c>
      <c r="J132" s="16">
        <v>913020.34</v>
      </c>
      <c r="K132" s="23">
        <f t="shared" si="26"/>
        <v>2.6290805853374173</v>
      </c>
      <c r="L132" s="27">
        <v>27</v>
      </c>
      <c r="M132" s="31">
        <f t="shared" si="27"/>
        <v>9.737335501249694</v>
      </c>
      <c r="N132" s="6">
        <v>12</v>
      </c>
      <c r="O132" s="16">
        <v>166451.4</v>
      </c>
      <c r="P132" s="23">
        <f t="shared" si="28"/>
        <v>1.3541633067950172</v>
      </c>
      <c r="Q132" s="27">
        <v>25</v>
      </c>
      <c r="R132" s="31">
        <f t="shared" si="29"/>
        <v>5.4166532271800687</v>
      </c>
      <c r="S132" s="6">
        <v>12</v>
      </c>
      <c r="T132" s="16">
        <v>973622.92999999993</v>
      </c>
      <c r="U132" s="23">
        <f t="shared" si="30"/>
        <v>2.4940379053387218</v>
      </c>
      <c r="V132" s="27">
        <v>26</v>
      </c>
      <c r="W132" s="31">
        <f t="shared" si="31"/>
        <v>9.5924534820720062</v>
      </c>
    </row>
    <row r="133" spans="1:23">
      <c r="A133" t="s">
        <v>272</v>
      </c>
      <c r="B133" s="1">
        <v>27498889</v>
      </c>
      <c r="C133" t="s">
        <v>81</v>
      </c>
      <c r="D133" s="1">
        <v>16026094</v>
      </c>
      <c r="E133" t="s">
        <v>97</v>
      </c>
      <c r="F133" s="1">
        <f t="shared" si="32"/>
        <v>11472795</v>
      </c>
      <c r="G133" t="s">
        <v>9</v>
      </c>
      <c r="H133" s="1"/>
      <c r="I133" s="6">
        <v>13</v>
      </c>
      <c r="J133" s="16">
        <v>5117332.0600000005</v>
      </c>
      <c r="K133" s="23">
        <f t="shared" si="26"/>
        <v>14.735573544474084</v>
      </c>
      <c r="L133" s="27">
        <v>24.4</v>
      </c>
      <c r="M133" s="31">
        <f t="shared" si="27"/>
        <v>60.39169485440199</v>
      </c>
      <c r="N133" s="6">
        <v>13</v>
      </c>
      <c r="O133" s="16">
        <v>392602.28</v>
      </c>
      <c r="P133" s="23">
        <f t="shared" si="28"/>
        <v>3.1940109950415754</v>
      </c>
      <c r="Q133" s="27">
        <v>23.6</v>
      </c>
      <c r="R133" s="31">
        <f t="shared" si="29"/>
        <v>13.533944894243962</v>
      </c>
      <c r="S133" s="6">
        <v>13</v>
      </c>
      <c r="T133" s="16">
        <v>5528334.3600000003</v>
      </c>
      <c r="U133" s="23">
        <f t="shared" si="30"/>
        <v>14.161412002926518</v>
      </c>
      <c r="V133" s="27">
        <v>23.5</v>
      </c>
      <c r="W133" s="31">
        <f t="shared" si="31"/>
        <v>60.261327672027733</v>
      </c>
    </row>
    <row r="134" spans="1:23">
      <c r="A134" t="s">
        <v>273</v>
      </c>
      <c r="B134" s="1">
        <v>1787430.22</v>
      </c>
      <c r="C134" t="s">
        <v>5</v>
      </c>
      <c r="D134" s="1">
        <v>312982.61</v>
      </c>
      <c r="E134" t="s">
        <v>96</v>
      </c>
      <c r="F134" s="1">
        <f t="shared" si="32"/>
        <v>1474447.6099999999</v>
      </c>
      <c r="G134" t="s">
        <v>5</v>
      </c>
      <c r="H134" s="1"/>
      <c r="I134" s="6">
        <v>14</v>
      </c>
      <c r="J134" s="16">
        <v>2929564.52</v>
      </c>
      <c r="K134" s="23">
        <f t="shared" si="26"/>
        <v>8.4358046207659854</v>
      </c>
      <c r="L134" s="27">
        <v>9.6999999999999993</v>
      </c>
      <c r="M134" s="31">
        <f t="shared" si="27"/>
        <v>86.967057946041095</v>
      </c>
      <c r="N134" s="6">
        <v>14</v>
      </c>
      <c r="O134" s="16">
        <v>141788.64000000001</v>
      </c>
      <c r="P134" s="23">
        <f t="shared" si="28"/>
        <v>1.1535197277305465</v>
      </c>
      <c r="Q134" s="27">
        <v>20.399999999999999</v>
      </c>
      <c r="R134" s="31">
        <f t="shared" si="29"/>
        <v>5.6545084692673848</v>
      </c>
      <c r="S134" s="6">
        <v>14</v>
      </c>
      <c r="T134" s="16">
        <v>3161278.81</v>
      </c>
      <c r="U134" s="23">
        <f t="shared" si="30"/>
        <v>8.0979493585715847</v>
      </c>
      <c r="V134" s="27">
        <v>9.3000000000000007</v>
      </c>
      <c r="W134" s="31">
        <f t="shared" si="31"/>
        <v>87.074724285715959</v>
      </c>
    </row>
    <row r="135" spans="1:23">
      <c r="A135" t="s">
        <v>274</v>
      </c>
      <c r="B135" s="1">
        <v>731260.51</v>
      </c>
      <c r="C135" t="s">
        <v>257</v>
      </c>
      <c r="D135" s="1">
        <v>114351.89</v>
      </c>
      <c r="E135" t="s">
        <v>95</v>
      </c>
      <c r="F135" s="1">
        <f t="shared" si="32"/>
        <v>616908.62</v>
      </c>
      <c r="G135" t="s">
        <v>257</v>
      </c>
      <c r="H135" s="1"/>
      <c r="I135" s="6">
        <v>15</v>
      </c>
      <c r="J135" s="16">
        <v>215342.47999999998</v>
      </c>
      <c r="K135" s="23">
        <f t="shared" si="26"/>
        <v>0.62008775551091344</v>
      </c>
      <c r="L135" s="27">
        <v>1.3</v>
      </c>
      <c r="M135" s="31">
        <f t="shared" si="27"/>
        <v>47.699058116224109</v>
      </c>
      <c r="N135" s="6">
        <v>15</v>
      </c>
      <c r="P135" s="23"/>
      <c r="Q135" s="27"/>
      <c r="S135" s="6">
        <v>15</v>
      </c>
      <c r="T135" s="16">
        <v>232608.49</v>
      </c>
      <c r="U135" s="23">
        <f t="shared" si="30"/>
        <v>0.59585119997492564</v>
      </c>
      <c r="V135" s="27">
        <v>1.2</v>
      </c>
      <c r="W135" s="31">
        <f t="shared" si="31"/>
        <v>49.654266664577143</v>
      </c>
    </row>
    <row r="136" spans="1:23">
      <c r="A136" t="s">
        <v>275</v>
      </c>
      <c r="B136" s="1">
        <v>1953617.85</v>
      </c>
      <c r="C136" t="s">
        <v>4</v>
      </c>
      <c r="D136" s="1">
        <v>33465.07</v>
      </c>
      <c r="E136" t="s">
        <v>94</v>
      </c>
      <c r="F136" s="1">
        <f t="shared" si="32"/>
        <v>1920152.78</v>
      </c>
      <c r="G136" t="s">
        <v>4</v>
      </c>
      <c r="H136" s="1"/>
      <c r="I136" s="6">
        <v>16</v>
      </c>
      <c r="J136" s="1"/>
      <c r="K136" s="23"/>
      <c r="L136" s="27"/>
      <c r="N136" s="6">
        <v>16</v>
      </c>
      <c r="P136" s="23"/>
      <c r="Q136" s="27"/>
      <c r="S136" s="6">
        <v>16</v>
      </c>
      <c r="U136" s="23"/>
      <c r="V136" s="27"/>
    </row>
    <row r="137" spans="1:23">
      <c r="A137" t="s">
        <v>276</v>
      </c>
      <c r="B137" s="1">
        <v>4424967.8600000003</v>
      </c>
      <c r="C137" t="s">
        <v>254</v>
      </c>
      <c r="D137" s="1">
        <v>37148.910000000003</v>
      </c>
      <c r="E137" t="s">
        <v>93</v>
      </c>
      <c r="F137" s="1">
        <f t="shared" si="32"/>
        <v>4387818.95</v>
      </c>
      <c r="G137" t="s">
        <v>254</v>
      </c>
      <c r="H137" s="1"/>
      <c r="I137" s="6">
        <v>17</v>
      </c>
      <c r="J137" s="1"/>
      <c r="K137" s="23"/>
      <c r="L137" s="27"/>
      <c r="N137" s="6">
        <v>17</v>
      </c>
      <c r="P137" s="23"/>
      <c r="Q137" s="27"/>
      <c r="S137" s="6">
        <v>17</v>
      </c>
      <c r="U137" s="23"/>
      <c r="V137" s="27"/>
    </row>
    <row r="138" spans="1:23">
      <c r="A138" t="s">
        <v>277</v>
      </c>
      <c r="B138" s="1">
        <v>13662689.42</v>
      </c>
      <c r="C138" t="s">
        <v>253</v>
      </c>
      <c r="D138" s="1">
        <v>33188.32</v>
      </c>
      <c r="E138" t="s">
        <v>92</v>
      </c>
      <c r="F138" s="1">
        <f t="shared" si="32"/>
        <v>13629501.1</v>
      </c>
      <c r="G138" t="s">
        <v>253</v>
      </c>
      <c r="H138" s="1"/>
      <c r="I138" s="6">
        <v>18</v>
      </c>
      <c r="J138" s="1"/>
      <c r="K138" s="23"/>
      <c r="L138" s="27"/>
      <c r="N138" s="6">
        <v>18</v>
      </c>
      <c r="P138" s="23"/>
      <c r="Q138" s="27"/>
      <c r="S138" s="6">
        <v>18</v>
      </c>
      <c r="U138" s="23"/>
      <c r="V138" s="27"/>
    </row>
    <row r="139" spans="1:23">
      <c r="A139" t="s">
        <v>278</v>
      </c>
      <c r="B139" s="1">
        <v>427095.3</v>
      </c>
      <c r="C139" t="s">
        <v>49</v>
      </c>
      <c r="D139" s="1">
        <v>30956.35</v>
      </c>
      <c r="E139" t="s">
        <v>91</v>
      </c>
      <c r="F139" s="1">
        <f t="shared" si="32"/>
        <v>396138.95</v>
      </c>
      <c r="G139" t="s">
        <v>49</v>
      </c>
      <c r="H139" s="1"/>
      <c r="I139" s="7"/>
      <c r="J139" s="1"/>
      <c r="K139" s="23"/>
      <c r="L139" s="27"/>
      <c r="N139" s="7"/>
      <c r="P139" s="23"/>
      <c r="Q139" s="27"/>
      <c r="S139" s="7"/>
      <c r="U139" s="23"/>
      <c r="V139" s="27"/>
    </row>
    <row r="140" spans="1:23">
      <c r="A140" t="s">
        <v>279</v>
      </c>
      <c r="B140" s="1">
        <v>314606.45</v>
      </c>
      <c r="C140" t="s">
        <v>48</v>
      </c>
      <c r="D140" s="1">
        <v>35421.53</v>
      </c>
      <c r="E140" t="s">
        <v>90</v>
      </c>
      <c r="F140" s="1">
        <f t="shared" si="32"/>
        <v>279184.92000000004</v>
      </c>
      <c r="G140" t="s">
        <v>48</v>
      </c>
      <c r="H140" s="1"/>
      <c r="I140" s="7"/>
      <c r="J140" s="1"/>
      <c r="K140" s="23"/>
      <c r="L140" s="27"/>
      <c r="N140" s="7"/>
      <c r="P140" s="23"/>
      <c r="Q140" s="27"/>
      <c r="S140" s="7"/>
      <c r="U140" s="23"/>
      <c r="V140" s="27"/>
    </row>
    <row r="141" spans="1:23">
      <c r="A141" t="s">
        <v>280</v>
      </c>
      <c r="B141" s="1">
        <v>346108.29</v>
      </c>
      <c r="C141" t="s">
        <v>47</v>
      </c>
      <c r="D141" s="1">
        <v>29668.240000000002</v>
      </c>
      <c r="E141" t="s">
        <v>89</v>
      </c>
      <c r="F141" s="1">
        <f t="shared" si="32"/>
        <v>316440.05</v>
      </c>
      <c r="G141" t="s">
        <v>47</v>
      </c>
      <c r="H141" s="1"/>
      <c r="I141" s="6" t="s">
        <v>55</v>
      </c>
      <c r="J141" s="1">
        <f>SUM(J122:J140)</f>
        <v>34526444.649999999</v>
      </c>
      <c r="K141" s="23">
        <f t="shared" si="26"/>
        <v>99.420353888328421</v>
      </c>
      <c r="L141" s="27"/>
      <c r="N141" s="6" t="s">
        <v>55</v>
      </c>
      <c r="O141" s="16">
        <f>SUM(O122:O140)</f>
        <v>9915541.9900000021</v>
      </c>
      <c r="P141" s="23">
        <f t="shared" si="28"/>
        <v>80.667769269848435</v>
      </c>
      <c r="Q141" s="27"/>
      <c r="S141" s="6" t="s">
        <v>55</v>
      </c>
      <c r="T141" s="16">
        <f>SUM(T122:T140)</f>
        <v>38788072.390000008</v>
      </c>
      <c r="U141" s="23">
        <f t="shared" si="30"/>
        <v>99.359741677080606</v>
      </c>
      <c r="V141" s="27"/>
    </row>
    <row r="142" spans="1:23">
      <c r="A142" t="s">
        <v>281</v>
      </c>
      <c r="B142" s="1">
        <v>68106.38</v>
      </c>
      <c r="C142" t="s">
        <v>46</v>
      </c>
      <c r="D142" s="1">
        <v>24956.48</v>
      </c>
      <c r="E142" t="s">
        <v>265</v>
      </c>
      <c r="F142" s="1">
        <f t="shared" si="32"/>
        <v>43149.900000000009</v>
      </c>
      <c r="G142" t="s">
        <v>46</v>
      </c>
      <c r="H142" s="1"/>
      <c r="I142" s="6"/>
      <c r="J142" s="1"/>
      <c r="K142" s="23"/>
      <c r="L142" s="27"/>
      <c r="N142" s="6"/>
      <c r="P142" s="23"/>
      <c r="Q142" s="27"/>
      <c r="S142" s="6"/>
      <c r="U142" s="23"/>
      <c r="V142" s="27"/>
    </row>
    <row r="143" spans="1:23">
      <c r="A143" t="s">
        <v>282</v>
      </c>
      <c r="B143" s="1">
        <v>175893.67</v>
      </c>
      <c r="C143" t="s">
        <v>45</v>
      </c>
      <c r="D143" s="1">
        <v>23159.54</v>
      </c>
      <c r="E143" t="s">
        <v>264</v>
      </c>
      <c r="F143" s="1">
        <f t="shared" si="32"/>
        <v>152734.13</v>
      </c>
      <c r="G143" t="s">
        <v>45</v>
      </c>
      <c r="H143" s="1"/>
      <c r="I143" s="6" t="s">
        <v>57</v>
      </c>
      <c r="J143" s="1">
        <v>201298.01</v>
      </c>
      <c r="K143" s="23">
        <f t="shared" si="26"/>
        <v>0.57964611167157287</v>
      </c>
      <c r="L143" s="27">
        <v>0.6</v>
      </c>
      <c r="M143">
        <v>0.6</v>
      </c>
      <c r="N143" s="6" t="s">
        <v>57</v>
      </c>
      <c r="O143" s="1">
        <v>2376284.2000000002</v>
      </c>
      <c r="P143" s="23">
        <f t="shared" si="28"/>
        <v>19.332230730151579</v>
      </c>
      <c r="Q143" s="27">
        <v>19.3</v>
      </c>
      <c r="R143">
        <v>19.3</v>
      </c>
      <c r="S143" s="6" t="s">
        <v>57</v>
      </c>
      <c r="T143" s="1">
        <v>249944.15000000002</v>
      </c>
      <c r="U143" s="23">
        <f t="shared" si="30"/>
        <v>0.64025832291939488</v>
      </c>
      <c r="V143" s="27">
        <v>0.6</v>
      </c>
      <c r="W143">
        <v>0.6</v>
      </c>
    </row>
    <row r="144" spans="1:23">
      <c r="A144" t="s">
        <v>283</v>
      </c>
      <c r="B144" s="1">
        <v>781870.26</v>
      </c>
      <c r="C144" t="s">
        <v>44</v>
      </c>
      <c r="D144" s="1">
        <v>23497.97</v>
      </c>
      <c r="E144" t="s">
        <v>263</v>
      </c>
      <c r="F144" s="1">
        <f t="shared" si="32"/>
        <v>758372.29</v>
      </c>
      <c r="G144" t="s">
        <v>44</v>
      </c>
      <c r="H144" s="1"/>
      <c r="I144" s="8"/>
      <c r="K144" s="1"/>
      <c r="L144" s="1"/>
      <c r="N144" s="8"/>
      <c r="S144" s="8"/>
    </row>
    <row r="145" spans="1:23">
      <c r="A145" t="s">
        <v>284</v>
      </c>
      <c r="B145" s="1">
        <v>39417.279999999999</v>
      </c>
      <c r="C145" t="s">
        <v>43</v>
      </c>
      <c r="D145" s="1">
        <v>24268.84</v>
      </c>
      <c r="E145" t="s">
        <v>262</v>
      </c>
      <c r="F145" s="1">
        <f t="shared" si="32"/>
        <v>15148.439999999999</v>
      </c>
      <c r="G145" t="s">
        <v>43</v>
      </c>
      <c r="H145" s="1"/>
      <c r="I145" s="9" t="s">
        <v>56</v>
      </c>
      <c r="J145" s="1">
        <f>SUM(J141:J144)</f>
        <v>34727742.659999996</v>
      </c>
      <c r="K145" s="1"/>
      <c r="L145" s="1"/>
      <c r="N145" s="9" t="s">
        <v>56</v>
      </c>
      <c r="O145" s="16">
        <f>SUM(O141:O144)</f>
        <v>12291826.190000001</v>
      </c>
      <c r="S145" s="9" t="s">
        <v>56</v>
      </c>
      <c r="T145" s="16">
        <f>SUM(T141:T144)</f>
        <v>39038016.540000007</v>
      </c>
    </row>
    <row r="146" spans="1:23">
      <c r="A146" t="s">
        <v>285</v>
      </c>
      <c r="B146" s="1">
        <v>70331.600000000006</v>
      </c>
      <c r="C146" t="s">
        <v>42</v>
      </c>
      <c r="D146" s="1">
        <v>22989.38</v>
      </c>
      <c r="E146" t="s">
        <v>261</v>
      </c>
      <c r="F146" s="1">
        <f t="shared" si="32"/>
        <v>47342.22</v>
      </c>
      <c r="G146" t="s">
        <v>42</v>
      </c>
      <c r="H146" s="1"/>
      <c r="I146" s="9" t="s">
        <v>85</v>
      </c>
      <c r="J146" s="1"/>
      <c r="K146" s="1">
        <f>K141/K143</f>
        <v>171.51905600060323</v>
      </c>
      <c r="L146" s="1"/>
      <c r="N146" s="6" t="s">
        <v>86</v>
      </c>
      <c r="P146" s="24">
        <f>P141/P143</f>
        <v>4.1727087988886185</v>
      </c>
      <c r="S146" s="7" t="s">
        <v>85</v>
      </c>
      <c r="U146" s="24">
        <f>U141/U143</f>
        <v>155.18695832649016</v>
      </c>
    </row>
    <row r="147" spans="1:23">
      <c r="A147" t="s">
        <v>286</v>
      </c>
      <c r="B147" s="1">
        <v>20383981.34</v>
      </c>
      <c r="C147" t="s">
        <v>7</v>
      </c>
      <c r="D147" s="1">
        <v>11768335.57</v>
      </c>
      <c r="E147" t="s">
        <v>97</v>
      </c>
      <c r="F147" s="1">
        <f t="shared" si="32"/>
        <v>8615645.7699999996</v>
      </c>
      <c r="G147" t="s">
        <v>7</v>
      </c>
      <c r="H147" s="1"/>
      <c r="I147" s="1"/>
      <c r="J147" s="1"/>
      <c r="K147" s="1"/>
      <c r="L147" s="1"/>
    </row>
    <row r="148" spans="1:23">
      <c r="A148" t="s">
        <v>287</v>
      </c>
      <c r="B148" s="1">
        <v>2532072.58</v>
      </c>
      <c r="C148" t="s">
        <v>5</v>
      </c>
      <c r="D148" s="1">
        <v>312982.61</v>
      </c>
      <c r="E148" t="s">
        <v>96</v>
      </c>
      <c r="F148" s="1">
        <f t="shared" si="32"/>
        <v>2219089.9700000002</v>
      </c>
      <c r="G148" t="s">
        <v>5</v>
      </c>
      <c r="H148" s="1"/>
      <c r="I148" s="1"/>
      <c r="J148" s="1"/>
      <c r="K148" s="1"/>
      <c r="L148" s="1"/>
    </row>
    <row r="149" spans="1:23">
      <c r="A149" t="s">
        <v>288</v>
      </c>
      <c r="B149" s="1">
        <v>2937228.42</v>
      </c>
      <c r="C149" t="s">
        <v>257</v>
      </c>
      <c r="D149" s="1">
        <v>114351.89</v>
      </c>
      <c r="E149" t="s">
        <v>95</v>
      </c>
      <c r="F149" s="1">
        <f t="shared" si="32"/>
        <v>2822876.53</v>
      </c>
      <c r="G149" t="s">
        <v>257</v>
      </c>
      <c r="H149" s="1"/>
      <c r="I149" s="1"/>
      <c r="J149" s="3" t="s">
        <v>73</v>
      </c>
      <c r="K149" s="1"/>
      <c r="L149" s="1"/>
      <c r="O149" s="10" t="s">
        <v>73</v>
      </c>
      <c r="T149" s="10" t="s">
        <v>74</v>
      </c>
    </row>
    <row r="150" spans="1:23">
      <c r="A150" t="s">
        <v>289</v>
      </c>
      <c r="B150" s="1">
        <v>469398.01</v>
      </c>
      <c r="C150" t="s">
        <v>4</v>
      </c>
      <c r="D150" s="1">
        <v>33465.07</v>
      </c>
      <c r="E150" t="s">
        <v>94</v>
      </c>
      <c r="F150" s="1">
        <f t="shared" si="32"/>
        <v>435932.94</v>
      </c>
      <c r="G150" t="s">
        <v>4</v>
      </c>
      <c r="H150" s="1"/>
      <c r="I150" s="2" t="s">
        <v>54</v>
      </c>
      <c r="J150" s="4" t="s">
        <v>71</v>
      </c>
      <c r="K150" s="5" t="s">
        <v>58</v>
      </c>
      <c r="L150" s="5" t="s">
        <v>59</v>
      </c>
      <c r="M150" s="5" t="s">
        <v>62</v>
      </c>
      <c r="N150" s="2" t="s">
        <v>54</v>
      </c>
      <c r="O150" s="4" t="s">
        <v>72</v>
      </c>
      <c r="P150" s="5" t="s">
        <v>58</v>
      </c>
      <c r="Q150" s="5" t="s">
        <v>59</v>
      </c>
      <c r="R150" s="5" t="s">
        <v>62</v>
      </c>
      <c r="S150" s="2" t="s">
        <v>54</v>
      </c>
      <c r="T150" s="4" t="s">
        <v>71</v>
      </c>
      <c r="U150" s="5" t="s">
        <v>58</v>
      </c>
      <c r="V150" s="5" t="s">
        <v>59</v>
      </c>
      <c r="W150" s="5" t="s">
        <v>62</v>
      </c>
    </row>
    <row r="151" spans="1:23">
      <c r="A151" t="s">
        <v>290</v>
      </c>
      <c r="B151" s="1">
        <v>2708748.57</v>
      </c>
      <c r="C151" t="s">
        <v>254</v>
      </c>
      <c r="D151" s="1">
        <v>37148.910000000003</v>
      </c>
      <c r="E151" t="s">
        <v>93</v>
      </c>
      <c r="F151" s="1">
        <f t="shared" si="32"/>
        <v>2671599.6599999997</v>
      </c>
      <c r="G151" t="s">
        <v>254</v>
      </c>
      <c r="H151" s="1"/>
      <c r="I151" s="6">
        <v>2</v>
      </c>
      <c r="J151" s="17">
        <v>14312648.57</v>
      </c>
      <c r="K151" s="23">
        <f>J151/$J$174*100</f>
        <v>57.963425308042602</v>
      </c>
      <c r="L151" s="29">
        <v>100</v>
      </c>
      <c r="M151" s="31">
        <f>K151/L151*100</f>
        <v>57.963425308042602</v>
      </c>
      <c r="N151" s="6">
        <v>2</v>
      </c>
      <c r="O151" s="18">
        <v>12415309.290000003</v>
      </c>
      <c r="P151" s="23">
        <f>O151/$O$174*100</f>
        <v>51.496042685154933</v>
      </c>
      <c r="Q151" s="29">
        <v>100</v>
      </c>
      <c r="R151" s="31">
        <f>P151/Q151*100</f>
        <v>51.496042685154933</v>
      </c>
      <c r="S151" s="6">
        <v>2</v>
      </c>
      <c r="T151" s="19">
        <v>4950284.0900000008</v>
      </c>
      <c r="U151" s="23">
        <f>T151/$T$174*100</f>
        <v>33.261020566258878</v>
      </c>
      <c r="V151" s="29">
        <v>100</v>
      </c>
      <c r="W151" s="31">
        <f>U151/V151*100</f>
        <v>33.261020566258878</v>
      </c>
    </row>
    <row r="152" spans="1:23">
      <c r="A152" t="s">
        <v>291</v>
      </c>
      <c r="B152" s="1">
        <v>4670397.8099999996</v>
      </c>
      <c r="C152" t="s">
        <v>253</v>
      </c>
      <c r="D152" s="1">
        <v>33188.32</v>
      </c>
      <c r="E152" t="s">
        <v>92</v>
      </c>
      <c r="F152" s="1">
        <f t="shared" si="32"/>
        <v>4637209.4899999993</v>
      </c>
      <c r="G152" t="s">
        <v>253</v>
      </c>
      <c r="H152" s="1"/>
      <c r="I152" s="6">
        <v>3</v>
      </c>
      <c r="J152" s="17">
        <v>1120329.5</v>
      </c>
      <c r="K152" s="23">
        <f t="shared" ref="K152:K172" si="33">J152/$J$174*100</f>
        <v>4.5371151940221726</v>
      </c>
      <c r="L152" s="29">
        <v>42</v>
      </c>
      <c r="M152" s="31">
        <f t="shared" ref="M152:M168" si="34">K152/L152*100</f>
        <v>10.802655223862317</v>
      </c>
      <c r="N152" s="6">
        <v>3</v>
      </c>
      <c r="O152" s="18">
        <v>1188833.2599999998</v>
      </c>
      <c r="P152" s="23">
        <f t="shared" ref="P152:P172" si="35">O152/$O$174*100</f>
        <v>4.9310256291240462</v>
      </c>
      <c r="Q152" s="29">
        <v>48.5</v>
      </c>
      <c r="R152" s="31">
        <f t="shared" ref="R152:R168" si="36">P152/Q152*100</f>
        <v>10.167063152833085</v>
      </c>
      <c r="S152" s="6">
        <v>3</v>
      </c>
      <c r="T152" s="19">
        <v>1024791.9700000001</v>
      </c>
      <c r="U152" s="23">
        <f t="shared" ref="U152:U172" si="37">T152/$T$174*100</f>
        <v>6.8855900329362623</v>
      </c>
      <c r="V152" s="29">
        <v>66.7</v>
      </c>
      <c r="W152" s="31">
        <f t="shared" ref="W152:W168" si="38">U152/V152*100</f>
        <v>10.323223437685551</v>
      </c>
    </row>
    <row r="153" spans="1:23">
      <c r="A153" t="s">
        <v>292</v>
      </c>
      <c r="B153" s="1">
        <v>1666629.37</v>
      </c>
      <c r="C153" t="s">
        <v>49</v>
      </c>
      <c r="D153" s="1">
        <v>30956.35</v>
      </c>
      <c r="E153" t="s">
        <v>91</v>
      </c>
      <c r="F153" s="1">
        <f t="shared" si="32"/>
        <v>1635673.02</v>
      </c>
      <c r="G153" t="s">
        <v>49</v>
      </c>
      <c r="H153" s="1"/>
      <c r="I153" s="6">
        <v>4</v>
      </c>
      <c r="J153" s="17">
        <v>1988014.42</v>
      </c>
      <c r="K153" s="23">
        <f t="shared" si="33"/>
        <v>8.0510692889164979</v>
      </c>
      <c r="L153" s="29">
        <v>37.5</v>
      </c>
      <c r="M153" s="31">
        <f t="shared" si="34"/>
        <v>21.469518103777325</v>
      </c>
      <c r="N153" s="6">
        <v>4</v>
      </c>
      <c r="O153" s="18">
        <v>3064448.58</v>
      </c>
      <c r="P153" s="23">
        <f t="shared" si="35"/>
        <v>12.710676085149899</v>
      </c>
      <c r="Q153" s="29">
        <v>43.6</v>
      </c>
      <c r="R153" s="31">
        <f t="shared" si="36"/>
        <v>29.152926800802518</v>
      </c>
      <c r="S153" s="6">
        <v>4</v>
      </c>
      <c r="T153" s="19">
        <v>1776460.2999999998</v>
      </c>
      <c r="U153" s="23">
        <f t="shared" si="37"/>
        <v>11.936058920901733</v>
      </c>
      <c r="V153" s="29">
        <v>59.8</v>
      </c>
      <c r="W153" s="31">
        <f t="shared" si="38"/>
        <v>19.959964750671794</v>
      </c>
    </row>
    <row r="154" spans="1:23">
      <c r="A154" t="s">
        <v>293</v>
      </c>
      <c r="B154" s="1">
        <v>1471782.29</v>
      </c>
      <c r="C154" t="s">
        <v>48</v>
      </c>
      <c r="D154" s="1">
        <v>35421.53</v>
      </c>
      <c r="E154" t="s">
        <v>90</v>
      </c>
      <c r="F154" s="1">
        <f t="shared" si="32"/>
        <v>1436360.76</v>
      </c>
      <c r="G154" t="s">
        <v>48</v>
      </c>
      <c r="H154" s="1"/>
      <c r="I154" s="6">
        <v>5</v>
      </c>
      <c r="J154" s="17">
        <v>491379.33</v>
      </c>
      <c r="K154" s="23">
        <f t="shared" si="33"/>
        <v>1.989990109312872</v>
      </c>
      <c r="L154" s="29">
        <v>29.4</v>
      </c>
      <c r="M154" s="31">
        <f t="shared" si="34"/>
        <v>6.7686738412002452</v>
      </c>
      <c r="N154" s="6">
        <v>5</v>
      </c>
      <c r="O154" s="18">
        <v>113308.01999999999</v>
      </c>
      <c r="P154" s="23">
        <f t="shared" si="35"/>
        <v>0.4699773882548508</v>
      </c>
      <c r="Q154" s="29">
        <v>30.9</v>
      </c>
      <c r="R154" s="31">
        <f t="shared" si="36"/>
        <v>1.5209624215367339</v>
      </c>
      <c r="S154" s="6">
        <v>5</v>
      </c>
      <c r="T154" s="19">
        <v>473808.07</v>
      </c>
      <c r="U154" s="23">
        <f t="shared" si="37"/>
        <v>3.183522334115056</v>
      </c>
      <c r="V154" s="29">
        <v>47.9</v>
      </c>
      <c r="W154" s="31">
        <f t="shared" si="38"/>
        <v>6.646184413601369</v>
      </c>
    </row>
    <row r="155" spans="1:23">
      <c r="A155" t="s">
        <v>294</v>
      </c>
      <c r="B155" s="1">
        <v>542948.32999999996</v>
      </c>
      <c r="C155" t="s">
        <v>47</v>
      </c>
      <c r="D155" s="1">
        <v>29668.240000000002</v>
      </c>
      <c r="E155" t="s">
        <v>89</v>
      </c>
      <c r="F155" s="1">
        <f t="shared" si="32"/>
        <v>513280.08999999997</v>
      </c>
      <c r="G155" t="s">
        <v>47</v>
      </c>
      <c r="H155" s="1"/>
      <c r="I155" s="6">
        <v>6</v>
      </c>
      <c r="J155" s="17">
        <v>1470544.45</v>
      </c>
      <c r="K155" s="23">
        <f t="shared" si="33"/>
        <v>5.9554171942986223</v>
      </c>
      <c r="L155" s="29">
        <v>27.4</v>
      </c>
      <c r="M155" s="31">
        <f t="shared" si="34"/>
        <v>21.735099249265048</v>
      </c>
      <c r="N155" s="6">
        <v>6</v>
      </c>
      <c r="O155" s="18">
        <v>120159.27999999998</v>
      </c>
      <c r="P155" s="23">
        <f t="shared" si="35"/>
        <v>0.49839494670353718</v>
      </c>
      <c r="Q155" s="29">
        <v>30.4</v>
      </c>
      <c r="R155" s="31">
        <f t="shared" si="36"/>
        <v>1.6394570615247934</v>
      </c>
      <c r="S155" s="6">
        <v>6</v>
      </c>
      <c r="T155" s="19">
        <v>1367148.99</v>
      </c>
      <c r="U155" s="23">
        <f t="shared" si="37"/>
        <v>9.1858911219638824</v>
      </c>
      <c r="V155" s="29">
        <v>44.7</v>
      </c>
      <c r="W155" s="31">
        <f t="shared" si="38"/>
        <v>20.550091995444923</v>
      </c>
    </row>
    <row r="156" spans="1:23">
      <c r="A156" t="s">
        <v>295</v>
      </c>
      <c r="B156" s="1">
        <v>388473.5</v>
      </c>
      <c r="C156" t="s">
        <v>46</v>
      </c>
      <c r="D156" s="1">
        <v>24956.48</v>
      </c>
      <c r="E156" t="s">
        <v>265</v>
      </c>
      <c r="F156" s="1">
        <f t="shared" si="32"/>
        <v>363517.02</v>
      </c>
      <c r="G156" t="s">
        <v>46</v>
      </c>
      <c r="H156" s="1"/>
      <c r="I156" s="6">
        <v>7</v>
      </c>
      <c r="J156" s="17">
        <v>162661.41</v>
      </c>
      <c r="K156" s="23">
        <f t="shared" si="33"/>
        <v>0.65874687294413847</v>
      </c>
      <c r="L156" s="29">
        <v>21.4</v>
      </c>
      <c r="M156" s="31">
        <f t="shared" si="34"/>
        <v>3.0782564156268157</v>
      </c>
      <c r="N156" s="6">
        <v>7</v>
      </c>
      <c r="O156" s="18">
        <v>40418.850000000006</v>
      </c>
      <c r="P156" s="23">
        <f t="shared" si="35"/>
        <v>0.16764872918319976</v>
      </c>
      <c r="Q156" s="29">
        <v>29.9</v>
      </c>
      <c r="R156" s="31">
        <f t="shared" si="36"/>
        <v>0.56069809091371159</v>
      </c>
      <c r="S156" s="6">
        <v>7</v>
      </c>
      <c r="T156" s="19">
        <v>156636.05000000002</v>
      </c>
      <c r="U156" s="23">
        <f t="shared" si="37"/>
        <v>1.052439574325027</v>
      </c>
      <c r="V156" s="29">
        <v>35.5</v>
      </c>
      <c r="W156" s="31">
        <f t="shared" si="38"/>
        <v>2.9646185192254282</v>
      </c>
    </row>
    <row r="157" spans="1:23">
      <c r="A157" t="s">
        <v>296</v>
      </c>
      <c r="B157" s="1">
        <v>936179.88</v>
      </c>
      <c r="C157" t="s">
        <v>45</v>
      </c>
      <c r="D157" s="1">
        <v>23159.54</v>
      </c>
      <c r="E157" t="s">
        <v>264</v>
      </c>
      <c r="F157" s="1">
        <f t="shared" si="32"/>
        <v>913020.34</v>
      </c>
      <c r="G157" t="s">
        <v>45</v>
      </c>
      <c r="H157" s="1"/>
      <c r="I157" s="6">
        <v>8</v>
      </c>
      <c r="J157" s="17">
        <v>385311.72</v>
      </c>
      <c r="K157" s="23">
        <f t="shared" si="33"/>
        <v>1.5604370493205943</v>
      </c>
      <c r="L157" s="29">
        <v>20.7</v>
      </c>
      <c r="M157" s="31">
        <f t="shared" si="34"/>
        <v>7.5383432334328235</v>
      </c>
      <c r="N157" s="6">
        <v>8</v>
      </c>
      <c r="O157" s="18">
        <v>41687.440000000002</v>
      </c>
      <c r="P157" s="23">
        <f t="shared" si="35"/>
        <v>0.17291056868022936</v>
      </c>
      <c r="Q157" s="29">
        <v>29.7</v>
      </c>
      <c r="R157" s="31">
        <f t="shared" si="36"/>
        <v>0.58219046693679921</v>
      </c>
      <c r="S157" s="6">
        <v>8</v>
      </c>
      <c r="T157" s="19">
        <v>370200.38</v>
      </c>
      <c r="U157" s="23">
        <f t="shared" si="37"/>
        <v>2.4873809722740283</v>
      </c>
      <c r="V157" s="29">
        <v>34.4</v>
      </c>
      <c r="W157" s="31">
        <f t="shared" si="38"/>
        <v>7.2307586403314774</v>
      </c>
    </row>
    <row r="158" spans="1:23">
      <c r="A158" t="s">
        <v>297</v>
      </c>
      <c r="B158" s="1">
        <v>5140830.03</v>
      </c>
      <c r="C158" t="s">
        <v>44</v>
      </c>
      <c r="D158" s="1">
        <v>23497.97</v>
      </c>
      <c r="E158" t="s">
        <v>263</v>
      </c>
      <c r="F158" s="1">
        <f t="shared" si="32"/>
        <v>5117332.0600000005</v>
      </c>
      <c r="G158" t="s">
        <v>44</v>
      </c>
      <c r="H158" s="1"/>
      <c r="I158" s="6">
        <v>9</v>
      </c>
      <c r="J158" s="17">
        <v>113064.51000000001</v>
      </c>
      <c r="K158" s="23">
        <f t="shared" si="33"/>
        <v>0.45788913549600535</v>
      </c>
      <c r="L158" s="29">
        <v>19.100000000000001</v>
      </c>
      <c r="M158" s="31">
        <f t="shared" si="34"/>
        <v>2.3973253167330122</v>
      </c>
      <c r="N158" s="6">
        <v>9</v>
      </c>
      <c r="O158" s="18">
        <v>22420.869999999995</v>
      </c>
      <c r="P158" s="23">
        <f t="shared" si="35"/>
        <v>9.2996964601460119E-2</v>
      </c>
      <c r="Q158" s="29">
        <v>29.5</v>
      </c>
      <c r="R158" s="31">
        <f t="shared" si="36"/>
        <v>0.31524394780155973</v>
      </c>
      <c r="S158" s="6">
        <v>9</v>
      </c>
      <c r="T158" s="19">
        <v>108649.56</v>
      </c>
      <c r="U158" s="23">
        <f t="shared" si="37"/>
        <v>0.73001774927931007</v>
      </c>
      <c r="V158" s="29">
        <v>31.9</v>
      </c>
      <c r="W158" s="31">
        <f t="shared" si="38"/>
        <v>2.2884568942925081</v>
      </c>
    </row>
    <row r="159" spans="1:23">
      <c r="A159" t="s">
        <v>298</v>
      </c>
      <c r="B159" s="1">
        <v>2953833.36</v>
      </c>
      <c r="C159" t="s">
        <v>43</v>
      </c>
      <c r="D159" s="1">
        <v>24268.84</v>
      </c>
      <c r="E159" t="s">
        <v>262</v>
      </c>
      <c r="F159" s="1">
        <f t="shared" si="32"/>
        <v>2929564.52</v>
      </c>
      <c r="G159" t="s">
        <v>43</v>
      </c>
      <c r="H159" s="1"/>
      <c r="I159" s="6">
        <v>10</v>
      </c>
      <c r="J159" s="17">
        <v>146661.93</v>
      </c>
      <c r="K159" s="23">
        <f t="shared" si="33"/>
        <v>0.59395211050643248</v>
      </c>
      <c r="L159" s="29">
        <v>18.600000000000001</v>
      </c>
      <c r="M159" s="31">
        <f t="shared" si="34"/>
        <v>3.1932909167012498</v>
      </c>
      <c r="N159" s="6">
        <v>10</v>
      </c>
      <c r="O159" s="18">
        <v>10669.21</v>
      </c>
      <c r="P159" s="23">
        <f t="shared" si="35"/>
        <v>4.4253596969945616E-2</v>
      </c>
      <c r="Q159" s="29">
        <v>29.4</v>
      </c>
      <c r="R159" s="31">
        <f t="shared" si="36"/>
        <v>0.15052243867328441</v>
      </c>
      <c r="S159" s="6">
        <v>10</v>
      </c>
      <c r="T159" s="19">
        <v>134053.15</v>
      </c>
      <c r="U159" s="23">
        <f t="shared" si="37"/>
        <v>0.90070478745428662</v>
      </c>
      <c r="V159" s="29">
        <v>31.2</v>
      </c>
      <c r="W159" s="31">
        <f t="shared" si="38"/>
        <v>2.8868743187637391</v>
      </c>
    </row>
    <row r="160" spans="1:23">
      <c r="A160" t="s">
        <v>299</v>
      </c>
      <c r="B160" s="1">
        <v>238331.86</v>
      </c>
      <c r="C160" t="s">
        <v>42</v>
      </c>
      <c r="D160" s="1">
        <v>22989.38</v>
      </c>
      <c r="E160" t="s">
        <v>261</v>
      </c>
      <c r="F160" s="1">
        <f t="shared" si="32"/>
        <v>215342.47999999998</v>
      </c>
      <c r="G160" t="s">
        <v>42</v>
      </c>
      <c r="H160" s="1"/>
      <c r="I160" s="6">
        <v>11</v>
      </c>
      <c r="J160" s="17">
        <v>92526.720000000001</v>
      </c>
      <c r="K160" s="23">
        <f t="shared" si="33"/>
        <v>0.37471510583719808</v>
      </c>
      <c r="L160" s="29">
        <v>18</v>
      </c>
      <c r="M160" s="31">
        <f t="shared" si="34"/>
        <v>2.0817505879844336</v>
      </c>
      <c r="N160" s="6">
        <v>11</v>
      </c>
      <c r="O160" s="18">
        <v>6057.869999999999</v>
      </c>
      <c r="P160" s="23">
        <f t="shared" si="35"/>
        <v>2.5126746729732041E-2</v>
      </c>
      <c r="Q160" s="29">
        <v>29.4</v>
      </c>
      <c r="R160" s="31">
        <f t="shared" si="36"/>
        <v>8.546512493106137E-2</v>
      </c>
      <c r="S160" s="6">
        <v>11</v>
      </c>
      <c r="T160" s="19">
        <v>83682.720000000001</v>
      </c>
      <c r="U160" s="23">
        <f t="shared" si="37"/>
        <v>0.56226523980373888</v>
      </c>
      <c r="V160" s="29">
        <v>30</v>
      </c>
      <c r="W160" s="31">
        <f t="shared" si="38"/>
        <v>1.8742174660124629</v>
      </c>
    </row>
    <row r="161" spans="1:23">
      <c r="A161" t="s">
        <v>300</v>
      </c>
      <c r="B161" s="1">
        <v>16915911.440000001</v>
      </c>
      <c r="C161" t="s">
        <v>8</v>
      </c>
      <c r="D161" s="1">
        <v>11768335.57</v>
      </c>
      <c r="E161" t="s">
        <v>97</v>
      </c>
      <c r="F161" s="1">
        <f t="shared" si="32"/>
        <v>5147575.870000001</v>
      </c>
      <c r="G161" t="s">
        <v>8</v>
      </c>
      <c r="H161" s="1"/>
      <c r="I161" s="6">
        <v>12</v>
      </c>
      <c r="J161" s="17">
        <v>54272.539999999994</v>
      </c>
      <c r="K161" s="23">
        <f t="shared" si="33"/>
        <v>0.21979316428977019</v>
      </c>
      <c r="L161" s="29">
        <v>17.600000000000001</v>
      </c>
      <c r="M161" s="31">
        <f t="shared" si="34"/>
        <v>1.2488247971009669</v>
      </c>
      <c r="N161" s="6">
        <v>12</v>
      </c>
      <c r="O161" s="18">
        <v>20963.75</v>
      </c>
      <c r="P161" s="23">
        <f t="shared" si="35"/>
        <v>8.6953143061079263E-2</v>
      </c>
      <c r="Q161" s="29">
        <v>29.4</v>
      </c>
      <c r="R161" s="31">
        <f t="shared" si="36"/>
        <v>0.29575899000367095</v>
      </c>
      <c r="S161" s="6">
        <v>12</v>
      </c>
      <c r="T161" s="19">
        <v>57060.119999999995</v>
      </c>
      <c r="U161" s="23">
        <f t="shared" si="37"/>
        <v>0.38338765822896426</v>
      </c>
      <c r="V161" s="29">
        <v>29.7</v>
      </c>
      <c r="W161" s="31">
        <f t="shared" si="38"/>
        <v>1.2908675361244588</v>
      </c>
    </row>
    <row r="162" spans="1:23">
      <c r="A162" t="s">
        <v>301</v>
      </c>
      <c r="B162" s="1">
        <v>1751532.45</v>
      </c>
      <c r="C162" t="s">
        <v>5</v>
      </c>
      <c r="D162" s="1">
        <v>312982.61</v>
      </c>
      <c r="E162" t="s">
        <v>96</v>
      </c>
      <c r="F162" s="1">
        <f t="shared" si="32"/>
        <v>1438549.8399999999</v>
      </c>
      <c r="G162" t="s">
        <v>5</v>
      </c>
      <c r="H162" s="1"/>
      <c r="I162" s="6">
        <v>13</v>
      </c>
      <c r="J162" s="17">
        <v>487961.17</v>
      </c>
      <c r="K162" s="23">
        <f t="shared" si="33"/>
        <v>1.976147230345926</v>
      </c>
      <c r="L162" s="29">
        <v>17.399999999999999</v>
      </c>
      <c r="M162" s="31">
        <f t="shared" si="34"/>
        <v>11.357167990493828</v>
      </c>
      <c r="N162" s="6">
        <v>13</v>
      </c>
      <c r="O162" s="18">
        <v>23594.1</v>
      </c>
      <c r="P162" s="23">
        <f t="shared" si="35"/>
        <v>9.7863271251441647E-2</v>
      </c>
      <c r="Q162" s="29">
        <v>29.3</v>
      </c>
      <c r="R162" s="31">
        <f t="shared" si="36"/>
        <v>0.33400433874212165</v>
      </c>
      <c r="S162" s="6">
        <v>13</v>
      </c>
      <c r="T162" s="19">
        <v>477063.06</v>
      </c>
      <c r="U162" s="23">
        <f t="shared" si="37"/>
        <v>3.2053926525381278</v>
      </c>
      <c r="V162" s="29">
        <v>29.3</v>
      </c>
      <c r="W162" s="31">
        <f t="shared" si="38"/>
        <v>10.939906663952655</v>
      </c>
    </row>
    <row r="163" spans="1:23">
      <c r="A163" t="s">
        <v>302</v>
      </c>
      <c r="B163" s="1">
        <v>1312389.54</v>
      </c>
      <c r="C163" t="s">
        <v>257</v>
      </c>
      <c r="D163" s="1">
        <v>114351.89</v>
      </c>
      <c r="E163" t="s">
        <v>95</v>
      </c>
      <c r="F163" s="1">
        <f t="shared" si="32"/>
        <v>1198037.6500000001</v>
      </c>
      <c r="G163" t="s">
        <v>257</v>
      </c>
      <c r="H163" s="1"/>
      <c r="I163" s="6">
        <v>14</v>
      </c>
      <c r="J163" s="17">
        <v>634438</v>
      </c>
      <c r="K163" s="23">
        <f t="shared" si="33"/>
        <v>2.5693497220817973</v>
      </c>
      <c r="L163" s="29">
        <v>15.4</v>
      </c>
      <c r="M163" s="31">
        <f t="shared" si="34"/>
        <v>16.684089104427255</v>
      </c>
      <c r="N163" s="6">
        <v>14</v>
      </c>
      <c r="O163" s="18">
        <v>10190.970000000001</v>
      </c>
      <c r="P163" s="23">
        <f t="shared" si="35"/>
        <v>4.2269959923256432E-2</v>
      </c>
      <c r="Q163" s="29">
        <v>29.2</v>
      </c>
      <c r="R163" s="31">
        <f t="shared" si="36"/>
        <v>0.14476013672348093</v>
      </c>
      <c r="S163" s="6">
        <v>14</v>
      </c>
      <c r="T163" s="19">
        <v>607962.46000000008</v>
      </c>
      <c r="U163" s="23">
        <f t="shared" si="37"/>
        <v>4.0849073543925325</v>
      </c>
      <c r="V163" s="29">
        <v>26.1</v>
      </c>
      <c r="W163" s="31">
        <f t="shared" si="38"/>
        <v>15.650986032155295</v>
      </c>
    </row>
    <row r="164" spans="1:23">
      <c r="A164" t="s">
        <v>303</v>
      </c>
      <c r="B164" s="1">
        <v>299783.19</v>
      </c>
      <c r="C164" t="s">
        <v>4</v>
      </c>
      <c r="D164" s="1">
        <v>33465.07</v>
      </c>
      <c r="E164" t="s">
        <v>94</v>
      </c>
      <c r="F164" s="1">
        <f t="shared" si="32"/>
        <v>266318.12</v>
      </c>
      <c r="G164" t="s">
        <v>4</v>
      </c>
      <c r="H164" s="1"/>
      <c r="I164" s="6">
        <v>15</v>
      </c>
      <c r="J164" s="17">
        <v>525844.31000000006</v>
      </c>
      <c r="K164" s="23">
        <f t="shared" si="33"/>
        <v>2.1295665325166442</v>
      </c>
      <c r="L164" s="29">
        <v>12.8</v>
      </c>
      <c r="M164" s="31">
        <f t="shared" si="34"/>
        <v>16.637238535286279</v>
      </c>
      <c r="N164" s="6">
        <v>15</v>
      </c>
      <c r="O164" s="18">
        <v>24049.170000000002</v>
      </c>
      <c r="P164" s="23">
        <f t="shared" si="35"/>
        <v>9.9750804102806775E-2</v>
      </c>
      <c r="Q164" s="29">
        <v>29.2</v>
      </c>
      <c r="R164" s="31">
        <f t="shared" si="36"/>
        <v>0.34161234281783143</v>
      </c>
      <c r="S164" s="6">
        <v>15</v>
      </c>
      <c r="T164" s="19">
        <v>484072.06</v>
      </c>
      <c r="U164" s="23">
        <f t="shared" si="37"/>
        <v>3.252486210990631</v>
      </c>
      <c r="V164" s="29">
        <v>22</v>
      </c>
      <c r="W164" s="31">
        <f t="shared" si="38"/>
        <v>14.784028231775595</v>
      </c>
    </row>
    <row r="165" spans="1:23">
      <c r="A165" t="s">
        <v>304</v>
      </c>
      <c r="B165" s="1">
        <v>917928.5</v>
      </c>
      <c r="C165" t="s">
        <v>254</v>
      </c>
      <c r="D165" s="1">
        <v>37148.910000000003</v>
      </c>
      <c r="E165" t="s">
        <v>93</v>
      </c>
      <c r="F165" s="1">
        <f t="shared" si="32"/>
        <v>880779.59</v>
      </c>
      <c r="G165" t="s">
        <v>254</v>
      </c>
      <c r="H165" s="1"/>
      <c r="I165" s="6">
        <v>16</v>
      </c>
      <c r="J165" s="17">
        <v>197783.45</v>
      </c>
      <c r="K165" s="23">
        <f t="shared" si="33"/>
        <v>0.80098426054221084</v>
      </c>
      <c r="L165" s="29">
        <v>10.7</v>
      </c>
      <c r="M165" s="31">
        <f t="shared" si="34"/>
        <v>7.4858342106748683</v>
      </c>
      <c r="N165" s="6">
        <v>16</v>
      </c>
      <c r="O165" s="18">
        <v>129420.16</v>
      </c>
      <c r="P165" s="23">
        <f t="shared" si="35"/>
        <v>0.53680709259878445</v>
      </c>
      <c r="Q165" s="29">
        <v>29.1</v>
      </c>
      <c r="R165" s="31">
        <f t="shared" si="36"/>
        <v>1.8446979127105996</v>
      </c>
      <c r="S165" s="6">
        <v>16</v>
      </c>
      <c r="T165" s="19">
        <v>186624.67</v>
      </c>
      <c r="U165" s="23">
        <f t="shared" si="37"/>
        <v>1.2539334862782141</v>
      </c>
      <c r="V165" s="29">
        <v>18.7</v>
      </c>
      <c r="W165" s="31">
        <f t="shared" si="38"/>
        <v>6.7055266645893798</v>
      </c>
    </row>
    <row r="166" spans="1:23">
      <c r="A166" t="s">
        <v>305</v>
      </c>
      <c r="B166" s="1">
        <v>135374.47</v>
      </c>
      <c r="C166" t="s">
        <v>253</v>
      </c>
      <c r="D166" s="1">
        <v>33188.32</v>
      </c>
      <c r="E166" t="s">
        <v>92</v>
      </c>
      <c r="F166" s="1">
        <f t="shared" si="32"/>
        <v>102186.15</v>
      </c>
      <c r="G166" t="s">
        <v>253</v>
      </c>
      <c r="H166" s="1"/>
      <c r="I166" s="6">
        <v>17</v>
      </c>
      <c r="J166" s="17">
        <v>346517.35</v>
      </c>
      <c r="K166" s="23">
        <f t="shared" si="33"/>
        <v>1.4033274440040175</v>
      </c>
      <c r="L166" s="29">
        <v>9.9</v>
      </c>
      <c r="M166" s="31">
        <f t="shared" si="34"/>
        <v>14.175024686909268</v>
      </c>
      <c r="N166" s="6">
        <v>17</v>
      </c>
      <c r="O166" s="18">
        <v>1208135.99</v>
      </c>
      <c r="P166" s="23">
        <f t="shared" si="35"/>
        <v>5.0110892171347503</v>
      </c>
      <c r="Q166" s="29">
        <v>28.6</v>
      </c>
      <c r="R166" s="31">
        <f t="shared" si="36"/>
        <v>17.521290969002624</v>
      </c>
      <c r="S166" s="6">
        <v>17</v>
      </c>
      <c r="T166" s="19">
        <v>327085.03000000003</v>
      </c>
      <c r="U166" s="23">
        <f t="shared" si="37"/>
        <v>2.1976883976663655</v>
      </c>
      <c r="V166" s="29">
        <v>17.399999999999999</v>
      </c>
      <c r="W166" s="31">
        <f t="shared" si="38"/>
        <v>12.630393090036584</v>
      </c>
    </row>
    <row r="167" spans="1:23">
      <c r="A167" t="s">
        <v>306</v>
      </c>
      <c r="B167" s="1">
        <v>28376.93</v>
      </c>
      <c r="C167" t="s">
        <v>49</v>
      </c>
      <c r="D167" s="1">
        <v>30956.35</v>
      </c>
      <c r="E167" t="s">
        <v>91</v>
      </c>
      <c r="F167" s="1">
        <f t="shared" si="32"/>
        <v>-2579.4199999999983</v>
      </c>
      <c r="G167" t="s">
        <v>49</v>
      </c>
      <c r="H167" s="1"/>
      <c r="I167" s="6">
        <v>18</v>
      </c>
      <c r="J167" s="17">
        <v>308002.28000000003</v>
      </c>
      <c r="K167" s="23">
        <f t="shared" si="33"/>
        <v>1.24734894902033</v>
      </c>
      <c r="L167" s="29">
        <v>8.5</v>
      </c>
      <c r="M167" s="31">
        <f t="shared" si="34"/>
        <v>14.674693517886237</v>
      </c>
      <c r="N167" s="6">
        <v>18</v>
      </c>
      <c r="O167" s="18">
        <v>1680057.49</v>
      </c>
      <c r="P167" s="23">
        <f t="shared" si="35"/>
        <v>6.9685184796998509</v>
      </c>
      <c r="Q167" s="29">
        <v>23.6</v>
      </c>
      <c r="R167" s="31">
        <f t="shared" si="36"/>
        <v>29.527620676694283</v>
      </c>
      <c r="S167" s="6">
        <v>18</v>
      </c>
      <c r="T167" s="19">
        <v>323247.13</v>
      </c>
      <c r="U167" s="23">
        <f t="shared" si="37"/>
        <v>2.1719014996802248</v>
      </c>
      <c r="V167" s="29">
        <v>15.2</v>
      </c>
      <c r="W167" s="31">
        <f t="shared" si="38"/>
        <v>14.288825655790955</v>
      </c>
    </row>
    <row r="168" spans="1:23">
      <c r="A168" t="s">
        <v>307</v>
      </c>
      <c r="B168" s="1">
        <v>94266.14</v>
      </c>
      <c r="C168" t="s">
        <v>48</v>
      </c>
      <c r="D168" s="1">
        <v>35421.53</v>
      </c>
      <c r="E168" t="s">
        <v>90</v>
      </c>
      <c r="F168" s="1">
        <f t="shared" si="32"/>
        <v>58844.61</v>
      </c>
      <c r="G168" t="s">
        <v>48</v>
      </c>
      <c r="H168" s="1"/>
      <c r="I168" s="7"/>
      <c r="J168" s="17">
        <v>347093.06</v>
      </c>
      <c r="K168" s="23">
        <f t="shared" si="33"/>
        <v>1.4056589568208724</v>
      </c>
      <c r="L168" s="29">
        <v>7.3</v>
      </c>
      <c r="M168" s="31">
        <f t="shared" si="34"/>
        <v>19.25560214823113</v>
      </c>
      <c r="N168" s="7"/>
      <c r="O168" s="18">
        <v>818426.48</v>
      </c>
      <c r="P168" s="23">
        <f t="shared" si="35"/>
        <v>3.3946576733845575</v>
      </c>
      <c r="Q168" s="29">
        <v>16.600000000000001</v>
      </c>
      <c r="R168" s="31">
        <f t="shared" si="36"/>
        <v>20.4497450203889</v>
      </c>
      <c r="S168" s="7"/>
      <c r="T168" s="19">
        <v>343240.7</v>
      </c>
      <c r="U168" s="23">
        <f t="shared" si="37"/>
        <v>2.3062385459734482</v>
      </c>
      <c r="V168" s="29">
        <v>13</v>
      </c>
      <c r="W168" s="31">
        <f t="shared" si="38"/>
        <v>17.740296507488061</v>
      </c>
    </row>
    <row r="169" spans="1:23">
      <c r="A169" t="s">
        <v>308</v>
      </c>
      <c r="B169" s="1">
        <v>91297.23</v>
      </c>
      <c r="C169" t="s">
        <v>47</v>
      </c>
      <c r="D169" s="1">
        <v>29668.240000000002</v>
      </c>
      <c r="E169" t="s">
        <v>89</v>
      </c>
      <c r="F169" s="1">
        <f t="shared" si="32"/>
        <v>61628.989999999991</v>
      </c>
      <c r="G169" t="s">
        <v>47</v>
      </c>
      <c r="H169" s="1"/>
      <c r="I169" s="7"/>
      <c r="J169" s="1"/>
      <c r="K169" s="23"/>
      <c r="L169" s="29"/>
      <c r="N169" s="7"/>
      <c r="P169" s="23"/>
      <c r="Q169" s="29"/>
      <c r="S169" s="7"/>
      <c r="U169" s="23"/>
      <c r="V169" s="29"/>
    </row>
    <row r="170" spans="1:23">
      <c r="A170" t="s">
        <v>309</v>
      </c>
      <c r="B170" s="1">
        <v>88314.75</v>
      </c>
      <c r="C170" t="s">
        <v>46</v>
      </c>
      <c r="D170" s="1">
        <v>24956.48</v>
      </c>
      <c r="E170" t="s">
        <v>265</v>
      </c>
      <c r="F170" s="1">
        <f t="shared" si="32"/>
        <v>63358.270000000004</v>
      </c>
      <c r="G170" t="s">
        <v>46</v>
      </c>
      <c r="H170" s="1"/>
      <c r="I170" s="6" t="s">
        <v>55</v>
      </c>
      <c r="J170" s="1">
        <f>SUM(J151:J169)</f>
        <v>23185054.719999999</v>
      </c>
      <c r="K170" s="23">
        <f t="shared" si="33"/>
        <v>93.894933628318711</v>
      </c>
      <c r="L170" s="29"/>
      <c r="N170" s="6" t="s">
        <v>55</v>
      </c>
      <c r="O170" s="18">
        <f>SUM(O151:O169)</f>
        <v>20938150.780000009</v>
      </c>
      <c r="P170" s="23">
        <f t="shared" si="35"/>
        <v>86.846962981708373</v>
      </c>
      <c r="Q170" s="29"/>
      <c r="S170" s="6" t="s">
        <v>55</v>
      </c>
      <c r="T170" s="19">
        <f>SUM(T151:T169)</f>
        <v>13252070.510000004</v>
      </c>
      <c r="U170" s="23">
        <f t="shared" si="37"/>
        <v>89.040827105060728</v>
      </c>
      <c r="V170" s="29"/>
    </row>
    <row r="171" spans="1:23">
      <c r="A171" t="s">
        <v>310</v>
      </c>
      <c r="B171" s="1">
        <v>189610.94</v>
      </c>
      <c r="C171" t="s">
        <v>45</v>
      </c>
      <c r="D171" s="1">
        <v>23159.54</v>
      </c>
      <c r="E171" t="s">
        <v>264</v>
      </c>
      <c r="F171" s="1">
        <f t="shared" si="32"/>
        <v>166451.4</v>
      </c>
      <c r="G171" t="s">
        <v>45</v>
      </c>
      <c r="H171" s="1"/>
      <c r="I171" s="6"/>
      <c r="J171" s="1"/>
      <c r="K171" s="23"/>
      <c r="L171" s="29"/>
      <c r="N171" s="6"/>
      <c r="P171" s="23"/>
      <c r="Q171" s="29"/>
      <c r="S171" s="6"/>
      <c r="U171" s="23"/>
      <c r="V171" s="29"/>
    </row>
    <row r="172" spans="1:23">
      <c r="A172" t="s">
        <v>311</v>
      </c>
      <c r="B172" s="1">
        <v>416100.25</v>
      </c>
      <c r="C172" t="s">
        <v>44</v>
      </c>
      <c r="D172" s="1">
        <v>23497.97</v>
      </c>
      <c r="E172" t="s">
        <v>263</v>
      </c>
      <c r="F172" s="1">
        <f t="shared" si="32"/>
        <v>392602.28</v>
      </c>
      <c r="G172" t="s">
        <v>44</v>
      </c>
      <c r="H172" s="1"/>
      <c r="I172" s="6" t="s">
        <v>57</v>
      </c>
      <c r="J172" s="1">
        <v>1507496.65</v>
      </c>
      <c r="K172" s="23">
        <f t="shared" si="33"/>
        <v>6.1050663716812998</v>
      </c>
      <c r="L172" s="29">
        <v>6.1</v>
      </c>
      <c r="M172">
        <v>6.1</v>
      </c>
      <c r="N172" s="6" t="s">
        <v>57</v>
      </c>
      <c r="O172" s="1">
        <v>3171098.48</v>
      </c>
      <c r="P172" s="23">
        <f t="shared" si="35"/>
        <v>13.153037018291622</v>
      </c>
      <c r="Q172" s="29">
        <v>13.2</v>
      </c>
      <c r="R172">
        <v>13.2</v>
      </c>
      <c r="S172" s="6" t="s">
        <v>57</v>
      </c>
      <c r="T172" s="1">
        <v>1631068.99</v>
      </c>
      <c r="U172" s="23">
        <f t="shared" si="37"/>
        <v>10.959172894939268</v>
      </c>
      <c r="V172" s="29">
        <v>11</v>
      </c>
      <c r="W172">
        <v>11</v>
      </c>
    </row>
    <row r="173" spans="1:23">
      <c r="A173" t="s">
        <v>312</v>
      </c>
      <c r="B173" s="1">
        <v>166057.48000000001</v>
      </c>
      <c r="C173" t="s">
        <v>43</v>
      </c>
      <c r="D173" s="1">
        <v>24268.84</v>
      </c>
      <c r="E173" t="s">
        <v>262</v>
      </c>
      <c r="F173" s="1">
        <f t="shared" si="32"/>
        <v>141788.64000000001</v>
      </c>
      <c r="G173" t="s">
        <v>43</v>
      </c>
      <c r="H173" s="1"/>
      <c r="I173" s="8"/>
      <c r="K173" s="1"/>
      <c r="L173" s="1"/>
      <c r="N173" s="8"/>
      <c r="S173" s="8"/>
      <c r="U173" s="23"/>
    </row>
    <row r="174" spans="1:23">
      <c r="A174" t="s">
        <v>313</v>
      </c>
      <c r="B174" s="1">
        <v>22672530.760000002</v>
      </c>
      <c r="C174" t="s">
        <v>7</v>
      </c>
      <c r="D174" s="1">
        <v>11768335.57</v>
      </c>
      <c r="E174" t="s">
        <v>97</v>
      </c>
      <c r="F174" s="1">
        <f t="shared" si="32"/>
        <v>10904195.190000001</v>
      </c>
      <c r="G174" t="s">
        <v>7</v>
      </c>
      <c r="H174" s="1"/>
      <c r="I174" s="9" t="s">
        <v>56</v>
      </c>
      <c r="J174" s="1">
        <f>SUM(J170:J173)</f>
        <v>24692551.369999997</v>
      </c>
      <c r="K174" s="1"/>
      <c r="L174" s="1"/>
      <c r="N174" s="9" t="s">
        <v>56</v>
      </c>
      <c r="O174" s="18">
        <f>SUM(O170:O173)</f>
        <v>24109249.260000009</v>
      </c>
      <c r="S174" s="9" t="s">
        <v>56</v>
      </c>
      <c r="T174" s="19">
        <f>SUM(T170:T173)</f>
        <v>14883139.500000004</v>
      </c>
      <c r="U174" s="23"/>
    </row>
    <row r="175" spans="1:23">
      <c r="A175" t="s">
        <v>314</v>
      </c>
      <c r="B175" s="1">
        <v>2697416.43</v>
      </c>
      <c r="C175" t="s">
        <v>5</v>
      </c>
      <c r="D175" s="1">
        <v>312982.61</v>
      </c>
      <c r="E175" t="s">
        <v>96</v>
      </c>
      <c r="F175" s="1">
        <f t="shared" si="32"/>
        <v>2384433.8200000003</v>
      </c>
      <c r="G175" t="s">
        <v>5</v>
      </c>
      <c r="H175" s="1"/>
      <c r="I175" s="9" t="s">
        <v>85</v>
      </c>
      <c r="J175" s="1"/>
      <c r="K175" s="1">
        <f>K170/K172</f>
        <v>15.379838303454937</v>
      </c>
      <c r="L175" s="1"/>
      <c r="N175" s="6" t="s">
        <v>86</v>
      </c>
      <c r="P175" s="24">
        <f>P170/P172</f>
        <v>6.6028068544878513</v>
      </c>
      <c r="S175" s="7" t="s">
        <v>85</v>
      </c>
      <c r="U175" s="24">
        <f>U170/U172</f>
        <v>8.1247761996873002</v>
      </c>
    </row>
    <row r="176" spans="1:23">
      <c r="A176" t="s">
        <v>315</v>
      </c>
      <c r="B176" s="1">
        <v>3082707.12</v>
      </c>
      <c r="C176" t="s">
        <v>257</v>
      </c>
      <c r="D176" s="1">
        <v>114351.89</v>
      </c>
      <c r="E176" t="s">
        <v>95</v>
      </c>
      <c r="F176" s="1">
        <f t="shared" si="32"/>
        <v>2968355.23</v>
      </c>
      <c r="G176" t="s">
        <v>257</v>
      </c>
      <c r="H176" s="1"/>
      <c r="I176" s="1"/>
      <c r="J176" s="1"/>
      <c r="K176" s="1"/>
      <c r="L176" s="1"/>
    </row>
    <row r="177" spans="1:12">
      <c r="A177" t="s">
        <v>316</v>
      </c>
      <c r="B177" s="1">
        <v>509897.78</v>
      </c>
      <c r="C177" t="s">
        <v>4</v>
      </c>
      <c r="D177" s="1">
        <v>33465.07</v>
      </c>
      <c r="E177" t="s">
        <v>94</v>
      </c>
      <c r="F177" s="1">
        <f t="shared" si="32"/>
        <v>476432.71</v>
      </c>
      <c r="G177" t="s">
        <v>4</v>
      </c>
      <c r="H177" s="1"/>
      <c r="I177" s="1"/>
      <c r="J177" s="1"/>
      <c r="K177" s="1"/>
      <c r="L177" s="1"/>
    </row>
    <row r="178" spans="1:12">
      <c r="A178" t="s">
        <v>317</v>
      </c>
      <c r="B178" s="1">
        <v>2977145.89</v>
      </c>
      <c r="C178" t="s">
        <v>254</v>
      </c>
      <c r="D178" s="1">
        <v>37148.910000000003</v>
      </c>
      <c r="E178" t="s">
        <v>93</v>
      </c>
      <c r="F178" s="1">
        <f t="shared" si="32"/>
        <v>2939996.98</v>
      </c>
      <c r="G178" t="s">
        <v>254</v>
      </c>
      <c r="H178" s="1"/>
      <c r="I178" s="1"/>
      <c r="J178" s="1"/>
      <c r="K178" s="1"/>
      <c r="L178" s="1"/>
    </row>
    <row r="179" spans="1:12">
      <c r="A179" t="s">
        <v>318</v>
      </c>
      <c r="B179" s="1">
        <v>5053033.01</v>
      </c>
      <c r="C179" t="s">
        <v>253</v>
      </c>
      <c r="D179" s="1">
        <v>33188.32</v>
      </c>
      <c r="E179" t="s">
        <v>92</v>
      </c>
      <c r="F179" s="1">
        <f t="shared" si="32"/>
        <v>5019844.6899999995</v>
      </c>
      <c r="G179" t="s">
        <v>253</v>
      </c>
      <c r="H179" s="1"/>
      <c r="I179" s="1"/>
      <c r="J179" s="1"/>
      <c r="K179" s="1"/>
      <c r="L179" s="1"/>
    </row>
    <row r="180" spans="1:12">
      <c r="A180" t="s">
        <v>319</v>
      </c>
      <c r="B180" s="1">
        <v>1772507.35</v>
      </c>
      <c r="C180" t="s">
        <v>49</v>
      </c>
      <c r="D180" s="1">
        <v>30956.35</v>
      </c>
      <c r="E180" t="s">
        <v>91</v>
      </c>
      <c r="F180" s="1">
        <f t="shared" si="32"/>
        <v>1741551</v>
      </c>
      <c r="G180" t="s">
        <v>49</v>
      </c>
      <c r="H180" s="1"/>
      <c r="I180" s="1"/>
      <c r="J180" s="1"/>
      <c r="K180" s="1"/>
      <c r="L180" s="1"/>
    </row>
    <row r="181" spans="1:12">
      <c r="A181" t="s">
        <v>320</v>
      </c>
      <c r="B181" s="1">
        <v>1557002.41</v>
      </c>
      <c r="C181" t="s">
        <v>48</v>
      </c>
      <c r="D181" s="1">
        <v>35421.53</v>
      </c>
      <c r="E181" t="s">
        <v>90</v>
      </c>
      <c r="F181" s="1">
        <f t="shared" si="32"/>
        <v>1521580.88</v>
      </c>
      <c r="G181" t="s">
        <v>48</v>
      </c>
      <c r="H181" s="1"/>
      <c r="I181" s="1"/>
      <c r="J181" s="1"/>
      <c r="K181" s="1"/>
      <c r="L181" s="1"/>
    </row>
    <row r="182" spans="1:12">
      <c r="A182" t="s">
        <v>321</v>
      </c>
      <c r="B182" s="1">
        <v>577573.04</v>
      </c>
      <c r="C182" t="s">
        <v>47</v>
      </c>
      <c r="D182" s="1">
        <v>29668.240000000002</v>
      </c>
      <c r="E182" t="s">
        <v>89</v>
      </c>
      <c r="F182" s="1">
        <f t="shared" si="32"/>
        <v>547904.80000000005</v>
      </c>
      <c r="G182" t="s">
        <v>47</v>
      </c>
      <c r="H182" s="1"/>
      <c r="I182" s="1"/>
      <c r="J182" s="1"/>
      <c r="K182" s="1"/>
      <c r="L182" s="1"/>
    </row>
    <row r="183" spans="1:12">
      <c r="A183" t="s">
        <v>322</v>
      </c>
      <c r="B183" s="1">
        <v>412888.98</v>
      </c>
      <c r="C183" t="s">
        <v>46</v>
      </c>
      <c r="D183" s="1">
        <v>24956.48</v>
      </c>
      <c r="E183" t="s">
        <v>265</v>
      </c>
      <c r="F183" s="1">
        <f t="shared" si="32"/>
        <v>387932.5</v>
      </c>
      <c r="G183" t="s">
        <v>46</v>
      </c>
      <c r="H183" s="1"/>
      <c r="I183" s="1"/>
      <c r="J183" s="1"/>
      <c r="K183" s="1"/>
      <c r="L183" s="1"/>
    </row>
    <row r="184" spans="1:12">
      <c r="A184" t="s">
        <v>323</v>
      </c>
      <c r="B184" s="1">
        <v>996782.47</v>
      </c>
      <c r="C184" t="s">
        <v>45</v>
      </c>
      <c r="D184" s="1">
        <v>23159.54</v>
      </c>
      <c r="E184" t="s">
        <v>264</v>
      </c>
      <c r="F184" s="1">
        <f t="shared" si="32"/>
        <v>973622.92999999993</v>
      </c>
      <c r="G184" t="s">
        <v>45</v>
      </c>
      <c r="H184" s="1"/>
      <c r="I184" s="1"/>
      <c r="J184" s="1"/>
      <c r="K184" s="1"/>
      <c r="L184" s="1"/>
    </row>
    <row r="185" spans="1:12">
      <c r="A185" t="s">
        <v>324</v>
      </c>
      <c r="B185" s="1">
        <v>5551832.3300000001</v>
      </c>
      <c r="C185" t="s">
        <v>44</v>
      </c>
      <c r="D185" s="1">
        <v>23497.97</v>
      </c>
      <c r="E185" t="s">
        <v>263</v>
      </c>
      <c r="F185" s="1">
        <f t="shared" si="32"/>
        <v>5528334.3600000003</v>
      </c>
      <c r="G185" t="s">
        <v>44</v>
      </c>
      <c r="H185" s="1"/>
      <c r="I185" s="1"/>
      <c r="J185" s="1"/>
      <c r="K185" s="1"/>
      <c r="L185" s="1"/>
    </row>
    <row r="186" spans="1:12">
      <c r="A186" t="s">
        <v>325</v>
      </c>
      <c r="B186" s="1">
        <v>3185547.65</v>
      </c>
      <c r="C186" t="s">
        <v>43</v>
      </c>
      <c r="D186" s="1">
        <v>24268.84</v>
      </c>
      <c r="E186" t="s">
        <v>262</v>
      </c>
      <c r="F186" s="1">
        <f t="shared" si="32"/>
        <v>3161278.81</v>
      </c>
      <c r="G186" t="s">
        <v>43</v>
      </c>
      <c r="H186" s="1"/>
      <c r="I186" s="1"/>
      <c r="J186" s="1"/>
      <c r="K186" s="1"/>
      <c r="L186" s="1"/>
    </row>
    <row r="187" spans="1:12">
      <c r="A187" t="s">
        <v>326</v>
      </c>
      <c r="B187" s="1">
        <v>255597.87</v>
      </c>
      <c r="C187" t="s">
        <v>42</v>
      </c>
      <c r="D187" s="1">
        <v>22989.38</v>
      </c>
      <c r="E187" t="s">
        <v>261</v>
      </c>
      <c r="F187" s="1">
        <f t="shared" si="32"/>
        <v>232608.49</v>
      </c>
      <c r="G187" t="s">
        <v>42</v>
      </c>
      <c r="H187" s="1"/>
      <c r="I187" s="1"/>
      <c r="J187" s="1"/>
      <c r="K187" s="1"/>
      <c r="L187" s="1"/>
    </row>
    <row r="188" spans="1:12">
      <c r="A188" t="s">
        <v>327</v>
      </c>
      <c r="B188" s="1">
        <v>21028927.379999999</v>
      </c>
      <c r="C188" t="s">
        <v>3</v>
      </c>
      <c r="D188" s="1">
        <v>6716278.8099999996</v>
      </c>
      <c r="E188" t="s">
        <v>260</v>
      </c>
      <c r="F188" s="1">
        <f t="shared" si="32"/>
        <v>14312648.57</v>
      </c>
      <c r="G188" t="s">
        <v>3</v>
      </c>
      <c r="H188" s="1"/>
      <c r="I188" s="1"/>
      <c r="J188" s="1"/>
      <c r="K188" s="1"/>
      <c r="L188" s="1"/>
    </row>
    <row r="189" spans="1:12">
      <c r="A189" t="s">
        <v>328</v>
      </c>
      <c r="B189" s="1">
        <v>1775560.13</v>
      </c>
      <c r="C189" t="s">
        <v>5</v>
      </c>
      <c r="D189" s="1">
        <v>655230.63</v>
      </c>
      <c r="E189" t="s">
        <v>259</v>
      </c>
      <c r="F189" s="1">
        <f t="shared" si="32"/>
        <v>1120329.5</v>
      </c>
      <c r="G189" t="s">
        <v>5</v>
      </c>
      <c r="H189" s="1"/>
      <c r="I189" s="1"/>
      <c r="J189" s="1"/>
      <c r="K189" s="1"/>
      <c r="L189" s="1"/>
    </row>
    <row r="190" spans="1:12">
      <c r="A190" t="s">
        <v>329</v>
      </c>
      <c r="B190" s="1">
        <v>2055243.53</v>
      </c>
      <c r="C190" t="s">
        <v>257</v>
      </c>
      <c r="D190" s="1">
        <v>67229.11</v>
      </c>
      <c r="E190" t="s">
        <v>258</v>
      </c>
      <c r="F190" s="1">
        <f t="shared" si="32"/>
        <v>1988014.42</v>
      </c>
      <c r="G190" t="s">
        <v>257</v>
      </c>
      <c r="H190" s="1"/>
      <c r="I190" s="1"/>
      <c r="J190" s="1"/>
      <c r="K190" s="1"/>
      <c r="L190" s="1"/>
    </row>
    <row r="191" spans="1:12">
      <c r="A191" t="s">
        <v>330</v>
      </c>
      <c r="B191" s="1">
        <v>525344.27</v>
      </c>
      <c r="C191" t="s">
        <v>4</v>
      </c>
      <c r="D191" s="1">
        <v>33964.94</v>
      </c>
      <c r="E191" t="s">
        <v>256</v>
      </c>
      <c r="F191" s="1">
        <f t="shared" si="32"/>
        <v>491379.33</v>
      </c>
      <c r="G191" t="s">
        <v>4</v>
      </c>
      <c r="H191" s="1"/>
      <c r="I191" s="1"/>
      <c r="J191" s="1"/>
      <c r="K191" s="1"/>
      <c r="L191" s="1"/>
    </row>
    <row r="192" spans="1:12">
      <c r="A192" t="s">
        <v>331</v>
      </c>
      <c r="B192" s="1">
        <v>1490584.25</v>
      </c>
      <c r="C192" t="s">
        <v>254</v>
      </c>
      <c r="D192" s="1">
        <v>20039.8</v>
      </c>
      <c r="E192" t="s">
        <v>255</v>
      </c>
      <c r="F192" s="1">
        <f t="shared" si="32"/>
        <v>1470544.45</v>
      </c>
      <c r="G192" t="s">
        <v>254</v>
      </c>
      <c r="H192" s="1"/>
      <c r="I192" s="1"/>
      <c r="J192" s="1"/>
      <c r="K192" s="1"/>
      <c r="L192" s="1"/>
    </row>
    <row r="193" spans="1:12">
      <c r="A193" t="s">
        <v>332</v>
      </c>
      <c r="B193" s="1">
        <v>184706.28</v>
      </c>
      <c r="C193" t="s">
        <v>253</v>
      </c>
      <c r="D193" s="1">
        <v>22044.87</v>
      </c>
      <c r="E193" t="s">
        <v>253</v>
      </c>
      <c r="F193" s="1">
        <f t="shared" si="32"/>
        <v>162661.41</v>
      </c>
      <c r="G193" t="s">
        <v>253</v>
      </c>
      <c r="H193" s="1"/>
      <c r="I193" s="1"/>
      <c r="J193" s="1"/>
      <c r="K193" s="1"/>
      <c r="L193" s="1"/>
    </row>
    <row r="194" spans="1:12">
      <c r="A194" t="s">
        <v>333</v>
      </c>
      <c r="B194" s="1">
        <v>407574.16</v>
      </c>
      <c r="C194" t="s">
        <v>49</v>
      </c>
      <c r="D194" s="1">
        <v>22262.44</v>
      </c>
      <c r="E194" t="s">
        <v>49</v>
      </c>
      <c r="F194" s="1">
        <f t="shared" si="32"/>
        <v>385311.72</v>
      </c>
      <c r="G194" t="s">
        <v>49</v>
      </c>
      <c r="H194" s="1"/>
      <c r="I194" s="1"/>
      <c r="J194" s="1"/>
      <c r="K194" s="1"/>
      <c r="L194" s="1"/>
    </row>
    <row r="195" spans="1:12">
      <c r="A195" t="s">
        <v>334</v>
      </c>
      <c r="B195" s="1">
        <v>138168.91</v>
      </c>
      <c r="C195" t="s">
        <v>48</v>
      </c>
      <c r="D195" s="1">
        <v>25104.400000000001</v>
      </c>
      <c r="E195" t="s">
        <v>48</v>
      </c>
      <c r="F195" s="1">
        <f t="shared" ref="F195:F241" si="39">B195-D195</f>
        <v>113064.51000000001</v>
      </c>
      <c r="G195" t="s">
        <v>48</v>
      </c>
      <c r="H195" s="1"/>
      <c r="I195" s="1"/>
      <c r="J195" s="1"/>
      <c r="K195" s="1"/>
      <c r="L195" s="1"/>
    </row>
    <row r="196" spans="1:12">
      <c r="A196" t="s">
        <v>335</v>
      </c>
      <c r="B196" s="1">
        <v>169802.9</v>
      </c>
      <c r="C196" t="s">
        <v>47</v>
      </c>
      <c r="D196" s="1">
        <v>23140.97</v>
      </c>
      <c r="E196" t="s">
        <v>47</v>
      </c>
      <c r="F196" s="1">
        <f t="shared" si="39"/>
        <v>146661.93</v>
      </c>
      <c r="G196" t="s">
        <v>47</v>
      </c>
      <c r="H196" s="1"/>
      <c r="I196" s="1"/>
      <c r="J196" s="1"/>
      <c r="K196" s="1"/>
      <c r="L196" s="1"/>
    </row>
    <row r="197" spans="1:12">
      <c r="A197" t="s">
        <v>336</v>
      </c>
      <c r="B197" s="1">
        <v>115968.94</v>
      </c>
      <c r="C197" t="s">
        <v>46</v>
      </c>
      <c r="D197" s="1">
        <v>23442.22</v>
      </c>
      <c r="E197" t="s">
        <v>46</v>
      </c>
      <c r="F197" s="1">
        <f t="shared" si="39"/>
        <v>92526.720000000001</v>
      </c>
      <c r="G197" t="s">
        <v>46</v>
      </c>
      <c r="H197" s="1"/>
      <c r="I197" s="1"/>
      <c r="J197" s="1"/>
      <c r="K197" s="1"/>
      <c r="L197" s="1"/>
    </row>
    <row r="198" spans="1:12">
      <c r="A198" t="s">
        <v>337</v>
      </c>
      <c r="B198" s="1">
        <v>73624.509999999995</v>
      </c>
      <c r="C198" t="s">
        <v>45</v>
      </c>
      <c r="D198" s="1">
        <v>19351.97</v>
      </c>
      <c r="E198" t="s">
        <v>45</v>
      </c>
      <c r="F198" s="1">
        <f t="shared" si="39"/>
        <v>54272.539999999994</v>
      </c>
      <c r="G198" t="s">
        <v>45</v>
      </c>
      <c r="H198" s="1"/>
      <c r="I198" s="1"/>
      <c r="J198" s="1"/>
      <c r="K198" s="1"/>
      <c r="L198" s="1"/>
    </row>
    <row r="199" spans="1:12">
      <c r="A199" t="s">
        <v>338</v>
      </c>
      <c r="B199" s="1">
        <v>509586.56</v>
      </c>
      <c r="C199" t="s">
        <v>44</v>
      </c>
      <c r="D199" s="1">
        <v>21625.39</v>
      </c>
      <c r="E199" t="s">
        <v>44</v>
      </c>
      <c r="F199" s="1">
        <f t="shared" si="39"/>
        <v>487961.17</v>
      </c>
      <c r="G199" t="s">
        <v>44</v>
      </c>
      <c r="H199" s="1"/>
      <c r="I199" s="1"/>
      <c r="J199" s="1"/>
      <c r="K199" s="1"/>
      <c r="L199" s="1"/>
    </row>
    <row r="200" spans="1:12">
      <c r="A200" t="s">
        <v>104</v>
      </c>
      <c r="B200" s="1">
        <v>652684.31999999995</v>
      </c>
      <c r="C200" t="s">
        <v>43</v>
      </c>
      <c r="D200" s="1">
        <v>18246.32</v>
      </c>
      <c r="E200" t="s">
        <v>43</v>
      </c>
      <c r="F200" s="1">
        <f t="shared" si="39"/>
        <v>634438</v>
      </c>
      <c r="G200" t="s">
        <v>43</v>
      </c>
      <c r="H200" s="1"/>
      <c r="I200" s="1"/>
      <c r="J200" s="1"/>
      <c r="K200" s="1"/>
      <c r="L200" s="1"/>
    </row>
    <row r="201" spans="1:12">
      <c r="A201" t="s">
        <v>105</v>
      </c>
      <c r="B201" s="1">
        <v>543839.04</v>
      </c>
      <c r="C201" t="s">
        <v>42</v>
      </c>
      <c r="D201" s="1">
        <v>17994.73</v>
      </c>
      <c r="E201" t="s">
        <v>42</v>
      </c>
      <c r="F201" s="1">
        <f t="shared" si="39"/>
        <v>525844.31000000006</v>
      </c>
      <c r="G201" t="s">
        <v>42</v>
      </c>
      <c r="H201" s="1"/>
      <c r="I201" s="1"/>
      <c r="J201" s="1"/>
      <c r="K201" s="1"/>
      <c r="L201" s="1"/>
    </row>
    <row r="202" spans="1:12">
      <c r="A202" t="s">
        <v>106</v>
      </c>
      <c r="B202" s="1">
        <v>216740.54</v>
      </c>
      <c r="C202" t="s">
        <v>41</v>
      </c>
      <c r="D202" s="1">
        <v>18957.09</v>
      </c>
      <c r="E202" t="s">
        <v>41</v>
      </c>
      <c r="F202" s="1">
        <f t="shared" si="39"/>
        <v>197783.45</v>
      </c>
      <c r="G202" t="s">
        <v>41</v>
      </c>
      <c r="H202" s="1"/>
      <c r="I202" s="1"/>
      <c r="J202" s="1"/>
      <c r="K202" s="1"/>
      <c r="L202" s="1"/>
    </row>
    <row r="203" spans="1:12">
      <c r="A203" t="s">
        <v>107</v>
      </c>
      <c r="B203" s="1">
        <v>367019.16</v>
      </c>
      <c r="C203" t="s">
        <v>40</v>
      </c>
      <c r="D203" s="1">
        <v>20501.810000000001</v>
      </c>
      <c r="E203" t="s">
        <v>40</v>
      </c>
      <c r="F203" s="1">
        <f t="shared" si="39"/>
        <v>346517.35</v>
      </c>
      <c r="G203" t="s">
        <v>40</v>
      </c>
      <c r="H203" s="1"/>
      <c r="I203" s="1"/>
      <c r="J203" s="1"/>
      <c r="K203" s="1"/>
      <c r="L203" s="1"/>
    </row>
    <row r="204" spans="1:12">
      <c r="A204" t="s">
        <v>108</v>
      </c>
      <c r="B204" s="1">
        <v>328798.38</v>
      </c>
      <c r="C204" t="s">
        <v>39</v>
      </c>
      <c r="D204" s="1">
        <v>20796.099999999999</v>
      </c>
      <c r="E204" t="s">
        <v>39</v>
      </c>
      <c r="F204" s="1">
        <f t="shared" si="39"/>
        <v>308002.28000000003</v>
      </c>
      <c r="G204" t="s">
        <v>39</v>
      </c>
      <c r="H204" s="1"/>
      <c r="I204" s="1"/>
      <c r="J204" s="1"/>
      <c r="K204" s="1"/>
      <c r="L204" s="1"/>
    </row>
    <row r="205" spans="1:12">
      <c r="A205" t="s">
        <v>109</v>
      </c>
      <c r="B205" s="1">
        <v>367004.55</v>
      </c>
      <c r="C205" t="s">
        <v>38</v>
      </c>
      <c r="D205" s="1">
        <v>19911.490000000002</v>
      </c>
      <c r="E205" t="s">
        <v>38</v>
      </c>
      <c r="F205" s="1">
        <f t="shared" si="39"/>
        <v>347093.06</v>
      </c>
      <c r="G205" t="s">
        <v>38</v>
      </c>
      <c r="H205" s="1"/>
      <c r="I205" s="1"/>
      <c r="J205" s="1"/>
      <c r="K205" s="1"/>
      <c r="L205" s="1"/>
    </row>
    <row r="206" spans="1:12">
      <c r="A206" t="s">
        <v>110</v>
      </c>
      <c r="B206" s="1">
        <v>19131588.100000001</v>
      </c>
      <c r="C206" t="s">
        <v>6</v>
      </c>
      <c r="D206" s="1">
        <v>6716278.8099999996</v>
      </c>
      <c r="E206" t="s">
        <v>260</v>
      </c>
      <c r="F206" s="1">
        <f t="shared" si="39"/>
        <v>12415309.290000003</v>
      </c>
      <c r="G206" t="s">
        <v>6</v>
      </c>
      <c r="H206" s="1"/>
      <c r="I206" s="1"/>
      <c r="J206" s="1"/>
      <c r="K206" s="1"/>
      <c r="L206" s="1"/>
    </row>
    <row r="207" spans="1:12">
      <c r="A207" t="s">
        <v>111</v>
      </c>
      <c r="B207" s="1">
        <v>1844063.89</v>
      </c>
      <c r="C207" t="s">
        <v>5</v>
      </c>
      <c r="D207" s="1">
        <v>655230.63</v>
      </c>
      <c r="E207" t="s">
        <v>259</v>
      </c>
      <c r="F207" s="1">
        <f t="shared" si="39"/>
        <v>1188833.2599999998</v>
      </c>
      <c r="G207" t="s">
        <v>5</v>
      </c>
      <c r="H207" s="1"/>
      <c r="I207" s="1"/>
      <c r="J207" s="1"/>
      <c r="K207" s="1"/>
      <c r="L207" s="1"/>
    </row>
    <row r="208" spans="1:12">
      <c r="A208" t="s">
        <v>112</v>
      </c>
      <c r="B208" s="1">
        <v>3131677.69</v>
      </c>
      <c r="C208" t="s">
        <v>257</v>
      </c>
      <c r="D208" s="1">
        <v>67229.11</v>
      </c>
      <c r="E208" t="s">
        <v>258</v>
      </c>
      <c r="F208" s="1">
        <f t="shared" si="39"/>
        <v>3064448.58</v>
      </c>
      <c r="G208" t="s">
        <v>257</v>
      </c>
      <c r="H208" s="1"/>
      <c r="I208" s="1"/>
      <c r="J208" s="1"/>
      <c r="K208" s="1"/>
      <c r="L208" s="1"/>
    </row>
    <row r="209" spans="1:12">
      <c r="A209" t="s">
        <v>113</v>
      </c>
      <c r="B209" s="1">
        <v>147272.95999999999</v>
      </c>
      <c r="C209" t="s">
        <v>4</v>
      </c>
      <c r="D209" s="1">
        <v>33964.94</v>
      </c>
      <c r="E209" t="s">
        <v>256</v>
      </c>
      <c r="F209" s="1">
        <f t="shared" si="39"/>
        <v>113308.01999999999</v>
      </c>
      <c r="G209" t="s">
        <v>4</v>
      </c>
      <c r="H209" s="1"/>
      <c r="I209" s="1"/>
      <c r="J209" s="1"/>
      <c r="K209" s="1"/>
      <c r="L209" s="1"/>
    </row>
    <row r="210" spans="1:12">
      <c r="A210" t="s">
        <v>114</v>
      </c>
      <c r="B210" s="1">
        <v>140199.07999999999</v>
      </c>
      <c r="C210" t="s">
        <v>254</v>
      </c>
      <c r="D210" s="1">
        <v>20039.8</v>
      </c>
      <c r="E210" t="s">
        <v>255</v>
      </c>
      <c r="F210" s="1">
        <f t="shared" si="39"/>
        <v>120159.27999999998</v>
      </c>
      <c r="G210" t="s">
        <v>254</v>
      </c>
      <c r="H210" s="1"/>
      <c r="I210" s="1"/>
      <c r="J210" s="1"/>
      <c r="K210" s="1"/>
      <c r="L210" s="1"/>
    </row>
    <row r="211" spans="1:12">
      <c r="A211" t="s">
        <v>115</v>
      </c>
      <c r="B211" s="1">
        <v>62463.72</v>
      </c>
      <c r="C211" t="s">
        <v>253</v>
      </c>
      <c r="D211" s="1">
        <v>22044.87</v>
      </c>
      <c r="E211" t="s">
        <v>253</v>
      </c>
      <c r="F211" s="1">
        <f t="shared" si="39"/>
        <v>40418.850000000006</v>
      </c>
      <c r="G211" t="s">
        <v>253</v>
      </c>
      <c r="H211" s="1"/>
      <c r="I211" s="1"/>
      <c r="J211" s="1"/>
      <c r="K211" s="1"/>
      <c r="L211" s="1"/>
    </row>
    <row r="212" spans="1:12">
      <c r="A212" t="s">
        <v>116</v>
      </c>
      <c r="B212" s="1">
        <v>63949.88</v>
      </c>
      <c r="C212" t="s">
        <v>49</v>
      </c>
      <c r="D212" s="1">
        <v>22262.44</v>
      </c>
      <c r="E212" t="s">
        <v>49</v>
      </c>
      <c r="F212" s="1">
        <f t="shared" si="39"/>
        <v>41687.440000000002</v>
      </c>
      <c r="G212" t="s">
        <v>49</v>
      </c>
      <c r="H212" s="1"/>
      <c r="I212" s="1"/>
      <c r="J212" s="1"/>
      <c r="K212" s="1"/>
      <c r="L212" s="1"/>
    </row>
    <row r="213" spans="1:12">
      <c r="A213" t="s">
        <v>117</v>
      </c>
      <c r="B213" s="1">
        <v>47525.27</v>
      </c>
      <c r="C213" t="s">
        <v>48</v>
      </c>
      <c r="D213" s="1">
        <v>25104.400000000001</v>
      </c>
      <c r="E213" t="s">
        <v>48</v>
      </c>
      <c r="F213" s="1">
        <f t="shared" si="39"/>
        <v>22420.869999999995</v>
      </c>
      <c r="G213" t="s">
        <v>48</v>
      </c>
      <c r="H213" s="1"/>
      <c r="I213" s="1"/>
      <c r="J213" s="1"/>
      <c r="K213" s="1"/>
      <c r="L213" s="1"/>
    </row>
    <row r="214" spans="1:12">
      <c r="A214" t="s">
        <v>118</v>
      </c>
      <c r="B214" s="1">
        <v>33810.18</v>
      </c>
      <c r="C214" t="s">
        <v>47</v>
      </c>
      <c r="D214" s="1">
        <v>23140.97</v>
      </c>
      <c r="E214" t="s">
        <v>47</v>
      </c>
      <c r="F214" s="1">
        <f t="shared" si="39"/>
        <v>10669.21</v>
      </c>
      <c r="G214" t="s">
        <v>47</v>
      </c>
      <c r="H214" s="1"/>
      <c r="I214" s="1"/>
      <c r="J214" s="1"/>
      <c r="K214" s="1"/>
      <c r="L214" s="1"/>
    </row>
    <row r="215" spans="1:12">
      <c r="A215" t="s">
        <v>119</v>
      </c>
      <c r="B215" s="1">
        <v>29500.09</v>
      </c>
      <c r="C215" t="s">
        <v>46</v>
      </c>
      <c r="D215" s="1">
        <v>23442.22</v>
      </c>
      <c r="E215" t="s">
        <v>46</v>
      </c>
      <c r="F215" s="1">
        <f t="shared" si="39"/>
        <v>6057.869999999999</v>
      </c>
      <c r="G215" t="s">
        <v>46</v>
      </c>
      <c r="H215" s="1"/>
      <c r="I215" s="1"/>
      <c r="J215" s="1"/>
      <c r="K215" s="1"/>
      <c r="L215" s="1"/>
    </row>
    <row r="216" spans="1:12">
      <c r="A216" t="s">
        <v>120</v>
      </c>
      <c r="B216" s="1">
        <v>40315.72</v>
      </c>
      <c r="C216" t="s">
        <v>45</v>
      </c>
      <c r="D216" s="1">
        <v>19351.97</v>
      </c>
      <c r="E216" t="s">
        <v>45</v>
      </c>
      <c r="F216" s="1">
        <f t="shared" si="39"/>
        <v>20963.75</v>
      </c>
      <c r="G216" t="s">
        <v>45</v>
      </c>
      <c r="H216" s="1"/>
      <c r="I216" s="1"/>
      <c r="J216" s="1"/>
      <c r="K216" s="1"/>
      <c r="L216" s="1"/>
    </row>
    <row r="217" spans="1:12">
      <c r="A217" t="s">
        <v>121</v>
      </c>
      <c r="B217" s="1">
        <v>45219.49</v>
      </c>
      <c r="C217" t="s">
        <v>44</v>
      </c>
      <c r="D217" s="1">
        <v>21625.39</v>
      </c>
      <c r="E217" t="s">
        <v>44</v>
      </c>
      <c r="F217" s="1">
        <f t="shared" si="39"/>
        <v>23594.1</v>
      </c>
      <c r="G217" t="s">
        <v>44</v>
      </c>
      <c r="H217" s="1"/>
      <c r="I217" s="1"/>
      <c r="J217" s="1"/>
      <c r="K217" s="1"/>
      <c r="L217" s="1"/>
    </row>
    <row r="218" spans="1:12">
      <c r="A218" t="s">
        <v>122</v>
      </c>
      <c r="B218" s="1">
        <v>28437.29</v>
      </c>
      <c r="C218" t="s">
        <v>43</v>
      </c>
      <c r="D218" s="1">
        <v>18246.32</v>
      </c>
      <c r="E218" t="s">
        <v>43</v>
      </c>
      <c r="F218" s="1">
        <f t="shared" si="39"/>
        <v>10190.970000000001</v>
      </c>
      <c r="G218" t="s">
        <v>43</v>
      </c>
      <c r="H218" s="1"/>
      <c r="I218" s="1"/>
      <c r="J218" s="1"/>
      <c r="K218" s="1"/>
      <c r="L218" s="1"/>
    </row>
    <row r="219" spans="1:12">
      <c r="A219" t="s">
        <v>123</v>
      </c>
      <c r="B219" s="1">
        <v>42043.9</v>
      </c>
      <c r="C219" t="s">
        <v>42</v>
      </c>
      <c r="D219" s="1">
        <v>17994.73</v>
      </c>
      <c r="E219" t="s">
        <v>42</v>
      </c>
      <c r="F219" s="1">
        <f t="shared" si="39"/>
        <v>24049.170000000002</v>
      </c>
      <c r="G219" t="s">
        <v>42</v>
      </c>
      <c r="H219" s="1"/>
      <c r="I219" s="1"/>
      <c r="J219" s="1"/>
      <c r="K219" s="1"/>
      <c r="L219" s="1"/>
    </row>
    <row r="220" spans="1:12">
      <c r="A220" t="s">
        <v>124</v>
      </c>
      <c r="B220" s="1">
        <v>148377.25</v>
      </c>
      <c r="C220" t="s">
        <v>41</v>
      </c>
      <c r="D220" s="1">
        <v>18957.09</v>
      </c>
      <c r="E220" t="s">
        <v>41</v>
      </c>
      <c r="F220" s="1">
        <f t="shared" si="39"/>
        <v>129420.16</v>
      </c>
      <c r="G220" t="s">
        <v>41</v>
      </c>
      <c r="H220" s="1"/>
      <c r="I220" s="1"/>
      <c r="J220" s="1"/>
      <c r="K220" s="1"/>
      <c r="L220" s="1"/>
    </row>
    <row r="221" spans="1:12">
      <c r="A221" t="s">
        <v>125</v>
      </c>
      <c r="B221" s="1">
        <v>1228637.8</v>
      </c>
      <c r="C221" t="s">
        <v>40</v>
      </c>
      <c r="D221" s="1">
        <v>20501.810000000001</v>
      </c>
      <c r="E221" t="s">
        <v>40</v>
      </c>
      <c r="F221" s="1">
        <f t="shared" si="39"/>
        <v>1208135.99</v>
      </c>
      <c r="G221" t="s">
        <v>40</v>
      </c>
      <c r="H221" s="1"/>
      <c r="I221" s="1"/>
      <c r="J221" s="1"/>
      <c r="K221" s="1"/>
      <c r="L221" s="1"/>
    </row>
    <row r="222" spans="1:12">
      <c r="A222" t="s">
        <v>126</v>
      </c>
      <c r="B222" s="1">
        <v>1700853.59</v>
      </c>
      <c r="C222" t="s">
        <v>39</v>
      </c>
      <c r="D222" s="1">
        <v>20796.099999999999</v>
      </c>
      <c r="E222" t="s">
        <v>39</v>
      </c>
      <c r="F222" s="1">
        <f t="shared" si="39"/>
        <v>1680057.49</v>
      </c>
      <c r="G222" t="s">
        <v>39</v>
      </c>
      <c r="H222" s="1"/>
      <c r="I222" s="1"/>
      <c r="J222" s="1"/>
      <c r="K222" s="1"/>
      <c r="L222" s="1"/>
    </row>
    <row r="223" spans="1:12">
      <c r="A223" t="s">
        <v>127</v>
      </c>
      <c r="B223" s="1">
        <v>838337.97</v>
      </c>
      <c r="C223" t="s">
        <v>38</v>
      </c>
      <c r="D223" s="1">
        <v>19911.490000000002</v>
      </c>
      <c r="E223" t="s">
        <v>38</v>
      </c>
      <c r="F223" s="1">
        <f t="shared" si="39"/>
        <v>818426.48</v>
      </c>
      <c r="G223" t="s">
        <v>38</v>
      </c>
      <c r="H223" s="1"/>
      <c r="I223" s="1"/>
      <c r="J223" s="1"/>
      <c r="K223" s="1"/>
      <c r="L223" s="1"/>
    </row>
    <row r="224" spans="1:12">
      <c r="A224" t="s">
        <v>128</v>
      </c>
      <c r="B224" s="1">
        <v>11666562.9</v>
      </c>
      <c r="C224" t="s">
        <v>3</v>
      </c>
      <c r="D224" s="1">
        <v>6716278.8099999996</v>
      </c>
      <c r="E224" t="s">
        <v>260</v>
      </c>
      <c r="F224" s="1">
        <f t="shared" si="39"/>
        <v>4950284.0900000008</v>
      </c>
      <c r="G224" t="s">
        <v>3</v>
      </c>
      <c r="H224" s="1"/>
      <c r="I224" s="1"/>
      <c r="J224" s="1"/>
      <c r="K224" s="1"/>
      <c r="L224" s="1"/>
    </row>
    <row r="225" spans="1:12">
      <c r="A225" t="s">
        <v>129</v>
      </c>
      <c r="B225" s="1">
        <v>1680022.6</v>
      </c>
      <c r="C225" t="s">
        <v>96</v>
      </c>
      <c r="D225" s="1">
        <v>655230.63</v>
      </c>
      <c r="E225" t="s">
        <v>259</v>
      </c>
      <c r="F225" s="1">
        <f t="shared" si="39"/>
        <v>1024791.9700000001</v>
      </c>
      <c r="G225" t="s">
        <v>96</v>
      </c>
      <c r="H225" s="1"/>
      <c r="I225" s="1"/>
      <c r="J225" s="1"/>
      <c r="K225" s="1"/>
      <c r="L225" s="1"/>
    </row>
    <row r="226" spans="1:12">
      <c r="A226" t="s">
        <v>130</v>
      </c>
      <c r="B226" s="1">
        <v>1843689.41</v>
      </c>
      <c r="C226" t="s">
        <v>95</v>
      </c>
      <c r="D226" s="1">
        <v>67229.11</v>
      </c>
      <c r="E226" t="s">
        <v>258</v>
      </c>
      <c r="F226" s="1">
        <f t="shared" si="39"/>
        <v>1776460.2999999998</v>
      </c>
      <c r="G226" t="s">
        <v>95</v>
      </c>
      <c r="H226" s="1"/>
      <c r="I226" s="1"/>
      <c r="J226" s="1"/>
      <c r="K226" s="1"/>
      <c r="L226" s="1"/>
    </row>
    <row r="227" spans="1:12">
      <c r="A227" t="s">
        <v>131</v>
      </c>
      <c r="B227" s="1">
        <v>507773.01</v>
      </c>
      <c r="C227" t="s">
        <v>94</v>
      </c>
      <c r="D227" s="1">
        <v>33964.94</v>
      </c>
      <c r="E227" t="s">
        <v>256</v>
      </c>
      <c r="F227" s="1">
        <f t="shared" si="39"/>
        <v>473808.07</v>
      </c>
      <c r="G227" t="s">
        <v>94</v>
      </c>
      <c r="H227" s="1"/>
      <c r="I227" s="1"/>
      <c r="J227" s="1"/>
      <c r="K227" s="1"/>
      <c r="L227" s="1"/>
    </row>
    <row r="228" spans="1:12">
      <c r="A228" t="s">
        <v>132</v>
      </c>
      <c r="B228" s="1">
        <v>1387188.79</v>
      </c>
      <c r="C228" t="s">
        <v>93</v>
      </c>
      <c r="D228" s="1">
        <v>20039.8</v>
      </c>
      <c r="E228" t="s">
        <v>255</v>
      </c>
      <c r="F228" s="1">
        <f t="shared" si="39"/>
        <v>1367148.99</v>
      </c>
      <c r="G228" t="s">
        <v>93</v>
      </c>
      <c r="H228" s="1"/>
      <c r="I228" s="1"/>
      <c r="J228" s="1"/>
      <c r="K228" s="1"/>
      <c r="L228" s="1"/>
    </row>
    <row r="229" spans="1:12">
      <c r="A229" t="s">
        <v>133</v>
      </c>
      <c r="B229" s="1">
        <v>178680.92</v>
      </c>
      <c r="C229" t="s">
        <v>92</v>
      </c>
      <c r="D229" s="1">
        <v>22044.87</v>
      </c>
      <c r="E229" t="s">
        <v>253</v>
      </c>
      <c r="F229" s="1">
        <f t="shared" si="39"/>
        <v>156636.05000000002</v>
      </c>
      <c r="G229" t="s">
        <v>92</v>
      </c>
      <c r="H229" s="1"/>
      <c r="I229" s="1"/>
      <c r="J229" s="1"/>
      <c r="K229" s="1"/>
      <c r="L229" s="1"/>
    </row>
    <row r="230" spans="1:12">
      <c r="A230" t="s">
        <v>134</v>
      </c>
      <c r="B230" s="1">
        <v>392462.82</v>
      </c>
      <c r="C230" t="s">
        <v>91</v>
      </c>
      <c r="D230" s="1">
        <v>22262.44</v>
      </c>
      <c r="E230" t="s">
        <v>49</v>
      </c>
      <c r="F230" s="1">
        <f t="shared" si="39"/>
        <v>370200.38</v>
      </c>
      <c r="G230" t="s">
        <v>91</v>
      </c>
      <c r="H230" s="1"/>
      <c r="I230" s="1"/>
      <c r="J230" s="1"/>
      <c r="K230" s="1"/>
      <c r="L230" s="1"/>
    </row>
    <row r="231" spans="1:12">
      <c r="A231" t="s">
        <v>135</v>
      </c>
      <c r="B231" s="1">
        <v>133753.96</v>
      </c>
      <c r="C231" t="s">
        <v>90</v>
      </c>
      <c r="D231" s="1">
        <v>25104.400000000001</v>
      </c>
      <c r="E231" t="s">
        <v>48</v>
      </c>
      <c r="F231" s="1">
        <f t="shared" si="39"/>
        <v>108649.56</v>
      </c>
      <c r="G231" t="s">
        <v>90</v>
      </c>
      <c r="H231" s="1"/>
      <c r="I231" s="1"/>
      <c r="J231" s="1"/>
      <c r="K231" s="1"/>
      <c r="L231" s="1"/>
    </row>
    <row r="232" spans="1:12">
      <c r="A232" t="s">
        <v>136</v>
      </c>
      <c r="B232" s="1">
        <v>157194.12</v>
      </c>
      <c r="C232" t="s">
        <v>89</v>
      </c>
      <c r="D232" s="1">
        <v>23140.97</v>
      </c>
      <c r="E232" t="s">
        <v>47</v>
      </c>
      <c r="F232" s="1">
        <f t="shared" si="39"/>
        <v>134053.15</v>
      </c>
      <c r="G232" t="s">
        <v>89</v>
      </c>
      <c r="H232" s="1"/>
      <c r="I232" s="1"/>
      <c r="J232" s="1"/>
      <c r="K232" s="1"/>
      <c r="L232" s="1"/>
    </row>
    <row r="233" spans="1:12">
      <c r="A233" t="s">
        <v>137</v>
      </c>
      <c r="B233" s="1">
        <v>107124.94</v>
      </c>
      <c r="C233" t="s">
        <v>2</v>
      </c>
      <c r="D233" s="1">
        <v>23442.22</v>
      </c>
      <c r="E233" t="s">
        <v>46</v>
      </c>
      <c r="F233" s="1">
        <f t="shared" si="39"/>
        <v>83682.720000000001</v>
      </c>
      <c r="G233" t="s">
        <v>2</v>
      </c>
      <c r="H233" s="1"/>
      <c r="I233" s="1"/>
      <c r="J233" s="1"/>
      <c r="K233" s="1"/>
      <c r="L233" s="1"/>
    </row>
    <row r="234" spans="1:12">
      <c r="A234" t="s">
        <v>138</v>
      </c>
      <c r="B234" s="1">
        <v>76412.09</v>
      </c>
      <c r="C234" t="s">
        <v>1</v>
      </c>
      <c r="D234" s="1">
        <v>19351.97</v>
      </c>
      <c r="E234" t="s">
        <v>45</v>
      </c>
      <c r="F234" s="1">
        <f t="shared" si="39"/>
        <v>57060.119999999995</v>
      </c>
      <c r="G234" t="s">
        <v>1</v>
      </c>
      <c r="H234" s="1"/>
      <c r="I234" s="1"/>
      <c r="J234" s="1"/>
      <c r="K234" s="1"/>
      <c r="L234" s="1"/>
    </row>
    <row r="235" spans="1:12">
      <c r="A235" t="s">
        <v>139</v>
      </c>
      <c r="B235" s="1">
        <v>498688.45</v>
      </c>
      <c r="C235" t="s">
        <v>0</v>
      </c>
      <c r="D235" s="1">
        <v>21625.39</v>
      </c>
      <c r="E235" t="s">
        <v>44</v>
      </c>
      <c r="F235" s="1">
        <f t="shared" si="39"/>
        <v>477063.06</v>
      </c>
      <c r="G235" t="s">
        <v>0</v>
      </c>
      <c r="H235" s="1"/>
      <c r="I235" s="1"/>
      <c r="J235" s="1"/>
      <c r="K235" s="1"/>
      <c r="L235" s="1"/>
    </row>
    <row r="236" spans="1:12">
      <c r="A236" t="s">
        <v>140</v>
      </c>
      <c r="B236" s="1">
        <v>626208.78</v>
      </c>
      <c r="C236" t="s">
        <v>103</v>
      </c>
      <c r="D236" s="1">
        <v>18246.32</v>
      </c>
      <c r="E236" t="s">
        <v>43</v>
      </c>
      <c r="F236" s="1">
        <f t="shared" si="39"/>
        <v>607962.46000000008</v>
      </c>
      <c r="G236" t="s">
        <v>103</v>
      </c>
      <c r="H236" s="1"/>
      <c r="I236" s="1"/>
      <c r="J236" s="1"/>
      <c r="K236" s="1"/>
      <c r="L236" s="1"/>
    </row>
    <row r="237" spans="1:12">
      <c r="A237" t="s">
        <v>358</v>
      </c>
      <c r="B237" s="1">
        <v>502066.79</v>
      </c>
      <c r="C237" t="s">
        <v>102</v>
      </c>
      <c r="D237" s="1">
        <v>17994.73</v>
      </c>
      <c r="E237" t="s">
        <v>42</v>
      </c>
      <c r="F237" s="1">
        <f t="shared" si="39"/>
        <v>484072.06</v>
      </c>
      <c r="G237" t="s">
        <v>102</v>
      </c>
      <c r="H237" s="1"/>
      <c r="I237" s="1"/>
      <c r="J237" s="1"/>
      <c r="K237" s="1"/>
      <c r="L237" s="1"/>
    </row>
    <row r="238" spans="1:12">
      <c r="A238" t="s">
        <v>359</v>
      </c>
      <c r="B238" s="1">
        <v>205581.76</v>
      </c>
      <c r="C238" t="s">
        <v>101</v>
      </c>
      <c r="D238" s="1">
        <v>18957.09</v>
      </c>
      <c r="E238" t="s">
        <v>41</v>
      </c>
      <c r="F238" s="1">
        <f t="shared" si="39"/>
        <v>186624.67</v>
      </c>
      <c r="G238" t="s">
        <v>101</v>
      </c>
      <c r="H238" s="1"/>
      <c r="I238" s="1"/>
      <c r="J238" s="1"/>
      <c r="K238" s="1"/>
      <c r="L238" s="1"/>
    </row>
    <row r="239" spans="1:12">
      <c r="A239" t="s">
        <v>360</v>
      </c>
      <c r="B239" s="1">
        <v>347586.84</v>
      </c>
      <c r="C239" t="s">
        <v>100</v>
      </c>
      <c r="D239" s="1">
        <v>20501.810000000001</v>
      </c>
      <c r="E239" t="s">
        <v>40</v>
      </c>
      <c r="F239" s="1">
        <f t="shared" si="39"/>
        <v>327085.03000000003</v>
      </c>
      <c r="G239" t="s">
        <v>100</v>
      </c>
      <c r="H239" s="1"/>
      <c r="I239" s="1"/>
      <c r="J239" s="1"/>
      <c r="K239" s="1"/>
      <c r="L239" s="1"/>
    </row>
    <row r="240" spans="1:12">
      <c r="A240" t="s">
        <v>361</v>
      </c>
      <c r="B240" s="1">
        <v>344043.23</v>
      </c>
      <c r="C240" t="s">
        <v>99</v>
      </c>
      <c r="D240" s="1">
        <v>20796.099999999999</v>
      </c>
      <c r="E240" t="s">
        <v>39</v>
      </c>
      <c r="F240" s="1">
        <f t="shared" si="39"/>
        <v>323247.13</v>
      </c>
      <c r="G240" t="s">
        <v>99</v>
      </c>
      <c r="H240" s="1"/>
      <c r="I240" s="1"/>
      <c r="J240" s="1"/>
      <c r="K240" s="1"/>
      <c r="L240" s="1"/>
    </row>
    <row r="241" spans="1:12">
      <c r="A241" t="s">
        <v>362</v>
      </c>
      <c r="B241" s="1">
        <v>363152.19</v>
      </c>
      <c r="C241" t="s">
        <v>98</v>
      </c>
      <c r="D241" s="1">
        <v>19911.490000000002</v>
      </c>
      <c r="E241" t="s">
        <v>38</v>
      </c>
      <c r="F241" s="1">
        <f t="shared" si="39"/>
        <v>343240.7</v>
      </c>
      <c r="G241" t="s">
        <v>98</v>
      </c>
      <c r="H241" s="1"/>
      <c r="I241" s="1"/>
      <c r="J241" s="1"/>
      <c r="K241" s="1"/>
      <c r="L241" s="1"/>
    </row>
    <row r="242" spans="1:12">
      <c r="A242" t="s">
        <v>363</v>
      </c>
      <c r="B242" s="1">
        <v>11768335.57</v>
      </c>
      <c r="C242" t="s">
        <v>97</v>
      </c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t="s">
        <v>364</v>
      </c>
      <c r="B243" s="1">
        <v>312982.61</v>
      </c>
      <c r="C243" t="s">
        <v>96</v>
      </c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t="s">
        <v>365</v>
      </c>
      <c r="B244" s="1">
        <v>114351.89</v>
      </c>
      <c r="C244" t="s">
        <v>95</v>
      </c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t="s">
        <v>366</v>
      </c>
      <c r="B245" s="1">
        <v>33465.07</v>
      </c>
      <c r="C245" t="s">
        <v>94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t="s">
        <v>367</v>
      </c>
      <c r="B246" s="1">
        <v>37148.910000000003</v>
      </c>
      <c r="C246" t="s">
        <v>93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t="s">
        <v>368</v>
      </c>
      <c r="B247" s="1">
        <v>33188.32</v>
      </c>
      <c r="C247" t="s">
        <v>92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t="s">
        <v>369</v>
      </c>
      <c r="B248" s="1">
        <v>30956.35</v>
      </c>
      <c r="C248" t="s">
        <v>91</v>
      </c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t="s">
        <v>370</v>
      </c>
      <c r="B249" s="1">
        <v>35421.53</v>
      </c>
      <c r="C249" t="s">
        <v>90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t="s">
        <v>371</v>
      </c>
      <c r="B250" s="1">
        <v>29668.240000000002</v>
      </c>
      <c r="C250" t="s">
        <v>89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t="s">
        <v>372</v>
      </c>
      <c r="B251" s="1">
        <v>24956.48</v>
      </c>
      <c r="C251" t="s">
        <v>265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t="s">
        <v>373</v>
      </c>
      <c r="B252" s="1">
        <v>23159.54</v>
      </c>
      <c r="C252" t="s">
        <v>264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t="s">
        <v>374</v>
      </c>
      <c r="B253" s="1">
        <v>23497.97</v>
      </c>
      <c r="C253" t="s">
        <v>263</v>
      </c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t="s">
        <v>173</v>
      </c>
      <c r="B254" s="1">
        <v>24268.84</v>
      </c>
      <c r="C254" t="s">
        <v>262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t="s">
        <v>174</v>
      </c>
      <c r="B255" s="1">
        <v>22989.38</v>
      </c>
      <c r="C255" t="s">
        <v>261</v>
      </c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t="s">
        <v>175</v>
      </c>
      <c r="B256" s="1">
        <v>6716278.8099999996</v>
      </c>
      <c r="C256" t="s">
        <v>260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t="s">
        <v>176</v>
      </c>
      <c r="B257" s="1">
        <v>655230.63</v>
      </c>
      <c r="C257" t="s">
        <v>259</v>
      </c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t="s">
        <v>177</v>
      </c>
      <c r="B258" s="1">
        <v>67229.11</v>
      </c>
      <c r="C258" t="s">
        <v>258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t="s">
        <v>178</v>
      </c>
      <c r="B259" s="1">
        <v>33964.94</v>
      </c>
      <c r="C259" t="s">
        <v>256</v>
      </c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t="s">
        <v>179</v>
      </c>
      <c r="B260" s="1">
        <v>20039.8</v>
      </c>
      <c r="C260" t="s">
        <v>255</v>
      </c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t="s">
        <v>180</v>
      </c>
      <c r="B261" s="1">
        <v>22044.87</v>
      </c>
      <c r="C261" t="s">
        <v>253</v>
      </c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t="s">
        <v>181</v>
      </c>
      <c r="B262" s="1">
        <v>22262.44</v>
      </c>
      <c r="C262" t="s">
        <v>49</v>
      </c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t="s">
        <v>182</v>
      </c>
      <c r="B263" s="1">
        <v>25104.400000000001</v>
      </c>
      <c r="C263" t="s">
        <v>48</v>
      </c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t="s">
        <v>183</v>
      </c>
      <c r="B264" s="1">
        <v>23140.97</v>
      </c>
      <c r="C264" t="s">
        <v>47</v>
      </c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t="s">
        <v>184</v>
      </c>
      <c r="B265" s="1">
        <v>23442.22</v>
      </c>
      <c r="C265" t="s">
        <v>46</v>
      </c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t="s">
        <v>185</v>
      </c>
      <c r="B266" s="1">
        <v>19351.97</v>
      </c>
      <c r="C266" t="s">
        <v>45</v>
      </c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t="s">
        <v>186</v>
      </c>
      <c r="B267" s="1">
        <v>21625.39</v>
      </c>
      <c r="C267" t="s">
        <v>44</v>
      </c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t="s">
        <v>187</v>
      </c>
      <c r="B268" s="1">
        <v>18246.32</v>
      </c>
      <c r="C268" t="s">
        <v>43</v>
      </c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t="s">
        <v>188</v>
      </c>
      <c r="B269" s="1">
        <v>17994.73</v>
      </c>
      <c r="C269" t="s">
        <v>42</v>
      </c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t="s">
        <v>189</v>
      </c>
      <c r="B270" s="1">
        <v>18957.09</v>
      </c>
      <c r="C270" t="s">
        <v>41</v>
      </c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t="s">
        <v>190</v>
      </c>
      <c r="B271" s="1">
        <v>20501.810000000001</v>
      </c>
      <c r="C271" t="s">
        <v>40</v>
      </c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t="s">
        <v>191</v>
      </c>
      <c r="B272" s="1">
        <v>20796.099999999999</v>
      </c>
      <c r="C272" t="s">
        <v>39</v>
      </c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t="s">
        <v>192</v>
      </c>
      <c r="B273" s="1">
        <v>19911.490000000002</v>
      </c>
      <c r="C273" t="s">
        <v>38</v>
      </c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t="s">
        <v>193</v>
      </c>
      <c r="B274" s="1">
        <v>3753393.78</v>
      </c>
      <c r="C274" t="s">
        <v>36</v>
      </c>
      <c r="D274" s="1">
        <v>128173</v>
      </c>
      <c r="E274" s="1"/>
      <c r="F274" s="1">
        <f>B274-D274</f>
        <v>3625220.78</v>
      </c>
      <c r="G274" s="1"/>
      <c r="H274" s="1"/>
      <c r="I274" s="1"/>
      <c r="J274" s="1"/>
      <c r="K274" s="1"/>
      <c r="L274" s="1"/>
    </row>
    <row r="275" spans="1:12">
      <c r="A275" t="s">
        <v>194</v>
      </c>
      <c r="B275" s="1">
        <v>8990614.4600000009</v>
      </c>
      <c r="C275" t="s">
        <v>37</v>
      </c>
      <c r="D275" s="1">
        <v>128173</v>
      </c>
      <c r="E275" s="1"/>
      <c r="F275" s="1">
        <f t="shared" ref="F275:F291" si="40">B275-D275</f>
        <v>8862441.4600000009</v>
      </c>
      <c r="G275" s="1"/>
      <c r="H275" s="1"/>
      <c r="I275" s="1"/>
      <c r="J275" s="1"/>
      <c r="K275" s="1"/>
      <c r="L275" s="1"/>
    </row>
    <row r="276" spans="1:12">
      <c r="A276" t="s">
        <v>195</v>
      </c>
      <c r="B276" s="1">
        <v>3486266.99</v>
      </c>
      <c r="C276" t="s">
        <v>36</v>
      </c>
      <c r="D276" s="1">
        <v>128173</v>
      </c>
      <c r="E276" s="1"/>
      <c r="F276" s="1">
        <f t="shared" si="40"/>
        <v>3358093.99</v>
      </c>
      <c r="G276" s="1"/>
      <c r="H276" s="1"/>
      <c r="I276" s="1"/>
      <c r="J276" s="1"/>
      <c r="K276" s="1"/>
      <c r="L276" s="1"/>
    </row>
    <row r="277" spans="1:12">
      <c r="A277" t="s">
        <v>196</v>
      </c>
      <c r="B277" s="1">
        <v>157985.60000000001</v>
      </c>
      <c r="C277" t="s">
        <v>34</v>
      </c>
      <c r="D277" s="1">
        <v>128173</v>
      </c>
      <c r="E277" s="1"/>
      <c r="F277" s="1">
        <f t="shared" si="40"/>
        <v>29812.600000000006</v>
      </c>
      <c r="G277" s="1"/>
      <c r="H277" s="1"/>
      <c r="I277" s="1"/>
      <c r="J277" s="1"/>
      <c r="K277" s="1"/>
      <c r="L277" s="1"/>
    </row>
    <row r="278" spans="1:12">
      <c r="A278" t="s">
        <v>197</v>
      </c>
      <c r="B278" s="1">
        <v>1021520.45</v>
      </c>
      <c r="C278" t="s">
        <v>35</v>
      </c>
      <c r="D278" s="1">
        <v>128173</v>
      </c>
      <c r="E278" s="1"/>
      <c r="F278" s="1">
        <f t="shared" si="40"/>
        <v>893347.45</v>
      </c>
      <c r="G278" s="1"/>
      <c r="H278" s="1"/>
      <c r="I278" s="1"/>
      <c r="J278" s="1"/>
      <c r="K278" s="1"/>
      <c r="L278" s="1"/>
    </row>
    <row r="279" spans="1:12">
      <c r="A279" t="s">
        <v>198</v>
      </c>
      <c r="B279" s="1">
        <v>400312.84</v>
      </c>
      <c r="C279" t="s">
        <v>34</v>
      </c>
      <c r="D279" s="1">
        <v>128173</v>
      </c>
      <c r="E279" s="1"/>
      <c r="F279" s="1">
        <f t="shared" si="40"/>
        <v>272139.84000000003</v>
      </c>
      <c r="G279" s="1"/>
      <c r="H279" s="1"/>
      <c r="I279" s="1"/>
      <c r="J279" s="1"/>
      <c r="K279" s="1"/>
      <c r="L279" s="1"/>
    </row>
    <row r="280" spans="1:12">
      <c r="A280" t="s">
        <v>199</v>
      </c>
      <c r="B280" s="1">
        <v>672487.57</v>
      </c>
      <c r="C280" t="s">
        <v>32</v>
      </c>
      <c r="D280" s="1">
        <v>128173</v>
      </c>
      <c r="E280" s="1"/>
      <c r="F280" s="1">
        <f t="shared" si="40"/>
        <v>544314.56999999995</v>
      </c>
      <c r="G280" s="1"/>
      <c r="H280" s="1"/>
      <c r="I280" s="1"/>
      <c r="J280" s="1"/>
      <c r="K280" s="1"/>
      <c r="L280" s="1"/>
    </row>
    <row r="281" spans="1:12">
      <c r="A281" t="s">
        <v>200</v>
      </c>
      <c r="B281" s="1">
        <v>2509404.56</v>
      </c>
      <c r="C281" t="s">
        <v>33</v>
      </c>
      <c r="D281" s="1">
        <v>128173</v>
      </c>
      <c r="E281" s="1"/>
      <c r="F281" s="1">
        <f t="shared" si="40"/>
        <v>2381231.56</v>
      </c>
      <c r="G281" s="1"/>
      <c r="H281" s="1"/>
      <c r="I281" s="1"/>
      <c r="J281" s="1"/>
      <c r="K281" s="1"/>
      <c r="L281" s="1"/>
    </row>
    <row r="282" spans="1:12">
      <c r="A282" t="s">
        <v>201</v>
      </c>
      <c r="B282" s="1">
        <v>787178.42</v>
      </c>
      <c r="C282" t="s">
        <v>32</v>
      </c>
      <c r="D282" s="1">
        <v>128173</v>
      </c>
      <c r="E282" s="1"/>
      <c r="F282" s="1">
        <f t="shared" si="40"/>
        <v>659005.42000000004</v>
      </c>
      <c r="G282" s="1"/>
      <c r="H282" s="1"/>
      <c r="I282" s="1"/>
      <c r="J282" s="1"/>
      <c r="K282" s="1"/>
      <c r="L282" s="1"/>
    </row>
    <row r="283" spans="1:12">
      <c r="A283" t="s">
        <v>202</v>
      </c>
      <c r="B283" s="1">
        <v>210590.72</v>
      </c>
      <c r="C283" t="s">
        <v>30</v>
      </c>
      <c r="D283" s="1">
        <v>128173</v>
      </c>
      <c r="E283" s="1"/>
      <c r="F283" s="1">
        <f t="shared" si="40"/>
        <v>82417.72</v>
      </c>
      <c r="G283" s="1"/>
      <c r="H283" s="1"/>
      <c r="I283" s="1"/>
      <c r="J283" s="1"/>
      <c r="K283" s="1"/>
      <c r="L283" s="1"/>
    </row>
    <row r="284" spans="1:12">
      <c r="A284" t="s">
        <v>203</v>
      </c>
      <c r="B284" s="1">
        <v>1982571.94</v>
      </c>
      <c r="C284" t="s">
        <v>31</v>
      </c>
      <c r="D284" s="1">
        <v>128173</v>
      </c>
      <c r="E284" s="1"/>
      <c r="F284" s="1">
        <f t="shared" si="40"/>
        <v>1854398.94</v>
      </c>
      <c r="G284" s="1"/>
      <c r="H284" s="1"/>
      <c r="I284" s="1"/>
      <c r="J284" s="1"/>
      <c r="K284" s="1"/>
      <c r="L284" s="1"/>
    </row>
    <row r="285" spans="1:12">
      <c r="A285" t="s">
        <v>204</v>
      </c>
      <c r="B285" s="1">
        <v>313223.26</v>
      </c>
      <c r="C285" t="s">
        <v>30</v>
      </c>
      <c r="D285" s="1">
        <v>128173</v>
      </c>
      <c r="E285" s="1"/>
      <c r="F285" s="1">
        <f t="shared" si="40"/>
        <v>185050.26</v>
      </c>
      <c r="G285" s="1"/>
      <c r="H285" s="1"/>
      <c r="I285" s="1"/>
      <c r="J285" s="1"/>
      <c r="K285" s="1"/>
      <c r="L285" s="1"/>
    </row>
    <row r="286" spans="1:12">
      <c r="A286" t="s">
        <v>205</v>
      </c>
      <c r="B286" s="1">
        <v>329471.01</v>
      </c>
      <c r="C286" t="s">
        <v>28</v>
      </c>
      <c r="D286" s="1">
        <v>128173</v>
      </c>
      <c r="E286" s="1"/>
      <c r="F286" s="1">
        <f t="shared" si="40"/>
        <v>201298.01</v>
      </c>
      <c r="G286" s="1"/>
      <c r="H286" s="1"/>
      <c r="I286" s="1"/>
      <c r="J286" s="1"/>
      <c r="K286" s="1"/>
      <c r="L286" s="1"/>
    </row>
    <row r="287" spans="1:12">
      <c r="A287" t="s">
        <v>206</v>
      </c>
      <c r="B287" s="1">
        <v>2504457.2000000002</v>
      </c>
      <c r="C287" t="s">
        <v>29</v>
      </c>
      <c r="D287" s="1">
        <v>128173</v>
      </c>
      <c r="E287" s="1"/>
      <c r="F287" s="1">
        <f t="shared" si="40"/>
        <v>2376284.2000000002</v>
      </c>
      <c r="G287" s="1"/>
      <c r="H287" s="1"/>
      <c r="I287" s="1"/>
      <c r="J287" s="1"/>
      <c r="K287" s="1"/>
      <c r="L287" s="1"/>
    </row>
    <row r="288" spans="1:12">
      <c r="A288" t="s">
        <v>207</v>
      </c>
      <c r="B288" s="1">
        <v>378117.15</v>
      </c>
      <c r="C288" t="s">
        <v>28</v>
      </c>
      <c r="D288" s="1">
        <v>128173</v>
      </c>
      <c r="E288" s="1"/>
      <c r="F288" s="1">
        <f t="shared" si="40"/>
        <v>249944.15000000002</v>
      </c>
      <c r="G288" s="1"/>
      <c r="H288" s="1"/>
      <c r="I288" s="1"/>
      <c r="J288" s="1"/>
      <c r="K288" s="1"/>
      <c r="L288" s="1"/>
    </row>
    <row r="289" spans="1:12">
      <c r="A289" t="s">
        <v>208</v>
      </c>
      <c r="B289" s="1">
        <v>1635669.65</v>
      </c>
      <c r="C289" t="s">
        <v>27</v>
      </c>
      <c r="D289" s="1">
        <v>128173</v>
      </c>
      <c r="E289" s="1"/>
      <c r="F289" s="1">
        <f t="shared" si="40"/>
        <v>1507496.65</v>
      </c>
      <c r="G289" s="1"/>
      <c r="H289" s="1"/>
      <c r="I289" s="1"/>
      <c r="J289" s="1"/>
      <c r="K289" s="1"/>
      <c r="L289" s="1"/>
    </row>
    <row r="290" spans="1:12">
      <c r="A290" t="s">
        <v>209</v>
      </c>
      <c r="B290" s="1">
        <v>3299271.48</v>
      </c>
      <c r="C290" t="s">
        <v>26</v>
      </c>
      <c r="D290" s="1">
        <v>128173</v>
      </c>
      <c r="E290" s="1"/>
      <c r="F290" s="1">
        <f t="shared" si="40"/>
        <v>3171098.48</v>
      </c>
      <c r="G290" s="1"/>
      <c r="H290" s="1"/>
      <c r="I290" s="1"/>
      <c r="J290" s="1"/>
      <c r="K290" s="1"/>
      <c r="L290" s="1"/>
    </row>
    <row r="291" spans="1:12">
      <c r="A291" t="s">
        <v>210</v>
      </c>
      <c r="B291" s="1">
        <v>1759241.99</v>
      </c>
      <c r="C291" t="s">
        <v>215</v>
      </c>
      <c r="D291" s="1">
        <v>128173</v>
      </c>
      <c r="E291" s="1"/>
      <c r="F291" s="1">
        <f t="shared" si="40"/>
        <v>1631068.99</v>
      </c>
      <c r="G291" s="1"/>
      <c r="H291" s="1"/>
      <c r="I291" s="1"/>
      <c r="J291" s="1"/>
      <c r="K291" s="1"/>
      <c r="L291" s="1"/>
    </row>
    <row r="292" spans="1:12">
      <c r="A292" t="s">
        <v>211</v>
      </c>
      <c r="B292" s="1">
        <v>134143</v>
      </c>
      <c r="C292" t="s">
        <v>214</v>
      </c>
      <c r="E292" s="1"/>
      <c r="F292" s="1"/>
      <c r="G292" s="1"/>
      <c r="H292" s="1"/>
      <c r="I292" s="1"/>
      <c r="J292" s="1"/>
      <c r="K292" s="1"/>
      <c r="L292" s="1"/>
    </row>
    <row r="293" spans="1:12">
      <c r="A293" t="s">
        <v>212</v>
      </c>
      <c r="B293" s="1">
        <v>122203</v>
      </c>
      <c r="C293" t="s">
        <v>213</v>
      </c>
      <c r="D293" s="1">
        <f>(B292+B293)/2</f>
        <v>128173</v>
      </c>
      <c r="E293" s="1"/>
      <c r="F293" s="1"/>
      <c r="G293" s="1"/>
      <c r="H293" s="1"/>
      <c r="I293" s="1"/>
      <c r="J293" s="1"/>
      <c r="K293" s="1"/>
      <c r="L293" s="1"/>
    </row>
    <row r="294" spans="1:12">
      <c r="A294" t="s">
        <v>84</v>
      </c>
      <c r="B294" s="1">
        <v>16026094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B295" s="1" t="s">
        <v>82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B296" s="1" t="s">
        <v>83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~IQ10C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CTS LITS</cp:lastModifiedBy>
  <dcterms:created xsi:type="dcterms:W3CDTF">2010-03-02T15:17:50Z</dcterms:created>
  <dcterms:modified xsi:type="dcterms:W3CDTF">2010-03-06T14:55:43Z</dcterms:modified>
</cp:coreProperties>
</file>