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820" yWindow="5600" windowWidth="23880" windowHeight="16740"/>
  </bookViews>
  <sheets>
    <sheet name="~IQ10C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170" i="1"/>
  <c r="O170"/>
  <c r="J170"/>
  <c r="T141"/>
  <c r="O141"/>
  <c r="J141"/>
  <c r="T112"/>
  <c r="O112"/>
  <c r="J112"/>
  <c r="T83"/>
  <c r="O83"/>
  <c r="J83"/>
  <c r="T54"/>
  <c r="O54"/>
  <c r="J54"/>
  <c r="T25"/>
  <c r="O25"/>
  <c r="J25"/>
  <c r="J29"/>
  <c r="K7"/>
  <c r="T174"/>
  <c r="U152"/>
  <c r="W152"/>
  <c r="U153"/>
  <c r="W153"/>
  <c r="U154"/>
  <c r="W154"/>
  <c r="U155"/>
  <c r="W155"/>
  <c r="U156"/>
  <c r="W156"/>
  <c r="U157"/>
  <c r="W157"/>
  <c r="U158"/>
  <c r="W158"/>
  <c r="U159"/>
  <c r="W159"/>
  <c r="U160"/>
  <c r="W160"/>
  <c r="U161"/>
  <c r="W161"/>
  <c r="U162"/>
  <c r="W162"/>
  <c r="U163"/>
  <c r="W163"/>
  <c r="U164"/>
  <c r="W164"/>
  <c r="U165"/>
  <c r="W165"/>
  <c r="U166"/>
  <c r="W166"/>
  <c r="U167"/>
  <c r="W167"/>
  <c r="U168"/>
  <c r="W168"/>
  <c r="U151"/>
  <c r="W151"/>
  <c r="O174"/>
  <c r="P152"/>
  <c r="R152"/>
  <c r="P153"/>
  <c r="R153"/>
  <c r="P154"/>
  <c r="R154"/>
  <c r="P155"/>
  <c r="R155"/>
  <c r="P156"/>
  <c r="R156"/>
  <c r="P157"/>
  <c r="R157"/>
  <c r="P158"/>
  <c r="R158"/>
  <c r="P159"/>
  <c r="R159"/>
  <c r="P160"/>
  <c r="R160"/>
  <c r="P161"/>
  <c r="R161"/>
  <c r="P162"/>
  <c r="R162"/>
  <c r="P163"/>
  <c r="R163"/>
  <c r="P164"/>
  <c r="R164"/>
  <c r="P165"/>
  <c r="R165"/>
  <c r="P166"/>
  <c r="R166"/>
  <c r="P167"/>
  <c r="R167"/>
  <c r="P168"/>
  <c r="R168"/>
  <c r="P151"/>
  <c r="R151"/>
  <c r="J174"/>
  <c r="K152"/>
  <c r="M152"/>
  <c r="K153"/>
  <c r="M153"/>
  <c r="K154"/>
  <c r="M154"/>
  <c r="K155"/>
  <c r="M155"/>
  <c r="K156"/>
  <c r="M156"/>
  <c r="K157"/>
  <c r="M157"/>
  <c r="K158"/>
  <c r="M158"/>
  <c r="K159"/>
  <c r="M159"/>
  <c r="K160"/>
  <c r="M160"/>
  <c r="K161"/>
  <c r="M161"/>
  <c r="K162"/>
  <c r="M162"/>
  <c r="K163"/>
  <c r="M163"/>
  <c r="K164"/>
  <c r="M164"/>
  <c r="K165"/>
  <c r="M165"/>
  <c r="K166"/>
  <c r="M166"/>
  <c r="K167"/>
  <c r="M167"/>
  <c r="K168"/>
  <c r="M168"/>
  <c r="K151"/>
  <c r="M151"/>
  <c r="T145"/>
  <c r="U123"/>
  <c r="W123"/>
  <c r="U124"/>
  <c r="W124"/>
  <c r="U125"/>
  <c r="W125"/>
  <c r="U126"/>
  <c r="W126"/>
  <c r="U127"/>
  <c r="W127"/>
  <c r="U128"/>
  <c r="W128"/>
  <c r="U129"/>
  <c r="W129"/>
  <c r="U130"/>
  <c r="W130"/>
  <c r="U131"/>
  <c r="W131"/>
  <c r="U132"/>
  <c r="W132"/>
  <c r="U133"/>
  <c r="W133"/>
  <c r="U134"/>
  <c r="W134"/>
  <c r="U135"/>
  <c r="W135"/>
  <c r="U122"/>
  <c r="W122"/>
  <c r="O145"/>
  <c r="P123"/>
  <c r="R123"/>
  <c r="P124"/>
  <c r="R124"/>
  <c r="P125"/>
  <c r="R125"/>
  <c r="P126"/>
  <c r="R126"/>
  <c r="P127"/>
  <c r="R127"/>
  <c r="P128"/>
  <c r="R128"/>
  <c r="P129"/>
  <c r="R129"/>
  <c r="P130"/>
  <c r="R130"/>
  <c r="P131"/>
  <c r="R131"/>
  <c r="P132"/>
  <c r="R132"/>
  <c r="P133"/>
  <c r="R133"/>
  <c r="P134"/>
  <c r="R134"/>
  <c r="P122"/>
  <c r="R122"/>
  <c r="J145"/>
  <c r="K123"/>
  <c r="M123"/>
  <c r="K124"/>
  <c r="M124"/>
  <c r="K125"/>
  <c r="M125"/>
  <c r="K126"/>
  <c r="M126"/>
  <c r="K127"/>
  <c r="M127"/>
  <c r="K128"/>
  <c r="M128"/>
  <c r="K129"/>
  <c r="M129"/>
  <c r="K130"/>
  <c r="M130"/>
  <c r="K131"/>
  <c r="M131"/>
  <c r="K132"/>
  <c r="M132"/>
  <c r="K133"/>
  <c r="M133"/>
  <c r="K134"/>
  <c r="M134"/>
  <c r="K135"/>
  <c r="M135"/>
  <c r="K122"/>
  <c r="M122"/>
  <c r="T116"/>
  <c r="U94"/>
  <c r="W94"/>
  <c r="U95"/>
  <c r="W95"/>
  <c r="U96"/>
  <c r="W96"/>
  <c r="U97"/>
  <c r="W97"/>
  <c r="U98"/>
  <c r="W98"/>
  <c r="U99"/>
  <c r="W99"/>
  <c r="U100"/>
  <c r="W100"/>
  <c r="U101"/>
  <c r="W101"/>
  <c r="U102"/>
  <c r="W102"/>
  <c r="U103"/>
  <c r="W103"/>
  <c r="U104"/>
  <c r="W104"/>
  <c r="U105"/>
  <c r="W105"/>
  <c r="U106"/>
  <c r="W106"/>
  <c r="U93"/>
  <c r="W93"/>
  <c r="O116"/>
  <c r="P94"/>
  <c r="R94"/>
  <c r="P95"/>
  <c r="R95"/>
  <c r="P96"/>
  <c r="R96"/>
  <c r="P97"/>
  <c r="R97"/>
  <c r="P98"/>
  <c r="R98"/>
  <c r="P99"/>
  <c r="R99"/>
  <c r="P100"/>
  <c r="R100"/>
  <c r="P93"/>
  <c r="R93"/>
  <c r="J116"/>
  <c r="K94"/>
  <c r="M94"/>
  <c r="K95"/>
  <c r="M95"/>
  <c r="K96"/>
  <c r="M96"/>
  <c r="K97"/>
  <c r="M97"/>
  <c r="K98"/>
  <c r="M98"/>
  <c r="K99"/>
  <c r="M99"/>
  <c r="K100"/>
  <c r="M100"/>
  <c r="K101"/>
  <c r="M101"/>
  <c r="K102"/>
  <c r="M102"/>
  <c r="K103"/>
  <c r="M103"/>
  <c r="K104"/>
  <c r="M104"/>
  <c r="K105"/>
  <c r="M105"/>
  <c r="K106"/>
  <c r="M106"/>
  <c r="K93"/>
  <c r="M93"/>
  <c r="T87"/>
  <c r="U65"/>
  <c r="W65"/>
  <c r="U66"/>
  <c r="W66"/>
  <c r="U67"/>
  <c r="W67"/>
  <c r="U68"/>
  <c r="W68"/>
  <c r="U69"/>
  <c r="W69"/>
  <c r="U70"/>
  <c r="W70"/>
  <c r="U71"/>
  <c r="W71"/>
  <c r="U72"/>
  <c r="W72"/>
  <c r="U73"/>
  <c r="W73"/>
  <c r="U74"/>
  <c r="W74"/>
  <c r="U75"/>
  <c r="W75"/>
  <c r="U76"/>
  <c r="W76"/>
  <c r="U77"/>
  <c r="W77"/>
  <c r="U64"/>
  <c r="W64"/>
  <c r="O87"/>
  <c r="P65"/>
  <c r="R65"/>
  <c r="P66"/>
  <c r="R66"/>
  <c r="P67"/>
  <c r="R67"/>
  <c r="P68"/>
  <c r="R68"/>
  <c r="P69"/>
  <c r="R69"/>
  <c r="P70"/>
  <c r="R70"/>
  <c r="P71"/>
  <c r="R71"/>
  <c r="P64"/>
  <c r="R64"/>
  <c r="J87"/>
  <c r="K65"/>
  <c r="M65"/>
  <c r="K66"/>
  <c r="M66"/>
  <c r="K67"/>
  <c r="M67"/>
  <c r="K68"/>
  <c r="M68"/>
  <c r="K69"/>
  <c r="M69"/>
  <c r="K70"/>
  <c r="M70"/>
  <c r="K71"/>
  <c r="M71"/>
  <c r="K72"/>
  <c r="M72"/>
  <c r="K73"/>
  <c r="M73"/>
  <c r="K74"/>
  <c r="M74"/>
  <c r="K75"/>
  <c r="M75"/>
  <c r="K76"/>
  <c r="M76"/>
  <c r="K77"/>
  <c r="M77"/>
  <c r="K64"/>
  <c r="M64"/>
  <c r="T58"/>
  <c r="U36"/>
  <c r="W36"/>
  <c r="U37"/>
  <c r="W37"/>
  <c r="U38"/>
  <c r="W38"/>
  <c r="U39"/>
  <c r="W39"/>
  <c r="U40"/>
  <c r="W40"/>
  <c r="U41"/>
  <c r="W41"/>
  <c r="U42"/>
  <c r="W42"/>
  <c r="U43"/>
  <c r="W43"/>
  <c r="U44"/>
  <c r="W44"/>
  <c r="U45"/>
  <c r="W45"/>
  <c r="U46"/>
  <c r="W46"/>
  <c r="U47"/>
  <c r="W47"/>
  <c r="U48"/>
  <c r="W48"/>
  <c r="U35"/>
  <c r="W35"/>
  <c r="O58"/>
  <c r="P36"/>
  <c r="R36"/>
  <c r="P37"/>
  <c r="R37"/>
  <c r="P38"/>
  <c r="R38"/>
  <c r="P39"/>
  <c r="R39"/>
  <c r="P40"/>
  <c r="R40"/>
  <c r="P41"/>
  <c r="R41"/>
  <c r="P42"/>
  <c r="R42"/>
  <c r="P35"/>
  <c r="R35"/>
  <c r="J58"/>
  <c r="K36"/>
  <c r="M36"/>
  <c r="K37"/>
  <c r="M37"/>
  <c r="K38"/>
  <c r="M38"/>
  <c r="K39"/>
  <c r="M39"/>
  <c r="K40"/>
  <c r="M40"/>
  <c r="K41"/>
  <c r="M41"/>
  <c r="K42"/>
  <c r="M42"/>
  <c r="K43"/>
  <c r="M43"/>
  <c r="K44"/>
  <c r="M44"/>
  <c r="K45"/>
  <c r="M45"/>
  <c r="K46"/>
  <c r="M46"/>
  <c r="K47"/>
  <c r="M47"/>
  <c r="K48"/>
  <c r="M48"/>
  <c r="K35"/>
  <c r="M35"/>
  <c r="T29"/>
  <c r="U7"/>
  <c r="W7"/>
  <c r="U8"/>
  <c r="W8"/>
  <c r="U9"/>
  <c r="W9"/>
  <c r="U10"/>
  <c r="W10"/>
  <c r="U11"/>
  <c r="W11"/>
  <c r="U12"/>
  <c r="W12"/>
  <c r="U13"/>
  <c r="W13"/>
  <c r="U14"/>
  <c r="W14"/>
  <c r="U15"/>
  <c r="W15"/>
  <c r="U16"/>
  <c r="W16"/>
  <c r="U17"/>
  <c r="W17"/>
  <c r="U18"/>
  <c r="W18"/>
  <c r="U19"/>
  <c r="W19"/>
  <c r="U6"/>
  <c r="W6"/>
  <c r="O29"/>
  <c r="P7"/>
  <c r="R7"/>
  <c r="P8"/>
  <c r="R8"/>
  <c r="P9"/>
  <c r="R9"/>
  <c r="P10"/>
  <c r="R10"/>
  <c r="P11"/>
  <c r="R11"/>
  <c r="P12"/>
  <c r="R12"/>
  <c r="P13"/>
  <c r="R13"/>
  <c r="P14"/>
  <c r="R14"/>
  <c r="P6"/>
  <c r="R6"/>
  <c r="M7"/>
  <c r="K8"/>
  <c r="M8"/>
  <c r="K9"/>
  <c r="M9"/>
  <c r="K10"/>
  <c r="M10"/>
  <c r="K11"/>
  <c r="M11"/>
  <c r="K12"/>
  <c r="M12"/>
  <c r="K13"/>
  <c r="M13"/>
  <c r="K14"/>
  <c r="M14"/>
  <c r="K15"/>
  <c r="M15"/>
  <c r="K16"/>
  <c r="M16"/>
  <c r="K17"/>
  <c r="M17"/>
  <c r="K18"/>
  <c r="M18"/>
  <c r="K19"/>
  <c r="M19"/>
  <c r="K6"/>
  <c r="M6"/>
  <c r="U170"/>
  <c r="U172"/>
  <c r="U175"/>
  <c r="P170"/>
  <c r="P172"/>
  <c r="P175"/>
  <c r="K170"/>
  <c r="K172"/>
  <c r="K175"/>
  <c r="U141"/>
  <c r="U143"/>
  <c r="U146"/>
  <c r="P141"/>
  <c r="P143"/>
  <c r="P146"/>
  <c r="K141"/>
  <c r="K143"/>
  <c r="K146"/>
  <c r="U112"/>
  <c r="U114"/>
  <c r="U117"/>
  <c r="P112"/>
  <c r="P114"/>
  <c r="P117"/>
  <c r="K112"/>
  <c r="K114"/>
  <c r="K117"/>
  <c r="U83"/>
  <c r="U85"/>
  <c r="U88"/>
  <c r="P83"/>
  <c r="P85"/>
  <c r="P88"/>
  <c r="K83"/>
  <c r="K85"/>
  <c r="K88"/>
  <c r="U54"/>
  <c r="U56"/>
  <c r="U59"/>
  <c r="P54"/>
  <c r="P56"/>
  <c r="P59"/>
  <c r="K54"/>
  <c r="K56"/>
  <c r="K59"/>
  <c r="P25"/>
  <c r="P27"/>
  <c r="P30"/>
  <c r="U25"/>
  <c r="U27"/>
  <c r="U30"/>
  <c r="K25"/>
  <c r="K27"/>
  <c r="K30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7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3"/>
  <c r="F4"/>
  <c r="F5"/>
  <c r="F6"/>
  <c r="F7"/>
  <c r="F8"/>
  <c r="F9"/>
  <c r="F10"/>
  <c r="F11"/>
  <c r="F12"/>
  <c r="F13"/>
  <c r="F14"/>
  <c r="F15"/>
  <c r="F2"/>
  <c r="D293"/>
</calcChain>
</file>

<file path=xl/sharedStrings.xml><?xml version="1.0" encoding="utf-8"?>
<sst xmlns="http://schemas.openxmlformats.org/spreadsheetml/2006/main" count="1441" uniqueCount="495">
  <si>
    <t>RECT- 244</t>
  </si>
  <si>
    <t>RECT- 245</t>
  </si>
  <si>
    <t>RECT- 246</t>
  </si>
  <si>
    <t>RECT- 247</t>
  </si>
  <si>
    <t>RECT- 248</t>
  </si>
  <si>
    <t>RECT- 249</t>
  </si>
  <si>
    <t>RECT- 250</t>
  </si>
  <si>
    <t>RECT- 251</t>
  </si>
  <si>
    <t>RECT- 252</t>
  </si>
  <si>
    <t>Name</t>
  </si>
  <si>
    <t>SumAboveBG</t>
  </si>
  <si>
    <t>RECT-   1</t>
  </si>
  <si>
    <t>RECT-   2</t>
  </si>
  <si>
    <t>RECT-   3</t>
  </si>
  <si>
    <t>RECT-   4</t>
  </si>
  <si>
    <t>RECT-   5</t>
  </si>
  <si>
    <t>RECT-   6</t>
  </si>
  <si>
    <t>RECT-   7</t>
  </si>
  <si>
    <t>RECT-   8</t>
  </si>
  <si>
    <t>RECT-   9</t>
  </si>
  <si>
    <t>RECT-  10</t>
  </si>
  <si>
    <t>RECT-  11</t>
  </si>
  <si>
    <t>RECT-  12</t>
  </si>
  <si>
    <t>RECT-  13</t>
  </si>
  <si>
    <t>RECT-  14</t>
  </si>
  <si>
    <t>RECT-  15</t>
  </si>
  <si>
    <t>RECT-  16</t>
  </si>
  <si>
    <t>RECT-  17</t>
  </si>
  <si>
    <t>RECT-  18</t>
  </si>
  <si>
    <t>RECT-  19</t>
  </si>
  <si>
    <t>RECT-  20</t>
  </si>
  <si>
    <t>RECT-  21</t>
  </si>
  <si>
    <t>RECT-  22</t>
  </si>
  <si>
    <t>RECT-  23</t>
  </si>
  <si>
    <t>RECT-  24</t>
  </si>
  <si>
    <t>RECT-  25</t>
  </si>
  <si>
    <t>RECT-  26</t>
  </si>
  <si>
    <t>RECT-  27</t>
  </si>
  <si>
    <t>RECT-  28</t>
  </si>
  <si>
    <t>RECT-  29</t>
  </si>
  <si>
    <t>RECT-  30</t>
  </si>
  <si>
    <t>RECT-  31</t>
  </si>
  <si>
    <t>RECT-  32</t>
  </si>
  <si>
    <t>RECT-  33</t>
  </si>
  <si>
    <t>(-GreB)</t>
    <phoneticPr fontId="0" type="noConversion"/>
  </si>
  <si>
    <t>(+GreB)</t>
    <phoneticPr fontId="0" type="noConversion"/>
  </si>
  <si>
    <t>(-GreB)</t>
    <phoneticPr fontId="0" type="noConversion"/>
  </si>
  <si>
    <t>(+GreB)</t>
    <phoneticPr fontId="0" type="noConversion"/>
  </si>
  <si>
    <t>based on IQ volume numbers discounting the 2-nt products.</t>
    <phoneticPr fontId="0" type="noConversion"/>
  </si>
  <si>
    <t>Total Abortive:</t>
    <phoneticPr fontId="0" type="noConversion"/>
  </si>
  <si>
    <t>Productive:</t>
    <phoneticPr fontId="0" type="noConversion"/>
  </si>
  <si>
    <t>APR:</t>
    <phoneticPr fontId="0" type="noConversion"/>
  </si>
  <si>
    <t>Total trxpts:</t>
    <phoneticPr fontId="0" type="noConversion"/>
  </si>
  <si>
    <t>FL</t>
    <phoneticPr fontId="0" type="noConversion"/>
  </si>
  <si>
    <t>RECT-  84</t>
  </si>
  <si>
    <t>RECT-  85</t>
  </si>
  <si>
    <t>RECT-  86</t>
  </si>
  <si>
    <t>RECT-  87</t>
  </si>
  <si>
    <t>RECT-  88</t>
  </si>
  <si>
    <t>FL-RL1 (+GreB)</t>
    <phoneticPr fontId="0" type="noConversion"/>
  </si>
  <si>
    <t>FL-N25 (-GreB)</t>
    <phoneticPr fontId="0" type="noConversion"/>
  </si>
  <si>
    <t>FL-N25 (+GreB)</t>
    <phoneticPr fontId="0" type="noConversion"/>
  </si>
  <si>
    <t>19 nt</t>
    <phoneticPr fontId="0" type="noConversion"/>
  </si>
  <si>
    <t>18 nt</t>
    <phoneticPr fontId="0" type="noConversion"/>
  </si>
  <si>
    <t>17 nt</t>
    <phoneticPr fontId="0" type="noConversion"/>
  </si>
  <si>
    <t>16 nt</t>
    <phoneticPr fontId="0" type="noConversion"/>
  </si>
  <si>
    <t>15 nt</t>
    <phoneticPr fontId="0" type="noConversion"/>
  </si>
  <si>
    <t>14 nt</t>
    <phoneticPr fontId="0" type="noConversion"/>
  </si>
  <si>
    <t>13 nt</t>
    <phoneticPr fontId="0" type="noConversion"/>
  </si>
  <si>
    <t>12 nt</t>
    <phoneticPr fontId="0" type="noConversion"/>
  </si>
  <si>
    <t>11 nt</t>
    <phoneticPr fontId="0" type="noConversion"/>
  </si>
  <si>
    <t>10 nt</t>
    <phoneticPr fontId="0" type="noConversion"/>
  </si>
  <si>
    <t>9 nt</t>
    <phoneticPr fontId="0" type="noConversion"/>
  </si>
  <si>
    <t>8 nt</t>
    <phoneticPr fontId="0" type="noConversion"/>
  </si>
  <si>
    <t>7 nt</t>
    <phoneticPr fontId="0" type="noConversion"/>
  </si>
  <si>
    <t>6 nt</t>
    <phoneticPr fontId="0" type="noConversion"/>
  </si>
  <si>
    <t>6 nt</t>
    <phoneticPr fontId="0" type="noConversion"/>
  </si>
  <si>
    <t>5 nt</t>
    <phoneticPr fontId="0" type="noConversion"/>
  </si>
  <si>
    <t>4 nt</t>
    <phoneticPr fontId="0" type="noConversion"/>
  </si>
  <si>
    <t>N25</t>
    <phoneticPr fontId="0" type="noConversion"/>
  </si>
  <si>
    <t>(-)</t>
    <phoneticPr fontId="0" type="noConversion"/>
  </si>
  <si>
    <t>(+)</t>
    <phoneticPr fontId="0" type="noConversion"/>
  </si>
  <si>
    <t>(-)</t>
    <phoneticPr fontId="0" type="noConversion"/>
  </si>
  <si>
    <t>(+)</t>
    <phoneticPr fontId="0" type="noConversion"/>
  </si>
  <si>
    <t>N25anti</t>
    <phoneticPr fontId="0" type="noConversion"/>
  </si>
  <si>
    <t>DG203-2</t>
    <phoneticPr fontId="0" type="noConversion"/>
  </si>
  <si>
    <t>RL1 (WT)</t>
    <phoneticPr fontId="0" type="noConversion"/>
  </si>
  <si>
    <t>RL2 (L4-3)</t>
    <phoneticPr fontId="0" type="noConversion"/>
  </si>
  <si>
    <t>RL3 (L5-1)</t>
    <phoneticPr fontId="0" type="noConversion"/>
  </si>
  <si>
    <t>RL2(L4-3)</t>
    <phoneticPr fontId="0" type="noConversion"/>
  </si>
  <si>
    <t>RECT- 148</t>
  </si>
  <si>
    <t>RECT- 149</t>
  </si>
  <si>
    <t>RECT- 150</t>
  </si>
  <si>
    <t>RECT- 151</t>
  </si>
  <si>
    <t>RECT- 152</t>
  </si>
  <si>
    <t>RECT- 153</t>
  </si>
  <si>
    <t>RECT- 154</t>
  </si>
  <si>
    <t>RECT- 155</t>
  </si>
  <si>
    <t>RECT- 156</t>
  </si>
  <si>
    <t>RECT- 157</t>
  </si>
  <si>
    <t>RECT- 158</t>
  </si>
  <si>
    <t>RECT- 159</t>
  </si>
  <si>
    <t>RECT- 160</t>
  </si>
  <si>
    <t>RECT-  89</t>
  </si>
  <si>
    <t>RECT-  90</t>
  </si>
  <si>
    <t>RECT-  91</t>
  </si>
  <si>
    <t>RECT-  92</t>
  </si>
  <si>
    <t>RECT-  93</t>
  </si>
  <si>
    <t>RECT-  94</t>
  </si>
  <si>
    <t>RECT-  95</t>
  </si>
  <si>
    <t>RECT-  96</t>
  </si>
  <si>
    <t>RECT-  97</t>
  </si>
  <si>
    <t>RECT-  98</t>
  </si>
  <si>
    <t>RECT-  99</t>
  </si>
  <si>
    <t>RECT- 100</t>
  </si>
  <si>
    <t>RECT- 101</t>
  </si>
  <si>
    <t>RECT- 102</t>
  </si>
  <si>
    <t>RECT- 103</t>
  </si>
  <si>
    <t>RECT- 104</t>
  </si>
  <si>
    <t>RECT- 105</t>
  </si>
  <si>
    <t>RECT- 106</t>
  </si>
  <si>
    <t>RECT- 107</t>
  </si>
  <si>
    <t>RECT- 108</t>
  </si>
  <si>
    <t>RECT- 109</t>
  </si>
  <si>
    <t>RECT- 110</t>
  </si>
  <si>
    <t>RECT- 111</t>
  </si>
  <si>
    <t>RECT- 112</t>
  </si>
  <si>
    <t>RECT- 113</t>
  </si>
  <si>
    <t>RECT- 114</t>
  </si>
  <si>
    <t>RECT- 115</t>
  </si>
  <si>
    <t>RECT- 116</t>
  </si>
  <si>
    <t>RECT- 117</t>
  </si>
  <si>
    <t>RECT- 118</t>
  </si>
  <si>
    <t>RECT- 119</t>
  </si>
  <si>
    <t>RECT- 120</t>
  </si>
  <si>
    <t>RECT- 121</t>
  </si>
  <si>
    <t>RECT- 122</t>
  </si>
  <si>
    <t>RECT- 123</t>
  </si>
  <si>
    <t>RECT- 124</t>
  </si>
  <si>
    <t>RECT- 125</t>
  </si>
  <si>
    <t>N25(-GreB)</t>
    <phoneticPr fontId="0" type="noConversion"/>
  </si>
  <si>
    <t>N25(+GreB)</t>
    <phoneticPr fontId="0" type="noConversion"/>
  </si>
  <si>
    <t>N25(-GreB)</t>
    <phoneticPr fontId="0" type="noConversion"/>
  </si>
  <si>
    <t>AP</t>
    <phoneticPr fontId="0" type="noConversion"/>
  </si>
  <si>
    <t>RL1(-GreB)</t>
    <phoneticPr fontId="0" type="noConversion"/>
  </si>
  <si>
    <t>RL1(-GreB)</t>
    <phoneticPr fontId="0" type="noConversion"/>
  </si>
  <si>
    <t>FL</t>
    <phoneticPr fontId="0" type="noConversion"/>
  </si>
  <si>
    <t>FL</t>
    <phoneticPr fontId="0" type="noConversion"/>
  </si>
  <si>
    <t>RL3(-GreB)</t>
    <phoneticPr fontId="0" type="noConversion"/>
  </si>
  <si>
    <t>RECT- 211</t>
  </si>
  <si>
    <t>RECT- 212</t>
  </si>
  <si>
    <t>RECT- 213</t>
  </si>
  <si>
    <t>RECT- 214</t>
  </si>
  <si>
    <t>RECT- 215</t>
  </si>
  <si>
    <t>15 nt</t>
    <phoneticPr fontId="0" type="noConversion"/>
  </si>
  <si>
    <t>14 nt</t>
    <phoneticPr fontId="0" type="noConversion"/>
  </si>
  <si>
    <t>13 nt</t>
    <phoneticPr fontId="0" type="noConversion"/>
  </si>
  <si>
    <t>12 nt</t>
    <phoneticPr fontId="0" type="noConversion"/>
  </si>
  <si>
    <t>11 nt</t>
    <phoneticPr fontId="0" type="noConversion"/>
  </si>
  <si>
    <t>10 nt</t>
    <phoneticPr fontId="0" type="noConversion"/>
  </si>
  <si>
    <t>9 nt</t>
    <phoneticPr fontId="0" type="noConversion"/>
  </si>
  <si>
    <t>8 nt</t>
    <phoneticPr fontId="0" type="noConversion"/>
  </si>
  <si>
    <t>7 nt</t>
    <phoneticPr fontId="0" type="noConversion"/>
  </si>
  <si>
    <t>6 nt</t>
    <phoneticPr fontId="0" type="noConversion"/>
  </si>
  <si>
    <t>5 nt</t>
    <phoneticPr fontId="0" type="noConversion"/>
  </si>
  <si>
    <t>4 nt</t>
    <phoneticPr fontId="0" type="noConversion"/>
  </si>
  <si>
    <t>3 nt</t>
    <phoneticPr fontId="0" type="noConversion"/>
  </si>
  <si>
    <t>2 nt-RL3 (-GreB)</t>
    <phoneticPr fontId="0" type="noConversion"/>
  </si>
  <si>
    <t>2 nt-RL2 (-GreB)</t>
    <phoneticPr fontId="0" type="noConversion"/>
  </si>
  <si>
    <t>2 nt-RL2 (+GreB)</t>
    <phoneticPr fontId="0" type="noConversion"/>
  </si>
  <si>
    <t>2 nt-RL1 (-GreB)</t>
    <phoneticPr fontId="0" type="noConversion"/>
  </si>
  <si>
    <t>9 nt</t>
    <phoneticPr fontId="0" type="noConversion"/>
  </si>
  <si>
    <t>8 nt</t>
    <phoneticPr fontId="0" type="noConversion"/>
  </si>
  <si>
    <t>N25anti</t>
    <phoneticPr fontId="0" type="noConversion"/>
  </si>
  <si>
    <t>(-GreB)</t>
    <phoneticPr fontId="0" type="noConversion"/>
  </si>
  <si>
    <t>(+GreB)</t>
    <phoneticPr fontId="0" type="noConversion"/>
  </si>
  <si>
    <t>DG203-2</t>
    <phoneticPr fontId="0" type="noConversion"/>
  </si>
  <si>
    <t>RECT- 216</t>
  </si>
  <si>
    <t>RECT- 217</t>
  </si>
  <si>
    <t>RECT- 218</t>
  </si>
  <si>
    <t>RECT- 219</t>
  </si>
  <si>
    <t>RECT- 220</t>
  </si>
  <si>
    <t>RECT- 221</t>
  </si>
  <si>
    <t>RECT- 222</t>
  </si>
  <si>
    <t>RECT- 223</t>
  </si>
  <si>
    <t>RECT- 224</t>
  </si>
  <si>
    <t>RECT- 225</t>
  </si>
  <si>
    <t>RECT- 226</t>
  </si>
  <si>
    <t>RECT- 227</t>
  </si>
  <si>
    <t>RECT- 228</t>
  </si>
  <si>
    <t>RECT- 229</t>
  </si>
  <si>
    <t>RECT- 230</t>
  </si>
  <si>
    <t>RECT- 231</t>
  </si>
  <si>
    <t>RECT- 232</t>
  </si>
  <si>
    <t>RECT- 233</t>
  </si>
  <si>
    <t>RECT- 234</t>
  </si>
  <si>
    <t>RECT- 235</t>
  </si>
  <si>
    <t>RECT- 236</t>
  </si>
  <si>
    <t>RECT- 237</t>
  </si>
  <si>
    <t>RECT- 238</t>
  </si>
  <si>
    <t>RECT- 239</t>
  </si>
  <si>
    <t>RECT- 240</t>
  </si>
  <si>
    <t>RECT- 241</t>
  </si>
  <si>
    <t>RECT- 242</t>
  </si>
  <si>
    <t>RECT- 243</t>
  </si>
  <si>
    <t>13 nt</t>
    <phoneticPr fontId="0" type="noConversion"/>
  </si>
  <si>
    <t>12 nt</t>
    <phoneticPr fontId="0" type="noConversion"/>
  </si>
  <si>
    <t>11 nt</t>
    <phoneticPr fontId="0" type="noConversion"/>
  </si>
  <si>
    <t>RECT- 253</t>
  </si>
  <si>
    <t>RECT- 254</t>
  </si>
  <si>
    <t>RECT- 255</t>
  </si>
  <si>
    <t>RECT- 256</t>
  </si>
  <si>
    <t>RECT- 257</t>
  </si>
  <si>
    <t>RECT- 258</t>
  </si>
  <si>
    <t>RECT- 259</t>
  </si>
  <si>
    <t>RECT- 260</t>
  </si>
  <si>
    <t>RECT- 261</t>
  </si>
  <si>
    <t>RECT-  34</t>
  </si>
  <si>
    <t>RECT-  35</t>
  </si>
  <si>
    <t>RECT-  36</t>
  </si>
  <si>
    <t>RECT-  37</t>
  </si>
  <si>
    <t>RECT-  38</t>
  </si>
  <si>
    <t>RECT-  39</t>
  </si>
  <si>
    <t>RECT-  40</t>
  </si>
  <si>
    <t>RECT-  41</t>
  </si>
  <si>
    <t>RECT-  42</t>
  </si>
  <si>
    <t>RECT-  43</t>
  </si>
  <si>
    <t>RECT-  44</t>
  </si>
  <si>
    <t>RECT-  45</t>
  </si>
  <si>
    <t>RECT-  46</t>
  </si>
  <si>
    <t>RECT-  47</t>
  </si>
  <si>
    <t>RECT-  48</t>
  </si>
  <si>
    <t>RECT-  49</t>
  </si>
  <si>
    <t>RECT-  50</t>
  </si>
  <si>
    <t>RECT-  51</t>
  </si>
  <si>
    <t>RECT-  52</t>
  </si>
  <si>
    <t>RECT-  53</t>
  </si>
  <si>
    <t>RECT-  54</t>
  </si>
  <si>
    <t>RECT-  55</t>
  </si>
  <si>
    <t>RECT-  56</t>
  </si>
  <si>
    <t>RECT-  57</t>
  </si>
  <si>
    <t>RECT-  58</t>
  </si>
  <si>
    <t>RECT-  59</t>
  </si>
  <si>
    <t>RECT-  60</t>
  </si>
  <si>
    <t>RECT-  61</t>
  </si>
  <si>
    <t>RECT-  62</t>
  </si>
  <si>
    <t>RECT-  63</t>
  </si>
  <si>
    <t>RECT-  64</t>
  </si>
  <si>
    <t>RECT-  65</t>
  </si>
  <si>
    <t>RECT-  66</t>
  </si>
  <si>
    <t>RECT-  67</t>
  </si>
  <si>
    <t>RECT-  68</t>
  </si>
  <si>
    <t>RECT-  69</t>
  </si>
  <si>
    <t>RECT-  70</t>
  </si>
  <si>
    <t>RECT-  71</t>
  </si>
  <si>
    <t>RECT-  72</t>
  </si>
  <si>
    <t>RECT-  73</t>
  </si>
  <si>
    <t>RECT-  74</t>
  </si>
  <si>
    <t>RECT-  75</t>
  </si>
  <si>
    <t>RECT-  76</t>
  </si>
  <si>
    <t>RECT-  77</t>
  </si>
  <si>
    <t>RECT-  78</t>
  </si>
  <si>
    <t>RECT-  79</t>
  </si>
  <si>
    <t>RECT-  80</t>
  </si>
  <si>
    <t>RECT-  81</t>
  </si>
  <si>
    <t>RECT-  82</t>
  </si>
  <si>
    <t>RECT-  83</t>
  </si>
  <si>
    <t>FL-RL3 (+GreB)</t>
    <phoneticPr fontId="0" type="noConversion"/>
  </si>
  <si>
    <t>FL-RL2 (-GreB)</t>
    <phoneticPr fontId="0" type="noConversion"/>
  </si>
  <si>
    <t>FL-RL2 (+GreB)</t>
    <phoneticPr fontId="0" type="noConversion"/>
  </si>
  <si>
    <t>FL-RL1 (-GreB)</t>
    <phoneticPr fontId="0" type="noConversion"/>
  </si>
  <si>
    <t>APR:</t>
    <phoneticPr fontId="0" type="noConversion"/>
  </si>
  <si>
    <t>Re-calculate all the numbers ignoring the contribution of 2-nt product: in calculating abortive probabilities, basically assume</t>
    <phoneticPr fontId="0" type="noConversion"/>
  </si>
  <si>
    <t>that 100% of RNAP comes to the 3rd position.</t>
    <phoneticPr fontId="0" type="noConversion"/>
  </si>
  <si>
    <t>In this set of calculations, the (-GreB) duplicates for each template seem to agree very well.</t>
    <phoneticPr fontId="0" type="noConversion"/>
  </si>
  <si>
    <t>Sample name</t>
    <phoneticPr fontId="0" type="noConversion"/>
  </si>
  <si>
    <t>Blanks</t>
    <phoneticPr fontId="0" type="noConversion"/>
  </si>
  <si>
    <t>4 nt</t>
    <phoneticPr fontId="0" type="noConversion"/>
  </si>
  <si>
    <t>3 nt</t>
    <phoneticPr fontId="0" type="noConversion"/>
  </si>
  <si>
    <t>2 nt-Blank (right)</t>
    <phoneticPr fontId="0" type="noConversion"/>
  </si>
  <si>
    <t>15 nt</t>
    <phoneticPr fontId="0" type="noConversion"/>
  </si>
  <si>
    <t>14 nt</t>
    <phoneticPr fontId="0" type="noConversion"/>
  </si>
  <si>
    <t>13 nt</t>
    <phoneticPr fontId="0" type="noConversion"/>
  </si>
  <si>
    <t>12 nt</t>
    <phoneticPr fontId="0" type="noConversion"/>
  </si>
  <si>
    <t>11 nt</t>
    <phoneticPr fontId="0" type="noConversion"/>
  </si>
  <si>
    <t>RECT- 126</t>
  </si>
  <si>
    <t>RECT- 127</t>
  </si>
  <si>
    <t>RECT- 128</t>
  </si>
  <si>
    <t>RECT- 129</t>
  </si>
  <si>
    <t>RECT- 130</t>
  </si>
  <si>
    <t>RECT- 131</t>
  </si>
  <si>
    <t>RECT- 132</t>
  </si>
  <si>
    <t>RECT- 133</t>
  </si>
  <si>
    <t>RECT- 134</t>
  </si>
  <si>
    <t>RECT- 135</t>
  </si>
  <si>
    <t>RECT- 136</t>
  </si>
  <si>
    <t>RECT- 137</t>
  </si>
  <si>
    <t>RECT- 138</t>
  </si>
  <si>
    <t>RECT- 139</t>
  </si>
  <si>
    <t>RECT- 140</t>
  </si>
  <si>
    <t>RECT- 141</t>
  </si>
  <si>
    <t>RECT- 142</t>
  </si>
  <si>
    <t>RECT- 143</t>
  </si>
  <si>
    <t>RECT- 144</t>
  </si>
  <si>
    <t>RECT- 145</t>
  </si>
  <si>
    <t>RECT- 146</t>
  </si>
  <si>
    <t>RECT- 147</t>
  </si>
  <si>
    <t>2 nt-RL1 (+GreB)*</t>
    <phoneticPr fontId="0" type="noConversion"/>
  </si>
  <si>
    <t>2 nt-RL2 (-GreB)*</t>
    <phoneticPr fontId="0" type="noConversion"/>
  </si>
  <si>
    <t>2 nt-RL2 (+GreB)*</t>
    <phoneticPr fontId="0" type="noConversion"/>
  </si>
  <si>
    <t>2 nt-RL3 (-GreB)*</t>
    <phoneticPr fontId="0" type="noConversion"/>
  </si>
  <si>
    <t>2 nt-RL3 (+GreB)*</t>
    <phoneticPr fontId="0" type="noConversion"/>
  </si>
  <si>
    <t>2 nt-RL3 (-GreB)*</t>
    <phoneticPr fontId="0" type="noConversion"/>
  </si>
  <si>
    <t>RECT- 161</t>
  </si>
  <si>
    <t>RECT- 162</t>
  </si>
  <si>
    <t>RECT- 163</t>
  </si>
  <si>
    <t>RECT- 164</t>
  </si>
  <si>
    <t>RECT- 165</t>
  </si>
  <si>
    <t>RECT- 166</t>
  </si>
  <si>
    <t>RECT- 167</t>
  </si>
  <si>
    <t>RECT- 168</t>
  </si>
  <si>
    <t>RECT- 169</t>
  </si>
  <si>
    <t>RECT- 170</t>
  </si>
  <si>
    <t>RECT- 171</t>
  </si>
  <si>
    <t>RECT- 172</t>
  </si>
  <si>
    <t>RECT- 173</t>
  </si>
  <si>
    <t>RECT- 174</t>
  </si>
  <si>
    <t>RECT- 175</t>
  </si>
  <si>
    <t>RECT- 176</t>
  </si>
  <si>
    <t>RECT- 177</t>
  </si>
  <si>
    <t>RECT- 178</t>
  </si>
  <si>
    <t>RECT- 179</t>
  </si>
  <si>
    <t>RECT- 180</t>
  </si>
  <si>
    <t>RECT- 181</t>
  </si>
  <si>
    <t>RECT- 182</t>
  </si>
  <si>
    <t>RECT- 183</t>
  </si>
  <si>
    <t>RECT- 184</t>
  </si>
  <si>
    <t>RECT- 185</t>
  </si>
  <si>
    <t>RECT- 186</t>
  </si>
  <si>
    <t>RECT- 187</t>
  </si>
  <si>
    <t>RECT- 188</t>
  </si>
  <si>
    <t>RECT- 189</t>
  </si>
  <si>
    <t>RECT- 190</t>
  </si>
  <si>
    <t>RECT- 191</t>
  </si>
  <si>
    <t>RECT- 192</t>
  </si>
  <si>
    <t>RECT- 193</t>
  </si>
  <si>
    <t>RECT- 194</t>
  </si>
  <si>
    <t>RECT- 195</t>
  </si>
  <si>
    <t>RECT- 196</t>
  </si>
  <si>
    <t>RECT- 197</t>
  </si>
  <si>
    <t>RECT- 198</t>
  </si>
  <si>
    <t>RECT- 199</t>
  </si>
  <si>
    <t>RECT- 200</t>
  </si>
  <si>
    <t>RECT- 201</t>
  </si>
  <si>
    <t>RECT- 202</t>
  </si>
  <si>
    <t>RECT- 203</t>
  </si>
  <si>
    <t>RECT- 204</t>
  </si>
  <si>
    <t>RECT- 205</t>
  </si>
  <si>
    <t>RECT- 206</t>
  </si>
  <si>
    <t>RECT- 207</t>
  </si>
  <si>
    <t>RECT- 208</t>
  </si>
  <si>
    <t>RECT- 209</t>
  </si>
  <si>
    <t>RECT- 210</t>
  </si>
  <si>
    <t>*Had to draw a larger rectangle for these spots to accommodate the AA dinucleotide spot and the background</t>
    <phoneticPr fontId="0" type="noConversion"/>
  </si>
  <si>
    <t>dinucleotide spot.  Drew a new rectangle for blank subtraction (#293).</t>
    <phoneticPr fontId="0" type="noConversion"/>
  </si>
  <si>
    <t>RECT- 293</t>
    <phoneticPr fontId="0" type="noConversion"/>
  </si>
  <si>
    <t>APR:</t>
    <phoneticPr fontId="0" type="noConversion"/>
  </si>
  <si>
    <t>APR:</t>
    <phoneticPr fontId="0" type="noConversion"/>
  </si>
  <si>
    <t>APR:</t>
    <phoneticPr fontId="0" type="noConversion"/>
  </si>
  <si>
    <t>APR:</t>
    <phoneticPr fontId="0" type="noConversion"/>
  </si>
  <si>
    <t>10 nt</t>
    <phoneticPr fontId="0" type="noConversion"/>
  </si>
  <si>
    <t>9 nt</t>
    <phoneticPr fontId="0" type="noConversion"/>
  </si>
  <si>
    <t>8 nt</t>
    <phoneticPr fontId="0" type="noConversion"/>
  </si>
  <si>
    <t>7 nt</t>
    <phoneticPr fontId="0" type="noConversion"/>
  </si>
  <si>
    <t>6 nt</t>
    <phoneticPr fontId="0" type="noConversion"/>
  </si>
  <si>
    <t>5 nt</t>
    <phoneticPr fontId="0" type="noConversion"/>
  </si>
  <si>
    <t>4 nt</t>
    <phoneticPr fontId="0" type="noConversion"/>
  </si>
  <si>
    <t>3 nt</t>
    <phoneticPr fontId="0" type="noConversion"/>
  </si>
  <si>
    <t>2 nt-Blank (left)</t>
    <phoneticPr fontId="0" type="noConversion"/>
  </si>
  <si>
    <t>7 nt</t>
    <phoneticPr fontId="0" type="noConversion"/>
  </si>
  <si>
    <t>6 nt</t>
    <phoneticPr fontId="0" type="noConversion"/>
  </si>
  <si>
    <t>5 nt</t>
    <phoneticPr fontId="0" type="noConversion"/>
  </si>
  <si>
    <t>4 nt</t>
    <phoneticPr fontId="0" type="noConversion"/>
  </si>
  <si>
    <t>3 nt</t>
    <phoneticPr fontId="0" type="noConversion"/>
  </si>
  <si>
    <t>2 nt-RL1 (+GreB)</t>
    <phoneticPr fontId="0" type="noConversion"/>
  </si>
  <si>
    <t>15 nt</t>
    <phoneticPr fontId="0" type="noConversion"/>
  </si>
  <si>
    <t>14 nt</t>
    <phoneticPr fontId="0" type="noConversion"/>
  </si>
  <si>
    <t>13 nt</t>
    <phoneticPr fontId="0" type="noConversion"/>
  </si>
  <si>
    <t>12 nt</t>
    <phoneticPr fontId="0" type="noConversion"/>
  </si>
  <si>
    <t>11 nt</t>
    <phoneticPr fontId="0" type="noConversion"/>
  </si>
  <si>
    <t>10 nt</t>
    <phoneticPr fontId="0" type="noConversion"/>
  </si>
  <si>
    <t>2 nt-RL1 (-GreB)</t>
    <phoneticPr fontId="0" type="noConversion"/>
  </si>
  <si>
    <t>15 nt</t>
    <phoneticPr fontId="0" type="noConversion"/>
  </si>
  <si>
    <t>2 nt-N25 (-GreB)</t>
    <phoneticPr fontId="0" type="noConversion"/>
  </si>
  <si>
    <t>10 nt</t>
    <phoneticPr fontId="0" type="noConversion"/>
  </si>
  <si>
    <t>9 nt</t>
    <phoneticPr fontId="0" type="noConversion"/>
  </si>
  <si>
    <t>8 nt</t>
    <phoneticPr fontId="0" type="noConversion"/>
  </si>
  <si>
    <t>7 nt</t>
    <phoneticPr fontId="0" type="noConversion"/>
  </si>
  <si>
    <t>6 nt</t>
    <phoneticPr fontId="0" type="noConversion"/>
  </si>
  <si>
    <t>5 nt</t>
    <phoneticPr fontId="0" type="noConversion"/>
  </si>
  <si>
    <t>4 nt</t>
    <phoneticPr fontId="0" type="noConversion"/>
  </si>
  <si>
    <t>3 nt</t>
    <phoneticPr fontId="0" type="noConversion"/>
  </si>
  <si>
    <t>2 nt-N25 (+GreB)</t>
    <phoneticPr fontId="0" type="noConversion"/>
  </si>
  <si>
    <t>14 nt</t>
    <phoneticPr fontId="0" type="noConversion"/>
  </si>
  <si>
    <t>19 nt</t>
    <phoneticPr fontId="0" type="noConversion"/>
  </si>
  <si>
    <t>18 nt</t>
    <phoneticPr fontId="0" type="noConversion"/>
  </si>
  <si>
    <t>17 nt</t>
    <phoneticPr fontId="0" type="noConversion"/>
  </si>
  <si>
    <t>16 nt</t>
    <phoneticPr fontId="0" type="noConversion"/>
  </si>
  <si>
    <t>15 nt</t>
    <phoneticPr fontId="0" type="noConversion"/>
  </si>
  <si>
    <t>14 nt</t>
    <phoneticPr fontId="0" type="noConversion"/>
  </si>
  <si>
    <t>13 nt</t>
    <phoneticPr fontId="0" type="noConversion"/>
  </si>
  <si>
    <t>12 nt</t>
    <phoneticPr fontId="0" type="noConversion"/>
  </si>
  <si>
    <t>11 nt</t>
    <phoneticPr fontId="0" type="noConversion"/>
  </si>
  <si>
    <t>2 nt-DG203-2 (-GreB)</t>
    <phoneticPr fontId="0" type="noConversion"/>
  </si>
  <si>
    <t>5 nt</t>
    <phoneticPr fontId="0" type="noConversion"/>
  </si>
  <si>
    <t>3 nt</t>
    <phoneticPr fontId="0" type="noConversion"/>
  </si>
  <si>
    <t>2 nt-DG203-2 (+GreB)</t>
    <phoneticPr fontId="0" type="noConversion"/>
  </si>
  <si>
    <t>2 nt-N25anti (-GreB)</t>
    <phoneticPr fontId="0" type="noConversion"/>
  </si>
  <si>
    <t>2 nt-N25anti (+GreB)</t>
    <phoneticPr fontId="0" type="noConversion"/>
  </si>
  <si>
    <t>2 nt-RL3 (-GreB)</t>
    <phoneticPr fontId="0" type="noConversion"/>
  </si>
  <si>
    <t>2 nt-RL3 (+GreB)</t>
    <phoneticPr fontId="0" type="noConversion"/>
  </si>
  <si>
    <t>Summary of abortive vs. productive transcription, total initiation (frequency):</t>
    <phoneticPr fontId="0" type="noConversion"/>
  </si>
  <si>
    <t>Samples:</t>
    <phoneticPr fontId="0" type="noConversion"/>
  </si>
  <si>
    <t>N25</t>
    <phoneticPr fontId="0" type="noConversion"/>
  </si>
  <si>
    <t>N25anti</t>
    <phoneticPr fontId="0" type="noConversion"/>
  </si>
  <si>
    <t>RL1</t>
    <phoneticPr fontId="0" type="noConversion"/>
  </si>
  <si>
    <t>RL1</t>
    <phoneticPr fontId="0" type="noConversion"/>
  </si>
  <si>
    <t>RL2</t>
    <phoneticPr fontId="0" type="noConversion"/>
  </si>
  <si>
    <t>RL3</t>
    <phoneticPr fontId="0" type="noConversion"/>
  </si>
  <si>
    <t>RL3</t>
    <phoneticPr fontId="0" type="noConversion"/>
  </si>
  <si>
    <t>N25anti</t>
    <phoneticPr fontId="0" type="noConversion"/>
  </si>
  <si>
    <t>N25anti</t>
    <phoneticPr fontId="0" type="noConversion"/>
  </si>
  <si>
    <t>DG203-2</t>
    <phoneticPr fontId="0" type="noConversion"/>
  </si>
  <si>
    <t>RECT- 262</t>
  </si>
  <si>
    <t>RECT- 263</t>
  </si>
  <si>
    <t>RECT- 264</t>
  </si>
  <si>
    <t>RECT- 265</t>
  </si>
  <si>
    <t>RECT- 266</t>
  </si>
  <si>
    <t>RECT- 267</t>
  </si>
  <si>
    <t>RECT- 268</t>
  </si>
  <si>
    <t>RECT- 269</t>
  </si>
  <si>
    <t>RECT- 270</t>
  </si>
  <si>
    <t>RECT- 271</t>
  </si>
  <si>
    <t>RECT- 272</t>
  </si>
  <si>
    <t>RECT- 273</t>
  </si>
  <si>
    <t>RECT- 274</t>
  </si>
  <si>
    <t>RECT- 275</t>
  </si>
  <si>
    <t>RECT- 276</t>
  </si>
  <si>
    <t>RECT- 277</t>
  </si>
  <si>
    <t>RECT- 278</t>
  </si>
  <si>
    <t>RECT- 279</t>
  </si>
  <si>
    <t>RECT- 280</t>
  </si>
  <si>
    <t>RECT- 281</t>
  </si>
  <si>
    <t>RECT- 282</t>
  </si>
  <si>
    <t>RECT- 283</t>
  </si>
  <si>
    <t>RECT- 284</t>
  </si>
  <si>
    <t>RECT- 285</t>
  </si>
  <si>
    <t>RECT- 286</t>
  </si>
  <si>
    <t>RECT- 287</t>
  </si>
  <si>
    <t>RECT- 288</t>
  </si>
  <si>
    <t>RECT- 289</t>
  </si>
  <si>
    <t>RECT- 290</t>
  </si>
  <si>
    <t>RECT- 291</t>
  </si>
  <si>
    <t>RECT- 292</t>
  </si>
  <si>
    <t>FL-Blank (right)</t>
    <phoneticPr fontId="0" type="noConversion"/>
  </si>
  <si>
    <t>FL-Blank (left)</t>
    <phoneticPr fontId="0" type="noConversion"/>
  </si>
  <si>
    <t>FL-DG203-2 (-GreB)</t>
    <phoneticPr fontId="0" type="noConversion"/>
  </si>
  <si>
    <t>FL-DG203-2 (+GreB)</t>
    <phoneticPr fontId="0" type="noConversion"/>
  </si>
  <si>
    <t>FL-DG203-2 (-GreB)</t>
    <phoneticPr fontId="0" type="noConversion"/>
  </si>
  <si>
    <t>FL-N25anti (-GreB)</t>
    <phoneticPr fontId="0" type="noConversion"/>
  </si>
  <si>
    <t>FL-N25anti (+GreB)</t>
    <phoneticPr fontId="0" type="noConversion"/>
  </si>
  <si>
    <t>FL-RL3 (-GreB)</t>
    <phoneticPr fontId="0" type="noConversion"/>
  </si>
  <si>
    <t>Subtract blanks</t>
    <phoneticPr fontId="0" type="noConversion"/>
  </si>
  <si>
    <t>RNA (nt)</t>
  </si>
  <si>
    <t>Total abortive:</t>
    <phoneticPr fontId="0" type="noConversion"/>
  </si>
  <si>
    <t>Total Trxpts:</t>
    <phoneticPr fontId="0" type="noConversion"/>
  </si>
  <si>
    <t>FL:</t>
    <phoneticPr fontId="0" type="noConversion"/>
  </si>
  <si>
    <t>% Yield</t>
    <phoneticPr fontId="0" type="noConversion"/>
  </si>
  <si>
    <t>% RNAP</t>
    <phoneticPr fontId="0" type="noConversion"/>
  </si>
  <si>
    <t>N25(-GreB)</t>
    <phoneticPr fontId="0" type="noConversion"/>
  </si>
  <si>
    <t>N25(+GreB)</t>
    <phoneticPr fontId="0" type="noConversion"/>
  </si>
  <si>
    <t>AP</t>
    <phoneticPr fontId="0" type="noConversion"/>
  </si>
  <si>
    <t>RL1(-GreB)</t>
    <phoneticPr fontId="0" type="noConversion"/>
  </si>
  <si>
    <t>RL1(+GreB)</t>
    <phoneticPr fontId="0" type="noConversion"/>
  </si>
  <si>
    <t>RL2(-GreB)</t>
    <phoneticPr fontId="0" type="noConversion"/>
  </si>
  <si>
    <t>RL2(+GreB)</t>
    <phoneticPr fontId="0" type="noConversion"/>
  </si>
  <si>
    <t>RL2(-GreB)</t>
    <phoneticPr fontId="0" type="noConversion"/>
  </si>
  <si>
    <t>RL3(-GreB)</t>
    <phoneticPr fontId="0" type="noConversion"/>
  </si>
  <si>
    <t>RL3(+GreB)</t>
    <phoneticPr fontId="0" type="noConversion"/>
  </si>
  <si>
    <t>N25anti</t>
    <phoneticPr fontId="0" type="noConversion"/>
  </si>
  <si>
    <t>(-GreB)</t>
    <phoneticPr fontId="0" type="noConversion"/>
  </si>
  <si>
    <t>(+GreB)</t>
    <phoneticPr fontId="0" type="noConversion"/>
  </si>
  <si>
    <t>DG203-2</t>
    <phoneticPr fontId="0" type="noConversion"/>
  </si>
  <si>
    <t>DG203-2</t>
    <phoneticPr fontId="0" type="noConversion"/>
  </si>
  <si>
    <t>2 nt-RL1 (-GreB)*</t>
    <phoneticPr fontId="0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</si>
</sst>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"/>
    <numFmt numFmtId="170" formatCode="0"/>
  </numFmts>
  <fonts count="4">
    <font>
      <sz val="10"/>
      <name val="Arial"/>
    </font>
    <font>
      <sz val="10"/>
      <name val="Arial"/>
    </font>
    <font>
      <u/>
      <sz val="10"/>
      <name val="Arial"/>
    </font>
    <font>
      <sz val="10"/>
      <color indexed="2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0" fillId="0" borderId="0" xfId="0" applyNumberFormat="1"/>
    <xf numFmtId="1" fontId="0" fillId="0" borderId="0" xfId="0" applyNumberFormat="1"/>
    <xf numFmtId="168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right"/>
    </xf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RL2 (L4-3)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RL2(-GreB)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'~IQ10C'!$Y$65:$Y$86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'~IQ10C'!$Z$65:$Z$86</c:f>
              <c:numCache>
                <c:formatCode>0.0</c:formatCode>
                <c:ptCount val="22"/>
                <c:pt idx="0">
                  <c:v>13.71172751246705</c:v>
                </c:pt>
                <c:pt idx="1">
                  <c:v>3.211016792130245</c:v>
                </c:pt>
                <c:pt idx="2">
                  <c:v>20.27574329113518</c:v>
                </c:pt>
                <c:pt idx="3">
                  <c:v>29.83863633274799</c:v>
                </c:pt>
                <c:pt idx="4">
                  <c:v>59.1915396742769</c:v>
                </c:pt>
                <c:pt idx="5">
                  <c:v>11.33906796551081</c:v>
                </c:pt>
                <c:pt idx="6">
                  <c:v>22.10115298374985</c:v>
                </c:pt>
                <c:pt idx="7">
                  <c:v>18.84488164246754</c:v>
                </c:pt>
                <c:pt idx="8">
                  <c:v>8.657978319979045</c:v>
                </c:pt>
                <c:pt idx="9">
                  <c:v>29.28496837288304</c:v>
                </c:pt>
                <c:pt idx="10">
                  <c:v>34.0905421150031</c:v>
                </c:pt>
                <c:pt idx="11">
                  <c:v>10.30054979575597</c:v>
                </c:pt>
                <c:pt idx="12">
                  <c:v>16.39157770276246</c:v>
                </c:pt>
                <c:pt idx="20">
                  <c:v>3.4</c:v>
                </c:pt>
              </c:numCache>
            </c:numRef>
          </c:val>
        </c:ser>
        <c:ser>
          <c:idx val="1"/>
          <c:order val="1"/>
          <c:tx>
            <c:v>RL2(+GreB)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'~IQ10C'!$Y$65:$Y$86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'~IQ10C'!$AA$65:$AA$86</c:f>
              <c:numCache>
                <c:formatCode>0.0</c:formatCode>
                <c:ptCount val="22"/>
                <c:pt idx="0">
                  <c:v>44.48693327343429</c:v>
                </c:pt>
                <c:pt idx="1">
                  <c:v>5.306944112335625</c:v>
                </c:pt>
                <c:pt idx="2">
                  <c:v>11.69313353263577</c:v>
                </c:pt>
                <c:pt idx="3">
                  <c:v>16.5509783555988</c:v>
                </c:pt>
                <c:pt idx="4">
                  <c:v>19.18607153630584</c:v>
                </c:pt>
                <c:pt idx="5">
                  <c:v>1.167574202110002</c:v>
                </c:pt>
                <c:pt idx="6">
                  <c:v>1.955601456317287</c:v>
                </c:pt>
                <c:pt idx="20">
                  <c:v>30.3</c:v>
                </c:pt>
              </c:numCache>
            </c:numRef>
          </c:val>
        </c:ser>
        <c:ser>
          <c:idx val="2"/>
          <c:order val="2"/>
          <c:tx>
            <c:v>RL2(-GreB)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'~IQ10C'!$Y$65:$Y$86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'~IQ10C'!$AB$65:$AB$86</c:f>
              <c:numCache>
                <c:formatCode>0.0</c:formatCode>
                <c:ptCount val="22"/>
                <c:pt idx="0">
                  <c:v>14.08517422519347</c:v>
                </c:pt>
                <c:pt idx="1">
                  <c:v>3.452772138131378</c:v>
                </c:pt>
                <c:pt idx="2">
                  <c:v>20.09994754464482</c:v>
                </c:pt>
                <c:pt idx="3">
                  <c:v>29.20551985598404</c:v>
                </c:pt>
                <c:pt idx="4">
                  <c:v>58.29216780310595</c:v>
                </c:pt>
                <c:pt idx="5">
                  <c:v>10.99810649819469</c:v>
                </c:pt>
                <c:pt idx="6">
                  <c:v>20.79930621680267</c:v>
                </c:pt>
                <c:pt idx="7">
                  <c:v>18.06915171420631</c:v>
                </c:pt>
                <c:pt idx="8">
                  <c:v>8.414898769016462</c:v>
                </c:pt>
                <c:pt idx="9">
                  <c:v>28.22083263924731</c:v>
                </c:pt>
                <c:pt idx="10">
                  <c:v>32.18299114730892</c:v>
                </c:pt>
                <c:pt idx="11">
                  <c:v>9.431154834426944</c:v>
                </c:pt>
                <c:pt idx="12">
                  <c:v>14.33418731367316</c:v>
                </c:pt>
                <c:pt idx="20">
                  <c:v>4.0</c:v>
                </c:pt>
              </c:numCache>
            </c:numRef>
          </c:val>
        </c:ser>
        <c:axId val="487889512"/>
        <c:axId val="501814376"/>
      </c:barChart>
      <c:catAx>
        <c:axId val="487889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(Nucleotides)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01814376"/>
        <c:crosses val="autoZero"/>
        <c:auto val="1"/>
        <c:lblAlgn val="ctr"/>
        <c:lblOffset val="100"/>
      </c:catAx>
      <c:valAx>
        <c:axId val="501814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87889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Abortive RNAs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cat>
            <c:multiLvlStrRef>
              <c:f>'~IQ10C'!$N$197:$X$198</c:f>
              <c:multiLvlStrCache>
                <c:ptCount val="11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</c:lvl>
                <c:lvl>
                  <c:pt idx="0">
                    <c:v>RL1 (WT)</c:v>
                  </c:pt>
                  <c:pt idx="4">
                    <c:v>RL2(L4-3)</c:v>
                  </c:pt>
                  <c:pt idx="8">
                    <c:v>RL3 (L5-1)</c:v>
                  </c:pt>
                </c:lvl>
              </c:multiLvlStrCache>
            </c:multiLvlStrRef>
          </c:cat>
          <c:val>
            <c:numRef>
              <c:f>'~IQ10C'!$N$199:$X$199</c:f>
              <c:numCache>
                <c:formatCode>0</c:formatCode>
                <c:ptCount val="11"/>
                <c:pt idx="0">
                  <c:v>8.98658589E6</c:v>
                </c:pt>
                <c:pt idx="1">
                  <c:v>4.00295128E6</c:v>
                </c:pt>
                <c:pt idx="2">
                  <c:v>8.60121209E6</c:v>
                </c:pt>
                <c:pt idx="4">
                  <c:v>1.539092545E7</c:v>
                </c:pt>
                <c:pt idx="5">
                  <c:v>5.46655147E6</c:v>
                </c:pt>
                <c:pt idx="6">
                  <c:v>1.586181337E7</c:v>
                </c:pt>
                <c:pt idx="8">
                  <c:v>2.418641886E7</c:v>
                </c:pt>
                <c:pt idx="9">
                  <c:v>5.91389528E6</c:v>
                </c:pt>
                <c:pt idx="10">
                  <c:v>2.403733996E7</c:v>
                </c:pt>
              </c:numCache>
            </c:numRef>
          </c:val>
        </c:ser>
        <c:overlap val="100"/>
        <c:axId val="461146232"/>
        <c:axId val="460789736"/>
      </c:barChart>
      <c:catAx>
        <c:axId val="461146232"/>
        <c:scaling>
          <c:orientation val="minMax"/>
        </c:scaling>
        <c:axPos val="b"/>
        <c:tickLblPos val="nextTo"/>
        <c:crossAx val="460789736"/>
        <c:crosses val="autoZero"/>
        <c:auto val="1"/>
        <c:lblAlgn val="ctr"/>
        <c:lblOffset val="100"/>
      </c:catAx>
      <c:valAx>
        <c:axId val="460789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4611462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Productive RNAs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6600"/>
            </a:solidFill>
            <a:ln>
              <a:solidFill>
                <a:schemeClr val="tx1"/>
              </a:solidFill>
            </a:ln>
          </c:spPr>
          <c:cat>
            <c:multiLvlStrRef>
              <c:f>'~IQ10C'!$J$251:$AF$252</c:f>
              <c:multiLvlStrCache>
                <c:ptCount val="23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  <c:pt idx="12">
                    <c:v>(-)</c:v>
                  </c:pt>
                  <c:pt idx="13">
                    <c:v>(+)</c:v>
                  </c:pt>
                  <c:pt idx="14">
                    <c:v>(-)</c:v>
                  </c:pt>
                  <c:pt idx="16">
                    <c:v>(-)</c:v>
                  </c:pt>
                  <c:pt idx="17">
                    <c:v>(+)</c:v>
                  </c:pt>
                  <c:pt idx="18">
                    <c:v>(-)</c:v>
                  </c:pt>
                  <c:pt idx="20">
                    <c:v>(-)</c:v>
                  </c:pt>
                  <c:pt idx="21">
                    <c:v>(+)</c:v>
                  </c:pt>
                  <c:pt idx="22">
                    <c:v>(-)</c:v>
                  </c:pt>
                </c:lvl>
                <c:lvl>
                  <c:pt idx="0">
                    <c:v>N25</c:v>
                  </c:pt>
                  <c:pt idx="4">
                    <c:v>RL1 (WT)</c:v>
                  </c:pt>
                  <c:pt idx="8">
                    <c:v>RL2 (L4-3)</c:v>
                  </c:pt>
                  <c:pt idx="12">
                    <c:v>RL3 (L5-1)</c:v>
                  </c:pt>
                  <c:pt idx="16">
                    <c:v>N25anti</c:v>
                  </c:pt>
                  <c:pt idx="20">
                    <c:v>DG203-2</c:v>
                  </c:pt>
                </c:lvl>
              </c:multiLvlStrCache>
            </c:multiLvlStrRef>
          </c:cat>
          <c:val>
            <c:numRef>
              <c:f>'~IQ10C'!$J$253:$AF$253</c:f>
              <c:numCache>
                <c:formatCode>0</c:formatCode>
                <c:ptCount val="23"/>
                <c:pt idx="0">
                  <c:v>3.62522078E6</c:v>
                </c:pt>
                <c:pt idx="1">
                  <c:v>8.86244146E6</c:v>
                </c:pt>
                <c:pt idx="2">
                  <c:v>3.35809399E6</c:v>
                </c:pt>
                <c:pt idx="4">
                  <c:v>29812.60000000001</c:v>
                </c:pt>
                <c:pt idx="5">
                  <c:v>893347.45</c:v>
                </c:pt>
                <c:pt idx="6">
                  <c:v>272139.84</c:v>
                </c:pt>
                <c:pt idx="8">
                  <c:v>544314.5699999999</c:v>
                </c:pt>
                <c:pt idx="9">
                  <c:v>2.38123156E6</c:v>
                </c:pt>
                <c:pt idx="10">
                  <c:v>659005.42</c:v>
                </c:pt>
                <c:pt idx="12">
                  <c:v>82417.72</c:v>
                </c:pt>
                <c:pt idx="13">
                  <c:v>1.85439894E6</c:v>
                </c:pt>
                <c:pt idx="14">
                  <c:v>185050.26</c:v>
                </c:pt>
                <c:pt idx="16">
                  <c:v>201298.01</c:v>
                </c:pt>
                <c:pt idx="17">
                  <c:v>2.3762842E6</c:v>
                </c:pt>
                <c:pt idx="18">
                  <c:v>249944.15</c:v>
                </c:pt>
                <c:pt idx="20">
                  <c:v>1.50749665E6</c:v>
                </c:pt>
                <c:pt idx="21">
                  <c:v>3.17109848E6</c:v>
                </c:pt>
                <c:pt idx="22">
                  <c:v>1.63106899E6</c:v>
                </c:pt>
              </c:numCache>
            </c:numRef>
          </c:val>
        </c:ser>
        <c:overlap val="100"/>
        <c:axId val="562679944"/>
        <c:axId val="500122776"/>
      </c:barChart>
      <c:catAx>
        <c:axId val="562679944"/>
        <c:scaling>
          <c:orientation val="minMax"/>
        </c:scaling>
        <c:axPos val="b"/>
        <c:tickLblPos val="nextTo"/>
        <c:crossAx val="500122776"/>
        <c:crosses val="autoZero"/>
        <c:auto val="1"/>
        <c:lblAlgn val="ctr"/>
        <c:lblOffset val="100"/>
      </c:catAx>
      <c:valAx>
        <c:axId val="500122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56267994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Productive RNAs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6600"/>
            </a:solidFill>
            <a:ln>
              <a:solidFill>
                <a:schemeClr val="tx1"/>
              </a:solidFill>
            </a:ln>
          </c:spPr>
          <c:cat>
            <c:multiLvlStrRef>
              <c:f>'~IQ10C'!$N$251:$X$252</c:f>
              <c:multiLvlStrCache>
                <c:ptCount val="11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</c:lvl>
                <c:lvl>
                  <c:pt idx="0">
                    <c:v>RL1 (WT)</c:v>
                  </c:pt>
                  <c:pt idx="4">
                    <c:v>RL2 (L4-3)</c:v>
                  </c:pt>
                  <c:pt idx="8">
                    <c:v>RL3 (L5-1)</c:v>
                  </c:pt>
                </c:lvl>
              </c:multiLvlStrCache>
            </c:multiLvlStrRef>
          </c:cat>
          <c:val>
            <c:numRef>
              <c:f>'~IQ10C'!$N$253:$X$253</c:f>
              <c:numCache>
                <c:formatCode>0</c:formatCode>
                <c:ptCount val="11"/>
                <c:pt idx="0">
                  <c:v>29812.60000000001</c:v>
                </c:pt>
                <c:pt idx="1">
                  <c:v>893347.45</c:v>
                </c:pt>
                <c:pt idx="2">
                  <c:v>272139.84</c:v>
                </c:pt>
                <c:pt idx="4">
                  <c:v>544314.5699999999</c:v>
                </c:pt>
                <c:pt idx="5">
                  <c:v>2.38123156E6</c:v>
                </c:pt>
                <c:pt idx="6">
                  <c:v>659005.42</c:v>
                </c:pt>
                <c:pt idx="8">
                  <c:v>82417.72</c:v>
                </c:pt>
                <c:pt idx="9">
                  <c:v>1.85439894E6</c:v>
                </c:pt>
                <c:pt idx="10">
                  <c:v>185050.26</c:v>
                </c:pt>
              </c:numCache>
            </c:numRef>
          </c:val>
        </c:ser>
        <c:overlap val="100"/>
        <c:axId val="499564712"/>
        <c:axId val="476557864"/>
      </c:barChart>
      <c:catAx>
        <c:axId val="499564712"/>
        <c:scaling>
          <c:orientation val="minMax"/>
        </c:scaling>
        <c:axPos val="b"/>
        <c:tickLblPos val="nextTo"/>
        <c:crossAx val="476557864"/>
        <c:crosses val="autoZero"/>
        <c:auto val="1"/>
        <c:lblAlgn val="ctr"/>
        <c:lblOffset val="100"/>
      </c:catAx>
      <c:valAx>
        <c:axId val="476557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4995647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Abortive:Productive Ratio -/+ GreB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552264682511"/>
          <c:y val="0.165517258664264"/>
          <c:w val="0.834218377519324"/>
          <c:h val="0.617433699266244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'~IQ10C'!$J$279:$AF$280</c:f>
              <c:multiLvlStrCache>
                <c:ptCount val="23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  <c:pt idx="12">
                    <c:v>(-)</c:v>
                  </c:pt>
                  <c:pt idx="13">
                    <c:v>(+)</c:v>
                  </c:pt>
                  <c:pt idx="14">
                    <c:v>(-)</c:v>
                  </c:pt>
                  <c:pt idx="16">
                    <c:v>(-)</c:v>
                  </c:pt>
                  <c:pt idx="17">
                    <c:v>(+)</c:v>
                  </c:pt>
                  <c:pt idx="18">
                    <c:v>(-)</c:v>
                  </c:pt>
                  <c:pt idx="20">
                    <c:v>(-)</c:v>
                  </c:pt>
                  <c:pt idx="21">
                    <c:v>(+)</c:v>
                  </c:pt>
                  <c:pt idx="22">
                    <c:v>(-)</c:v>
                  </c:pt>
                </c:lvl>
                <c:lvl>
                  <c:pt idx="0">
                    <c:v>N25</c:v>
                  </c:pt>
                  <c:pt idx="4">
                    <c:v>RL1 (WT)</c:v>
                  </c:pt>
                  <c:pt idx="8">
                    <c:v>RL2 (L4-3)</c:v>
                  </c:pt>
                  <c:pt idx="12">
                    <c:v>RL3 (L5-1)</c:v>
                  </c:pt>
                  <c:pt idx="16">
                    <c:v>N25anti</c:v>
                  </c:pt>
                  <c:pt idx="20">
                    <c:v>DG203-2</c:v>
                  </c:pt>
                </c:lvl>
              </c:multiLvlStrCache>
            </c:multiLvlStrRef>
          </c:cat>
          <c:val>
            <c:numRef>
              <c:f>'~IQ10C'!$J$281:$AF$281</c:f>
              <c:numCache>
                <c:formatCode>0</c:formatCode>
                <c:ptCount val="23"/>
                <c:pt idx="0">
                  <c:v>3.943822461483298</c:v>
                </c:pt>
                <c:pt idx="1">
                  <c:v>0.742504166566309</c:v>
                </c:pt>
                <c:pt idx="2">
                  <c:v>4.29600140524953</c:v>
                </c:pt>
                <c:pt idx="4">
                  <c:v>301.4358321649235</c:v>
                </c:pt>
                <c:pt idx="5">
                  <c:v>4.480844804560645</c:v>
                </c:pt>
                <c:pt idx="6">
                  <c:v>31.60585414469266</c:v>
                </c:pt>
                <c:pt idx="8">
                  <c:v>28.2757917907654</c:v>
                </c:pt>
                <c:pt idx="9">
                  <c:v>2.295682436696749</c:v>
                </c:pt>
                <c:pt idx="10">
                  <c:v>24.06932156946448</c:v>
                </c:pt>
                <c:pt idx="12">
                  <c:v>293.4613922831159</c:v>
                </c:pt>
                <c:pt idx="13">
                  <c:v>3.189117051587615</c:v>
                </c:pt>
                <c:pt idx="14">
                  <c:v>129.8962776923415</c:v>
                </c:pt>
                <c:pt idx="16">
                  <c:v>128.7186042226647</c:v>
                </c:pt>
                <c:pt idx="17">
                  <c:v>2.006479746824895</c:v>
                </c:pt>
                <c:pt idx="18">
                  <c:v>111.5604314003748</c:v>
                </c:pt>
                <c:pt idx="20">
                  <c:v>5.885522962853682</c:v>
                </c:pt>
                <c:pt idx="21">
                  <c:v>2.687662191430901</c:v>
                </c:pt>
                <c:pt idx="22">
                  <c:v>5.08978251128421</c:v>
                </c:pt>
              </c:numCache>
            </c:numRef>
          </c:val>
        </c:ser>
        <c:overlap val="100"/>
        <c:axId val="461108184"/>
        <c:axId val="460915736"/>
      </c:barChart>
      <c:catAx>
        <c:axId val="461108184"/>
        <c:scaling>
          <c:orientation val="minMax"/>
        </c:scaling>
        <c:axPos val="b"/>
        <c:tickLblPos val="nextTo"/>
        <c:crossAx val="460915736"/>
        <c:crosses val="autoZero"/>
        <c:auto val="1"/>
        <c:lblAlgn val="ctr"/>
        <c:lblOffset val="100"/>
      </c:catAx>
      <c:valAx>
        <c:axId val="460915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APR</a:t>
                </a:r>
              </a:p>
            </c:rich>
          </c:tx>
          <c:layout/>
        </c:title>
        <c:numFmt formatCode="0" sourceLinked="1"/>
        <c:tickLblPos val="nextTo"/>
        <c:crossAx val="4611081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Abortive:Productive Ratio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'~IQ10C'!$N$279:$X$280</c:f>
              <c:multiLvlStrCache>
                <c:ptCount val="11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</c:lvl>
                <c:lvl>
                  <c:pt idx="0">
                    <c:v>RL1 (WT)</c:v>
                  </c:pt>
                  <c:pt idx="4">
                    <c:v>RL2 (L4-3)</c:v>
                  </c:pt>
                  <c:pt idx="8">
                    <c:v>RL3 (L5-1)</c:v>
                  </c:pt>
                </c:lvl>
              </c:multiLvlStrCache>
            </c:multiLvlStrRef>
          </c:cat>
          <c:val>
            <c:numRef>
              <c:f>'~IQ10C'!$N$281:$X$281</c:f>
              <c:numCache>
                <c:formatCode>0</c:formatCode>
                <c:ptCount val="11"/>
                <c:pt idx="0">
                  <c:v>301.4358321649235</c:v>
                </c:pt>
                <c:pt idx="1">
                  <c:v>4.480844804560645</c:v>
                </c:pt>
                <c:pt idx="2">
                  <c:v>31.60585414469266</c:v>
                </c:pt>
                <c:pt idx="4">
                  <c:v>28.2757917907654</c:v>
                </c:pt>
                <c:pt idx="5">
                  <c:v>2.295682436696749</c:v>
                </c:pt>
                <c:pt idx="6">
                  <c:v>24.06932156946448</c:v>
                </c:pt>
                <c:pt idx="8">
                  <c:v>293.4613922831159</c:v>
                </c:pt>
                <c:pt idx="9">
                  <c:v>3.189117051587615</c:v>
                </c:pt>
                <c:pt idx="10">
                  <c:v>129.8962776923415</c:v>
                </c:pt>
              </c:numCache>
            </c:numRef>
          </c:val>
        </c:ser>
        <c:overlap val="100"/>
        <c:axId val="566103736"/>
        <c:axId val="476854856"/>
      </c:barChart>
      <c:catAx>
        <c:axId val="566103736"/>
        <c:scaling>
          <c:orientation val="minMax"/>
        </c:scaling>
        <c:axPos val="b"/>
        <c:tickLblPos val="nextTo"/>
        <c:crossAx val="476854856"/>
        <c:crosses val="autoZero"/>
        <c:auto val="1"/>
        <c:lblAlgn val="ctr"/>
        <c:lblOffset val="100"/>
      </c:catAx>
      <c:valAx>
        <c:axId val="476854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APR</a:t>
                </a:r>
              </a:p>
            </c:rich>
          </c:tx>
          <c:layout/>
        </c:title>
        <c:numFmt formatCode="0" sourceLinked="1"/>
        <c:tickLblPos val="nextTo"/>
        <c:crossAx val="5661037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RL3 (L5-1)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RL3(-GreB)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'~IQ10C'!$Y$94:$Y$115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'~IQ10C'!$Z$94:$Z$115</c:f>
              <c:numCache>
                <c:formatCode>0.0</c:formatCode>
                <c:ptCount val="22"/>
                <c:pt idx="0">
                  <c:v>6.263097676683106</c:v>
                </c:pt>
                <c:pt idx="1">
                  <c:v>2.644432004069391</c:v>
                </c:pt>
                <c:pt idx="2">
                  <c:v>8.644218904906081</c:v>
                </c:pt>
                <c:pt idx="3">
                  <c:v>21.79220214424563</c:v>
                </c:pt>
                <c:pt idx="4">
                  <c:v>86.16033699662614</c:v>
                </c:pt>
                <c:pt idx="5">
                  <c:v>18.7950047995255</c:v>
                </c:pt>
                <c:pt idx="6">
                  <c:v>15.71606513485189</c:v>
                </c:pt>
                <c:pt idx="7">
                  <c:v>21.81290349776547</c:v>
                </c:pt>
                <c:pt idx="8">
                  <c:v>5.131324298254982</c:v>
                </c:pt>
                <c:pt idx="9">
                  <c:v>14.93362283681062</c:v>
                </c:pt>
                <c:pt idx="10">
                  <c:v>81.61355486126997</c:v>
                </c:pt>
                <c:pt idx="11">
                  <c:v>34.22161809879628</c:v>
                </c:pt>
                <c:pt idx="12">
                  <c:v>49.14032842360504</c:v>
                </c:pt>
                <c:pt idx="20">
                  <c:v>0.2</c:v>
                </c:pt>
              </c:numCache>
            </c:numRef>
          </c:val>
        </c:ser>
        <c:ser>
          <c:idx val="1"/>
          <c:order val="1"/>
          <c:tx>
            <c:v>RL3(+GreB)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'~IQ10C'!$Y$94:$Y$115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'~IQ10C'!$AA$94:$AA$115</c:f>
              <c:numCache>
                <c:formatCode>0.0</c:formatCode>
                <c:ptCount val="22"/>
                <c:pt idx="0">
                  <c:v>30.25549101820708</c:v>
                </c:pt>
                <c:pt idx="1">
                  <c:v>6.626187071955071</c:v>
                </c:pt>
                <c:pt idx="2">
                  <c:v>13.46794173660594</c:v>
                </c:pt>
                <c:pt idx="3">
                  <c:v>23.41081027785309</c:v>
                </c:pt>
                <c:pt idx="4">
                  <c:v>42.72818335245564</c:v>
                </c:pt>
                <c:pt idx="5">
                  <c:v>1.423173121056732</c:v>
                </c:pt>
                <c:pt idx="6">
                  <c:v>2.219714996448053</c:v>
                </c:pt>
                <c:pt idx="20">
                  <c:v>23.9</c:v>
                </c:pt>
              </c:numCache>
            </c:numRef>
          </c:val>
        </c:ser>
        <c:ser>
          <c:idx val="2"/>
          <c:order val="2"/>
          <c:tx>
            <c:v>RL3(-GreB)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'~IQ10C'!$Y$94:$Y$115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'~IQ10C'!$AB$94:$AB$115</c:f>
              <c:numCache>
                <c:formatCode>0.0</c:formatCode>
                <c:ptCount val="22"/>
                <c:pt idx="0">
                  <c:v>6.087126813697248</c:v>
                </c:pt>
                <c:pt idx="1">
                  <c:v>2.712303285798504</c:v>
                </c:pt>
                <c:pt idx="2">
                  <c:v>8.673064843818217</c:v>
                </c:pt>
                <c:pt idx="3">
                  <c:v>21.69427932703817</c:v>
                </c:pt>
                <c:pt idx="4">
                  <c:v>86.03699122982533</c:v>
                </c:pt>
                <c:pt idx="5">
                  <c:v>17.97169988257779</c:v>
                </c:pt>
                <c:pt idx="6">
                  <c:v>15.36787066094917</c:v>
                </c:pt>
                <c:pt idx="7">
                  <c:v>20.73642564126743</c:v>
                </c:pt>
                <c:pt idx="8">
                  <c:v>3.562811069270273</c:v>
                </c:pt>
                <c:pt idx="9">
                  <c:v>13.13644530026346</c:v>
                </c:pt>
                <c:pt idx="10">
                  <c:v>74.54459667786696</c:v>
                </c:pt>
                <c:pt idx="11">
                  <c:v>5.68536340378926</c:v>
                </c:pt>
                <c:pt idx="12">
                  <c:v>19.54481765425047</c:v>
                </c:pt>
                <c:pt idx="20">
                  <c:v>0.8</c:v>
                </c:pt>
              </c:numCache>
            </c:numRef>
          </c:val>
        </c:ser>
        <c:axId val="503954504"/>
        <c:axId val="555143688"/>
      </c:barChart>
      <c:catAx>
        <c:axId val="503954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55143688"/>
        <c:crosses val="autoZero"/>
        <c:auto val="1"/>
        <c:lblAlgn val="ctr"/>
        <c:lblOffset val="100"/>
      </c:catAx>
      <c:valAx>
        <c:axId val="555143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03954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N25anti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N25anti(-GreB)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'~IQ10C'!$Y$123:$Y$143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'~IQ10C'!$Z$123:$Z$143</c:f>
              <c:numCache>
                <c:formatCode>0.0</c:formatCode>
                <c:ptCount val="21"/>
                <c:pt idx="0">
                  <c:v>8.49832159917357</c:v>
                </c:pt>
                <c:pt idx="1">
                  <c:v>11.81487252726195</c:v>
                </c:pt>
                <c:pt idx="2">
                  <c:v>2.068732813776812</c:v>
                </c:pt>
                <c:pt idx="3">
                  <c:v>12.95097722624522</c:v>
                </c:pt>
                <c:pt idx="4">
                  <c:v>25.81228961070394</c:v>
                </c:pt>
                <c:pt idx="5">
                  <c:v>12.28243757485536</c:v>
                </c:pt>
                <c:pt idx="6">
                  <c:v>12.30592490175555</c:v>
                </c:pt>
                <c:pt idx="7">
                  <c:v>5.014488075047416</c:v>
                </c:pt>
                <c:pt idx="8">
                  <c:v>3.74231259342796</c:v>
                </c:pt>
                <c:pt idx="9">
                  <c:v>9.766876080442563</c:v>
                </c:pt>
                <c:pt idx="10">
                  <c:v>60.67353908586657</c:v>
                </c:pt>
                <c:pt idx="11">
                  <c:v>88.34004125569989</c:v>
                </c:pt>
                <c:pt idx="12">
                  <c:v>54.97898308898827</c:v>
                </c:pt>
                <c:pt idx="20">
                  <c:v>0.8</c:v>
                </c:pt>
              </c:numCache>
            </c:numRef>
          </c:val>
        </c:ser>
        <c:ser>
          <c:idx val="1"/>
          <c:order val="1"/>
          <c:tx>
            <c:v>N25anti(+GreB)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'~IQ10C'!$Y$123:$Y$143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'~IQ10C'!$AA$123:$AA$143</c:f>
              <c:numCache>
                <c:formatCode>0.0</c:formatCode>
                <c:ptCount val="21"/>
                <c:pt idx="0">
                  <c:v>20.13577038269286</c:v>
                </c:pt>
                <c:pt idx="1">
                  <c:v>20.98780518617057</c:v>
                </c:pt>
                <c:pt idx="2">
                  <c:v>5.907649138367064</c:v>
                </c:pt>
                <c:pt idx="3">
                  <c:v>20.75506674798207</c:v>
                </c:pt>
                <c:pt idx="4">
                  <c:v>3.036787945079679</c:v>
                </c:pt>
                <c:pt idx="5">
                  <c:v>0.0</c:v>
                </c:pt>
                <c:pt idx="6">
                  <c:v>1.802327983898408</c:v>
                </c:pt>
                <c:pt idx="7">
                  <c:v>1.921241886459835</c:v>
                </c:pt>
                <c:pt idx="8">
                  <c:v>2.015551831641562</c:v>
                </c:pt>
                <c:pt idx="9">
                  <c:v>5.405719656411871</c:v>
                </c:pt>
                <c:pt idx="10">
                  <c:v>13.46901980047192</c:v>
                </c:pt>
                <c:pt idx="11">
                  <c:v>5.622248905337417</c:v>
                </c:pt>
                <c:pt idx="20">
                  <c:v>33.3</c:v>
                </c:pt>
              </c:numCache>
            </c:numRef>
          </c:val>
        </c:ser>
        <c:ser>
          <c:idx val="2"/>
          <c:order val="2"/>
          <c:tx>
            <c:v>N25anti(-GreB)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'~IQ10C'!$Y$123:$Y$143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'~IQ10C'!$AB$123:$AB$143</c:f>
              <c:numCache>
                <c:formatCode>0.0</c:formatCode>
                <c:ptCount val="21"/>
                <c:pt idx="0">
                  <c:v>8.4753286456765</c:v>
                </c:pt>
                <c:pt idx="1">
                  <c:v>11.53097560457329</c:v>
                </c:pt>
                <c:pt idx="2">
                  <c:v>2.093265539075527</c:v>
                </c:pt>
                <c:pt idx="3">
                  <c:v>13.19450121193686</c:v>
                </c:pt>
                <c:pt idx="4">
                  <c:v>25.97196555419903</c:v>
                </c:pt>
                <c:pt idx="5">
                  <c:v>12.16157127113508</c:v>
                </c:pt>
                <c:pt idx="6">
                  <c:v>12.09925956819359</c:v>
                </c:pt>
                <c:pt idx="7">
                  <c:v>4.955458339958712</c:v>
                </c:pt>
                <c:pt idx="8">
                  <c:v>3.686853132721665</c:v>
                </c:pt>
                <c:pt idx="9">
                  <c:v>9.613013835708063</c:v>
                </c:pt>
                <c:pt idx="10">
                  <c:v>60.4619591402601</c:v>
                </c:pt>
                <c:pt idx="11">
                  <c:v>87.785766447703</c:v>
                </c:pt>
                <c:pt idx="12">
                  <c:v>51.67456793067324</c:v>
                </c:pt>
                <c:pt idx="20">
                  <c:v>0.9</c:v>
                </c:pt>
              </c:numCache>
            </c:numRef>
          </c:val>
        </c:ser>
        <c:axId val="499167144"/>
        <c:axId val="502480744"/>
      </c:barChart>
      <c:catAx>
        <c:axId val="499167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800" b="0" i="0"/>
            </a:pPr>
            <a:endParaRPr lang="en-US"/>
          </a:p>
        </c:txPr>
        <c:crossAx val="502480744"/>
        <c:crosses val="autoZero"/>
        <c:auto val="1"/>
        <c:lblAlgn val="ctr"/>
        <c:lblOffset val="100"/>
      </c:catAx>
      <c:valAx>
        <c:axId val="502480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9167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DG203-2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DG203-2(-GreB)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'~IQ10C'!$Y$152:$Y$173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20">
                  <c:v>FL</c:v>
                </c:pt>
              </c:strCache>
            </c:strRef>
          </c:cat>
          <c:val>
            <c:numRef>
              <c:f>'~IQ10C'!$Z$152:$Z$173</c:f>
              <c:numCache>
                <c:formatCode>0.0</c:formatCode>
                <c:ptCount val="22"/>
                <c:pt idx="0">
                  <c:v>10.79325617577074</c:v>
                </c:pt>
                <c:pt idx="1">
                  <c:v>21.47145074892983</c:v>
                </c:pt>
                <c:pt idx="2">
                  <c:v>6.762784632516708</c:v>
                </c:pt>
                <c:pt idx="3">
                  <c:v>21.69560116116201</c:v>
                </c:pt>
                <c:pt idx="4">
                  <c:v>3.066693309843056</c:v>
                </c:pt>
                <c:pt idx="5">
                  <c:v>7.499179232694887</c:v>
                </c:pt>
                <c:pt idx="6">
                  <c:v>2.378304952509561</c:v>
                </c:pt>
                <c:pt idx="7">
                  <c:v>3.160942428842902</c:v>
                </c:pt>
                <c:pt idx="8">
                  <c:v>2.05866643623808</c:v>
                </c:pt>
                <c:pt idx="9">
                  <c:v>1.233164472261779</c:v>
                </c:pt>
                <c:pt idx="10">
                  <c:v>11.21961499740553</c:v>
                </c:pt>
                <c:pt idx="11">
                  <c:v>16.43058251589461</c:v>
                </c:pt>
                <c:pt idx="12">
                  <c:v>16.28934056147231</c:v>
                </c:pt>
                <c:pt idx="13">
                  <c:v>7.328638731791175</c:v>
                </c:pt>
                <c:pt idx="14">
                  <c:v>13.85206928720787</c:v>
                </c:pt>
                <c:pt idx="15">
                  <c:v>14.26583871582779</c:v>
                </c:pt>
                <c:pt idx="16">
                  <c:v>18.78592746779821</c:v>
                </c:pt>
                <c:pt idx="20">
                  <c:v>14.5</c:v>
                </c:pt>
              </c:numCache>
            </c:numRef>
          </c:val>
        </c:ser>
        <c:ser>
          <c:idx val="1"/>
          <c:order val="1"/>
          <c:tx>
            <c:v>DG203-2(+GreB)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'~IQ10C'!$Y$152:$Y$173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20">
                  <c:v>FL</c:v>
                </c:pt>
              </c:strCache>
            </c:strRef>
          </c:cat>
          <c:val>
            <c:numRef>
              <c:f>'~IQ10C'!$AA$152:$AA$173</c:f>
              <c:numCache>
                <c:formatCode>0.0</c:formatCode>
                <c:ptCount val="22"/>
                <c:pt idx="0">
                  <c:v>10.16623364793961</c:v>
                </c:pt>
                <c:pt idx="1">
                  <c:v>29.18200595442165</c:v>
                </c:pt>
                <c:pt idx="2">
                  <c:v>1.523500758580886</c:v>
                </c:pt>
                <c:pt idx="3">
                  <c:v>1.641429083113319</c:v>
                </c:pt>
                <c:pt idx="4">
                  <c:v>0.561102728439662</c:v>
                </c:pt>
                <c:pt idx="5">
                  <c:v>0.581545757203967</c:v>
                </c:pt>
                <c:pt idx="6">
                  <c:v>0.314828694039608</c:v>
                </c:pt>
                <c:pt idx="7">
                  <c:v>0.15030821322108</c:v>
                </c:pt>
                <c:pt idx="8">
                  <c:v>0.0854843207179115</c:v>
                </c:pt>
                <c:pt idx="9">
                  <c:v>0.296314386213503</c:v>
                </c:pt>
                <c:pt idx="10">
                  <c:v>0.334599466021694</c:v>
                </c:pt>
                <c:pt idx="11">
                  <c:v>0.145004069590016</c:v>
                </c:pt>
                <c:pt idx="12">
                  <c:v>0.342758301332378</c:v>
                </c:pt>
                <c:pt idx="13">
                  <c:v>1.850716463364936</c:v>
                </c:pt>
                <c:pt idx="14">
                  <c:v>17.60016991895311</c:v>
                </c:pt>
                <c:pt idx="15">
                  <c:v>29.68369232322154</c:v>
                </c:pt>
                <c:pt idx="16">
                  <c:v>20.5844797566748</c:v>
                </c:pt>
                <c:pt idx="20">
                  <c:v>27.1</c:v>
                </c:pt>
              </c:numCache>
            </c:numRef>
          </c:val>
        </c:ser>
        <c:ser>
          <c:idx val="2"/>
          <c:order val="2"/>
          <c:tx>
            <c:v>DG203-2(-GreB)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'~IQ10C'!$Y$152:$Y$173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20">
                  <c:v>FL</c:v>
                </c:pt>
              </c:strCache>
            </c:strRef>
          </c:cat>
          <c:val>
            <c:numRef>
              <c:f>'~IQ10C'!$AB$152:$AB$173</c:f>
              <c:numCache>
                <c:formatCode>0.0</c:formatCode>
                <c:ptCount val="22"/>
                <c:pt idx="0">
                  <c:v>10.31719407662253</c:v>
                </c:pt>
                <c:pt idx="1">
                  <c:v>19.93833780500862</c:v>
                </c:pt>
                <c:pt idx="2">
                  <c:v>6.64360641228245</c:v>
                </c:pt>
                <c:pt idx="3">
                  <c:v>20.54314491020076</c:v>
                </c:pt>
                <c:pt idx="4">
                  <c:v>2.964189583562396</c:v>
                </c:pt>
                <c:pt idx="5">
                  <c:v>7.222923996023666</c:v>
                </c:pt>
                <c:pt idx="6">
                  <c:v>2.28359111650281</c:v>
                </c:pt>
                <c:pt idx="7">
                  <c:v>2.883746343599043</c:v>
                </c:pt>
                <c:pt idx="8">
                  <c:v>1.851613240528042</c:v>
                </c:pt>
                <c:pt idx="9">
                  <c:v>1.285141783492298</c:v>
                </c:pt>
                <c:pt idx="10">
                  <c:v>10.8908828489481</c:v>
                </c:pt>
                <c:pt idx="11">
                  <c:v>15.57435607250123</c:v>
                </c:pt>
                <c:pt idx="12">
                  <c:v>14.6790455846772</c:v>
                </c:pt>
                <c:pt idx="13">
                  <c:v>6.639089199648881</c:v>
                </c:pt>
                <c:pt idx="14">
                  <c:v>12.47333617403072</c:v>
                </c:pt>
                <c:pt idx="15">
                  <c:v>14.08797538419243</c:v>
                </c:pt>
                <c:pt idx="16">
                  <c:v>17.45257347795108</c:v>
                </c:pt>
                <c:pt idx="20">
                  <c:v>16.4</c:v>
                </c:pt>
              </c:numCache>
            </c:numRef>
          </c:val>
        </c:ser>
        <c:axId val="562676648"/>
        <c:axId val="562676200"/>
      </c:barChart>
      <c:catAx>
        <c:axId val="562676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2676200"/>
        <c:crosses val="autoZero"/>
        <c:auto val="1"/>
        <c:lblAlgn val="ctr"/>
        <c:lblOffset val="100"/>
      </c:catAx>
      <c:valAx>
        <c:axId val="562676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2676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RL1 (WT)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RL1(-GreB)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'~IQ10C'!$Y$36:$Y$56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'~IQ10C'!$Z$36:$Z$56</c:f>
              <c:numCache>
                <c:formatCode>0.0</c:formatCode>
                <c:ptCount val="21"/>
                <c:pt idx="0">
                  <c:v>10.91164572075163</c:v>
                </c:pt>
                <c:pt idx="1">
                  <c:v>11.41583509293761</c:v>
                </c:pt>
                <c:pt idx="2">
                  <c:v>14.3312243013811</c:v>
                </c:pt>
                <c:pt idx="3">
                  <c:v>44.32733919039683</c:v>
                </c:pt>
                <c:pt idx="4">
                  <c:v>65.23829539449586</c:v>
                </c:pt>
                <c:pt idx="5">
                  <c:v>16.43257210569569</c:v>
                </c:pt>
                <c:pt idx="6">
                  <c:v>24.67472428550469</c:v>
                </c:pt>
                <c:pt idx="7">
                  <c:v>21.00564121221722</c:v>
                </c:pt>
                <c:pt idx="8">
                  <c:v>17.31586322965668</c:v>
                </c:pt>
                <c:pt idx="9">
                  <c:v>47.16847622134963</c:v>
                </c:pt>
                <c:pt idx="10">
                  <c:v>52.27161268192488</c:v>
                </c:pt>
                <c:pt idx="11">
                  <c:v>39.05781073284016</c:v>
                </c:pt>
                <c:pt idx="12">
                  <c:v>53.77675656243833</c:v>
                </c:pt>
                <c:pt idx="20">
                  <c:v>0.3</c:v>
                </c:pt>
              </c:numCache>
            </c:numRef>
          </c:val>
        </c:ser>
        <c:ser>
          <c:idx val="1"/>
          <c:order val="1"/>
          <c:tx>
            <c:v>RL1(+GreB)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'~IQ10C'!$Y$36:$Y$56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'~IQ10C'!$AA$36:$AA$56</c:f>
              <c:numCache>
                <c:formatCode>0.0</c:formatCode>
                <c:ptCount val="21"/>
                <c:pt idx="0">
                  <c:v>30.12391586654681</c:v>
                </c:pt>
                <c:pt idx="1">
                  <c:v>28.5537210115462</c:v>
                </c:pt>
                <c:pt idx="2">
                  <c:v>10.58599878869109</c:v>
                </c:pt>
                <c:pt idx="3">
                  <c:v>42.26931443436656</c:v>
                </c:pt>
                <c:pt idx="4">
                  <c:v>24.60903657986758</c:v>
                </c:pt>
                <c:pt idx="5">
                  <c:v>3.619348685273951</c:v>
                </c:pt>
                <c:pt idx="6">
                  <c:v>2.729770136691789</c:v>
                </c:pt>
                <c:pt idx="20">
                  <c:v>18.2</c:v>
                </c:pt>
              </c:numCache>
            </c:numRef>
          </c:val>
        </c:ser>
        <c:ser>
          <c:idx val="2"/>
          <c:order val="2"/>
          <c:tx>
            <c:v>RL1(-GreB)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'~IQ10C'!$Y$36:$Y$56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'~IQ10C'!$AB$36:$AB$56</c:f>
              <c:numCache>
                <c:formatCode>0.0</c:formatCode>
                <c:ptCount val="21"/>
                <c:pt idx="0">
                  <c:v>9.889167779238528</c:v>
                </c:pt>
                <c:pt idx="1">
                  <c:v>10.25445642004721</c:v>
                </c:pt>
                <c:pt idx="2">
                  <c:v>13.48537264144768</c:v>
                </c:pt>
                <c:pt idx="3">
                  <c:v>41.85768999311112</c:v>
                </c:pt>
                <c:pt idx="4">
                  <c:v>61.81347580290606</c:v>
                </c:pt>
                <c:pt idx="5">
                  <c:v>12.61396183354639</c:v>
                </c:pt>
                <c:pt idx="6">
                  <c:v>20.08879085573597</c:v>
                </c:pt>
                <c:pt idx="7">
                  <c:v>15.68430117186551</c:v>
                </c:pt>
                <c:pt idx="8">
                  <c:v>12.2550935767695</c:v>
                </c:pt>
                <c:pt idx="9">
                  <c:v>30.76144332528463</c:v>
                </c:pt>
                <c:pt idx="10">
                  <c:v>26.20258356579636</c:v>
                </c:pt>
                <c:pt idx="11">
                  <c:v>13.30645174447541</c:v>
                </c:pt>
                <c:pt idx="12">
                  <c:v>14.23911052842563</c:v>
                </c:pt>
                <c:pt idx="20">
                  <c:v>3.1</c:v>
                </c:pt>
              </c:numCache>
            </c:numRef>
          </c:val>
        </c:ser>
        <c:axId val="508333288"/>
        <c:axId val="502170456"/>
      </c:barChart>
      <c:catAx>
        <c:axId val="508333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02170456"/>
        <c:crosses val="autoZero"/>
        <c:auto val="1"/>
        <c:lblAlgn val="ctr"/>
        <c:lblOffset val="100"/>
      </c:catAx>
      <c:valAx>
        <c:axId val="502170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08333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Abortive Probability Profile: N25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N25(-GreB)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'~IQ10C'!$Y$7:$Y$27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'~IQ10C'!$Z$7:$Z$27</c:f>
              <c:numCache>
                <c:formatCode>0.0</c:formatCode>
                <c:ptCount val="21"/>
                <c:pt idx="0">
                  <c:v>16.13822672500197</c:v>
                </c:pt>
                <c:pt idx="1">
                  <c:v>21.83465321190992</c:v>
                </c:pt>
                <c:pt idx="2">
                  <c:v>6.535853156206469</c:v>
                </c:pt>
                <c:pt idx="3">
                  <c:v>13.07580662760655</c:v>
                </c:pt>
                <c:pt idx="4">
                  <c:v>5.291686389990831</c:v>
                </c:pt>
                <c:pt idx="5">
                  <c:v>29.21998489064336</c:v>
                </c:pt>
                <c:pt idx="6">
                  <c:v>23.03897372534192</c:v>
                </c:pt>
                <c:pt idx="7">
                  <c:v>15.46072284527525</c:v>
                </c:pt>
                <c:pt idx="8">
                  <c:v>5.73489889232374</c:v>
                </c:pt>
                <c:pt idx="9">
                  <c:v>2.103600291375078</c:v>
                </c:pt>
                <c:pt idx="10">
                  <c:v>1.88638596449092</c:v>
                </c:pt>
                <c:pt idx="11">
                  <c:v>2.41531206870455</c:v>
                </c:pt>
                <c:pt idx="12">
                  <c:v>1.253589100447706</c:v>
                </c:pt>
                <c:pt idx="20">
                  <c:v>20.2</c:v>
                </c:pt>
              </c:numCache>
            </c:numRef>
          </c:val>
        </c:ser>
        <c:ser>
          <c:idx val="1"/>
          <c:order val="1"/>
          <c:tx>
            <c:v>N25(+GreB)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cat>
            <c:strRef>
              <c:f>'~IQ10C'!$Y$7:$Y$27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'~IQ10C'!$AA$7:$AA$27</c:f>
              <c:numCache>
                <c:formatCode>0.0</c:formatCode>
                <c:ptCount val="21"/>
                <c:pt idx="0">
                  <c:v>15.39108240404184</c:v>
                </c:pt>
                <c:pt idx="1">
                  <c:v>23.27275374783331</c:v>
                </c:pt>
                <c:pt idx="2">
                  <c:v>4.111005037477511</c:v>
                </c:pt>
                <c:pt idx="3">
                  <c:v>2.808573762006794</c:v>
                </c:pt>
                <c:pt idx="4">
                  <c:v>0.641052979167756</c:v>
                </c:pt>
                <c:pt idx="5">
                  <c:v>3.144992994048489</c:v>
                </c:pt>
                <c:pt idx="6">
                  <c:v>0.968995458193038</c:v>
                </c:pt>
                <c:pt idx="7">
                  <c:v>0.476714617728597</c:v>
                </c:pt>
                <c:pt idx="20">
                  <c:v>57.4</c:v>
                </c:pt>
              </c:numCache>
            </c:numRef>
          </c:val>
        </c:ser>
        <c:ser>
          <c:idx val="2"/>
          <c:order val="2"/>
          <c:tx>
            <c:v>N25(-GreB)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cat>
            <c:strRef>
              <c:f>'~IQ10C'!$Y$7:$Y$27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20">
                  <c:v>FL</c:v>
                </c:pt>
              </c:strCache>
            </c:strRef>
          </c:cat>
          <c:val>
            <c:numRef>
              <c:f>'~IQ10C'!$AB$7:$AB$27</c:f>
              <c:numCache>
                <c:formatCode>0.0</c:formatCode>
                <c:ptCount val="21"/>
                <c:pt idx="0">
                  <c:v>16.07438507436833</c:v>
                </c:pt>
                <c:pt idx="1">
                  <c:v>21.87561242099412</c:v>
                </c:pt>
                <c:pt idx="2">
                  <c:v>6.695861923220294</c:v>
                </c:pt>
                <c:pt idx="3">
                  <c:v>13.62617688154522</c:v>
                </c:pt>
                <c:pt idx="4">
                  <c:v>5.597575414387683</c:v>
                </c:pt>
                <c:pt idx="5">
                  <c:v>30.33393579230342</c:v>
                </c:pt>
                <c:pt idx="6">
                  <c:v>24.4465456849822</c:v>
                </c:pt>
                <c:pt idx="7">
                  <c:v>16.81190306235144</c:v>
                </c:pt>
                <c:pt idx="8">
                  <c:v>6.361209269386016</c:v>
                </c:pt>
                <c:pt idx="9">
                  <c:v>1.877283341938759</c:v>
                </c:pt>
                <c:pt idx="10">
                  <c:v>2.168438471175421</c:v>
                </c:pt>
                <c:pt idx="11">
                  <c:v>2.812211007439973</c:v>
                </c:pt>
                <c:pt idx="12">
                  <c:v>1.429561819920116</c:v>
                </c:pt>
                <c:pt idx="20">
                  <c:v>18.9</c:v>
                </c:pt>
              </c:numCache>
            </c:numRef>
          </c:val>
        </c:ser>
        <c:axId val="508742104"/>
        <c:axId val="563719784"/>
      </c:barChart>
      <c:catAx>
        <c:axId val="508742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RNA (Nucleotide)</a:t>
                </a:r>
              </a:p>
            </c:rich>
          </c:tx>
          <c:layout/>
        </c:title>
        <c:tickLblPos val="nextTo"/>
        <c:crossAx val="563719784"/>
        <c:crosses val="autoZero"/>
        <c:auto val="1"/>
        <c:lblAlgn val="ctr"/>
        <c:lblOffset val="100"/>
      </c:catAx>
      <c:valAx>
        <c:axId val="563719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Abortive Probability</a:t>
                </a:r>
              </a:p>
            </c:rich>
          </c:tx>
          <c:layout/>
        </c:title>
        <c:numFmt formatCode="0" sourceLinked="0"/>
        <c:tickLblPos val="nextTo"/>
        <c:crossAx val="508742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000"/>
          </a:pPr>
          <a:endParaRPr lang="en-US"/>
        </a:p>
      </c:txPr>
    </c:legend>
    <c:plotVisOnly val="1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Transcripts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'~IQ10C'!$J$225:$AF$226</c:f>
              <c:multiLvlStrCache>
                <c:ptCount val="23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  <c:pt idx="12">
                    <c:v>(-)</c:v>
                  </c:pt>
                  <c:pt idx="13">
                    <c:v>(+)</c:v>
                  </c:pt>
                  <c:pt idx="14">
                    <c:v>(-)</c:v>
                  </c:pt>
                  <c:pt idx="16">
                    <c:v>(-)</c:v>
                  </c:pt>
                  <c:pt idx="17">
                    <c:v>(+)</c:v>
                  </c:pt>
                  <c:pt idx="18">
                    <c:v>(-)</c:v>
                  </c:pt>
                  <c:pt idx="20">
                    <c:v>(-)</c:v>
                  </c:pt>
                  <c:pt idx="21">
                    <c:v>(+)</c:v>
                  </c:pt>
                  <c:pt idx="22">
                    <c:v>(-)</c:v>
                  </c:pt>
                </c:lvl>
                <c:lvl>
                  <c:pt idx="0">
                    <c:v>N25</c:v>
                  </c:pt>
                  <c:pt idx="4">
                    <c:v>RL1 (WT)</c:v>
                  </c:pt>
                  <c:pt idx="8">
                    <c:v>RL2 (L4-3)</c:v>
                  </c:pt>
                  <c:pt idx="12">
                    <c:v>RL3 (L5-1)</c:v>
                  </c:pt>
                  <c:pt idx="16">
                    <c:v>N25anti</c:v>
                  </c:pt>
                  <c:pt idx="20">
                    <c:v>DG203-2</c:v>
                  </c:pt>
                </c:lvl>
              </c:multiLvlStrCache>
            </c:multiLvlStrRef>
          </c:cat>
          <c:val>
            <c:numRef>
              <c:f>'~IQ10C'!$J$227:$AF$227</c:f>
              <c:numCache>
                <c:formatCode>0</c:formatCode>
                <c:ptCount val="23"/>
                <c:pt idx="0">
                  <c:v>1.792244792E7</c:v>
                </c:pt>
                <c:pt idx="1">
                  <c:v>1.544284117E7</c:v>
                </c:pt>
                <c:pt idx="2">
                  <c:v>1.778447049E7</c:v>
                </c:pt>
                <c:pt idx="4">
                  <c:v>9.01639849E6</c:v>
                </c:pt>
                <c:pt idx="5">
                  <c:v>4.89629873E6</c:v>
                </c:pt>
                <c:pt idx="6">
                  <c:v>8.87335193E6</c:v>
                </c:pt>
                <c:pt idx="8">
                  <c:v>1.593524002E7</c:v>
                </c:pt>
                <c:pt idx="9">
                  <c:v>7.84778303E6</c:v>
                </c:pt>
                <c:pt idx="10">
                  <c:v>1.652081879E7</c:v>
                </c:pt>
                <c:pt idx="12">
                  <c:v>2.426883658E7</c:v>
                </c:pt>
                <c:pt idx="13">
                  <c:v>7.76829422E6</c:v>
                </c:pt>
                <c:pt idx="14">
                  <c:v>2.422239022E7</c:v>
                </c:pt>
                <c:pt idx="16">
                  <c:v>2.611209689E7</c:v>
                </c:pt>
                <c:pt idx="17">
                  <c:v>7.14425032E6</c:v>
                </c:pt>
                <c:pt idx="18">
                  <c:v>2.813382135E7</c:v>
                </c:pt>
                <c:pt idx="20">
                  <c:v>1.03799028E7</c:v>
                </c:pt>
                <c:pt idx="21">
                  <c:v>1.169393997E7</c:v>
                </c:pt>
                <c:pt idx="22">
                  <c:v>9.93285541E6</c:v>
                </c:pt>
              </c:numCache>
            </c:numRef>
          </c:val>
        </c:ser>
        <c:overlap val="100"/>
        <c:axId val="564629528"/>
        <c:axId val="562041304"/>
      </c:barChart>
      <c:catAx>
        <c:axId val="564629528"/>
        <c:scaling>
          <c:orientation val="minMax"/>
        </c:scaling>
        <c:axPos val="b"/>
        <c:tickLblPos val="nextTo"/>
        <c:crossAx val="562041304"/>
        <c:crosses val="autoZero"/>
        <c:auto val="1"/>
        <c:lblAlgn val="ctr"/>
        <c:lblOffset val="100"/>
      </c:catAx>
      <c:valAx>
        <c:axId val="562041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5646295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Transcripts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'~IQ10C'!$N$225:$X$226</c:f>
              <c:multiLvlStrCache>
                <c:ptCount val="11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</c:lvl>
                <c:lvl>
                  <c:pt idx="0">
                    <c:v>RL1 (WT)</c:v>
                  </c:pt>
                  <c:pt idx="4">
                    <c:v>RL2 (L4-3)</c:v>
                  </c:pt>
                  <c:pt idx="8">
                    <c:v>RL3 (L5-1)</c:v>
                  </c:pt>
                </c:lvl>
              </c:multiLvlStrCache>
            </c:multiLvlStrRef>
          </c:cat>
          <c:val>
            <c:numRef>
              <c:f>'~IQ10C'!$N$227:$X$227</c:f>
              <c:numCache>
                <c:formatCode>0</c:formatCode>
                <c:ptCount val="11"/>
                <c:pt idx="0">
                  <c:v>9.01639849E6</c:v>
                </c:pt>
                <c:pt idx="1">
                  <c:v>4.89629873E6</c:v>
                </c:pt>
                <c:pt idx="2">
                  <c:v>8.87335193E6</c:v>
                </c:pt>
                <c:pt idx="4">
                  <c:v>1.593524002E7</c:v>
                </c:pt>
                <c:pt idx="5">
                  <c:v>7.84778303E6</c:v>
                </c:pt>
                <c:pt idx="6">
                  <c:v>1.652081879E7</c:v>
                </c:pt>
                <c:pt idx="8">
                  <c:v>2.426883658E7</c:v>
                </c:pt>
                <c:pt idx="9">
                  <c:v>7.76829422E6</c:v>
                </c:pt>
                <c:pt idx="10">
                  <c:v>2.422239022E7</c:v>
                </c:pt>
              </c:numCache>
            </c:numRef>
          </c:val>
        </c:ser>
        <c:overlap val="100"/>
        <c:axId val="564932600"/>
        <c:axId val="487240728"/>
      </c:barChart>
      <c:catAx>
        <c:axId val="564932600"/>
        <c:scaling>
          <c:orientation val="minMax"/>
        </c:scaling>
        <c:axPos val="b"/>
        <c:tickLblPos val="nextTo"/>
        <c:crossAx val="487240728"/>
        <c:crosses val="autoZero"/>
        <c:auto val="1"/>
        <c:lblAlgn val="ctr"/>
        <c:lblOffset val="100"/>
      </c:catAx>
      <c:valAx>
        <c:axId val="487240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5649326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Abortive RNAs -/+ GreB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cat>
            <c:multiLvlStrRef>
              <c:f>'~IQ10C'!$J$197:$AF$198</c:f>
              <c:multiLvlStrCache>
                <c:ptCount val="23"/>
                <c:lvl>
                  <c:pt idx="0">
                    <c:v>(-)</c:v>
                  </c:pt>
                  <c:pt idx="1">
                    <c:v>(+)</c:v>
                  </c:pt>
                  <c:pt idx="2">
                    <c:v>(-)</c:v>
                  </c:pt>
                  <c:pt idx="4">
                    <c:v>(-)</c:v>
                  </c:pt>
                  <c:pt idx="5">
                    <c:v>(+)</c:v>
                  </c:pt>
                  <c:pt idx="6">
                    <c:v>(-)</c:v>
                  </c:pt>
                  <c:pt idx="8">
                    <c:v>(-)</c:v>
                  </c:pt>
                  <c:pt idx="9">
                    <c:v>(+)</c:v>
                  </c:pt>
                  <c:pt idx="10">
                    <c:v>(-)</c:v>
                  </c:pt>
                  <c:pt idx="12">
                    <c:v>(-)</c:v>
                  </c:pt>
                  <c:pt idx="13">
                    <c:v>(+)</c:v>
                  </c:pt>
                  <c:pt idx="14">
                    <c:v>(-)</c:v>
                  </c:pt>
                  <c:pt idx="16">
                    <c:v>(-)</c:v>
                  </c:pt>
                  <c:pt idx="17">
                    <c:v>(+)</c:v>
                  </c:pt>
                  <c:pt idx="18">
                    <c:v>(-)</c:v>
                  </c:pt>
                  <c:pt idx="20">
                    <c:v>(-)</c:v>
                  </c:pt>
                  <c:pt idx="21">
                    <c:v>(+)</c:v>
                  </c:pt>
                  <c:pt idx="22">
                    <c:v>(-)</c:v>
                  </c:pt>
                </c:lvl>
                <c:lvl>
                  <c:pt idx="0">
                    <c:v>N25</c:v>
                  </c:pt>
                  <c:pt idx="4">
                    <c:v>RL1 (WT)</c:v>
                  </c:pt>
                  <c:pt idx="8">
                    <c:v>RL2(L4-3)</c:v>
                  </c:pt>
                  <c:pt idx="12">
                    <c:v>RL3 (L5-1)</c:v>
                  </c:pt>
                  <c:pt idx="16">
                    <c:v>N25anti</c:v>
                  </c:pt>
                  <c:pt idx="20">
                    <c:v>DG203-2</c:v>
                  </c:pt>
                </c:lvl>
              </c:multiLvlStrCache>
            </c:multiLvlStrRef>
          </c:cat>
          <c:val>
            <c:numRef>
              <c:f>'~IQ10C'!$J$199:$AF$199</c:f>
              <c:numCache>
                <c:formatCode>0</c:formatCode>
                <c:ptCount val="23"/>
                <c:pt idx="0">
                  <c:v>1.429722714E7</c:v>
                </c:pt>
                <c:pt idx="1">
                  <c:v>6.58039971E6</c:v>
                </c:pt>
                <c:pt idx="2">
                  <c:v>1.44263765E7</c:v>
                </c:pt>
                <c:pt idx="4">
                  <c:v>8.98658589E6</c:v>
                </c:pt>
                <c:pt idx="5">
                  <c:v>4.00295128E6</c:v>
                </c:pt>
                <c:pt idx="6">
                  <c:v>8.60121209E6</c:v>
                </c:pt>
                <c:pt idx="8">
                  <c:v>1.539092545E7</c:v>
                </c:pt>
                <c:pt idx="9">
                  <c:v>5.46655147E6</c:v>
                </c:pt>
                <c:pt idx="10">
                  <c:v>1.586181337E7</c:v>
                </c:pt>
                <c:pt idx="12">
                  <c:v>2.418641886E7</c:v>
                </c:pt>
                <c:pt idx="13">
                  <c:v>5.91389528E6</c:v>
                </c:pt>
                <c:pt idx="14">
                  <c:v>2.403733996E7</c:v>
                </c:pt>
                <c:pt idx="16">
                  <c:v>2.591079888E7</c:v>
                </c:pt>
                <c:pt idx="17">
                  <c:v>4.76796612E6</c:v>
                </c:pt>
                <c:pt idx="18">
                  <c:v>2.78838772E7</c:v>
                </c:pt>
                <c:pt idx="20">
                  <c:v>8.87240615E6</c:v>
                </c:pt>
                <c:pt idx="21">
                  <c:v>8.52284149E6</c:v>
                </c:pt>
                <c:pt idx="22">
                  <c:v>8.30178642E6</c:v>
                </c:pt>
              </c:numCache>
            </c:numRef>
          </c:val>
        </c:ser>
        <c:overlap val="100"/>
        <c:axId val="507652232"/>
        <c:axId val="564728376"/>
      </c:barChart>
      <c:catAx>
        <c:axId val="507652232"/>
        <c:scaling>
          <c:orientation val="minMax"/>
        </c:scaling>
        <c:axPos val="b"/>
        <c:tickLblPos val="nextTo"/>
        <c:crossAx val="564728376"/>
        <c:crosses val="autoZero"/>
        <c:auto val="1"/>
        <c:lblAlgn val="ctr"/>
        <c:lblOffset val="100"/>
      </c:catAx>
      <c:valAx>
        <c:axId val="564728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IQ Volumes</a:t>
                </a:r>
              </a:p>
            </c:rich>
          </c:tx>
          <c:layout/>
        </c:title>
        <c:numFmt formatCode="0" sourceLinked="1"/>
        <c:tickLblPos val="nextTo"/>
        <c:crossAx val="5076522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4" Type="http://schemas.openxmlformats.org/officeDocument/2006/relationships/chart" Target="../charts/chart14.xml"/><Relationship Id="rId4" Type="http://schemas.openxmlformats.org/officeDocument/2006/relationships/chart" Target="../charts/chart4.xml"/><Relationship Id="rId7" Type="http://schemas.openxmlformats.org/officeDocument/2006/relationships/chart" Target="../charts/chart7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61</xdr:row>
      <xdr:rowOff>0</xdr:rowOff>
    </xdr:from>
    <xdr:to>
      <xdr:col>38</xdr:col>
      <xdr:colOff>0</xdr:colOff>
      <xdr:row>84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</xdr:colOff>
      <xdr:row>90</xdr:row>
      <xdr:rowOff>8466</xdr:rowOff>
    </xdr:from>
    <xdr:to>
      <xdr:col>37</xdr:col>
      <xdr:colOff>660399</xdr:colOff>
      <xdr:row>113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668866</xdr:colOff>
      <xdr:row>117</xdr:row>
      <xdr:rowOff>152399</xdr:rowOff>
    </xdr:from>
    <xdr:to>
      <xdr:col>37</xdr:col>
      <xdr:colOff>668865</xdr:colOff>
      <xdr:row>142</xdr:row>
      <xdr:rowOff>143932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37</xdr:col>
      <xdr:colOff>668866</xdr:colOff>
      <xdr:row>172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677332</xdr:colOff>
      <xdr:row>32</xdr:row>
      <xdr:rowOff>1</xdr:rowOff>
    </xdr:from>
    <xdr:to>
      <xdr:col>37</xdr:col>
      <xdr:colOff>668865</xdr:colOff>
      <xdr:row>55</xdr:row>
      <xdr:rowOff>143933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677332</xdr:colOff>
      <xdr:row>3</xdr:row>
      <xdr:rowOff>16933</xdr:rowOff>
    </xdr:from>
    <xdr:to>
      <xdr:col>38</xdr:col>
      <xdr:colOff>0</xdr:colOff>
      <xdr:row>26</xdr:row>
      <xdr:rowOff>143933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863599</xdr:colOff>
      <xdr:row>227</xdr:row>
      <xdr:rowOff>143933</xdr:rowOff>
    </xdr:from>
    <xdr:to>
      <xdr:col>15</xdr:col>
      <xdr:colOff>770465</xdr:colOff>
      <xdr:row>248</xdr:row>
      <xdr:rowOff>135467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8467</xdr:colOff>
      <xdr:row>228</xdr:row>
      <xdr:rowOff>8467</xdr:rowOff>
    </xdr:from>
    <xdr:to>
      <xdr:col>22</xdr:col>
      <xdr:colOff>0</xdr:colOff>
      <xdr:row>249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201</xdr:row>
      <xdr:rowOff>143933</xdr:rowOff>
    </xdr:from>
    <xdr:to>
      <xdr:col>15</xdr:col>
      <xdr:colOff>778933</xdr:colOff>
      <xdr:row>222</xdr:row>
      <xdr:rowOff>135466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8466</xdr:colOff>
      <xdr:row>202</xdr:row>
      <xdr:rowOff>1</xdr:rowOff>
    </xdr:from>
    <xdr:to>
      <xdr:col>22</xdr:col>
      <xdr:colOff>0</xdr:colOff>
      <xdr:row>223</xdr:row>
      <xdr:rowOff>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863599</xdr:colOff>
      <xdr:row>255</xdr:row>
      <xdr:rowOff>0</xdr:rowOff>
    </xdr:from>
    <xdr:to>
      <xdr:col>15</xdr:col>
      <xdr:colOff>787399</xdr:colOff>
      <xdr:row>276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8466</xdr:colOff>
      <xdr:row>255</xdr:row>
      <xdr:rowOff>8467</xdr:rowOff>
    </xdr:from>
    <xdr:to>
      <xdr:col>22</xdr:col>
      <xdr:colOff>0</xdr:colOff>
      <xdr:row>275</xdr:row>
      <xdr:rowOff>143934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8467</xdr:colOff>
      <xdr:row>281</xdr:row>
      <xdr:rowOff>152399</xdr:rowOff>
    </xdr:from>
    <xdr:to>
      <xdr:col>16</xdr:col>
      <xdr:colOff>0</xdr:colOff>
      <xdr:row>302</xdr:row>
      <xdr:rowOff>143932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8466</xdr:colOff>
      <xdr:row>282</xdr:row>
      <xdr:rowOff>0</xdr:rowOff>
    </xdr:from>
    <xdr:to>
      <xdr:col>22</xdr:col>
      <xdr:colOff>0</xdr:colOff>
      <xdr:row>303</xdr:row>
      <xdr:rowOff>1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298"/>
  <sheetViews>
    <sheetView tabSelected="1" topLeftCell="K275" zoomScale="150" workbookViewId="0">
      <selection activeCell="W288" sqref="W288"/>
    </sheetView>
  </sheetViews>
  <sheetFormatPr baseColWidth="10" defaultColWidth="8.83203125" defaultRowHeight="12"/>
  <cols>
    <col min="2" max="2" width="13.83203125" customWidth="1"/>
    <col min="3" max="3" width="17.1640625" customWidth="1"/>
    <col min="5" max="5" width="13.6640625" customWidth="1"/>
    <col min="6" max="6" width="12.83203125" customWidth="1"/>
    <col min="7" max="7" width="15" customWidth="1"/>
    <col min="9" max="9" width="11.33203125" customWidth="1"/>
    <col min="10" max="10" width="10.6640625" customWidth="1"/>
    <col min="11" max="12" width="10.1640625" customWidth="1"/>
    <col min="13" max="13" width="10" customWidth="1"/>
    <col min="14" max="15" width="10.6640625" customWidth="1"/>
    <col min="16" max="16" width="10.33203125" customWidth="1"/>
    <col min="17" max="17" width="11.1640625" customWidth="1"/>
    <col min="18" max="18" width="10.5" customWidth="1"/>
    <col min="19" max="19" width="10.83203125" customWidth="1"/>
    <col min="20" max="20" width="11.1640625" customWidth="1"/>
    <col min="21" max="22" width="11" customWidth="1"/>
    <col min="23" max="23" width="10.33203125" customWidth="1"/>
    <col min="24" max="24" width="10.5" customWidth="1"/>
    <col min="25" max="25" width="11.33203125" customWidth="1"/>
    <col min="26" max="26" width="11.6640625" customWidth="1"/>
    <col min="27" max="27" width="11.1640625" customWidth="1"/>
    <col min="28" max="28" width="11.6640625" customWidth="1"/>
  </cols>
  <sheetData>
    <row r="1" spans="1:28">
      <c r="A1" s="2" t="s">
        <v>9</v>
      </c>
      <c r="B1" s="2" t="s">
        <v>10</v>
      </c>
      <c r="C1" s="2" t="s">
        <v>275</v>
      </c>
      <c r="D1" s="2" t="s">
        <v>276</v>
      </c>
      <c r="E1" s="2"/>
      <c r="F1" s="2" t="s">
        <v>472</v>
      </c>
      <c r="G1" s="2" t="s">
        <v>275</v>
      </c>
      <c r="H1" s="2"/>
      <c r="I1" s="1" t="s">
        <v>272</v>
      </c>
      <c r="J1" s="1"/>
    </row>
    <row r="2" spans="1:28">
      <c r="A2" t="s">
        <v>11</v>
      </c>
      <c r="B2" s="1">
        <v>15996835.720000001</v>
      </c>
      <c r="C2" t="s">
        <v>393</v>
      </c>
      <c r="D2" s="1">
        <v>11768335.57</v>
      </c>
      <c r="E2" t="s">
        <v>378</v>
      </c>
      <c r="F2" s="1">
        <f>B2-D2</f>
        <v>4228500.1500000004</v>
      </c>
      <c r="G2" t="s">
        <v>393</v>
      </c>
      <c r="H2" s="1"/>
      <c r="I2" s="1"/>
      <c r="J2" s="1" t="s">
        <v>273</v>
      </c>
      <c r="K2" s="1"/>
      <c r="L2" s="1"/>
    </row>
    <row r="3" spans="1:28">
      <c r="A3" t="s">
        <v>12</v>
      </c>
      <c r="B3" s="1">
        <v>3205347.89</v>
      </c>
      <c r="C3" t="s">
        <v>401</v>
      </c>
      <c r="D3" s="1">
        <v>312982.61</v>
      </c>
      <c r="E3" t="s">
        <v>377</v>
      </c>
      <c r="F3" s="1">
        <f t="shared" ref="F3:F66" si="0">B3-D3</f>
        <v>2892365.2800000003</v>
      </c>
      <c r="G3" t="s">
        <v>401</v>
      </c>
      <c r="H3" s="1"/>
      <c r="I3" t="s">
        <v>274</v>
      </c>
      <c r="K3" s="1"/>
      <c r="L3" s="1"/>
    </row>
    <row r="4" spans="1:28">
      <c r="A4" t="s">
        <v>13</v>
      </c>
      <c r="B4" s="1">
        <v>3397614.24</v>
      </c>
      <c r="C4" t="s">
        <v>400</v>
      </c>
      <c r="D4" s="1">
        <v>114351.89</v>
      </c>
      <c r="E4" t="s">
        <v>376</v>
      </c>
      <c r="F4" s="1">
        <f t="shared" si="0"/>
        <v>3283262.35</v>
      </c>
      <c r="G4" t="s">
        <v>400</v>
      </c>
      <c r="H4" s="1"/>
      <c r="I4" s="1"/>
      <c r="J4" s="1"/>
      <c r="K4" s="1"/>
      <c r="L4" s="1"/>
      <c r="Z4" t="s">
        <v>140</v>
      </c>
      <c r="AA4" t="s">
        <v>141</v>
      </c>
      <c r="AB4" t="s">
        <v>142</v>
      </c>
    </row>
    <row r="5" spans="1:28">
      <c r="A5" t="s">
        <v>14</v>
      </c>
      <c r="B5" s="1">
        <v>801893.55</v>
      </c>
      <c r="C5" t="s">
        <v>399</v>
      </c>
      <c r="D5" s="1">
        <v>33465.07</v>
      </c>
      <c r="E5" t="s">
        <v>375</v>
      </c>
      <c r="F5" s="1">
        <f t="shared" si="0"/>
        <v>768428.4800000001</v>
      </c>
      <c r="G5" t="s">
        <v>399</v>
      </c>
      <c r="H5" s="1"/>
      <c r="I5" s="2" t="s">
        <v>473</v>
      </c>
      <c r="J5" s="4" t="s">
        <v>479</v>
      </c>
      <c r="K5" s="5" t="s">
        <v>477</v>
      </c>
      <c r="L5" s="5" t="s">
        <v>478</v>
      </c>
      <c r="M5" s="5" t="s">
        <v>481</v>
      </c>
      <c r="N5" s="2" t="s">
        <v>473</v>
      </c>
      <c r="O5" s="4" t="s">
        <v>480</v>
      </c>
      <c r="P5" s="5" t="s">
        <v>477</v>
      </c>
      <c r="Q5" s="5" t="s">
        <v>478</v>
      </c>
      <c r="R5" s="5" t="s">
        <v>481</v>
      </c>
      <c r="S5" s="2" t="s">
        <v>473</v>
      </c>
      <c r="T5" s="4" t="s">
        <v>479</v>
      </c>
      <c r="U5" s="5" t="s">
        <v>477</v>
      </c>
      <c r="V5" s="5" t="s">
        <v>478</v>
      </c>
      <c r="W5" s="5" t="s">
        <v>481</v>
      </c>
      <c r="Y5" s="2" t="s">
        <v>473</v>
      </c>
      <c r="Z5" s="5" t="s">
        <v>143</v>
      </c>
      <c r="AA5" s="5" t="s">
        <v>143</v>
      </c>
      <c r="AB5" s="5" t="s">
        <v>143</v>
      </c>
    </row>
    <row r="6" spans="1:28">
      <c r="A6" t="s">
        <v>15</v>
      </c>
      <c r="B6" s="1">
        <v>1473717.25</v>
      </c>
      <c r="C6" t="s">
        <v>398</v>
      </c>
      <c r="D6" s="1">
        <v>37148.910000000003</v>
      </c>
      <c r="E6" t="s">
        <v>374</v>
      </c>
      <c r="F6" s="1">
        <f t="shared" si="0"/>
        <v>1436568.34</v>
      </c>
      <c r="G6" t="s">
        <v>398</v>
      </c>
      <c r="H6" s="1"/>
      <c r="I6" s="32">
        <v>2</v>
      </c>
      <c r="J6" s="33">
        <v>4228500.1500000004</v>
      </c>
      <c r="K6" s="34">
        <f>J6/$J$29*100</f>
        <v>23.593318105175445</v>
      </c>
      <c r="L6" s="35">
        <v>100</v>
      </c>
      <c r="M6" s="36">
        <f>K6/L6*100</f>
        <v>23.593318105175445</v>
      </c>
      <c r="N6" s="32">
        <v>2</v>
      </c>
      <c r="O6" s="37">
        <v>10529768.140000001</v>
      </c>
      <c r="P6" s="34">
        <f>O6/$O$29*100</f>
        <v>68.185433134257892</v>
      </c>
      <c r="Q6" s="35">
        <v>100</v>
      </c>
      <c r="R6" s="36">
        <f>P6/Q6*100</f>
        <v>68.185433134257892</v>
      </c>
      <c r="S6" s="32">
        <v>2</v>
      </c>
      <c r="T6" s="37">
        <v>9454479.379999999</v>
      </c>
      <c r="U6" s="34">
        <f>T6/$T$29*100</f>
        <v>53.161433090269071</v>
      </c>
      <c r="V6" s="35">
        <v>100</v>
      </c>
      <c r="W6" s="36">
        <f>U6/V6*100</f>
        <v>53.161433090269071</v>
      </c>
      <c r="Y6" s="32"/>
      <c r="Z6" s="10"/>
      <c r="AA6" s="10"/>
      <c r="AB6" s="10"/>
    </row>
    <row r="7" spans="1:28">
      <c r="A7" t="s">
        <v>16</v>
      </c>
      <c r="B7" s="1">
        <v>538685.38</v>
      </c>
      <c r="C7" t="s">
        <v>397</v>
      </c>
      <c r="D7" s="1">
        <v>33188.32</v>
      </c>
      <c r="E7" t="s">
        <v>373</v>
      </c>
      <c r="F7" s="1">
        <f t="shared" si="0"/>
        <v>505497.06</v>
      </c>
      <c r="G7" t="s">
        <v>397</v>
      </c>
      <c r="H7" s="1"/>
      <c r="I7" s="6">
        <v>3</v>
      </c>
      <c r="J7" s="11">
        <v>2892365.2800000003</v>
      </c>
      <c r="K7" s="20">
        <f>J7/$J$29*100</f>
        <v>16.138226725001971</v>
      </c>
      <c r="L7" s="25">
        <v>100</v>
      </c>
      <c r="M7" s="30">
        <f t="shared" ref="M7:M19" si="1">K7/L7*100</f>
        <v>16.138226725001971</v>
      </c>
      <c r="N7" s="6">
        <v>3</v>
      </c>
      <c r="O7" s="12">
        <v>2376820.41</v>
      </c>
      <c r="P7" s="20">
        <f t="shared" ref="P7:P27" si="2">O7/$O$29*100</f>
        <v>15.391082404041844</v>
      </c>
      <c r="Q7" s="25">
        <v>100</v>
      </c>
      <c r="R7" s="30">
        <f t="shared" ref="R7:R14" si="3">P7/Q7*100</f>
        <v>15.391082404041844</v>
      </c>
      <c r="S7" s="6">
        <v>3</v>
      </c>
      <c r="T7" s="12">
        <v>2858744.27</v>
      </c>
      <c r="U7" s="20">
        <f t="shared" ref="U7:U27" si="4">T7/$T$29*100</f>
        <v>16.074385074368326</v>
      </c>
      <c r="V7" s="25">
        <v>100</v>
      </c>
      <c r="W7" s="30">
        <f t="shared" ref="W7:W19" si="5">U7/V7*100</f>
        <v>16.074385074368326</v>
      </c>
      <c r="Y7" s="6">
        <v>3</v>
      </c>
      <c r="Z7" s="53">
        <v>16.138226725001971</v>
      </c>
      <c r="AA7" s="54">
        <v>15.391082404041844</v>
      </c>
      <c r="AB7" s="55">
        <v>16.074385074368326</v>
      </c>
    </row>
    <row r="8" spans="1:28">
      <c r="A8" t="s">
        <v>17</v>
      </c>
      <c r="B8" s="1">
        <v>2675609.3199999998</v>
      </c>
      <c r="C8" t="s">
        <v>396</v>
      </c>
      <c r="D8" s="1">
        <v>30956.35</v>
      </c>
      <c r="E8" t="s">
        <v>372</v>
      </c>
      <c r="F8" s="1">
        <f t="shared" si="0"/>
        <v>2644652.9699999997</v>
      </c>
      <c r="G8" t="s">
        <v>396</v>
      </c>
      <c r="H8" s="1"/>
      <c r="I8" s="6">
        <v>4</v>
      </c>
      <c r="J8" s="11">
        <v>3283262.35</v>
      </c>
      <c r="K8" s="20">
        <f t="shared" ref="K8:K27" si="6">J8/$J$29*100</f>
        <v>18.319274044792426</v>
      </c>
      <c r="L8" s="25">
        <v>83.9</v>
      </c>
      <c r="M8" s="30">
        <f t="shared" si="1"/>
        <v>21.83465321190992</v>
      </c>
      <c r="N8" s="6">
        <v>4</v>
      </c>
      <c r="O8" s="12">
        <v>3040502.34</v>
      </c>
      <c r="P8" s="20">
        <f t="shared" si="2"/>
        <v>19.688749670666976</v>
      </c>
      <c r="Q8" s="25">
        <v>84.6</v>
      </c>
      <c r="R8" s="30">
        <f t="shared" si="3"/>
        <v>23.272753747833306</v>
      </c>
      <c r="S8" s="6">
        <v>4</v>
      </c>
      <c r="T8" s="12">
        <v>3264097.48</v>
      </c>
      <c r="U8" s="20">
        <f t="shared" si="4"/>
        <v>18.353638821214066</v>
      </c>
      <c r="V8" s="25">
        <v>83.9</v>
      </c>
      <c r="W8" s="30">
        <f t="shared" si="5"/>
        <v>21.875612420994116</v>
      </c>
      <c r="Y8" s="6">
        <v>4</v>
      </c>
      <c r="Z8" s="53">
        <v>21.83465321190992</v>
      </c>
      <c r="AA8" s="54">
        <v>23.272753747833306</v>
      </c>
      <c r="AB8" s="55">
        <v>21.875612420994116</v>
      </c>
    </row>
    <row r="9" spans="1:28">
      <c r="A9" t="s">
        <v>18</v>
      </c>
      <c r="B9" s="1">
        <v>1509527.39</v>
      </c>
      <c r="C9" t="s">
        <v>395</v>
      </c>
      <c r="D9" s="1">
        <v>35421.53</v>
      </c>
      <c r="E9" t="s">
        <v>371</v>
      </c>
      <c r="F9" s="1">
        <f t="shared" si="0"/>
        <v>1474105.8599999999</v>
      </c>
      <c r="G9" t="s">
        <v>395</v>
      </c>
      <c r="H9" s="1"/>
      <c r="I9" s="6">
        <v>5</v>
      </c>
      <c r="J9" s="11">
        <v>768428.4800000001</v>
      </c>
      <c r="K9" s="20">
        <f t="shared" si="6"/>
        <v>4.2875196704714433</v>
      </c>
      <c r="L9" s="25">
        <v>65.599999999999994</v>
      </c>
      <c r="M9" s="30">
        <f t="shared" si="1"/>
        <v>6.5358531562064686</v>
      </c>
      <c r="N9" s="6">
        <v>5</v>
      </c>
      <c r="O9" s="12">
        <v>412021.52999999997</v>
      </c>
      <c r="P9" s="20">
        <f t="shared" si="2"/>
        <v>2.6680422693229051</v>
      </c>
      <c r="Q9" s="25">
        <v>64.900000000000006</v>
      </c>
      <c r="R9" s="30">
        <f t="shared" si="3"/>
        <v>4.1110050374775113</v>
      </c>
      <c r="S9" s="6">
        <v>5</v>
      </c>
      <c r="T9" s="12">
        <v>779989.45000000007</v>
      </c>
      <c r="U9" s="20">
        <f t="shared" si="4"/>
        <v>4.3857895597092922</v>
      </c>
      <c r="V9" s="25">
        <v>65.5</v>
      </c>
      <c r="W9" s="30">
        <f t="shared" si="5"/>
        <v>6.6958619232202938</v>
      </c>
      <c r="Y9" s="6">
        <v>5</v>
      </c>
      <c r="Z9" s="53">
        <v>6.5358531562064686</v>
      </c>
      <c r="AA9" s="54">
        <v>4.1110050374775113</v>
      </c>
      <c r="AB9" s="55">
        <v>6.6958619232202938</v>
      </c>
    </row>
    <row r="10" spans="1:28">
      <c r="A10" t="s">
        <v>19</v>
      </c>
      <c r="B10" s="1">
        <v>791676.74</v>
      </c>
      <c r="C10" t="s">
        <v>394</v>
      </c>
      <c r="D10" s="1">
        <v>29668.240000000002</v>
      </c>
      <c r="E10" t="s">
        <v>370</v>
      </c>
      <c r="F10" s="1">
        <f t="shared" si="0"/>
        <v>762008.5</v>
      </c>
      <c r="G10" t="s">
        <v>394</v>
      </c>
      <c r="H10" s="1"/>
      <c r="I10" s="6">
        <v>6</v>
      </c>
      <c r="J10" s="11">
        <v>1436568.34</v>
      </c>
      <c r="K10" s="20">
        <f t="shared" si="6"/>
        <v>8.0154694627228125</v>
      </c>
      <c r="L10" s="25">
        <v>61.3</v>
      </c>
      <c r="M10" s="30">
        <f t="shared" si="1"/>
        <v>13.075806627606546</v>
      </c>
      <c r="N10" s="6">
        <v>6</v>
      </c>
      <c r="O10" s="12">
        <v>269776.06999999995</v>
      </c>
      <c r="P10" s="20">
        <f t="shared" si="2"/>
        <v>1.746932879968226</v>
      </c>
      <c r="Q10" s="25">
        <v>62.2</v>
      </c>
      <c r="R10" s="30">
        <f t="shared" si="3"/>
        <v>2.8085737620067941</v>
      </c>
      <c r="S10" s="6">
        <v>6</v>
      </c>
      <c r="T10" s="12">
        <v>1481147.49</v>
      </c>
      <c r="U10" s="20">
        <f t="shared" si="4"/>
        <v>8.32831931000044</v>
      </c>
      <c r="V10" s="25">
        <v>61.12</v>
      </c>
      <c r="W10" s="30">
        <f t="shared" si="5"/>
        <v>13.626176881545224</v>
      </c>
      <c r="Y10" s="6">
        <v>6</v>
      </c>
      <c r="Z10" s="53">
        <v>13.075806627606546</v>
      </c>
      <c r="AA10" s="54">
        <v>2.8085737620067941</v>
      </c>
      <c r="AB10" s="55">
        <v>13.626176881545224</v>
      </c>
    </row>
    <row r="11" spans="1:28">
      <c r="A11" t="s">
        <v>20</v>
      </c>
      <c r="B11" s="1">
        <v>263414.03000000003</v>
      </c>
      <c r="C11" t="s">
        <v>207</v>
      </c>
      <c r="D11" s="1">
        <v>24956.48</v>
      </c>
      <c r="E11" t="s">
        <v>284</v>
      </c>
      <c r="F11" s="1">
        <f t="shared" si="0"/>
        <v>238457.55000000002</v>
      </c>
      <c r="G11" t="s">
        <v>207</v>
      </c>
      <c r="H11" s="1"/>
      <c r="I11" s="6">
        <v>7</v>
      </c>
      <c r="J11" s="11">
        <v>505497.06</v>
      </c>
      <c r="K11" s="20">
        <f t="shared" si="6"/>
        <v>2.820468845865113</v>
      </c>
      <c r="L11" s="25">
        <v>53.3</v>
      </c>
      <c r="M11" s="30">
        <f t="shared" si="1"/>
        <v>5.291686389990832</v>
      </c>
      <c r="N11" s="6">
        <v>7</v>
      </c>
      <c r="O11" s="12">
        <v>59893.060000000005</v>
      </c>
      <c r="P11" s="20">
        <f t="shared" si="2"/>
        <v>0.38783705239649241</v>
      </c>
      <c r="Q11" s="25">
        <v>60.5</v>
      </c>
      <c r="R11" s="30">
        <f t="shared" si="3"/>
        <v>0.64105297916775605</v>
      </c>
      <c r="S11" s="6">
        <v>7</v>
      </c>
      <c r="T11" s="12">
        <v>525623.55000000005</v>
      </c>
      <c r="U11" s="20">
        <f t="shared" si="4"/>
        <v>2.9555198187966965</v>
      </c>
      <c r="V11" s="25">
        <v>52.8</v>
      </c>
      <c r="W11" s="30">
        <f t="shared" si="5"/>
        <v>5.5975754143876832</v>
      </c>
      <c r="Y11" s="6">
        <v>7</v>
      </c>
      <c r="Z11" s="53">
        <v>5.291686389990832</v>
      </c>
      <c r="AA11" s="54">
        <v>0.64105297916775605</v>
      </c>
      <c r="AB11" s="55">
        <v>5.5975754143876832</v>
      </c>
    </row>
    <row r="12" spans="1:28">
      <c r="A12" t="s">
        <v>21</v>
      </c>
      <c r="B12" s="1">
        <v>105726.19</v>
      </c>
      <c r="C12" t="s">
        <v>206</v>
      </c>
      <c r="D12" s="1">
        <v>23159.54</v>
      </c>
      <c r="E12" t="s">
        <v>283</v>
      </c>
      <c r="F12" s="1">
        <f t="shared" si="0"/>
        <v>82566.649999999994</v>
      </c>
      <c r="G12" t="s">
        <v>206</v>
      </c>
      <c r="H12" s="1"/>
      <c r="I12" s="6">
        <v>8</v>
      </c>
      <c r="J12" s="11">
        <v>2644652.9699999997</v>
      </c>
      <c r="K12" s="20">
        <f t="shared" si="6"/>
        <v>14.756092369774896</v>
      </c>
      <c r="L12" s="25">
        <v>50.5</v>
      </c>
      <c r="M12" s="30">
        <f t="shared" si="1"/>
        <v>29.219984890643357</v>
      </c>
      <c r="N12" s="6">
        <v>8</v>
      </c>
      <c r="O12" s="12">
        <v>291891.44</v>
      </c>
      <c r="P12" s="20">
        <f t="shared" si="2"/>
        <v>1.8901407894231421</v>
      </c>
      <c r="Q12" s="25">
        <v>60.1</v>
      </c>
      <c r="R12" s="30">
        <f t="shared" si="3"/>
        <v>3.1449929940484891</v>
      </c>
      <c r="S12" s="6">
        <v>8</v>
      </c>
      <c r="T12" s="12">
        <v>2686575.4699999997</v>
      </c>
      <c r="U12" s="20">
        <f t="shared" si="4"/>
        <v>15.106300024567105</v>
      </c>
      <c r="V12" s="25">
        <v>49.8</v>
      </c>
      <c r="W12" s="30">
        <f t="shared" si="5"/>
        <v>30.333935792303425</v>
      </c>
      <c r="Y12" s="6">
        <v>8</v>
      </c>
      <c r="Z12" s="53">
        <v>29.219984890643357</v>
      </c>
      <c r="AA12" s="54">
        <v>3.1449929940484891</v>
      </c>
      <c r="AB12" s="55">
        <v>30.333935792303425</v>
      </c>
    </row>
    <row r="13" spans="1:28">
      <c r="A13" t="s">
        <v>22</v>
      </c>
      <c r="B13" s="1">
        <v>95848.49</v>
      </c>
      <c r="C13" t="s">
        <v>205</v>
      </c>
      <c r="D13" s="1">
        <v>23497.97</v>
      </c>
      <c r="E13" t="s">
        <v>282</v>
      </c>
      <c r="F13" s="1">
        <f t="shared" si="0"/>
        <v>72350.52</v>
      </c>
      <c r="G13" t="s">
        <v>205</v>
      </c>
      <c r="H13" s="1"/>
      <c r="I13" s="6">
        <v>9</v>
      </c>
      <c r="J13" s="11">
        <v>1474105.8599999999</v>
      </c>
      <c r="K13" s="20">
        <f t="shared" si="6"/>
        <v>8.2249136199470669</v>
      </c>
      <c r="L13" s="25">
        <v>35.700000000000003</v>
      </c>
      <c r="M13" s="30">
        <f t="shared" si="1"/>
        <v>23.038973725341922</v>
      </c>
      <c r="N13" s="6">
        <v>9</v>
      </c>
      <c r="O13" s="12">
        <v>87090.73</v>
      </c>
      <c r="P13" s="20">
        <f t="shared" si="2"/>
        <v>0.56395535666834795</v>
      </c>
      <c r="Q13" s="25">
        <v>58.2</v>
      </c>
      <c r="R13" s="30">
        <f t="shared" si="3"/>
        <v>0.96899545819303756</v>
      </c>
      <c r="S13" s="6">
        <v>9</v>
      </c>
      <c r="T13" s="12">
        <v>1508647.98</v>
      </c>
      <c r="U13" s="20">
        <f t="shared" si="4"/>
        <v>8.4829513526888256</v>
      </c>
      <c r="V13" s="25">
        <v>34.700000000000003</v>
      </c>
      <c r="W13" s="30">
        <f t="shared" si="5"/>
        <v>24.446545684982205</v>
      </c>
      <c r="Y13" s="6">
        <v>9</v>
      </c>
      <c r="Z13" s="53">
        <v>23.038973725341922</v>
      </c>
      <c r="AA13" s="54">
        <v>0.96899545819303756</v>
      </c>
      <c r="AB13" s="55">
        <v>24.446545684982205</v>
      </c>
    </row>
    <row r="14" spans="1:28">
      <c r="A14" t="s">
        <v>23</v>
      </c>
      <c r="B14" s="1">
        <v>115174.28</v>
      </c>
      <c r="C14" t="s">
        <v>403</v>
      </c>
      <c r="D14" s="1">
        <v>24268.84</v>
      </c>
      <c r="E14" t="s">
        <v>281</v>
      </c>
      <c r="F14" s="1">
        <f t="shared" si="0"/>
        <v>90905.44</v>
      </c>
      <c r="G14" t="s">
        <v>403</v>
      </c>
      <c r="H14" s="1"/>
      <c r="I14" s="6">
        <v>10</v>
      </c>
      <c r="J14" s="11">
        <v>762008.5</v>
      </c>
      <c r="K14" s="20">
        <f t="shared" si="6"/>
        <v>4.2516987824506947</v>
      </c>
      <c r="L14" s="25">
        <v>27.5</v>
      </c>
      <c r="M14" s="30">
        <f t="shared" si="1"/>
        <v>15.460722845275255</v>
      </c>
      <c r="N14" s="6">
        <v>10</v>
      </c>
      <c r="O14" s="12">
        <v>42404.12999999999</v>
      </c>
      <c r="P14" s="20">
        <f t="shared" si="2"/>
        <v>0.27458761981167218</v>
      </c>
      <c r="Q14" s="25">
        <v>57.6</v>
      </c>
      <c r="R14" s="30">
        <f t="shared" si="3"/>
        <v>0.47671461772859747</v>
      </c>
      <c r="S14" s="6">
        <v>10</v>
      </c>
      <c r="T14" s="12">
        <v>783355.88</v>
      </c>
      <c r="U14" s="20">
        <f t="shared" si="4"/>
        <v>4.404718602336076</v>
      </c>
      <c r="V14" s="25">
        <v>26.2</v>
      </c>
      <c r="W14" s="30">
        <f t="shared" si="5"/>
        <v>16.811903062351437</v>
      </c>
      <c r="Y14" s="6">
        <v>10</v>
      </c>
      <c r="Z14" s="53">
        <v>15.460722845275255</v>
      </c>
      <c r="AA14" s="54">
        <v>0.47671461772859747</v>
      </c>
      <c r="AB14" s="55">
        <v>16.811903062351437</v>
      </c>
    </row>
    <row r="15" spans="1:28">
      <c r="A15" t="s">
        <v>24</v>
      </c>
      <c r="B15" s="1">
        <v>69047.520000000004</v>
      </c>
      <c r="C15" t="s">
        <v>392</v>
      </c>
      <c r="D15" s="1">
        <v>22989.38</v>
      </c>
      <c r="E15" t="s">
        <v>280</v>
      </c>
      <c r="F15" s="1">
        <f t="shared" si="0"/>
        <v>46058.14</v>
      </c>
      <c r="G15" t="s">
        <v>392</v>
      </c>
      <c r="H15" s="1"/>
      <c r="I15" s="6">
        <v>11</v>
      </c>
      <c r="J15" s="11">
        <v>238457.55000000002</v>
      </c>
      <c r="K15" s="20">
        <f t="shared" si="6"/>
        <v>1.3304965430191078</v>
      </c>
      <c r="L15" s="25">
        <v>23.2</v>
      </c>
      <c r="M15" s="30">
        <f t="shared" si="1"/>
        <v>5.7348988923237405</v>
      </c>
      <c r="N15" s="6">
        <v>11</v>
      </c>
      <c r="P15" s="20"/>
      <c r="Q15" s="25"/>
      <c r="S15" s="6">
        <v>11</v>
      </c>
      <c r="T15" s="12">
        <v>246625.00999999998</v>
      </c>
      <c r="U15" s="20">
        <f t="shared" si="4"/>
        <v>1.3867436207261516</v>
      </c>
      <c r="V15" s="25">
        <v>21.8</v>
      </c>
      <c r="W15" s="30">
        <f t="shared" si="5"/>
        <v>6.3612092693860163</v>
      </c>
      <c r="Y15" s="6">
        <v>11</v>
      </c>
      <c r="Z15" s="53">
        <v>5.7348988923237405</v>
      </c>
      <c r="AA15" s="54"/>
      <c r="AB15" s="55">
        <v>6.3612092693860163</v>
      </c>
    </row>
    <row r="16" spans="1:28">
      <c r="A16" t="s">
        <v>25</v>
      </c>
      <c r="B16" s="1">
        <v>22298103.710000001</v>
      </c>
      <c r="C16" t="s">
        <v>402</v>
      </c>
      <c r="D16" s="1">
        <v>11768335.57</v>
      </c>
      <c r="E16" t="s">
        <v>378</v>
      </c>
      <c r="F16" s="1">
        <f t="shared" si="0"/>
        <v>10529768.140000001</v>
      </c>
      <c r="G16" t="s">
        <v>402</v>
      </c>
      <c r="H16" s="1"/>
      <c r="I16" s="6">
        <v>12</v>
      </c>
      <c r="J16" s="11">
        <v>82566.649999999994</v>
      </c>
      <c r="K16" s="20">
        <f t="shared" si="6"/>
        <v>0.46068846381114209</v>
      </c>
      <c r="L16" s="25">
        <v>21.9</v>
      </c>
      <c r="M16" s="30">
        <f t="shared" si="1"/>
        <v>2.103600291375078</v>
      </c>
      <c r="N16" s="6">
        <v>12</v>
      </c>
      <c r="P16" s="20"/>
      <c r="Q16" s="25"/>
      <c r="S16" s="6">
        <v>12</v>
      </c>
      <c r="T16" s="12">
        <v>68108.44</v>
      </c>
      <c r="U16" s="20">
        <f t="shared" si="4"/>
        <v>0.38296580175550671</v>
      </c>
      <c r="V16" s="25">
        <v>20.399999999999999</v>
      </c>
      <c r="W16" s="30">
        <f t="shared" si="5"/>
        <v>1.8772833419387587</v>
      </c>
      <c r="Y16" s="6">
        <v>12</v>
      </c>
      <c r="Z16" s="53">
        <v>2.103600291375078</v>
      </c>
      <c r="AA16" s="54"/>
      <c r="AB16" s="55">
        <v>1.8772833419387587</v>
      </c>
    </row>
    <row r="17" spans="1:28">
      <c r="A17" t="s">
        <v>26</v>
      </c>
      <c r="B17" s="1">
        <v>2689803.02</v>
      </c>
      <c r="C17" t="s">
        <v>401</v>
      </c>
      <c r="D17" s="1">
        <v>312982.61</v>
      </c>
      <c r="E17" t="s">
        <v>377</v>
      </c>
      <c r="F17" s="1">
        <f t="shared" si="0"/>
        <v>2376820.41</v>
      </c>
      <c r="G17" t="s">
        <v>401</v>
      </c>
      <c r="H17" s="1"/>
      <c r="I17" s="6">
        <v>13</v>
      </c>
      <c r="J17" s="11">
        <v>72350.52</v>
      </c>
      <c r="K17" s="20">
        <f t="shared" si="6"/>
        <v>0.40368659640105681</v>
      </c>
      <c r="L17" s="25">
        <v>21.4</v>
      </c>
      <c r="M17" s="30">
        <f t="shared" si="1"/>
        <v>1.88638596449092</v>
      </c>
      <c r="N17" s="6">
        <v>13</v>
      </c>
      <c r="P17" s="20"/>
      <c r="Q17" s="25"/>
      <c r="S17" s="6">
        <v>13</v>
      </c>
      <c r="T17" s="12">
        <v>77129.06</v>
      </c>
      <c r="U17" s="20">
        <f t="shared" si="4"/>
        <v>0.43368769423508424</v>
      </c>
      <c r="V17" s="25">
        <v>20</v>
      </c>
      <c r="W17" s="30">
        <f t="shared" si="5"/>
        <v>2.1684384711754214</v>
      </c>
      <c r="Y17" s="6">
        <v>13</v>
      </c>
      <c r="Z17" s="53">
        <v>1.88638596449092</v>
      </c>
      <c r="AA17" s="54"/>
      <c r="AB17" s="55">
        <v>2.1684384711754214</v>
      </c>
    </row>
    <row r="18" spans="1:28">
      <c r="A18" t="s">
        <v>27</v>
      </c>
      <c r="B18" s="1">
        <v>3154854.23</v>
      </c>
      <c r="C18" t="s">
        <v>400</v>
      </c>
      <c r="D18" s="1">
        <v>114351.89</v>
      </c>
      <c r="E18" t="s">
        <v>376</v>
      </c>
      <c r="F18" s="1">
        <f t="shared" si="0"/>
        <v>3040502.34</v>
      </c>
      <c r="G18" t="s">
        <v>400</v>
      </c>
      <c r="H18" s="1"/>
      <c r="I18" s="6">
        <v>14</v>
      </c>
      <c r="J18" s="11">
        <v>90905.44</v>
      </c>
      <c r="K18" s="20">
        <f t="shared" si="6"/>
        <v>0.50721553442795542</v>
      </c>
      <c r="L18" s="25">
        <v>21</v>
      </c>
      <c r="M18" s="30">
        <f t="shared" si="1"/>
        <v>2.4153120687045497</v>
      </c>
      <c r="N18" s="6">
        <v>14</v>
      </c>
      <c r="P18" s="20"/>
      <c r="Q18" s="25"/>
      <c r="S18" s="6">
        <v>14</v>
      </c>
      <c r="T18" s="12">
        <v>98026.82</v>
      </c>
      <c r="U18" s="20">
        <f t="shared" si="4"/>
        <v>0.55119335745823483</v>
      </c>
      <c r="V18" s="25">
        <v>19.600000000000001</v>
      </c>
      <c r="W18" s="30">
        <f t="shared" si="5"/>
        <v>2.8122110074399735</v>
      </c>
      <c r="Y18" s="6">
        <v>14</v>
      </c>
      <c r="Z18" s="53">
        <v>2.4153120687045497</v>
      </c>
      <c r="AA18" s="54"/>
      <c r="AB18" s="55">
        <v>2.8122110074399735</v>
      </c>
    </row>
    <row r="19" spans="1:28">
      <c r="A19" t="s">
        <v>28</v>
      </c>
      <c r="B19" s="1">
        <v>445486.6</v>
      </c>
      <c r="C19" t="s">
        <v>399</v>
      </c>
      <c r="D19" s="1">
        <v>33465.07</v>
      </c>
      <c r="E19" t="s">
        <v>375</v>
      </c>
      <c r="F19" s="1">
        <f t="shared" si="0"/>
        <v>412021.52999999997</v>
      </c>
      <c r="G19" t="s">
        <v>399</v>
      </c>
      <c r="H19" s="1"/>
      <c r="I19" s="6">
        <v>15</v>
      </c>
      <c r="J19" s="11">
        <v>46058.14</v>
      </c>
      <c r="K19" s="20">
        <f t="shared" si="6"/>
        <v>0.25698576559177971</v>
      </c>
      <c r="L19" s="25">
        <v>20.5</v>
      </c>
      <c r="M19" s="30">
        <f t="shared" si="1"/>
        <v>1.253589100447706</v>
      </c>
      <c r="N19" s="6">
        <v>15</v>
      </c>
      <c r="P19" s="20"/>
      <c r="Q19" s="25"/>
      <c r="S19" s="6">
        <v>15</v>
      </c>
      <c r="T19" s="12">
        <v>48305.599999999991</v>
      </c>
      <c r="U19" s="20">
        <f t="shared" si="4"/>
        <v>0.27161674578482203</v>
      </c>
      <c r="V19" s="25">
        <v>19</v>
      </c>
      <c r="W19" s="30">
        <f t="shared" si="5"/>
        <v>1.4295618199201161</v>
      </c>
      <c r="Y19" s="6">
        <v>15</v>
      </c>
      <c r="Z19" s="53">
        <v>1.253589100447706</v>
      </c>
      <c r="AA19" s="54"/>
      <c r="AB19" s="55">
        <v>1.4295618199201161</v>
      </c>
    </row>
    <row r="20" spans="1:28">
      <c r="A20" t="s">
        <v>29</v>
      </c>
      <c r="B20" s="1">
        <v>306924.98</v>
      </c>
      <c r="C20" t="s">
        <v>398</v>
      </c>
      <c r="D20" s="1">
        <v>37148.910000000003</v>
      </c>
      <c r="E20" t="s">
        <v>374</v>
      </c>
      <c r="F20" s="1">
        <f t="shared" si="0"/>
        <v>269776.06999999995</v>
      </c>
      <c r="G20" t="s">
        <v>398</v>
      </c>
      <c r="H20" s="1"/>
      <c r="I20" s="6">
        <v>16</v>
      </c>
      <c r="J20" s="11"/>
      <c r="K20" s="20"/>
      <c r="L20" s="1"/>
      <c r="N20" s="6">
        <v>16</v>
      </c>
      <c r="P20" s="20"/>
      <c r="Q20" s="25"/>
      <c r="S20" s="6">
        <v>16</v>
      </c>
      <c r="U20" s="20"/>
      <c r="V20" s="25"/>
      <c r="Y20" s="6">
        <v>16</v>
      </c>
      <c r="Z20" s="53"/>
      <c r="AA20" s="54"/>
      <c r="AB20" s="55"/>
    </row>
    <row r="21" spans="1:28">
      <c r="A21" t="s">
        <v>30</v>
      </c>
      <c r="B21" s="1">
        <v>93081.38</v>
      </c>
      <c r="C21" t="s">
        <v>397</v>
      </c>
      <c r="D21" s="1">
        <v>33188.32</v>
      </c>
      <c r="E21" t="s">
        <v>373</v>
      </c>
      <c r="F21" s="1">
        <f t="shared" si="0"/>
        <v>59893.060000000005</v>
      </c>
      <c r="G21" t="s">
        <v>397</v>
      </c>
      <c r="H21" s="1"/>
      <c r="I21" s="6">
        <v>17</v>
      </c>
      <c r="J21" s="11"/>
      <c r="K21" s="20"/>
      <c r="L21" s="1"/>
      <c r="N21" s="6">
        <v>17</v>
      </c>
      <c r="P21" s="20"/>
      <c r="Q21" s="25"/>
      <c r="S21" s="6">
        <v>17</v>
      </c>
      <c r="U21" s="20"/>
      <c r="V21" s="25"/>
      <c r="Y21" s="6">
        <v>17</v>
      </c>
      <c r="Z21" s="53"/>
      <c r="AA21" s="54"/>
      <c r="AB21" s="55"/>
    </row>
    <row r="22" spans="1:28">
      <c r="A22" t="s">
        <v>31</v>
      </c>
      <c r="B22" s="1">
        <v>322847.78999999998</v>
      </c>
      <c r="C22" t="s">
        <v>396</v>
      </c>
      <c r="D22" s="1">
        <v>30956.35</v>
      </c>
      <c r="E22" t="s">
        <v>372</v>
      </c>
      <c r="F22" s="1">
        <f t="shared" si="0"/>
        <v>291891.44</v>
      </c>
      <c r="G22" t="s">
        <v>396</v>
      </c>
      <c r="H22" s="1"/>
      <c r="I22" s="6">
        <v>18</v>
      </c>
      <c r="J22" s="11"/>
      <c r="K22" s="20"/>
      <c r="L22" s="1"/>
      <c r="N22" s="6">
        <v>18</v>
      </c>
      <c r="P22" s="20"/>
      <c r="Q22" s="25"/>
      <c r="S22" s="6">
        <v>18</v>
      </c>
      <c r="U22" s="20"/>
      <c r="V22" s="25"/>
      <c r="Y22" s="6">
        <v>18</v>
      </c>
      <c r="Z22" s="53"/>
      <c r="AA22" s="54"/>
      <c r="AB22" s="55"/>
    </row>
    <row r="23" spans="1:28">
      <c r="A23" t="s">
        <v>32</v>
      </c>
      <c r="B23" s="1">
        <v>122512.26</v>
      </c>
      <c r="C23" t="s">
        <v>395</v>
      </c>
      <c r="D23" s="1">
        <v>35421.53</v>
      </c>
      <c r="E23" t="s">
        <v>371</v>
      </c>
      <c r="F23" s="1">
        <f t="shared" si="0"/>
        <v>87090.73</v>
      </c>
      <c r="G23" t="s">
        <v>395</v>
      </c>
      <c r="H23" s="1"/>
      <c r="I23" s="7"/>
      <c r="J23" s="1"/>
      <c r="K23" s="20"/>
      <c r="L23" s="1"/>
      <c r="N23" s="7"/>
      <c r="P23" s="20"/>
      <c r="Q23" s="25"/>
      <c r="S23" s="7"/>
      <c r="U23" s="20"/>
      <c r="V23" s="25"/>
      <c r="Y23" s="7"/>
      <c r="Z23" s="53"/>
      <c r="AA23" s="54"/>
      <c r="AB23" s="55"/>
    </row>
    <row r="24" spans="1:28">
      <c r="A24" t="s">
        <v>33</v>
      </c>
      <c r="B24" s="1">
        <v>72072.37</v>
      </c>
      <c r="C24" t="s">
        <v>394</v>
      </c>
      <c r="D24" s="1">
        <v>29668.240000000002</v>
      </c>
      <c r="E24" t="s">
        <v>370</v>
      </c>
      <c r="F24" s="1">
        <f t="shared" si="0"/>
        <v>42404.12999999999</v>
      </c>
      <c r="G24" t="s">
        <v>394</v>
      </c>
      <c r="H24" s="1"/>
      <c r="I24" s="7"/>
      <c r="J24" s="1"/>
      <c r="K24" s="20"/>
      <c r="L24" s="1"/>
      <c r="N24" s="7"/>
      <c r="P24" s="20"/>
      <c r="Q24" s="25"/>
      <c r="S24" s="7"/>
      <c r="U24" s="20"/>
      <c r="V24" s="25"/>
      <c r="Y24" s="7"/>
      <c r="Z24" s="53"/>
      <c r="AA24" s="54"/>
      <c r="AB24" s="55"/>
    </row>
    <row r="25" spans="1:28">
      <c r="A25" t="s">
        <v>34</v>
      </c>
      <c r="B25" s="1">
        <v>21222814.949999999</v>
      </c>
      <c r="C25" t="s">
        <v>393</v>
      </c>
      <c r="D25" s="1">
        <v>11768335.57</v>
      </c>
      <c r="E25" t="s">
        <v>378</v>
      </c>
      <c r="F25" s="1">
        <f t="shared" si="0"/>
        <v>9454479.379999999</v>
      </c>
      <c r="G25" t="s">
        <v>393</v>
      </c>
      <c r="H25" s="1"/>
      <c r="I25" s="6" t="s">
        <v>474</v>
      </c>
      <c r="J25" s="1">
        <f>SUM(J7:J24)</f>
        <v>14297227.140000001</v>
      </c>
      <c r="K25" s="20">
        <f t="shared" si="6"/>
        <v>79.772736424277468</v>
      </c>
      <c r="L25" s="1"/>
      <c r="N25" s="6" t="s">
        <v>474</v>
      </c>
      <c r="O25" s="12">
        <f>SUM(O7:O24)</f>
        <v>6580399.7100000009</v>
      </c>
      <c r="P25" s="20">
        <f t="shared" si="2"/>
        <v>42.611328042299618</v>
      </c>
      <c r="Q25" s="25"/>
      <c r="S25" s="6" t="s">
        <v>474</v>
      </c>
      <c r="T25" s="12">
        <f>SUM(T7:T24)</f>
        <v>14426376.500000002</v>
      </c>
      <c r="U25" s="20">
        <f t="shared" si="4"/>
        <v>81.117829783640644</v>
      </c>
      <c r="V25" s="25"/>
      <c r="Y25" s="6"/>
      <c r="Z25" s="53"/>
      <c r="AA25" s="54"/>
      <c r="AB25" s="55"/>
    </row>
    <row r="26" spans="1:28">
      <c r="A26" t="s">
        <v>35</v>
      </c>
      <c r="B26" s="1">
        <v>3171726.88</v>
      </c>
      <c r="C26" t="s">
        <v>383</v>
      </c>
      <c r="D26" s="1">
        <v>312982.61</v>
      </c>
      <c r="E26" t="s">
        <v>377</v>
      </c>
      <c r="F26" s="1">
        <f t="shared" si="0"/>
        <v>2858744.27</v>
      </c>
      <c r="G26" t="s">
        <v>383</v>
      </c>
      <c r="H26" s="1"/>
      <c r="I26" s="6"/>
      <c r="J26" s="1"/>
      <c r="K26" s="20"/>
      <c r="L26" s="1"/>
      <c r="N26" s="6"/>
      <c r="P26" s="20"/>
      <c r="Q26" s="25"/>
      <c r="S26" s="6"/>
      <c r="U26" s="20"/>
      <c r="V26" s="25"/>
      <c r="Y26" s="6"/>
      <c r="Z26" s="53"/>
      <c r="AA26" s="54"/>
      <c r="AB26" s="55"/>
    </row>
    <row r="27" spans="1:28">
      <c r="A27" t="s">
        <v>36</v>
      </c>
      <c r="B27" s="1">
        <v>3378449.37</v>
      </c>
      <c r="C27" t="s">
        <v>382</v>
      </c>
      <c r="D27" s="1">
        <v>114351.89</v>
      </c>
      <c r="E27" t="s">
        <v>376</v>
      </c>
      <c r="F27" s="1">
        <f t="shared" si="0"/>
        <v>3264097.48</v>
      </c>
      <c r="G27" t="s">
        <v>382</v>
      </c>
      <c r="H27" s="1"/>
      <c r="I27" s="6" t="s">
        <v>476</v>
      </c>
      <c r="J27" s="1">
        <v>3625220.78</v>
      </c>
      <c r="K27" s="20">
        <f t="shared" si="6"/>
        <v>20.227263575722525</v>
      </c>
      <c r="L27" s="25">
        <v>20.2</v>
      </c>
      <c r="M27">
        <v>20.2</v>
      </c>
      <c r="N27" s="6" t="s">
        <v>476</v>
      </c>
      <c r="O27" s="1">
        <v>8862441.4600000009</v>
      </c>
      <c r="P27" s="20">
        <f t="shared" si="2"/>
        <v>57.388671957700389</v>
      </c>
      <c r="Q27" s="25">
        <v>57.4</v>
      </c>
      <c r="R27">
        <v>57.4</v>
      </c>
      <c r="S27" s="6" t="s">
        <v>476</v>
      </c>
      <c r="T27" s="1">
        <v>3358093.99</v>
      </c>
      <c r="U27" s="20">
        <f t="shared" si="4"/>
        <v>18.882170216359363</v>
      </c>
      <c r="V27" s="25">
        <v>18.899999999999999</v>
      </c>
      <c r="W27">
        <v>18.899999999999999</v>
      </c>
      <c r="Y27" s="6" t="s">
        <v>146</v>
      </c>
      <c r="Z27" s="53">
        <v>20.2</v>
      </c>
      <c r="AA27" s="54">
        <v>57.4</v>
      </c>
      <c r="AB27" s="55">
        <v>18.899999999999999</v>
      </c>
    </row>
    <row r="28" spans="1:28">
      <c r="A28" t="s">
        <v>37</v>
      </c>
      <c r="B28" s="1">
        <v>813454.52</v>
      </c>
      <c r="C28" t="s">
        <v>381</v>
      </c>
      <c r="D28" s="1">
        <v>33465.07</v>
      </c>
      <c r="E28" t="s">
        <v>375</v>
      </c>
      <c r="F28" s="1">
        <f t="shared" si="0"/>
        <v>779989.45000000007</v>
      </c>
      <c r="G28" t="s">
        <v>381</v>
      </c>
      <c r="H28" s="1"/>
      <c r="I28" s="8"/>
      <c r="K28" s="1"/>
      <c r="L28" s="1"/>
      <c r="N28" s="8"/>
      <c r="S28" s="8"/>
      <c r="Z28" s="10"/>
      <c r="AA28" s="10"/>
      <c r="AB28" s="10"/>
    </row>
    <row r="29" spans="1:28">
      <c r="A29" t="s">
        <v>38</v>
      </c>
      <c r="B29" s="1">
        <v>1518296.4</v>
      </c>
      <c r="C29" t="s">
        <v>380</v>
      </c>
      <c r="D29" s="1">
        <v>37148.910000000003</v>
      </c>
      <c r="E29" t="s">
        <v>374</v>
      </c>
      <c r="F29" s="1">
        <f t="shared" si="0"/>
        <v>1481147.49</v>
      </c>
      <c r="G29" t="s">
        <v>380</v>
      </c>
      <c r="H29" s="1"/>
      <c r="I29" s="9" t="s">
        <v>475</v>
      </c>
      <c r="J29" s="1">
        <f>SUM(J25:J28)</f>
        <v>17922447.920000002</v>
      </c>
      <c r="K29" s="1"/>
      <c r="L29" s="1"/>
      <c r="N29" s="9" t="s">
        <v>475</v>
      </c>
      <c r="O29" s="12">
        <f>SUM(O25:O28)</f>
        <v>15442841.170000002</v>
      </c>
      <c r="S29" s="9" t="s">
        <v>475</v>
      </c>
      <c r="T29" s="12">
        <f>SUM(T25:T28)</f>
        <v>17784470.490000002</v>
      </c>
    </row>
    <row r="30" spans="1:28">
      <c r="A30" t="s">
        <v>39</v>
      </c>
      <c r="B30" s="1">
        <v>558811.87</v>
      </c>
      <c r="C30" t="s">
        <v>379</v>
      </c>
      <c r="D30" s="1">
        <v>33188.32</v>
      </c>
      <c r="E30" t="s">
        <v>373</v>
      </c>
      <c r="F30" s="1">
        <f t="shared" si="0"/>
        <v>525623.55000000005</v>
      </c>
      <c r="G30" t="s">
        <v>379</v>
      </c>
      <c r="H30" s="1"/>
      <c r="I30" s="9" t="s">
        <v>366</v>
      </c>
      <c r="J30" s="1"/>
      <c r="K30" s="22">
        <f>K25/K27</f>
        <v>3.9438224614832982</v>
      </c>
      <c r="L30" s="1"/>
      <c r="N30" s="6" t="s">
        <v>367</v>
      </c>
      <c r="P30" s="22">
        <f>P25/P27</f>
        <v>0.74250416656630869</v>
      </c>
      <c r="S30" s="7" t="s">
        <v>366</v>
      </c>
      <c r="U30" s="22">
        <f>U25/U27</f>
        <v>4.2960014052495303</v>
      </c>
    </row>
    <row r="31" spans="1:28">
      <c r="A31" t="s">
        <v>40</v>
      </c>
      <c r="B31" s="1">
        <v>2717531.82</v>
      </c>
      <c r="C31" t="s">
        <v>172</v>
      </c>
      <c r="D31" s="1">
        <v>30956.35</v>
      </c>
      <c r="E31" t="s">
        <v>372</v>
      </c>
      <c r="F31" s="1">
        <f t="shared" si="0"/>
        <v>2686575.4699999997</v>
      </c>
      <c r="G31" t="s">
        <v>172</v>
      </c>
      <c r="H31" s="1"/>
      <c r="I31" s="1"/>
      <c r="J31" s="1"/>
      <c r="K31" s="1"/>
      <c r="L31" s="1"/>
    </row>
    <row r="32" spans="1:28">
      <c r="A32" t="s">
        <v>41</v>
      </c>
      <c r="B32" s="1">
        <v>1544069.51</v>
      </c>
      <c r="C32" t="s">
        <v>171</v>
      </c>
      <c r="D32" s="1">
        <v>35421.53</v>
      </c>
      <c r="E32" t="s">
        <v>371</v>
      </c>
      <c r="F32" s="1">
        <f t="shared" si="0"/>
        <v>1508647.98</v>
      </c>
      <c r="G32" t="s">
        <v>171</v>
      </c>
      <c r="H32" s="1"/>
      <c r="I32" s="1"/>
      <c r="J32" s="1"/>
      <c r="K32" s="1"/>
      <c r="L32" s="1"/>
    </row>
    <row r="33" spans="1:28">
      <c r="A33" t="s">
        <v>42</v>
      </c>
      <c r="B33" s="1">
        <v>813024.12</v>
      </c>
      <c r="C33" t="s">
        <v>390</v>
      </c>
      <c r="D33" s="1">
        <v>29668.240000000002</v>
      </c>
      <c r="E33" t="s">
        <v>370</v>
      </c>
      <c r="F33" s="1">
        <f t="shared" si="0"/>
        <v>783355.88</v>
      </c>
      <c r="G33" t="s">
        <v>390</v>
      </c>
      <c r="H33" s="1"/>
      <c r="I33" s="1"/>
      <c r="J33" s="1"/>
      <c r="K33" s="1"/>
      <c r="L33" s="1"/>
      <c r="Z33" t="s">
        <v>144</v>
      </c>
      <c r="AA33" t="s">
        <v>483</v>
      </c>
      <c r="AB33" t="s">
        <v>145</v>
      </c>
    </row>
    <row r="34" spans="1:28">
      <c r="A34" t="s">
        <v>43</v>
      </c>
      <c r="B34" s="1">
        <v>271581.49</v>
      </c>
      <c r="C34" t="s">
        <v>389</v>
      </c>
      <c r="D34" s="1">
        <v>24956.48</v>
      </c>
      <c r="E34" t="s">
        <v>284</v>
      </c>
      <c r="F34" s="1">
        <f t="shared" si="0"/>
        <v>246625.00999999998</v>
      </c>
      <c r="G34" t="s">
        <v>389</v>
      </c>
      <c r="H34" s="1"/>
      <c r="I34" s="2" t="s">
        <v>473</v>
      </c>
      <c r="J34" s="4" t="s">
        <v>482</v>
      </c>
      <c r="K34" s="5" t="s">
        <v>477</v>
      </c>
      <c r="L34" s="5" t="s">
        <v>478</v>
      </c>
      <c r="M34" s="5" t="s">
        <v>481</v>
      </c>
      <c r="N34" s="2" t="s">
        <v>473</v>
      </c>
      <c r="O34" s="4" t="s">
        <v>483</v>
      </c>
      <c r="P34" s="5" t="s">
        <v>477</v>
      </c>
      <c r="Q34" s="5" t="s">
        <v>478</v>
      </c>
      <c r="R34" s="5" t="s">
        <v>481</v>
      </c>
      <c r="S34" s="2" t="s">
        <v>473</v>
      </c>
      <c r="T34" s="4" t="s">
        <v>482</v>
      </c>
      <c r="U34" s="5" t="s">
        <v>477</v>
      </c>
      <c r="V34" s="5" t="s">
        <v>478</v>
      </c>
      <c r="W34" s="5" t="s">
        <v>481</v>
      </c>
      <c r="Y34" s="2" t="s">
        <v>473</v>
      </c>
      <c r="Z34" s="5" t="s">
        <v>143</v>
      </c>
      <c r="AA34" s="5" t="s">
        <v>143</v>
      </c>
      <c r="AB34" s="5" t="s">
        <v>143</v>
      </c>
    </row>
    <row r="35" spans="1:28">
      <c r="A35" t="s">
        <v>217</v>
      </c>
      <c r="B35" s="1">
        <v>91267.98</v>
      </c>
      <c r="C35" t="s">
        <v>388</v>
      </c>
      <c r="D35" s="1">
        <v>23159.54</v>
      </c>
      <c r="E35" t="s">
        <v>283</v>
      </c>
      <c r="F35" s="1">
        <f t="shared" si="0"/>
        <v>68108.44</v>
      </c>
      <c r="G35" t="s">
        <v>388</v>
      </c>
      <c r="H35" s="1"/>
      <c r="I35" s="32">
        <v>2</v>
      </c>
      <c r="J35" s="38">
        <v>8379079</v>
      </c>
      <c r="K35" s="39">
        <f>J35/$J$58*100</f>
        <v>92.93155143146295</v>
      </c>
      <c r="L35" s="35">
        <v>100</v>
      </c>
      <c r="M35" s="36">
        <f>K35/L35*100</f>
        <v>92.93155143146295</v>
      </c>
      <c r="N35" s="32">
        <v>2</v>
      </c>
      <c r="O35" s="38">
        <v>2729445</v>
      </c>
      <c r="P35" s="39">
        <f t="shared" ref="P35:P42" si="7">O35/$O$58*100</f>
        <v>55.745066845625246</v>
      </c>
      <c r="Q35" s="40">
        <v>100</v>
      </c>
      <c r="R35" s="36">
        <f>P35/Q35*100</f>
        <v>55.745066845625246</v>
      </c>
      <c r="S35" s="32">
        <v>2</v>
      </c>
      <c r="T35" s="38">
        <v>967394</v>
      </c>
      <c r="U35" s="39">
        <f>T35/$T$58*100</f>
        <v>10.90223860871931</v>
      </c>
      <c r="V35" s="40">
        <v>100</v>
      </c>
      <c r="W35" s="36">
        <f>U35/V35*100</f>
        <v>10.90223860871931</v>
      </c>
      <c r="Y35" s="32"/>
    </row>
    <row r="36" spans="1:28">
      <c r="A36" t="s">
        <v>218</v>
      </c>
      <c r="B36" s="1">
        <v>100627.03</v>
      </c>
      <c r="C36" t="s">
        <v>387</v>
      </c>
      <c r="D36" s="1">
        <v>23497.97</v>
      </c>
      <c r="E36" t="s">
        <v>282</v>
      </c>
      <c r="F36" s="1">
        <f t="shared" si="0"/>
        <v>77129.06</v>
      </c>
      <c r="G36" t="s">
        <v>387</v>
      </c>
      <c r="H36" s="1"/>
      <c r="I36" s="6">
        <v>3</v>
      </c>
      <c r="J36" s="13">
        <v>983837.46000000008</v>
      </c>
      <c r="K36" s="21">
        <f t="shared" ref="K36:K56" si="8">J36/$J$58*100</f>
        <v>10.911645720751634</v>
      </c>
      <c r="L36" s="25">
        <v>100</v>
      </c>
      <c r="M36" s="30">
        <f t="shared" ref="M36:M48" si="9">K36/L36*100</f>
        <v>10.911645720751634</v>
      </c>
      <c r="N36" s="6">
        <v>3</v>
      </c>
      <c r="O36" s="13">
        <v>1474956.9100000001</v>
      </c>
      <c r="P36" s="21">
        <f t="shared" si="7"/>
        <v>30.123915866546813</v>
      </c>
      <c r="Q36" s="26">
        <v>100</v>
      </c>
      <c r="R36" s="30">
        <f t="shared" ref="R36:R42" si="10">P36/Q36*100</f>
        <v>30.123915866546813</v>
      </c>
      <c r="S36" s="6">
        <v>3</v>
      </c>
      <c r="T36" s="13">
        <v>877500.66</v>
      </c>
      <c r="U36" s="21">
        <f t="shared" ref="U36:U56" si="11">T36/$T$58*100</f>
        <v>9.8891677792385284</v>
      </c>
      <c r="V36" s="26">
        <v>100</v>
      </c>
      <c r="W36" s="30">
        <f t="shared" ref="W36:W48" si="12">U36/V36*100</f>
        <v>9.8891677792385284</v>
      </c>
      <c r="Y36" s="6">
        <v>3</v>
      </c>
      <c r="Z36" s="56">
        <v>10.911645720751634</v>
      </c>
      <c r="AA36" s="56">
        <v>30.123915866546813</v>
      </c>
      <c r="AB36" s="56">
        <v>9.8891677792385284</v>
      </c>
    </row>
    <row r="37" spans="1:28">
      <c r="A37" t="s">
        <v>219</v>
      </c>
      <c r="B37" s="1">
        <v>122295.66</v>
      </c>
      <c r="C37" t="s">
        <v>386</v>
      </c>
      <c r="D37" s="1">
        <v>24268.84</v>
      </c>
      <c r="E37" t="s">
        <v>281</v>
      </c>
      <c r="F37" s="1">
        <f t="shared" si="0"/>
        <v>98026.82</v>
      </c>
      <c r="G37" t="s">
        <v>386</v>
      </c>
      <c r="H37" s="1"/>
      <c r="I37" s="6">
        <v>4</v>
      </c>
      <c r="J37" s="13">
        <v>917103.79</v>
      </c>
      <c r="K37" s="21">
        <f t="shared" si="8"/>
        <v>10.171509067807406</v>
      </c>
      <c r="L37" s="25">
        <v>89.1</v>
      </c>
      <c r="M37" s="30">
        <f t="shared" si="9"/>
        <v>11.415835092937606</v>
      </c>
      <c r="N37" s="6">
        <v>4</v>
      </c>
      <c r="O37" s="13">
        <v>977254.75999999989</v>
      </c>
      <c r="P37" s="21">
        <f t="shared" si="7"/>
        <v>19.959050987070796</v>
      </c>
      <c r="Q37" s="26">
        <v>69.900000000000006</v>
      </c>
      <c r="R37" s="30">
        <f t="shared" si="10"/>
        <v>28.553721011546202</v>
      </c>
      <c r="S37" s="6">
        <v>4</v>
      </c>
      <c r="T37" s="13">
        <v>819832.52</v>
      </c>
      <c r="U37" s="21">
        <f t="shared" si="11"/>
        <v>9.2392652344625308</v>
      </c>
      <c r="V37" s="26">
        <v>90.1</v>
      </c>
      <c r="W37" s="30">
        <f t="shared" si="12"/>
        <v>10.254456420047205</v>
      </c>
      <c r="Y37" s="6">
        <v>4</v>
      </c>
      <c r="Z37" s="56">
        <v>11.415835092937606</v>
      </c>
      <c r="AA37" s="56">
        <v>28.553721011546202</v>
      </c>
      <c r="AB37" s="56">
        <v>10.254456420047205</v>
      </c>
    </row>
    <row r="38" spans="1:28">
      <c r="A38" t="s">
        <v>220</v>
      </c>
      <c r="B38" s="1">
        <v>71294.98</v>
      </c>
      <c r="C38" t="s">
        <v>392</v>
      </c>
      <c r="D38" s="1">
        <v>22989.38</v>
      </c>
      <c r="E38" t="s">
        <v>280</v>
      </c>
      <c r="F38" s="1">
        <f t="shared" si="0"/>
        <v>48305.599999999991</v>
      </c>
      <c r="G38" t="s">
        <v>392</v>
      </c>
      <c r="H38" s="1"/>
      <c r="I38" s="6">
        <v>5</v>
      </c>
      <c r="J38" s="13">
        <v>1019514.4700000001</v>
      </c>
      <c r="K38" s="21">
        <f t="shared" si="8"/>
        <v>11.307335973789687</v>
      </c>
      <c r="L38" s="25">
        <v>78.900000000000006</v>
      </c>
      <c r="M38" s="30">
        <f t="shared" si="9"/>
        <v>14.331224301381098</v>
      </c>
      <c r="N38" s="6">
        <v>5</v>
      </c>
      <c r="O38" s="13">
        <v>258642.74</v>
      </c>
      <c r="P38" s="21">
        <f t="shared" si="7"/>
        <v>5.2824133955568513</v>
      </c>
      <c r="Q38" s="26">
        <v>49.9</v>
      </c>
      <c r="R38" s="30">
        <f t="shared" si="10"/>
        <v>10.585998788691086</v>
      </c>
      <c r="S38" s="6">
        <v>5</v>
      </c>
      <c r="T38" s="13">
        <v>968053.10000000009</v>
      </c>
      <c r="U38" s="21">
        <f t="shared" si="11"/>
        <v>10.909666466931174</v>
      </c>
      <c r="V38" s="26">
        <v>80.900000000000006</v>
      </c>
      <c r="W38" s="30">
        <f t="shared" si="12"/>
        <v>13.485372641447679</v>
      </c>
      <c r="Y38" s="6">
        <v>5</v>
      </c>
      <c r="Z38" s="56">
        <v>14.331224301381098</v>
      </c>
      <c r="AA38" s="56">
        <v>10.585998788691086</v>
      </c>
      <c r="AB38" s="56">
        <v>13.485372641447679</v>
      </c>
    </row>
    <row r="39" spans="1:28">
      <c r="A39" t="s">
        <v>221</v>
      </c>
      <c r="B39" s="1">
        <v>24405173</v>
      </c>
      <c r="C39" t="s">
        <v>494</v>
      </c>
      <c r="D39" s="1">
        <v>16026094</v>
      </c>
      <c r="E39" t="s">
        <v>378</v>
      </c>
      <c r="F39" s="1">
        <f t="shared" si="0"/>
        <v>8379079</v>
      </c>
      <c r="G39" t="s">
        <v>391</v>
      </c>
      <c r="H39" s="1"/>
      <c r="I39" s="6">
        <v>6</v>
      </c>
      <c r="J39" s="13">
        <v>2701789.17</v>
      </c>
      <c r="K39" s="21">
        <f t="shared" si="8"/>
        <v>29.965281292708255</v>
      </c>
      <c r="L39" s="25">
        <v>67.599999999999994</v>
      </c>
      <c r="M39" s="30">
        <f t="shared" si="9"/>
        <v>44.327339190396827</v>
      </c>
      <c r="N39" s="6">
        <v>6</v>
      </c>
      <c r="O39" s="13">
        <v>923055.83</v>
      </c>
      <c r="P39" s="21">
        <f t="shared" si="7"/>
        <v>18.852114237727484</v>
      </c>
      <c r="Q39" s="26">
        <v>44.6</v>
      </c>
      <c r="R39" s="30">
        <f t="shared" si="10"/>
        <v>42.269314434366557</v>
      </c>
      <c r="S39" s="6">
        <v>6</v>
      </c>
      <c r="T39" s="13">
        <v>2599926.0999999996</v>
      </c>
      <c r="U39" s="21">
        <f t="shared" si="11"/>
        <v>29.300382995177781</v>
      </c>
      <c r="V39" s="26">
        <v>70</v>
      </c>
      <c r="W39" s="30">
        <f t="shared" si="12"/>
        <v>41.857689993111116</v>
      </c>
      <c r="Y39" s="6">
        <v>6</v>
      </c>
      <c r="Z39" s="56">
        <v>44.327339190396827</v>
      </c>
      <c r="AA39" s="56">
        <v>42.269314434366557</v>
      </c>
      <c r="AB39" s="56">
        <v>41.857689993111116</v>
      </c>
    </row>
    <row r="40" spans="1:28">
      <c r="A40" t="s">
        <v>222</v>
      </c>
      <c r="B40" s="1">
        <v>1296820.07</v>
      </c>
      <c r="C40" t="s">
        <v>383</v>
      </c>
      <c r="D40" s="1">
        <v>312982.61</v>
      </c>
      <c r="E40" t="s">
        <v>377</v>
      </c>
      <c r="F40" s="1">
        <f t="shared" si="0"/>
        <v>983837.46000000008</v>
      </c>
      <c r="G40" t="s">
        <v>383</v>
      </c>
      <c r="H40" s="1"/>
      <c r="I40" s="6">
        <v>7</v>
      </c>
      <c r="J40" s="13">
        <v>2211686.4000000004</v>
      </c>
      <c r="K40" s="21">
        <f t="shared" si="8"/>
        <v>24.529599068330445</v>
      </c>
      <c r="L40" s="25">
        <v>37.6</v>
      </c>
      <c r="M40" s="30">
        <f t="shared" si="9"/>
        <v>65.238295394495864</v>
      </c>
      <c r="N40" s="6">
        <v>7</v>
      </c>
      <c r="O40" s="13">
        <v>309667.51</v>
      </c>
      <c r="P40" s="21">
        <f t="shared" si="7"/>
        <v>6.3245224010259689</v>
      </c>
      <c r="Q40" s="26">
        <v>25.7</v>
      </c>
      <c r="R40" s="30">
        <f t="shared" si="10"/>
        <v>24.609036579867581</v>
      </c>
      <c r="S40" s="6">
        <v>7</v>
      </c>
      <c r="T40" s="13">
        <v>2232365.39</v>
      </c>
      <c r="U40" s="21">
        <f t="shared" si="11"/>
        <v>25.158084651782769</v>
      </c>
      <c r="V40" s="26">
        <v>40.700000000000003</v>
      </c>
      <c r="W40" s="30">
        <f t="shared" si="12"/>
        <v>61.813475802906062</v>
      </c>
      <c r="Y40" s="6">
        <v>7</v>
      </c>
      <c r="Z40" s="56">
        <v>65.238295394495864</v>
      </c>
      <c r="AA40" s="56">
        <v>24.609036579867581</v>
      </c>
      <c r="AB40" s="56">
        <v>61.813475802906062</v>
      </c>
    </row>
    <row r="41" spans="1:28">
      <c r="A41" t="s">
        <v>223</v>
      </c>
      <c r="B41" s="1">
        <v>1031455.68</v>
      </c>
      <c r="C41" t="s">
        <v>382</v>
      </c>
      <c r="D41" s="1">
        <v>114351.89</v>
      </c>
      <c r="E41" t="s">
        <v>376</v>
      </c>
      <c r="F41" s="1">
        <f t="shared" si="0"/>
        <v>917103.79</v>
      </c>
      <c r="G41" t="s">
        <v>382</v>
      </c>
      <c r="H41" s="1"/>
      <c r="I41" s="6">
        <v>8</v>
      </c>
      <c r="J41" s="13">
        <v>194093.03</v>
      </c>
      <c r="K41" s="21">
        <f t="shared" si="8"/>
        <v>2.1526669458461347</v>
      </c>
      <c r="L41" s="25">
        <v>13.1</v>
      </c>
      <c r="M41" s="30">
        <f t="shared" si="9"/>
        <v>16.432572105695687</v>
      </c>
      <c r="N41" s="6">
        <v>8</v>
      </c>
      <c r="O41" s="13">
        <v>34379.54</v>
      </c>
      <c r="P41" s="21">
        <f t="shared" si="7"/>
        <v>0.70215364494314658</v>
      </c>
      <c r="Q41" s="26">
        <v>19.399999999999999</v>
      </c>
      <c r="R41" s="30">
        <f t="shared" si="10"/>
        <v>3.6193486852739514</v>
      </c>
      <c r="S41" s="6">
        <v>8</v>
      </c>
      <c r="T41" s="13">
        <v>173488.59</v>
      </c>
      <c r="U41" s="21">
        <f t="shared" si="11"/>
        <v>1.9551640841996898</v>
      </c>
      <c r="V41" s="26">
        <v>15.5</v>
      </c>
      <c r="W41" s="30">
        <f t="shared" si="12"/>
        <v>12.613961833546385</v>
      </c>
      <c r="Y41" s="6">
        <v>8</v>
      </c>
      <c r="Z41" s="56">
        <v>16.432572105695687</v>
      </c>
      <c r="AA41" s="56">
        <v>3.6193486852739514</v>
      </c>
      <c r="AB41" s="56">
        <v>12.613961833546385</v>
      </c>
    </row>
    <row r="42" spans="1:28">
      <c r="A42" t="s">
        <v>224</v>
      </c>
      <c r="B42" s="1">
        <v>1052979.54</v>
      </c>
      <c r="C42" t="s">
        <v>381</v>
      </c>
      <c r="D42" s="1">
        <v>33465.07</v>
      </c>
      <c r="E42" t="s">
        <v>375</v>
      </c>
      <c r="F42" s="1">
        <f t="shared" si="0"/>
        <v>1019514.4700000001</v>
      </c>
      <c r="G42" t="s">
        <v>381</v>
      </c>
      <c r="H42" s="1"/>
      <c r="I42" s="6">
        <v>9</v>
      </c>
      <c r="J42" s="13">
        <v>242500.09</v>
      </c>
      <c r="K42" s="21">
        <f t="shared" si="8"/>
        <v>2.689544947120011</v>
      </c>
      <c r="L42" s="25">
        <v>10.9</v>
      </c>
      <c r="M42" s="30">
        <f t="shared" si="9"/>
        <v>24.674724285504688</v>
      </c>
      <c r="N42" s="6">
        <v>9</v>
      </c>
      <c r="O42" s="13">
        <v>24993.989999999998</v>
      </c>
      <c r="P42" s="21">
        <f t="shared" si="7"/>
        <v>0.51046701556136453</v>
      </c>
      <c r="Q42" s="26">
        <v>18.7</v>
      </c>
      <c r="R42" s="30">
        <f t="shared" si="10"/>
        <v>2.7297701366917888</v>
      </c>
      <c r="S42" s="6">
        <v>9</v>
      </c>
      <c r="T42" s="13">
        <v>240644.12999999998</v>
      </c>
      <c r="U42" s="21">
        <f t="shared" si="11"/>
        <v>2.7119867655243555</v>
      </c>
      <c r="V42" s="26">
        <v>13.5</v>
      </c>
      <c r="W42" s="30">
        <f t="shared" si="12"/>
        <v>20.088790855735965</v>
      </c>
      <c r="Y42" s="6">
        <v>9</v>
      </c>
      <c r="Z42" s="56">
        <v>24.674724285504688</v>
      </c>
      <c r="AA42" s="56">
        <v>2.7297701366917888</v>
      </c>
      <c r="AB42" s="56">
        <v>20.088790855735965</v>
      </c>
    </row>
    <row r="43" spans="1:28">
      <c r="A43" t="s">
        <v>225</v>
      </c>
      <c r="B43" s="1">
        <v>2738938.08</v>
      </c>
      <c r="C43" t="s">
        <v>380</v>
      </c>
      <c r="D43" s="1">
        <v>37148.910000000003</v>
      </c>
      <c r="E43" t="s">
        <v>374</v>
      </c>
      <c r="F43" s="1">
        <f t="shared" si="0"/>
        <v>2701789.17</v>
      </c>
      <c r="G43" t="s">
        <v>380</v>
      </c>
      <c r="H43" s="1"/>
      <c r="I43" s="6">
        <v>10</v>
      </c>
      <c r="J43" s="13">
        <v>155304.09</v>
      </c>
      <c r="K43" s="21">
        <f t="shared" si="8"/>
        <v>1.7224625794018116</v>
      </c>
      <c r="L43" s="25">
        <v>8.1999999999999993</v>
      </c>
      <c r="M43" s="30">
        <f t="shared" si="9"/>
        <v>21.005641212217217</v>
      </c>
      <c r="N43" s="6">
        <v>10</v>
      </c>
      <c r="P43" s="21"/>
      <c r="Q43" s="26"/>
      <c r="S43" s="6">
        <v>10</v>
      </c>
      <c r="T43" s="13">
        <v>150306.11000000002</v>
      </c>
      <c r="U43" s="21">
        <f t="shared" si="11"/>
        <v>1.6939045265614752</v>
      </c>
      <c r="V43" s="26">
        <v>10.8</v>
      </c>
      <c r="W43" s="30">
        <f t="shared" si="12"/>
        <v>15.684301171865508</v>
      </c>
      <c r="Y43" s="6">
        <v>10</v>
      </c>
      <c r="Z43" s="56">
        <v>21.005641212217217</v>
      </c>
      <c r="AA43" s="56"/>
      <c r="AB43" s="56">
        <v>15.684301171865508</v>
      </c>
    </row>
    <row r="44" spans="1:28">
      <c r="A44" t="s">
        <v>226</v>
      </c>
      <c r="B44" s="1">
        <v>2244874.7200000002</v>
      </c>
      <c r="C44" t="s">
        <v>379</v>
      </c>
      <c r="D44" s="1">
        <v>33188.32</v>
      </c>
      <c r="E44" t="s">
        <v>373</v>
      </c>
      <c r="F44" s="1">
        <f t="shared" si="0"/>
        <v>2211686.4000000004</v>
      </c>
      <c r="G44" t="s">
        <v>379</v>
      </c>
      <c r="H44" s="1"/>
      <c r="I44" s="6">
        <v>11</v>
      </c>
      <c r="J44" s="13">
        <v>101482.37000000001</v>
      </c>
      <c r="K44" s="21">
        <f t="shared" si="8"/>
        <v>1.1255311099276848</v>
      </c>
      <c r="L44" s="25">
        <v>6.5</v>
      </c>
      <c r="M44" s="30">
        <f t="shared" si="9"/>
        <v>17.315863229656689</v>
      </c>
      <c r="N44" s="6">
        <v>11</v>
      </c>
      <c r="P44" s="21"/>
      <c r="Q44" s="26"/>
      <c r="S44" s="6">
        <v>11</v>
      </c>
      <c r="T44" s="13">
        <v>98956.82</v>
      </c>
      <c r="U44" s="21">
        <f t="shared" si="11"/>
        <v>1.1152135154860245</v>
      </c>
      <c r="V44" s="26">
        <v>9.1</v>
      </c>
      <c r="W44" s="30">
        <f t="shared" si="12"/>
        <v>12.2550935767695</v>
      </c>
      <c r="Y44" s="6">
        <v>11</v>
      </c>
      <c r="Z44" s="56">
        <v>17.315863229656689</v>
      </c>
      <c r="AA44" s="56"/>
      <c r="AB44" s="56">
        <v>12.2550935767695</v>
      </c>
    </row>
    <row r="45" spans="1:28">
      <c r="A45" t="s">
        <v>227</v>
      </c>
      <c r="B45" s="1">
        <v>225049.38</v>
      </c>
      <c r="C45" t="s">
        <v>172</v>
      </c>
      <c r="D45" s="1">
        <v>30956.35</v>
      </c>
      <c r="E45" t="s">
        <v>372</v>
      </c>
      <c r="F45" s="1">
        <f t="shared" si="0"/>
        <v>194093.03</v>
      </c>
      <c r="G45" t="s">
        <v>172</v>
      </c>
      <c r="H45" s="1"/>
      <c r="I45" s="6">
        <v>12</v>
      </c>
      <c r="J45" s="13">
        <v>229656.47999999998</v>
      </c>
      <c r="K45" s="21">
        <f t="shared" si="8"/>
        <v>2.54709771595288</v>
      </c>
      <c r="L45" s="25">
        <v>5.4</v>
      </c>
      <c r="M45" s="30">
        <f t="shared" si="9"/>
        <v>47.168476221349628</v>
      </c>
      <c r="N45" s="6">
        <v>12</v>
      </c>
      <c r="P45" s="21"/>
      <c r="Q45" s="26"/>
      <c r="S45" s="6">
        <v>12</v>
      </c>
      <c r="T45" s="13">
        <v>218365.69</v>
      </c>
      <c r="U45" s="21">
        <f t="shared" si="11"/>
        <v>2.4609154660227706</v>
      </c>
      <c r="V45" s="26">
        <v>8</v>
      </c>
      <c r="W45" s="30">
        <f t="shared" si="12"/>
        <v>30.761443325284631</v>
      </c>
      <c r="Y45" s="6">
        <v>12</v>
      </c>
      <c r="Z45" s="56">
        <v>47.168476221349628</v>
      </c>
      <c r="AA45" s="56"/>
      <c r="AB45" s="56">
        <v>30.761443325284631</v>
      </c>
    </row>
    <row r="46" spans="1:28">
      <c r="A46" t="s">
        <v>228</v>
      </c>
      <c r="B46" s="1">
        <v>277921.62</v>
      </c>
      <c r="C46" t="s">
        <v>171</v>
      </c>
      <c r="D46" s="1">
        <v>35421.53</v>
      </c>
      <c r="E46" t="s">
        <v>371</v>
      </c>
      <c r="F46" s="1">
        <f t="shared" si="0"/>
        <v>242500.09</v>
      </c>
      <c r="G46" t="s">
        <v>171</v>
      </c>
      <c r="H46" s="1"/>
      <c r="I46" s="6">
        <v>13</v>
      </c>
      <c r="J46" s="13">
        <v>136677.49</v>
      </c>
      <c r="K46" s="21">
        <f t="shared" si="8"/>
        <v>1.5158767677758216</v>
      </c>
      <c r="L46" s="25">
        <v>2.9</v>
      </c>
      <c r="M46" s="30">
        <f t="shared" si="9"/>
        <v>52.271612681924886</v>
      </c>
      <c r="N46" s="6">
        <v>13</v>
      </c>
      <c r="P46" s="21"/>
      <c r="Q46" s="26"/>
      <c r="S46" s="6">
        <v>13</v>
      </c>
      <c r="T46" s="13">
        <v>127877.60999999999</v>
      </c>
      <c r="U46" s="21">
        <f t="shared" si="11"/>
        <v>1.4411420961188</v>
      </c>
      <c r="V46" s="26">
        <v>5.5</v>
      </c>
      <c r="W46" s="30">
        <f t="shared" si="12"/>
        <v>26.20258356579636</v>
      </c>
      <c r="Y46" s="6">
        <v>13</v>
      </c>
      <c r="Z46" s="56">
        <v>52.271612681924886</v>
      </c>
      <c r="AA46" s="56"/>
      <c r="AB46" s="56">
        <v>26.20258356579636</v>
      </c>
    </row>
    <row r="47" spans="1:28">
      <c r="A47" t="s">
        <v>229</v>
      </c>
      <c r="B47" s="1">
        <v>184972.33</v>
      </c>
      <c r="C47" t="s">
        <v>390</v>
      </c>
      <c r="D47" s="1">
        <v>29668.240000000002</v>
      </c>
      <c r="E47" t="s">
        <v>370</v>
      </c>
      <c r="F47" s="1">
        <f t="shared" si="0"/>
        <v>155304.09</v>
      </c>
      <c r="G47" t="s">
        <v>390</v>
      </c>
      <c r="H47" s="1"/>
      <c r="I47" s="6">
        <v>14</v>
      </c>
      <c r="J47" s="13">
        <v>49302.510000000009</v>
      </c>
      <c r="K47" s="21">
        <f t="shared" si="8"/>
        <v>0.54680935025976218</v>
      </c>
      <c r="L47" s="25">
        <v>1.4</v>
      </c>
      <c r="M47" s="30">
        <f t="shared" si="9"/>
        <v>39.05781073284016</v>
      </c>
      <c r="N47" s="6">
        <v>14</v>
      </c>
      <c r="P47" s="21"/>
      <c r="Q47" s="26"/>
      <c r="S47" s="6">
        <v>14</v>
      </c>
      <c r="T47" s="13">
        <v>48409.86</v>
      </c>
      <c r="U47" s="21">
        <f t="shared" si="11"/>
        <v>0.54556452152349155</v>
      </c>
      <c r="V47" s="26">
        <v>4.0999999999999996</v>
      </c>
      <c r="W47" s="30">
        <f t="shared" si="12"/>
        <v>13.306451744475407</v>
      </c>
      <c r="Y47" s="6">
        <v>14</v>
      </c>
      <c r="Z47" s="56">
        <v>39.05781073284016</v>
      </c>
      <c r="AA47" s="56"/>
      <c r="AB47" s="56">
        <v>13.306451744475407</v>
      </c>
    </row>
    <row r="48" spans="1:28">
      <c r="A48" t="s">
        <v>230</v>
      </c>
      <c r="B48" s="1">
        <v>126438.85</v>
      </c>
      <c r="C48" t="s">
        <v>389</v>
      </c>
      <c r="D48" s="1">
        <v>24956.48</v>
      </c>
      <c r="E48" t="s">
        <v>284</v>
      </c>
      <c r="F48" s="1">
        <f t="shared" si="0"/>
        <v>101482.37000000001</v>
      </c>
      <c r="G48" t="s">
        <v>389</v>
      </c>
      <c r="H48" s="1"/>
      <c r="I48" s="6">
        <v>15</v>
      </c>
      <c r="J48" s="13">
        <v>43638.539999999994</v>
      </c>
      <c r="K48" s="21">
        <f t="shared" si="8"/>
        <v>0.48399080906194497</v>
      </c>
      <c r="L48" s="25">
        <v>0.9</v>
      </c>
      <c r="M48" s="30">
        <f t="shared" si="9"/>
        <v>53.776756562438329</v>
      </c>
      <c r="N48" s="6">
        <v>15</v>
      </c>
      <c r="P48" s="21"/>
      <c r="Q48" s="26"/>
      <c r="S48" s="6">
        <v>15</v>
      </c>
      <c r="T48" s="13">
        <v>45485.509999999995</v>
      </c>
      <c r="U48" s="21">
        <f t="shared" si="11"/>
        <v>0.51260797902332267</v>
      </c>
      <c r="V48" s="26">
        <v>3.6</v>
      </c>
      <c r="W48" s="30">
        <f t="shared" si="12"/>
        <v>14.239110528425631</v>
      </c>
      <c r="Y48" s="6">
        <v>15</v>
      </c>
      <c r="Z48" s="56">
        <v>53.776756562438329</v>
      </c>
      <c r="AA48" s="56"/>
      <c r="AB48" s="56">
        <v>14.239110528425631</v>
      </c>
    </row>
    <row r="49" spans="1:29">
      <c r="A49" t="s">
        <v>231</v>
      </c>
      <c r="B49" s="1">
        <v>252816.02</v>
      </c>
      <c r="C49" t="s">
        <v>388</v>
      </c>
      <c r="D49" s="1">
        <v>23159.54</v>
      </c>
      <c r="E49" t="s">
        <v>283</v>
      </c>
      <c r="F49" s="1">
        <f t="shared" si="0"/>
        <v>229656.47999999998</v>
      </c>
      <c r="G49" t="s">
        <v>388</v>
      </c>
      <c r="H49" s="1"/>
      <c r="I49" s="6">
        <v>16</v>
      </c>
      <c r="J49" s="1"/>
      <c r="K49" s="21"/>
      <c r="L49" s="25"/>
      <c r="N49" s="6">
        <v>16</v>
      </c>
      <c r="P49" s="21"/>
      <c r="Q49" s="26"/>
      <c r="S49" s="6">
        <v>16</v>
      </c>
      <c r="T49" s="13"/>
      <c r="U49" s="21"/>
      <c r="V49" s="26"/>
      <c r="Y49" s="6">
        <v>16</v>
      </c>
      <c r="Z49" s="56"/>
      <c r="AA49" s="56"/>
      <c r="AB49" s="56"/>
    </row>
    <row r="50" spans="1:29">
      <c r="A50" t="s">
        <v>232</v>
      </c>
      <c r="B50" s="1">
        <v>160175.46</v>
      </c>
      <c r="C50" t="s">
        <v>387</v>
      </c>
      <c r="D50" s="1">
        <v>23497.97</v>
      </c>
      <c r="E50" t="s">
        <v>282</v>
      </c>
      <c r="F50" s="1">
        <f t="shared" si="0"/>
        <v>136677.49</v>
      </c>
      <c r="G50" t="s">
        <v>387</v>
      </c>
      <c r="H50" s="1"/>
      <c r="I50" s="6">
        <v>17</v>
      </c>
      <c r="J50" s="1"/>
      <c r="K50" s="21"/>
      <c r="L50" s="25"/>
      <c r="N50" s="6">
        <v>17</v>
      </c>
      <c r="P50" s="21"/>
      <c r="Q50" s="26"/>
      <c r="S50" s="6">
        <v>17</v>
      </c>
      <c r="U50" s="21"/>
      <c r="V50" s="26"/>
      <c r="Y50" s="6">
        <v>17</v>
      </c>
      <c r="Z50" s="56"/>
      <c r="AA50" s="56"/>
      <c r="AB50" s="56"/>
    </row>
    <row r="51" spans="1:29">
      <c r="A51" t="s">
        <v>233</v>
      </c>
      <c r="B51" s="1">
        <v>73571.350000000006</v>
      </c>
      <c r="C51" t="s">
        <v>386</v>
      </c>
      <c r="D51" s="1">
        <v>24268.84</v>
      </c>
      <c r="E51" t="s">
        <v>281</v>
      </c>
      <c r="F51" s="1">
        <f t="shared" si="0"/>
        <v>49302.510000000009</v>
      </c>
      <c r="G51" t="s">
        <v>386</v>
      </c>
      <c r="H51" s="1"/>
      <c r="I51" s="6">
        <v>18</v>
      </c>
      <c r="J51" s="1"/>
      <c r="K51" s="21"/>
      <c r="L51" s="25"/>
      <c r="N51" s="6">
        <v>18</v>
      </c>
      <c r="P51" s="21"/>
      <c r="Q51" s="26"/>
      <c r="S51" s="6">
        <v>18</v>
      </c>
      <c r="U51" s="21"/>
      <c r="V51" s="26"/>
      <c r="Y51" s="6">
        <v>18</v>
      </c>
      <c r="Z51" s="56"/>
      <c r="AA51" s="56"/>
      <c r="AB51" s="56"/>
    </row>
    <row r="52" spans="1:29">
      <c r="A52" t="s">
        <v>234</v>
      </c>
      <c r="B52" s="1">
        <v>66627.92</v>
      </c>
      <c r="C52" t="s">
        <v>385</v>
      </c>
      <c r="D52" s="1">
        <v>22989.38</v>
      </c>
      <c r="E52" t="s">
        <v>280</v>
      </c>
      <c r="F52" s="1">
        <f t="shared" si="0"/>
        <v>43638.539999999994</v>
      </c>
      <c r="G52" t="s">
        <v>385</v>
      </c>
      <c r="H52" s="1"/>
      <c r="I52" s="7"/>
      <c r="J52" s="1"/>
      <c r="K52" s="21"/>
      <c r="L52" s="25"/>
      <c r="N52" s="7"/>
      <c r="P52" s="21"/>
      <c r="Q52" s="26"/>
      <c r="S52" s="7"/>
      <c r="U52" s="21"/>
      <c r="V52" s="26"/>
      <c r="Y52" s="7"/>
      <c r="Z52" s="56"/>
      <c r="AA52" s="56"/>
      <c r="AB52" s="56"/>
    </row>
    <row r="53" spans="1:29">
      <c r="A53" t="s">
        <v>235</v>
      </c>
      <c r="B53" s="1">
        <v>18755539</v>
      </c>
      <c r="C53" t="s">
        <v>307</v>
      </c>
      <c r="D53" s="1">
        <v>16026094</v>
      </c>
      <c r="E53" t="s">
        <v>378</v>
      </c>
      <c r="F53" s="1">
        <f t="shared" si="0"/>
        <v>2729445</v>
      </c>
      <c r="G53" t="s">
        <v>384</v>
      </c>
      <c r="H53" s="1"/>
      <c r="I53" s="7"/>
      <c r="J53" s="1"/>
      <c r="K53" s="21"/>
      <c r="L53" s="25"/>
      <c r="N53" s="7"/>
      <c r="P53" s="21"/>
      <c r="Q53" s="26"/>
      <c r="S53" s="7"/>
      <c r="U53" s="21"/>
      <c r="V53" s="26"/>
      <c r="Y53" s="7"/>
      <c r="Z53" s="56"/>
      <c r="AA53" s="56"/>
      <c r="AB53" s="56"/>
    </row>
    <row r="54" spans="1:29">
      <c r="A54" t="s">
        <v>236</v>
      </c>
      <c r="B54" s="1">
        <v>1787939.52</v>
      </c>
      <c r="C54" t="s">
        <v>383</v>
      </c>
      <c r="D54" s="1">
        <v>312982.61</v>
      </c>
      <c r="E54" t="s">
        <v>377</v>
      </c>
      <c r="F54" s="1">
        <f t="shared" si="0"/>
        <v>1474956.9100000001</v>
      </c>
      <c r="G54" t="s">
        <v>383</v>
      </c>
      <c r="H54" s="1"/>
      <c r="I54" s="6" t="s">
        <v>474</v>
      </c>
      <c r="J54" s="1">
        <f>SUM(J36:J53)</f>
        <v>8986585.8900000006</v>
      </c>
      <c r="K54" s="21">
        <f t="shared" si="8"/>
        <v>99.669351348733485</v>
      </c>
      <c r="L54" s="25"/>
      <c r="N54" s="6" t="s">
        <v>474</v>
      </c>
      <c r="O54" s="13">
        <f>SUM(O36:O53)</f>
        <v>4002951.2800000003</v>
      </c>
      <c r="P54" s="21">
        <f>O54/$O$58*100</f>
        <v>81.754637548432413</v>
      </c>
      <c r="Q54" s="26"/>
      <c r="S54" s="6" t="s">
        <v>474</v>
      </c>
      <c r="T54" s="13">
        <f>SUM(T36:T53)</f>
        <v>8601212.0899999999</v>
      </c>
      <c r="U54" s="21">
        <f t="shared" si="11"/>
        <v>96.933066082052719</v>
      </c>
      <c r="V54" s="26"/>
      <c r="Y54" s="6"/>
      <c r="Z54" s="56"/>
      <c r="AA54" s="56"/>
      <c r="AB54" s="56"/>
    </row>
    <row r="55" spans="1:29">
      <c r="A55" t="s">
        <v>237</v>
      </c>
      <c r="B55" s="1">
        <v>1091606.6499999999</v>
      </c>
      <c r="C55" t="s">
        <v>382</v>
      </c>
      <c r="D55" s="1">
        <v>114351.89</v>
      </c>
      <c r="E55" t="s">
        <v>376</v>
      </c>
      <c r="F55" s="1">
        <f t="shared" si="0"/>
        <v>977254.75999999989</v>
      </c>
      <c r="G55" t="s">
        <v>382</v>
      </c>
      <c r="H55" s="1"/>
      <c r="I55" s="6"/>
      <c r="J55" s="1"/>
      <c r="K55" s="21"/>
      <c r="L55" s="25"/>
      <c r="N55" s="6"/>
      <c r="P55" s="21"/>
      <c r="Q55" s="26"/>
      <c r="S55" s="6"/>
      <c r="U55" s="21"/>
      <c r="V55" s="26"/>
      <c r="Y55" s="6"/>
      <c r="Z55" s="56"/>
      <c r="AA55" s="56"/>
      <c r="AB55" s="56"/>
    </row>
    <row r="56" spans="1:29">
      <c r="A56" t="s">
        <v>238</v>
      </c>
      <c r="B56" s="1">
        <v>292107.81</v>
      </c>
      <c r="C56" t="s">
        <v>381</v>
      </c>
      <c r="D56" s="1">
        <v>33465.07</v>
      </c>
      <c r="E56" t="s">
        <v>375</v>
      </c>
      <c r="F56" s="1">
        <f t="shared" si="0"/>
        <v>258642.74</v>
      </c>
      <c r="G56" t="s">
        <v>381</v>
      </c>
      <c r="H56" s="1"/>
      <c r="I56" s="6" t="s">
        <v>476</v>
      </c>
      <c r="J56" s="1">
        <v>29812.600000000006</v>
      </c>
      <c r="K56" s="21">
        <f t="shared" si="8"/>
        <v>0.33064865126652143</v>
      </c>
      <c r="L56" s="25">
        <v>0.3</v>
      </c>
      <c r="M56">
        <v>0.3</v>
      </c>
      <c r="N56" s="6" t="s">
        <v>476</v>
      </c>
      <c r="O56" s="1">
        <v>893347.45</v>
      </c>
      <c r="P56" s="21">
        <f>O56/$O$58*100</f>
        <v>18.245362451567569</v>
      </c>
      <c r="Q56" s="26">
        <v>18.2</v>
      </c>
      <c r="R56">
        <v>18.2</v>
      </c>
      <c r="S56" s="6" t="s">
        <v>476</v>
      </c>
      <c r="T56" s="1">
        <v>272139.84000000003</v>
      </c>
      <c r="U56" s="21">
        <f t="shared" si="11"/>
        <v>3.066933917947285</v>
      </c>
      <c r="V56" s="26">
        <v>3.1</v>
      </c>
      <c r="W56">
        <v>3.1</v>
      </c>
      <c r="Y56" s="6" t="s">
        <v>147</v>
      </c>
      <c r="Z56" s="56">
        <v>0.3</v>
      </c>
      <c r="AA56" s="56">
        <v>18.2</v>
      </c>
      <c r="AB56" s="56">
        <v>3.1</v>
      </c>
    </row>
    <row r="57" spans="1:29">
      <c r="A57" t="s">
        <v>239</v>
      </c>
      <c r="B57" s="1">
        <v>960204.74</v>
      </c>
      <c r="C57" t="s">
        <v>380</v>
      </c>
      <c r="D57" s="1">
        <v>37148.910000000003</v>
      </c>
      <c r="E57" t="s">
        <v>374</v>
      </c>
      <c r="F57" s="1">
        <f t="shared" si="0"/>
        <v>923055.83</v>
      </c>
      <c r="G57" t="s">
        <v>380</v>
      </c>
      <c r="H57" s="1"/>
      <c r="I57" s="8"/>
      <c r="K57" s="1"/>
      <c r="L57" s="1"/>
      <c r="N57" s="8"/>
      <c r="S57" s="8"/>
      <c r="Z57" s="10"/>
      <c r="AA57" s="10"/>
      <c r="AB57" s="10"/>
    </row>
    <row r="58" spans="1:29">
      <c r="A58" t="s">
        <v>240</v>
      </c>
      <c r="B58" s="1">
        <v>342855.83</v>
      </c>
      <c r="C58" t="s">
        <v>379</v>
      </c>
      <c r="D58" s="1">
        <v>33188.32</v>
      </c>
      <c r="E58" t="s">
        <v>373</v>
      </c>
      <c r="F58" s="1">
        <f t="shared" si="0"/>
        <v>309667.51</v>
      </c>
      <c r="G58" t="s">
        <v>379</v>
      </c>
      <c r="H58" s="1"/>
      <c r="I58" s="9" t="s">
        <v>475</v>
      </c>
      <c r="J58" s="1">
        <f>SUM(J54:J57)</f>
        <v>9016398.4900000002</v>
      </c>
      <c r="K58" s="1"/>
      <c r="L58" s="1"/>
      <c r="N58" s="9" t="s">
        <v>475</v>
      </c>
      <c r="O58" s="13">
        <f>SUM(O54:O57)</f>
        <v>4896298.7300000004</v>
      </c>
      <c r="S58" s="9" t="s">
        <v>475</v>
      </c>
      <c r="T58" s="13">
        <f>SUM(T54:T57)</f>
        <v>8873351.9299999997</v>
      </c>
    </row>
    <row r="59" spans="1:29">
      <c r="A59" t="s">
        <v>241</v>
      </c>
      <c r="B59" s="1">
        <v>65335.89</v>
      </c>
      <c r="C59" t="s">
        <v>172</v>
      </c>
      <c r="D59" s="1">
        <v>30956.35</v>
      </c>
      <c r="E59" t="s">
        <v>372</v>
      </c>
      <c r="F59" s="1">
        <f t="shared" si="0"/>
        <v>34379.54</v>
      </c>
      <c r="G59" t="s">
        <v>172</v>
      </c>
      <c r="H59" s="1"/>
      <c r="I59" s="9" t="s">
        <v>368</v>
      </c>
      <c r="J59" s="1"/>
      <c r="K59" s="1">
        <f>K54/K56</f>
        <v>301.43583216492351</v>
      </c>
      <c r="L59" s="1"/>
      <c r="N59" s="6" t="s">
        <v>367</v>
      </c>
      <c r="P59" s="22">
        <f>P54/P56</f>
        <v>4.480844804560645</v>
      </c>
      <c r="S59" s="7" t="s">
        <v>366</v>
      </c>
      <c r="U59" s="22">
        <f>U54/U56</f>
        <v>31.605854144692668</v>
      </c>
    </row>
    <row r="60" spans="1:29">
      <c r="A60" t="s">
        <v>242</v>
      </c>
      <c r="B60" s="1">
        <v>60415.519999999997</v>
      </c>
      <c r="C60" t="s">
        <v>171</v>
      </c>
      <c r="D60" s="1">
        <v>35421.53</v>
      </c>
      <c r="E60" t="s">
        <v>371</v>
      </c>
      <c r="F60" s="1">
        <f t="shared" si="0"/>
        <v>24993.989999999998</v>
      </c>
      <c r="G60" t="s">
        <v>171</v>
      </c>
      <c r="H60" s="1"/>
      <c r="I60" s="1"/>
      <c r="J60" s="1"/>
      <c r="K60" s="1"/>
      <c r="L60" s="1"/>
    </row>
    <row r="61" spans="1:29">
      <c r="A61" t="s">
        <v>243</v>
      </c>
      <c r="B61" s="1">
        <v>16993488</v>
      </c>
      <c r="C61" t="s">
        <v>494</v>
      </c>
      <c r="D61" s="1">
        <v>16026094</v>
      </c>
      <c r="E61" t="s">
        <v>378</v>
      </c>
      <c r="F61" s="1">
        <f t="shared" si="0"/>
        <v>967394</v>
      </c>
      <c r="G61" t="s">
        <v>170</v>
      </c>
      <c r="H61" s="1"/>
      <c r="I61" s="1"/>
      <c r="J61" s="1"/>
      <c r="K61" s="1"/>
      <c r="L61" s="1"/>
    </row>
    <row r="62" spans="1:29">
      <c r="A62" t="s">
        <v>244</v>
      </c>
      <c r="B62" s="1">
        <v>1190483.27</v>
      </c>
      <c r="C62" t="s">
        <v>415</v>
      </c>
      <c r="D62" s="1">
        <v>312982.61</v>
      </c>
      <c r="E62" t="s">
        <v>377</v>
      </c>
      <c r="F62" s="1">
        <f t="shared" si="0"/>
        <v>877500.66</v>
      </c>
      <c r="G62" t="s">
        <v>415</v>
      </c>
      <c r="H62" s="1"/>
      <c r="I62" s="1"/>
      <c r="J62" s="1"/>
      <c r="K62" s="1"/>
      <c r="L62" s="1"/>
      <c r="Z62" t="s">
        <v>486</v>
      </c>
      <c r="AA62" t="s">
        <v>485</v>
      </c>
      <c r="AB62" t="s">
        <v>484</v>
      </c>
    </row>
    <row r="63" spans="1:29">
      <c r="A63" t="s">
        <v>245</v>
      </c>
      <c r="B63" s="1">
        <v>934184.41</v>
      </c>
      <c r="C63" t="s">
        <v>78</v>
      </c>
      <c r="D63" s="1">
        <v>114351.89</v>
      </c>
      <c r="E63" t="s">
        <v>376</v>
      </c>
      <c r="F63" s="1">
        <f t="shared" si="0"/>
        <v>819832.52</v>
      </c>
      <c r="G63" t="s">
        <v>78</v>
      </c>
      <c r="H63" s="1"/>
      <c r="I63" s="2" t="s">
        <v>473</v>
      </c>
      <c r="J63" s="4" t="s">
        <v>484</v>
      </c>
      <c r="K63" s="5" t="s">
        <v>477</v>
      </c>
      <c r="L63" s="5" t="s">
        <v>478</v>
      </c>
      <c r="M63" s="5" t="s">
        <v>481</v>
      </c>
      <c r="N63" s="2" t="s">
        <v>473</v>
      </c>
      <c r="O63" s="4" t="s">
        <v>485</v>
      </c>
      <c r="P63" s="5" t="s">
        <v>477</v>
      </c>
      <c r="Q63" s="5" t="s">
        <v>478</v>
      </c>
      <c r="R63" s="5" t="s">
        <v>481</v>
      </c>
      <c r="S63" s="2" t="s">
        <v>473</v>
      </c>
      <c r="T63" s="4" t="s">
        <v>486</v>
      </c>
      <c r="U63" s="5" t="s">
        <v>477</v>
      </c>
      <c r="V63" s="5" t="s">
        <v>478</v>
      </c>
      <c r="W63" s="5" t="s">
        <v>481</v>
      </c>
      <c r="Y63" s="2" t="s">
        <v>473</v>
      </c>
      <c r="Z63" s="5" t="s">
        <v>143</v>
      </c>
      <c r="AA63" s="5" t="s">
        <v>143</v>
      </c>
      <c r="AB63" s="5" t="s">
        <v>143</v>
      </c>
    </row>
    <row r="64" spans="1:29">
      <c r="A64" t="s">
        <v>246</v>
      </c>
      <c r="B64" s="1">
        <v>1001518.17</v>
      </c>
      <c r="C64" t="s">
        <v>414</v>
      </c>
      <c r="D64" s="1">
        <v>33465.07</v>
      </c>
      <c r="E64" t="s">
        <v>375</v>
      </c>
      <c r="F64" s="1">
        <f t="shared" si="0"/>
        <v>968053.10000000009</v>
      </c>
      <c r="G64" t="s">
        <v>414</v>
      </c>
      <c r="H64" s="1"/>
      <c r="I64" s="32">
        <v>2</v>
      </c>
      <c r="J64" s="41">
        <v>4236390</v>
      </c>
      <c r="K64" s="39">
        <f>J64/$J$87*100</f>
        <v>26.58504041785999</v>
      </c>
      <c r="L64" s="40">
        <v>100</v>
      </c>
      <c r="M64" s="36">
        <f>K64/L64*100</f>
        <v>26.58504041785999</v>
      </c>
      <c r="N64" s="32">
        <v>2</v>
      </c>
      <c r="O64" s="41">
        <v>5120229</v>
      </c>
      <c r="P64" s="39">
        <f t="shared" ref="P64:P71" si="13">O64/$O$87*100</f>
        <v>65.244273196987194</v>
      </c>
      <c r="Q64" s="40">
        <v>100</v>
      </c>
      <c r="R64" s="36">
        <f>P64/Q64*100</f>
        <v>65.244273196987194</v>
      </c>
      <c r="S64" s="32">
        <v>2</v>
      </c>
      <c r="T64" s="42">
        <v>7916247</v>
      </c>
      <c r="U64" s="39">
        <f>T64/$T$87*100</f>
        <v>47.916795775229254</v>
      </c>
      <c r="V64" s="40">
        <v>100</v>
      </c>
      <c r="W64" s="36">
        <f>U64/V64*100</f>
        <v>47.916795775229254</v>
      </c>
      <c r="X64" s="43"/>
      <c r="Y64" s="32"/>
      <c r="Z64" s="58"/>
      <c r="AA64" s="58"/>
      <c r="AB64" s="58"/>
      <c r="AC64" s="57"/>
    </row>
    <row r="65" spans="1:29">
      <c r="A65" t="s">
        <v>247</v>
      </c>
      <c r="B65" s="1">
        <v>2637075.0099999998</v>
      </c>
      <c r="C65" t="s">
        <v>75</v>
      </c>
      <c r="D65" s="1">
        <v>37148.910000000003</v>
      </c>
      <c r="E65" t="s">
        <v>374</v>
      </c>
      <c r="F65" s="1">
        <f t="shared" si="0"/>
        <v>2599926.0999999996</v>
      </c>
      <c r="G65" t="s">
        <v>75</v>
      </c>
      <c r="H65" s="1"/>
      <c r="I65" s="6">
        <v>3</v>
      </c>
      <c r="J65" s="14">
        <v>2184996.69</v>
      </c>
      <c r="K65" s="21">
        <f t="shared" ref="K65:K85" si="14">J65/$J$87*100</f>
        <v>13.711727512467053</v>
      </c>
      <c r="L65" s="26">
        <v>100</v>
      </c>
      <c r="M65" s="30">
        <f t="shared" ref="M65:M77" si="15">K65/L65*100</f>
        <v>13.711727512467053</v>
      </c>
      <c r="N65" s="6">
        <v>3</v>
      </c>
      <c r="O65" s="14">
        <v>3491238</v>
      </c>
      <c r="P65" s="21">
        <f t="shared" si="13"/>
        <v>44.486933273434289</v>
      </c>
      <c r="Q65" s="26">
        <v>100</v>
      </c>
      <c r="R65" s="30">
        <f t="shared" ref="R65:R71" si="16">P65/Q65*100</f>
        <v>44.486933273434289</v>
      </c>
      <c r="S65" s="6">
        <v>3</v>
      </c>
      <c r="T65" s="1">
        <v>2326986.1100000003</v>
      </c>
      <c r="U65" s="21">
        <f t="shared" ref="U65:U85" si="17">T65/$T$87*100</f>
        <v>14.085174225193475</v>
      </c>
      <c r="V65" s="26">
        <v>100</v>
      </c>
      <c r="W65" s="30">
        <f t="shared" ref="W65:W77" si="18">U65/V65*100</f>
        <v>14.085174225193475</v>
      </c>
      <c r="Y65" s="6">
        <v>3</v>
      </c>
      <c r="Z65" s="58">
        <v>13.711727512467053</v>
      </c>
      <c r="AA65" s="58">
        <v>44.486933273434289</v>
      </c>
      <c r="AB65" s="58">
        <v>14.085174225193475</v>
      </c>
      <c r="AC65" s="57"/>
    </row>
    <row r="66" spans="1:29">
      <c r="A66" t="s">
        <v>248</v>
      </c>
      <c r="B66" s="1">
        <v>2265553.71</v>
      </c>
      <c r="C66" t="s">
        <v>74</v>
      </c>
      <c r="D66" s="1">
        <v>33188.32</v>
      </c>
      <c r="E66" t="s">
        <v>373</v>
      </c>
      <c r="F66" s="1">
        <f t="shared" si="0"/>
        <v>2232365.39</v>
      </c>
      <c r="G66" t="s">
        <v>74</v>
      </c>
      <c r="H66" s="1"/>
      <c r="I66" s="6">
        <v>4</v>
      </c>
      <c r="J66" s="14">
        <v>441582.63</v>
      </c>
      <c r="K66" s="21">
        <f t="shared" si="14"/>
        <v>2.7711074916084009</v>
      </c>
      <c r="L66" s="26">
        <v>86.3</v>
      </c>
      <c r="M66" s="30">
        <f t="shared" si="15"/>
        <v>3.2110167921302448</v>
      </c>
      <c r="N66" s="6">
        <v>4</v>
      </c>
      <c r="O66" s="14">
        <v>231144.99</v>
      </c>
      <c r="P66" s="21">
        <f t="shared" si="13"/>
        <v>2.9453539823462722</v>
      </c>
      <c r="Q66" s="26">
        <v>55.5</v>
      </c>
      <c r="R66" s="30">
        <f t="shared" si="16"/>
        <v>5.3069441123356258</v>
      </c>
      <c r="S66" s="6">
        <v>4</v>
      </c>
      <c r="T66" s="1">
        <v>489996.13</v>
      </c>
      <c r="U66" s="21">
        <f t="shared" si="17"/>
        <v>2.9659312666548536</v>
      </c>
      <c r="V66" s="26">
        <v>85.9</v>
      </c>
      <c r="W66" s="30">
        <f t="shared" si="18"/>
        <v>3.4527721381313778</v>
      </c>
      <c r="Y66" s="6">
        <v>4</v>
      </c>
      <c r="Z66" s="58">
        <v>3.2110167921302448</v>
      </c>
      <c r="AA66" s="58">
        <v>5.3069441123356258</v>
      </c>
      <c r="AB66" s="58">
        <v>3.4527721381313778</v>
      </c>
      <c r="AC66" s="57"/>
    </row>
    <row r="67" spans="1:29">
      <c r="A67" t="s">
        <v>249</v>
      </c>
      <c r="B67" s="1">
        <v>204444.94</v>
      </c>
      <c r="C67" t="s">
        <v>73</v>
      </c>
      <c r="D67" s="1">
        <v>30956.35</v>
      </c>
      <c r="E67" t="s">
        <v>372</v>
      </c>
      <c r="F67" s="1">
        <f t="shared" ref="F67:F130" si="19">B67-D67</f>
        <v>173488.59</v>
      </c>
      <c r="G67" t="s">
        <v>73</v>
      </c>
      <c r="H67" s="1"/>
      <c r="I67" s="6">
        <v>5</v>
      </c>
      <c r="J67" s="14">
        <v>2697875.2800000003</v>
      </c>
      <c r="K67" s="21">
        <f t="shared" si="14"/>
        <v>16.930245648097873</v>
      </c>
      <c r="L67" s="26">
        <v>83.5</v>
      </c>
      <c r="M67" s="30">
        <f t="shared" si="15"/>
        <v>20.275743291135178</v>
      </c>
      <c r="N67" s="6">
        <v>5</v>
      </c>
      <c r="O67" s="14">
        <v>482684.82</v>
      </c>
      <c r="P67" s="21">
        <f t="shared" si="13"/>
        <v>6.1505882381664154</v>
      </c>
      <c r="Q67" s="26">
        <v>52.6</v>
      </c>
      <c r="R67" s="30">
        <f t="shared" si="16"/>
        <v>11.69313353263577</v>
      </c>
      <c r="S67" s="6">
        <v>5</v>
      </c>
      <c r="T67" s="1">
        <v>2752840.33</v>
      </c>
      <c r="U67" s="21">
        <f t="shared" si="17"/>
        <v>16.662856514510562</v>
      </c>
      <c r="V67" s="26">
        <v>82.9</v>
      </c>
      <c r="W67" s="30">
        <f t="shared" si="18"/>
        <v>20.099947544644824</v>
      </c>
      <c r="Y67" s="6">
        <v>5</v>
      </c>
      <c r="Z67" s="58">
        <v>20.275743291135178</v>
      </c>
      <c r="AA67" s="58">
        <v>11.69313353263577</v>
      </c>
      <c r="AB67" s="58">
        <v>20.099947544644824</v>
      </c>
      <c r="AC67" s="57"/>
    </row>
    <row r="68" spans="1:29">
      <c r="A68" t="s">
        <v>250</v>
      </c>
      <c r="B68" s="1">
        <v>276065.65999999997</v>
      </c>
      <c r="C68" t="s">
        <v>72</v>
      </c>
      <c r="D68" s="1">
        <v>35421.53</v>
      </c>
      <c r="E68" t="s">
        <v>371</v>
      </c>
      <c r="F68" s="1">
        <f t="shared" si="19"/>
        <v>240644.12999999998</v>
      </c>
      <c r="G68" t="s">
        <v>72</v>
      </c>
      <c r="H68" s="1"/>
      <c r="I68" s="6">
        <v>6</v>
      </c>
      <c r="J68" s="14">
        <v>3166735.6399999997</v>
      </c>
      <c r="K68" s="21">
        <f t="shared" si="14"/>
        <v>19.872531797610161</v>
      </c>
      <c r="L68" s="26">
        <v>66.599999999999994</v>
      </c>
      <c r="M68" s="30">
        <f t="shared" si="15"/>
        <v>29.838636332747992</v>
      </c>
      <c r="N68" s="6">
        <v>6</v>
      </c>
      <c r="O68" s="14">
        <v>602682.57999999996</v>
      </c>
      <c r="P68" s="21">
        <f t="shared" si="13"/>
        <v>7.6796539569978384</v>
      </c>
      <c r="Q68" s="26">
        <v>46.4</v>
      </c>
      <c r="R68" s="30">
        <f t="shared" si="16"/>
        <v>16.55097835559879</v>
      </c>
      <c r="S68" s="6">
        <v>6</v>
      </c>
      <c r="T68" s="1">
        <v>3194144.05</v>
      </c>
      <c r="U68" s="21">
        <f t="shared" si="17"/>
        <v>19.334054144661433</v>
      </c>
      <c r="V68" s="26">
        <v>66.2</v>
      </c>
      <c r="W68" s="30">
        <f t="shared" si="18"/>
        <v>29.205519855984036</v>
      </c>
      <c r="Y68" s="6">
        <v>6</v>
      </c>
      <c r="Z68" s="58">
        <v>29.838636332747992</v>
      </c>
      <c r="AA68" s="58">
        <v>16.55097835559879</v>
      </c>
      <c r="AB68" s="58">
        <v>29.205519855984036</v>
      </c>
      <c r="AC68" s="57"/>
    </row>
    <row r="69" spans="1:29">
      <c r="A69" t="s">
        <v>251</v>
      </c>
      <c r="B69" s="1">
        <v>179974.35</v>
      </c>
      <c r="C69" t="s">
        <v>71</v>
      </c>
      <c r="D69" s="1">
        <v>29668.240000000002</v>
      </c>
      <c r="E69" t="s">
        <v>370</v>
      </c>
      <c r="F69" s="1">
        <f t="shared" si="19"/>
        <v>150306.11000000002</v>
      </c>
      <c r="G69" t="s">
        <v>71</v>
      </c>
      <c r="H69" s="1"/>
      <c r="I69" s="6">
        <v>7</v>
      </c>
      <c r="J69" s="14">
        <v>4404890.5999999996</v>
      </c>
      <c r="K69" s="21">
        <f t="shared" si="14"/>
        <v>27.642449027887317</v>
      </c>
      <c r="L69" s="26">
        <v>46.7</v>
      </c>
      <c r="M69" s="30">
        <f t="shared" si="15"/>
        <v>59.191539674276903</v>
      </c>
      <c r="N69" s="6">
        <v>7</v>
      </c>
      <c r="O69" s="14">
        <v>582698.65</v>
      </c>
      <c r="P69" s="21">
        <f t="shared" si="13"/>
        <v>7.4250096845503624</v>
      </c>
      <c r="Q69" s="26">
        <v>38.700000000000003</v>
      </c>
      <c r="R69" s="30">
        <f t="shared" si="16"/>
        <v>19.186071536305842</v>
      </c>
      <c r="S69" s="6">
        <v>7</v>
      </c>
      <c r="T69" s="1">
        <v>4516631.0599999996</v>
      </c>
      <c r="U69" s="21">
        <f t="shared" si="17"/>
        <v>27.339026699656692</v>
      </c>
      <c r="V69" s="26">
        <v>46.9</v>
      </c>
      <c r="W69" s="30">
        <f t="shared" si="18"/>
        <v>58.292167803105954</v>
      </c>
      <c r="Y69" s="6">
        <v>7</v>
      </c>
      <c r="Z69" s="58">
        <v>59.191539674276903</v>
      </c>
      <c r="AA69" s="58">
        <v>19.186071536305842</v>
      </c>
      <c r="AB69" s="58">
        <v>58.292167803105954</v>
      </c>
      <c r="AC69" s="57"/>
    </row>
    <row r="70" spans="1:29">
      <c r="A70" t="s">
        <v>252</v>
      </c>
      <c r="B70" s="1">
        <v>123913.3</v>
      </c>
      <c r="C70" t="s">
        <v>70</v>
      </c>
      <c r="D70" s="1">
        <v>24956.48</v>
      </c>
      <c r="E70" t="s">
        <v>284</v>
      </c>
      <c r="F70" s="1">
        <f t="shared" si="19"/>
        <v>98956.82</v>
      </c>
      <c r="G70" t="s">
        <v>70</v>
      </c>
      <c r="H70" s="1"/>
      <c r="I70" s="6">
        <v>8</v>
      </c>
      <c r="J70" s="14">
        <v>345119.37</v>
      </c>
      <c r="K70" s="21">
        <f t="shared" si="14"/>
        <v>2.1657619814125653</v>
      </c>
      <c r="L70" s="26">
        <v>19.100000000000001</v>
      </c>
      <c r="M70" s="30">
        <f t="shared" si="15"/>
        <v>11.339067965510811</v>
      </c>
      <c r="N70" s="6">
        <v>8</v>
      </c>
      <c r="O70" s="14">
        <v>28679.78</v>
      </c>
      <c r="P70" s="21">
        <f t="shared" si="13"/>
        <v>0.3654507252604306</v>
      </c>
      <c r="Q70" s="26">
        <v>31.3</v>
      </c>
      <c r="R70" s="30">
        <f t="shared" si="16"/>
        <v>1.167574202110002</v>
      </c>
      <c r="S70" s="6">
        <v>8</v>
      </c>
      <c r="T70" s="1">
        <v>356127.54000000004</v>
      </c>
      <c r="U70" s="21">
        <f t="shared" si="17"/>
        <v>2.1556288736461591</v>
      </c>
      <c r="V70" s="26">
        <v>19.600000000000001</v>
      </c>
      <c r="W70" s="30">
        <f t="shared" si="18"/>
        <v>10.998106498194689</v>
      </c>
      <c r="Y70" s="6">
        <v>8</v>
      </c>
      <c r="Z70" s="58">
        <v>11.339067965510811</v>
      </c>
      <c r="AA70" s="58">
        <v>1.167574202110002</v>
      </c>
      <c r="AB70" s="58">
        <v>10.998106498194689</v>
      </c>
      <c r="AC70" s="57"/>
    </row>
    <row r="71" spans="1:29">
      <c r="A71" t="s">
        <v>253</v>
      </c>
      <c r="B71" s="1">
        <v>241525.23</v>
      </c>
      <c r="C71" t="s">
        <v>69</v>
      </c>
      <c r="D71" s="1">
        <v>23159.54</v>
      </c>
      <c r="E71" t="s">
        <v>283</v>
      </c>
      <c r="F71" s="1">
        <f t="shared" si="19"/>
        <v>218365.69</v>
      </c>
      <c r="G71" t="s">
        <v>69</v>
      </c>
      <c r="H71" s="1"/>
      <c r="I71" s="6">
        <v>9</v>
      </c>
      <c r="J71" s="14">
        <v>595196.32999999996</v>
      </c>
      <c r="K71" s="21">
        <f t="shared" si="14"/>
        <v>3.7350948542537239</v>
      </c>
      <c r="L71" s="26">
        <v>16.899999999999999</v>
      </c>
      <c r="M71" s="30">
        <f t="shared" si="15"/>
        <v>22.101152983749849</v>
      </c>
      <c r="N71" s="6">
        <v>9</v>
      </c>
      <c r="O71" s="14">
        <v>47422.649999999994</v>
      </c>
      <c r="P71" s="21">
        <f t="shared" si="13"/>
        <v>0.60428085000204179</v>
      </c>
      <c r="Q71" s="26">
        <v>30.9</v>
      </c>
      <c r="R71" s="30">
        <f t="shared" si="16"/>
        <v>1.9556014563172872</v>
      </c>
      <c r="S71" s="6">
        <v>9</v>
      </c>
      <c r="T71" s="1">
        <v>597901.53</v>
      </c>
      <c r="U71" s="21">
        <f t="shared" si="17"/>
        <v>3.6190792817236641</v>
      </c>
      <c r="V71" s="26">
        <v>17.399999999999999</v>
      </c>
      <c r="W71" s="30">
        <f t="shared" si="18"/>
        <v>20.79930621680267</v>
      </c>
      <c r="Y71" s="6">
        <v>9</v>
      </c>
      <c r="Z71" s="58">
        <v>22.101152983749849</v>
      </c>
      <c r="AA71" s="58">
        <v>1.9556014563172872</v>
      </c>
      <c r="AB71" s="58">
        <v>20.79930621680267</v>
      </c>
      <c r="AC71" s="57"/>
    </row>
    <row r="72" spans="1:29">
      <c r="A72" t="s">
        <v>254</v>
      </c>
      <c r="B72" s="1">
        <v>151375.57999999999</v>
      </c>
      <c r="C72" t="s">
        <v>68</v>
      </c>
      <c r="D72" s="1">
        <v>23497.97</v>
      </c>
      <c r="E72" t="s">
        <v>282</v>
      </c>
      <c r="F72" s="1">
        <f t="shared" si="19"/>
        <v>127877.60999999999</v>
      </c>
      <c r="G72" t="s">
        <v>68</v>
      </c>
      <c r="H72" s="1"/>
      <c r="I72" s="6">
        <v>10</v>
      </c>
      <c r="J72" s="14">
        <v>396392.98</v>
      </c>
      <c r="K72" s="21">
        <f t="shared" si="14"/>
        <v>2.4875243768057156</v>
      </c>
      <c r="L72" s="26">
        <v>13.2</v>
      </c>
      <c r="M72" s="30">
        <f t="shared" si="15"/>
        <v>18.844881642467541</v>
      </c>
      <c r="N72" s="6">
        <v>10</v>
      </c>
      <c r="P72" s="21"/>
      <c r="Q72" s="26"/>
      <c r="S72" s="6">
        <v>10</v>
      </c>
      <c r="T72" s="1">
        <v>411953.71</v>
      </c>
      <c r="U72" s="21">
        <f t="shared" si="17"/>
        <v>2.4935429365604707</v>
      </c>
      <c r="V72" s="26">
        <v>13.8</v>
      </c>
      <c r="W72" s="30">
        <f t="shared" si="18"/>
        <v>18.069151714206306</v>
      </c>
      <c r="Y72" s="6">
        <v>10</v>
      </c>
      <c r="Z72" s="58">
        <v>18.844881642467541</v>
      </c>
      <c r="AA72" s="58"/>
      <c r="AB72" s="58">
        <v>18.069151714206306</v>
      </c>
      <c r="AC72" s="57"/>
    </row>
    <row r="73" spans="1:29">
      <c r="A73" t="s">
        <v>255</v>
      </c>
      <c r="B73" s="1">
        <v>72678.7</v>
      </c>
      <c r="C73" t="s">
        <v>67</v>
      </c>
      <c r="D73" s="1">
        <v>24268.84</v>
      </c>
      <c r="E73" t="s">
        <v>281</v>
      </c>
      <c r="F73" s="1">
        <f t="shared" si="19"/>
        <v>48409.86</v>
      </c>
      <c r="G73" t="s">
        <v>67</v>
      </c>
      <c r="H73" s="1"/>
      <c r="I73" s="6">
        <v>11</v>
      </c>
      <c r="J73" s="14">
        <v>147624.65</v>
      </c>
      <c r="K73" s="21">
        <f t="shared" si="14"/>
        <v>0.92640368023775777</v>
      </c>
      <c r="L73" s="26">
        <v>10.7</v>
      </c>
      <c r="M73" s="30">
        <f t="shared" si="15"/>
        <v>8.6579783199790459</v>
      </c>
      <c r="N73" s="6">
        <v>11</v>
      </c>
      <c r="P73" s="21"/>
      <c r="Q73" s="26"/>
      <c r="S73" s="6">
        <v>11</v>
      </c>
      <c r="T73" s="1">
        <v>157093.75</v>
      </c>
      <c r="U73" s="21">
        <f t="shared" si="17"/>
        <v>0.95088356089886028</v>
      </c>
      <c r="V73" s="26">
        <v>11.3</v>
      </c>
      <c r="W73" s="30">
        <f t="shared" si="18"/>
        <v>8.4148987690164621</v>
      </c>
      <c r="Y73" s="6">
        <v>11</v>
      </c>
      <c r="Z73" s="58">
        <v>8.6579783199790459</v>
      </c>
      <c r="AA73" s="58"/>
      <c r="AB73" s="58">
        <v>8.4148987690164621</v>
      </c>
      <c r="AC73" s="57"/>
    </row>
    <row r="74" spans="1:29">
      <c r="A74" t="s">
        <v>256</v>
      </c>
      <c r="B74" s="1">
        <v>68474.89</v>
      </c>
      <c r="C74" t="s">
        <v>66</v>
      </c>
      <c r="D74" s="1">
        <v>22989.38</v>
      </c>
      <c r="E74" t="s">
        <v>280</v>
      </c>
      <c r="F74" s="1">
        <f t="shared" si="19"/>
        <v>45485.509999999995</v>
      </c>
      <c r="G74" t="s">
        <v>66</v>
      </c>
      <c r="H74" s="1"/>
      <c r="I74" s="6">
        <v>12</v>
      </c>
      <c r="J74" s="14">
        <v>457329.74000000005</v>
      </c>
      <c r="K74" s="21">
        <f t="shared" si="14"/>
        <v>2.8699269005425383</v>
      </c>
      <c r="L74" s="26">
        <v>9.8000000000000007</v>
      </c>
      <c r="M74" s="30">
        <f t="shared" si="15"/>
        <v>29.284968372883043</v>
      </c>
      <c r="N74" s="6">
        <v>12</v>
      </c>
      <c r="P74" s="21"/>
      <c r="Q74" s="26"/>
      <c r="S74" s="6">
        <v>12</v>
      </c>
      <c r="T74" s="1">
        <v>480218.2</v>
      </c>
      <c r="U74" s="21">
        <f t="shared" si="17"/>
        <v>2.9067457618424735</v>
      </c>
      <c r="V74" s="26">
        <v>10.3</v>
      </c>
      <c r="W74" s="30">
        <f t="shared" si="18"/>
        <v>28.220832639247313</v>
      </c>
      <c r="Y74" s="6">
        <v>12</v>
      </c>
      <c r="Z74" s="58">
        <v>29.284968372883043</v>
      </c>
      <c r="AA74" s="58"/>
      <c r="AB74" s="58">
        <v>28.220832639247313</v>
      </c>
      <c r="AC74" s="57"/>
    </row>
    <row r="75" spans="1:29">
      <c r="A75" t="s">
        <v>257</v>
      </c>
      <c r="B75" s="1">
        <v>20262484</v>
      </c>
      <c r="C75" t="s">
        <v>308</v>
      </c>
      <c r="D75" s="1">
        <v>16026094</v>
      </c>
      <c r="E75" t="s">
        <v>378</v>
      </c>
      <c r="F75" s="1">
        <f t="shared" si="19"/>
        <v>4236390</v>
      </c>
      <c r="G75" t="s">
        <v>168</v>
      </c>
      <c r="H75" s="1"/>
      <c r="I75" s="6">
        <v>13</v>
      </c>
      <c r="J75" s="14">
        <v>374836.27</v>
      </c>
      <c r="K75" s="21">
        <f t="shared" si="14"/>
        <v>2.3522474059352141</v>
      </c>
      <c r="L75" s="26">
        <v>6.9</v>
      </c>
      <c r="M75" s="30">
        <f t="shared" si="15"/>
        <v>34.090542115003103</v>
      </c>
      <c r="N75" s="6">
        <v>13</v>
      </c>
      <c r="P75" s="21"/>
      <c r="Q75" s="26"/>
      <c r="S75" s="6">
        <v>13</v>
      </c>
      <c r="T75" s="1">
        <v>393450.13</v>
      </c>
      <c r="U75" s="21">
        <f t="shared" si="17"/>
        <v>2.3815413449008602</v>
      </c>
      <c r="V75" s="26">
        <v>7.4</v>
      </c>
      <c r="W75" s="30">
        <f t="shared" si="18"/>
        <v>32.182991147308918</v>
      </c>
      <c r="Y75" s="6">
        <v>13</v>
      </c>
      <c r="Z75" s="58">
        <v>34.090542115003103</v>
      </c>
      <c r="AA75" s="58"/>
      <c r="AB75" s="58">
        <v>32.182991147308918</v>
      </c>
      <c r="AC75" s="57"/>
    </row>
    <row r="76" spans="1:29">
      <c r="A76" t="s">
        <v>258</v>
      </c>
      <c r="B76" s="1">
        <v>2497979.2999999998</v>
      </c>
      <c r="C76" t="s">
        <v>415</v>
      </c>
      <c r="D76" s="1">
        <v>312982.61</v>
      </c>
      <c r="E76" t="s">
        <v>377</v>
      </c>
      <c r="F76" s="1">
        <f t="shared" si="19"/>
        <v>2184996.69</v>
      </c>
      <c r="G76" t="s">
        <v>415</v>
      </c>
      <c r="H76" s="1"/>
      <c r="I76" s="6">
        <v>14</v>
      </c>
      <c r="J76" s="14">
        <v>73863.78</v>
      </c>
      <c r="K76" s="21">
        <f t="shared" si="14"/>
        <v>0.46352474080901862</v>
      </c>
      <c r="L76" s="26">
        <v>4.5</v>
      </c>
      <c r="M76" s="30">
        <f t="shared" si="15"/>
        <v>10.30054979575597</v>
      </c>
      <c r="N76" s="6">
        <v>14</v>
      </c>
      <c r="P76" s="21"/>
      <c r="Q76" s="26"/>
      <c r="S76" s="6">
        <v>14</v>
      </c>
      <c r="T76" s="1">
        <v>77905.2</v>
      </c>
      <c r="U76" s="21">
        <f t="shared" si="17"/>
        <v>0.47155774172134723</v>
      </c>
      <c r="V76" s="26">
        <v>5</v>
      </c>
      <c r="W76" s="30">
        <f t="shared" si="18"/>
        <v>9.4311548344269447</v>
      </c>
      <c r="Y76" s="6">
        <v>14</v>
      </c>
      <c r="Z76" s="58">
        <v>10.30054979575597</v>
      </c>
      <c r="AA76" s="58"/>
      <c r="AB76" s="58">
        <v>9.4311548344269447</v>
      </c>
      <c r="AC76" s="57"/>
    </row>
    <row r="77" spans="1:29">
      <c r="A77" t="s">
        <v>259</v>
      </c>
      <c r="B77" s="1">
        <v>555934.52</v>
      </c>
      <c r="C77" t="s">
        <v>78</v>
      </c>
      <c r="D77" s="1">
        <v>114351.89</v>
      </c>
      <c r="E77" t="s">
        <v>376</v>
      </c>
      <c r="F77" s="1">
        <f t="shared" si="19"/>
        <v>441582.63</v>
      </c>
      <c r="G77" t="s">
        <v>78</v>
      </c>
      <c r="H77" s="1"/>
      <c r="I77" s="6">
        <v>15</v>
      </c>
      <c r="J77" s="14">
        <v>104481.48999999999</v>
      </c>
      <c r="K77" s="21">
        <f t="shared" si="14"/>
        <v>0.65566310811049844</v>
      </c>
      <c r="L77" s="26">
        <v>4</v>
      </c>
      <c r="M77" s="30">
        <f t="shared" si="15"/>
        <v>16.391577702762461</v>
      </c>
      <c r="N77" s="6">
        <v>15</v>
      </c>
      <c r="P77" s="21"/>
      <c r="Q77" s="26"/>
      <c r="S77" s="6">
        <v>15</v>
      </c>
      <c r="T77" s="1">
        <v>106565.62999999999</v>
      </c>
      <c r="U77" s="21">
        <f t="shared" si="17"/>
        <v>0.64503842911529208</v>
      </c>
      <c r="V77" s="26">
        <v>4.5</v>
      </c>
      <c r="W77" s="30">
        <f t="shared" si="18"/>
        <v>14.334187313673159</v>
      </c>
      <c r="Y77" s="6">
        <v>15</v>
      </c>
      <c r="Z77" s="58">
        <v>16.391577702762461</v>
      </c>
      <c r="AA77" s="58"/>
      <c r="AB77" s="58">
        <v>14.334187313673159</v>
      </c>
      <c r="AC77" s="57"/>
    </row>
    <row r="78" spans="1:29">
      <c r="A78" t="s">
        <v>260</v>
      </c>
      <c r="B78" s="1">
        <v>2731340.35</v>
      </c>
      <c r="C78" t="s">
        <v>414</v>
      </c>
      <c r="D78" s="1">
        <v>33465.07</v>
      </c>
      <c r="E78" t="s">
        <v>375</v>
      </c>
      <c r="F78" s="1">
        <f t="shared" si="19"/>
        <v>2697875.2800000003</v>
      </c>
      <c r="G78" t="s">
        <v>414</v>
      </c>
      <c r="H78" s="1"/>
      <c r="I78" s="6">
        <v>16</v>
      </c>
      <c r="J78" s="1"/>
      <c r="K78" s="21"/>
      <c r="L78" s="26"/>
      <c r="N78" s="6">
        <v>16</v>
      </c>
      <c r="P78" s="21"/>
      <c r="Q78" s="26"/>
      <c r="S78" s="6">
        <v>16</v>
      </c>
      <c r="U78" s="21"/>
      <c r="V78" s="26"/>
      <c r="Y78" s="6">
        <v>16</v>
      </c>
      <c r="Z78" s="58"/>
      <c r="AA78" s="58"/>
      <c r="AB78" s="58"/>
      <c r="AC78" s="57"/>
    </row>
    <row r="79" spans="1:29">
      <c r="A79" t="s">
        <v>261</v>
      </c>
      <c r="B79" s="1">
        <v>3203884.55</v>
      </c>
      <c r="C79" t="s">
        <v>75</v>
      </c>
      <c r="D79" s="1">
        <v>37148.910000000003</v>
      </c>
      <c r="E79" t="s">
        <v>374</v>
      </c>
      <c r="F79" s="1">
        <f t="shared" si="19"/>
        <v>3166735.6399999997</v>
      </c>
      <c r="G79" t="s">
        <v>75</v>
      </c>
      <c r="H79" s="1"/>
      <c r="I79" s="6">
        <v>17</v>
      </c>
      <c r="J79" s="1"/>
      <c r="K79" s="21"/>
      <c r="L79" s="26"/>
      <c r="N79" s="6">
        <v>17</v>
      </c>
      <c r="P79" s="21"/>
      <c r="Q79" s="26"/>
      <c r="S79" s="6">
        <v>17</v>
      </c>
      <c r="U79" s="21"/>
      <c r="V79" s="26"/>
      <c r="Y79" s="6">
        <v>17</v>
      </c>
      <c r="Z79" s="58"/>
      <c r="AA79" s="58"/>
      <c r="AB79" s="58"/>
      <c r="AC79" s="57"/>
    </row>
    <row r="80" spans="1:29">
      <c r="A80" t="s">
        <v>262</v>
      </c>
      <c r="B80" s="1">
        <v>4438078.92</v>
      </c>
      <c r="C80" t="s">
        <v>74</v>
      </c>
      <c r="D80" s="1">
        <v>33188.32</v>
      </c>
      <c r="E80" t="s">
        <v>373</v>
      </c>
      <c r="F80" s="1">
        <f t="shared" si="19"/>
        <v>4404890.5999999996</v>
      </c>
      <c r="G80" t="s">
        <v>74</v>
      </c>
      <c r="H80" s="1"/>
      <c r="I80" s="6">
        <v>18</v>
      </c>
      <c r="J80" s="1"/>
      <c r="K80" s="21"/>
      <c r="L80" s="26"/>
      <c r="N80" s="6">
        <v>18</v>
      </c>
      <c r="P80" s="21"/>
      <c r="Q80" s="26"/>
      <c r="S80" s="6">
        <v>18</v>
      </c>
      <c r="U80" s="21"/>
      <c r="V80" s="26"/>
      <c r="Y80" s="6">
        <v>18</v>
      </c>
      <c r="Z80" s="58"/>
      <c r="AA80" s="58"/>
      <c r="AB80" s="58"/>
      <c r="AC80" s="57"/>
    </row>
    <row r="81" spans="1:29">
      <c r="A81" t="s">
        <v>263</v>
      </c>
      <c r="B81" s="1">
        <v>376075.72</v>
      </c>
      <c r="C81" t="s">
        <v>73</v>
      </c>
      <c r="D81" s="1">
        <v>30956.35</v>
      </c>
      <c r="E81" t="s">
        <v>372</v>
      </c>
      <c r="F81" s="1">
        <f t="shared" si="19"/>
        <v>345119.37</v>
      </c>
      <c r="G81" t="s">
        <v>73</v>
      </c>
      <c r="H81" s="1"/>
      <c r="I81" s="7"/>
      <c r="J81" s="1"/>
      <c r="K81" s="21"/>
      <c r="L81" s="26"/>
      <c r="N81" s="7"/>
      <c r="P81" s="21"/>
      <c r="Q81" s="26"/>
      <c r="S81" s="7"/>
      <c r="U81" s="21"/>
      <c r="V81" s="26"/>
      <c r="Y81" s="7"/>
      <c r="Z81" s="58"/>
      <c r="AA81" s="58"/>
      <c r="AB81" s="58"/>
      <c r="AC81" s="57"/>
    </row>
    <row r="82" spans="1:29">
      <c r="A82" t="s">
        <v>264</v>
      </c>
      <c r="B82" s="1">
        <v>630617.86</v>
      </c>
      <c r="C82" t="s">
        <v>72</v>
      </c>
      <c r="D82" s="1">
        <v>35421.53</v>
      </c>
      <c r="E82" t="s">
        <v>371</v>
      </c>
      <c r="F82" s="1">
        <f t="shared" si="19"/>
        <v>595196.32999999996</v>
      </c>
      <c r="G82" t="s">
        <v>72</v>
      </c>
      <c r="H82" s="1"/>
      <c r="I82" s="7"/>
      <c r="J82" s="1"/>
      <c r="K82" s="21"/>
      <c r="L82" s="26"/>
      <c r="N82" s="7"/>
      <c r="P82" s="21"/>
      <c r="Q82" s="26"/>
      <c r="S82" s="7"/>
      <c r="U82" s="21"/>
      <c r="V82" s="26"/>
      <c r="Y82" s="7"/>
      <c r="Z82" s="58"/>
      <c r="AA82" s="58"/>
      <c r="AB82" s="58"/>
      <c r="AC82" s="57"/>
    </row>
    <row r="83" spans="1:29">
      <c r="A83" t="s">
        <v>265</v>
      </c>
      <c r="B83" s="1">
        <v>426061.22</v>
      </c>
      <c r="C83" t="s">
        <v>71</v>
      </c>
      <c r="D83" s="1">
        <v>29668.240000000002</v>
      </c>
      <c r="E83" t="s">
        <v>370</v>
      </c>
      <c r="F83" s="1">
        <f t="shared" si="19"/>
        <v>396392.98</v>
      </c>
      <c r="G83" t="s">
        <v>71</v>
      </c>
      <c r="H83" s="1"/>
      <c r="I83" s="6" t="s">
        <v>474</v>
      </c>
      <c r="J83" s="1">
        <f>SUM(J65:J82)</f>
        <v>15390925.449999997</v>
      </c>
      <c r="K83" s="21">
        <f t="shared" si="14"/>
        <v>96.584208525777825</v>
      </c>
      <c r="L83" s="26"/>
      <c r="N83" s="6" t="s">
        <v>474</v>
      </c>
      <c r="O83" s="14">
        <f>SUM(O65:O82)</f>
        <v>5466551.4700000016</v>
      </c>
      <c r="P83" s="21">
        <f>O83/$O$87*100</f>
        <v>69.657270710757672</v>
      </c>
      <c r="Q83" s="26"/>
      <c r="S83" s="6" t="s">
        <v>474</v>
      </c>
      <c r="T83" s="1">
        <f>SUM(T65:T82)</f>
        <v>15861813.369999999</v>
      </c>
      <c r="U83" s="21">
        <f t="shared" si="17"/>
        <v>96.011060781086144</v>
      </c>
      <c r="V83" s="26"/>
      <c r="Y83" s="6"/>
      <c r="Z83" s="58"/>
      <c r="AA83" s="58"/>
      <c r="AB83" s="58"/>
      <c r="AC83" s="57"/>
    </row>
    <row r="84" spans="1:29">
      <c r="A84" t="s">
        <v>266</v>
      </c>
      <c r="B84" s="1">
        <v>172581.13</v>
      </c>
      <c r="C84" t="s">
        <v>70</v>
      </c>
      <c r="D84" s="1">
        <v>24956.48</v>
      </c>
      <c r="E84" t="s">
        <v>284</v>
      </c>
      <c r="F84" s="1">
        <f t="shared" si="19"/>
        <v>147624.65</v>
      </c>
      <c r="G84" t="s">
        <v>70</v>
      </c>
      <c r="H84" s="1"/>
      <c r="I84" s="6"/>
      <c r="J84" s="1"/>
      <c r="K84" s="21"/>
      <c r="L84" s="26"/>
      <c r="N84" s="6"/>
      <c r="P84" s="21"/>
      <c r="Q84" s="26"/>
      <c r="S84" s="6"/>
      <c r="U84" s="21"/>
      <c r="V84" s="26"/>
      <c r="Y84" s="6"/>
      <c r="Z84" s="58"/>
      <c r="AA84" s="58"/>
      <c r="AB84" s="58"/>
      <c r="AC84" s="57"/>
    </row>
    <row r="85" spans="1:29">
      <c r="A85" t="s">
        <v>54</v>
      </c>
      <c r="B85" s="1">
        <v>480489.28</v>
      </c>
      <c r="C85" t="s">
        <v>69</v>
      </c>
      <c r="D85" s="1">
        <v>23159.54</v>
      </c>
      <c r="E85" t="s">
        <v>283</v>
      </c>
      <c r="F85" s="1">
        <f t="shared" si="19"/>
        <v>457329.74000000005</v>
      </c>
      <c r="G85" t="s">
        <v>69</v>
      </c>
      <c r="H85" s="1"/>
      <c r="I85" s="6" t="s">
        <v>476</v>
      </c>
      <c r="J85" s="1">
        <v>544314.56999999995</v>
      </c>
      <c r="K85" s="21">
        <f t="shared" si="14"/>
        <v>3.4157914742221753</v>
      </c>
      <c r="L85" s="26">
        <v>3.4</v>
      </c>
      <c r="M85">
        <v>3.4</v>
      </c>
      <c r="N85" s="6" t="s">
        <v>476</v>
      </c>
      <c r="O85" s="1">
        <v>2381231.56</v>
      </c>
      <c r="P85" s="21">
        <f>O85/$O$87*100</f>
        <v>30.342729289242339</v>
      </c>
      <c r="Q85" s="26">
        <v>30.3</v>
      </c>
      <c r="R85">
        <v>30.3</v>
      </c>
      <c r="S85" s="6" t="s">
        <v>476</v>
      </c>
      <c r="T85" s="1">
        <v>659005.42000000004</v>
      </c>
      <c r="U85" s="21">
        <f t="shared" si="17"/>
        <v>3.9889392189138588</v>
      </c>
      <c r="V85" s="26">
        <v>4</v>
      </c>
      <c r="W85">
        <v>4</v>
      </c>
      <c r="Y85" s="6" t="s">
        <v>146</v>
      </c>
      <c r="Z85" s="58">
        <v>3.4</v>
      </c>
      <c r="AA85" s="58">
        <v>30.3</v>
      </c>
      <c r="AB85" s="58">
        <v>4</v>
      </c>
      <c r="AC85" s="57"/>
    </row>
    <row r="86" spans="1:29">
      <c r="A86" t="s">
        <v>55</v>
      </c>
      <c r="B86" s="1">
        <v>398334.24</v>
      </c>
      <c r="C86" t="s">
        <v>68</v>
      </c>
      <c r="D86" s="1">
        <v>23497.97</v>
      </c>
      <c r="E86" t="s">
        <v>282</v>
      </c>
      <c r="F86" s="1">
        <f t="shared" si="19"/>
        <v>374836.27</v>
      </c>
      <c r="G86" t="s">
        <v>68</v>
      </c>
      <c r="H86" s="1"/>
      <c r="I86" s="8"/>
      <c r="K86" s="1"/>
      <c r="L86" s="1"/>
      <c r="N86" s="8"/>
      <c r="S86" s="8"/>
      <c r="Z86" s="58"/>
      <c r="AA86" s="58"/>
      <c r="AB86" s="58"/>
      <c r="AC86" s="57"/>
    </row>
    <row r="87" spans="1:29">
      <c r="A87" t="s">
        <v>56</v>
      </c>
      <c r="B87" s="1">
        <v>98132.62</v>
      </c>
      <c r="C87" t="s">
        <v>67</v>
      </c>
      <c r="D87" s="1">
        <v>24268.84</v>
      </c>
      <c r="E87" t="s">
        <v>281</v>
      </c>
      <c r="F87" s="1">
        <f t="shared" si="19"/>
        <v>73863.78</v>
      </c>
      <c r="G87" t="s">
        <v>67</v>
      </c>
      <c r="H87" s="1"/>
      <c r="I87" s="9" t="s">
        <v>475</v>
      </c>
      <c r="J87" s="1">
        <f>SUM(J83:J86)</f>
        <v>15935240.019999998</v>
      </c>
      <c r="K87" s="1"/>
      <c r="L87" s="1"/>
      <c r="N87" s="9" t="s">
        <v>475</v>
      </c>
      <c r="O87" s="14">
        <f>SUM(O83:O86)</f>
        <v>7847783.0300000012</v>
      </c>
      <c r="S87" s="9" t="s">
        <v>475</v>
      </c>
      <c r="T87" s="1">
        <f>SUM(T83:T86)</f>
        <v>16520818.789999999</v>
      </c>
      <c r="Z87" s="57"/>
      <c r="AA87" s="57"/>
      <c r="AB87" s="57"/>
      <c r="AC87" s="57"/>
    </row>
    <row r="88" spans="1:29">
      <c r="A88" t="s">
        <v>57</v>
      </c>
      <c r="B88" s="1">
        <v>127470.87</v>
      </c>
      <c r="C88" t="s">
        <v>66</v>
      </c>
      <c r="D88" s="1">
        <v>22989.38</v>
      </c>
      <c r="E88" t="s">
        <v>280</v>
      </c>
      <c r="F88" s="1">
        <f t="shared" si="19"/>
        <v>104481.48999999999</v>
      </c>
      <c r="G88" t="s">
        <v>66</v>
      </c>
      <c r="H88" s="1"/>
      <c r="I88" s="9" t="s">
        <v>366</v>
      </c>
      <c r="J88" s="1"/>
      <c r="K88" s="1">
        <f>K83/K85</f>
        <v>28.2757917907654</v>
      </c>
      <c r="L88" s="1"/>
      <c r="N88" s="6" t="s">
        <v>367</v>
      </c>
      <c r="P88" s="22">
        <f>P83/P85</f>
        <v>2.2956824366967492</v>
      </c>
      <c r="S88" s="7" t="s">
        <v>369</v>
      </c>
      <c r="U88" s="22">
        <f>U83/U85</f>
        <v>24.069321569464481</v>
      </c>
    </row>
    <row r="89" spans="1:29">
      <c r="A89" t="s">
        <v>58</v>
      </c>
      <c r="B89" s="1">
        <v>21146323</v>
      </c>
      <c r="C89" t="s">
        <v>309</v>
      </c>
      <c r="D89" s="1">
        <v>16026094</v>
      </c>
      <c r="E89" t="s">
        <v>378</v>
      </c>
      <c r="F89" s="1">
        <f t="shared" si="19"/>
        <v>5120229</v>
      </c>
      <c r="G89" t="s">
        <v>169</v>
      </c>
      <c r="H89" s="1"/>
      <c r="I89" s="1"/>
      <c r="J89" s="1"/>
      <c r="K89" s="1"/>
      <c r="L89" s="1"/>
    </row>
    <row r="90" spans="1:29">
      <c r="A90" t="s">
        <v>103</v>
      </c>
      <c r="B90" s="1">
        <v>3804220.61</v>
      </c>
      <c r="C90" t="s">
        <v>415</v>
      </c>
      <c r="D90" s="1">
        <v>312982.61</v>
      </c>
      <c r="E90" t="s">
        <v>377</v>
      </c>
      <c r="F90" s="1">
        <f t="shared" si="19"/>
        <v>3491238</v>
      </c>
      <c r="G90" t="s">
        <v>415</v>
      </c>
      <c r="H90" s="1"/>
      <c r="I90" s="1"/>
      <c r="J90" s="1"/>
      <c r="K90" s="1"/>
      <c r="L90" s="1"/>
    </row>
    <row r="91" spans="1:29">
      <c r="A91" t="s">
        <v>104</v>
      </c>
      <c r="B91" s="1">
        <v>345496.88</v>
      </c>
      <c r="C91" t="s">
        <v>78</v>
      </c>
      <c r="D91" s="1">
        <v>114351.89</v>
      </c>
      <c r="E91" t="s">
        <v>376</v>
      </c>
      <c r="F91" s="1">
        <f t="shared" si="19"/>
        <v>231144.99</v>
      </c>
      <c r="G91" t="s">
        <v>78</v>
      </c>
      <c r="H91" s="1"/>
      <c r="I91" s="1"/>
      <c r="J91" s="1"/>
      <c r="K91" s="1"/>
      <c r="L91" s="1"/>
      <c r="Z91" t="s">
        <v>487</v>
      </c>
      <c r="AA91" t="s">
        <v>488</v>
      </c>
      <c r="AB91" t="s">
        <v>148</v>
      </c>
    </row>
    <row r="92" spans="1:29">
      <c r="A92" t="s">
        <v>105</v>
      </c>
      <c r="B92" s="1">
        <v>516149.89</v>
      </c>
      <c r="C92" t="s">
        <v>414</v>
      </c>
      <c r="D92" s="1">
        <v>33465.07</v>
      </c>
      <c r="E92" t="s">
        <v>375</v>
      </c>
      <c r="F92" s="1">
        <f t="shared" si="19"/>
        <v>482684.82</v>
      </c>
      <c r="G92" t="s">
        <v>414</v>
      </c>
      <c r="H92" s="1"/>
      <c r="I92" s="2" t="s">
        <v>473</v>
      </c>
      <c r="J92" s="4" t="s">
        <v>487</v>
      </c>
      <c r="K92" s="5" t="s">
        <v>477</v>
      </c>
      <c r="L92" s="5" t="s">
        <v>478</v>
      </c>
      <c r="M92" s="5" t="s">
        <v>481</v>
      </c>
      <c r="N92" s="2" t="s">
        <v>473</v>
      </c>
      <c r="O92" s="4" t="s">
        <v>488</v>
      </c>
      <c r="P92" s="5" t="s">
        <v>477</v>
      </c>
      <c r="Q92" s="5" t="s">
        <v>478</v>
      </c>
      <c r="R92" s="5" t="s">
        <v>481</v>
      </c>
      <c r="S92" s="2" t="s">
        <v>473</v>
      </c>
      <c r="T92" s="4" t="s">
        <v>487</v>
      </c>
      <c r="U92" s="5" t="s">
        <v>477</v>
      </c>
      <c r="V92" s="5" t="s">
        <v>478</v>
      </c>
      <c r="W92" s="5" t="s">
        <v>481</v>
      </c>
      <c r="Y92" s="2" t="s">
        <v>473</v>
      </c>
      <c r="Z92" s="5" t="s">
        <v>143</v>
      </c>
      <c r="AA92" s="5" t="s">
        <v>143</v>
      </c>
      <c r="AB92" s="5" t="s">
        <v>143</v>
      </c>
    </row>
    <row r="93" spans="1:29">
      <c r="A93" t="s">
        <v>106</v>
      </c>
      <c r="B93" s="1">
        <v>639831.49</v>
      </c>
      <c r="C93" t="s">
        <v>75</v>
      </c>
      <c r="D93" s="1">
        <v>37148.910000000003</v>
      </c>
      <c r="E93" t="s">
        <v>374</v>
      </c>
      <c r="F93" s="1">
        <f t="shared" si="19"/>
        <v>602682.57999999996</v>
      </c>
      <c r="G93" t="s">
        <v>75</v>
      </c>
      <c r="H93" s="1"/>
      <c r="I93" s="32">
        <v>2</v>
      </c>
      <c r="J93" s="44">
        <v>12744406</v>
      </c>
      <c r="K93" s="39">
        <f>J93/$J$116*100</f>
        <v>52.513460865704175</v>
      </c>
      <c r="L93" s="40">
        <v>100</v>
      </c>
      <c r="M93" s="36">
        <f>K93/L93*100</f>
        <v>52.513460865704175</v>
      </c>
      <c r="N93" s="32">
        <v>2</v>
      </c>
      <c r="O93" s="44">
        <v>4903069</v>
      </c>
      <c r="P93" s="39">
        <f t="shared" ref="P93:P100" si="20">O93/$O$116*100</f>
        <v>63.116417338786114</v>
      </c>
      <c r="Q93" s="45">
        <v>100</v>
      </c>
      <c r="R93" s="36">
        <f>P93/Q93*100</f>
        <v>63.116417338786114</v>
      </c>
      <c r="S93" s="32">
        <v>2</v>
      </c>
      <c r="T93" s="44">
        <v>11472795</v>
      </c>
      <c r="U93" s="46">
        <f>T93/$T$116*100</f>
        <v>47.364421495146729</v>
      </c>
      <c r="V93" s="45">
        <v>100</v>
      </c>
      <c r="W93" s="47">
        <f>U93/V93*100</f>
        <v>47.364421495146729</v>
      </c>
      <c r="X93" s="43"/>
      <c r="Y93" s="32"/>
    </row>
    <row r="94" spans="1:29">
      <c r="A94" t="s">
        <v>107</v>
      </c>
      <c r="B94" s="1">
        <v>615886.97</v>
      </c>
      <c r="C94" t="s">
        <v>74</v>
      </c>
      <c r="D94" s="1">
        <v>33188.32</v>
      </c>
      <c r="E94" t="s">
        <v>373</v>
      </c>
      <c r="F94" s="1">
        <f t="shared" si="19"/>
        <v>582698.65</v>
      </c>
      <c r="G94" t="s">
        <v>74</v>
      </c>
      <c r="H94" s="1"/>
      <c r="I94" s="6">
        <v>3</v>
      </c>
      <c r="J94" s="15">
        <v>1519980.94</v>
      </c>
      <c r="K94" s="21">
        <f t="shared" ref="K94:K114" si="21">J94/$J$116*100</f>
        <v>6.2630976766831061</v>
      </c>
      <c r="L94" s="26">
        <v>100</v>
      </c>
      <c r="M94" s="30">
        <f t="shared" ref="M94:M106" si="22">K94/L94*100</f>
        <v>6.2630976766831061</v>
      </c>
      <c r="N94" s="6">
        <v>3</v>
      </c>
      <c r="O94" s="15">
        <v>2350335.56</v>
      </c>
      <c r="P94" s="21">
        <f t="shared" si="20"/>
        <v>30.255491018207081</v>
      </c>
      <c r="Q94" s="27">
        <v>100</v>
      </c>
      <c r="R94" s="30">
        <f t="shared" ref="R94:R100" si="23">P94/Q94*100</f>
        <v>30.255491018207081</v>
      </c>
      <c r="S94" s="6">
        <v>3</v>
      </c>
      <c r="T94" s="15">
        <v>1474447.6099999999</v>
      </c>
      <c r="U94" s="23">
        <f t="shared" ref="U94:U114" si="24">T94/$T$116*100</f>
        <v>6.0871268136972478</v>
      </c>
      <c r="V94" s="27">
        <v>100</v>
      </c>
      <c r="W94" s="31">
        <f t="shared" ref="W94:W106" si="25">U94/V94*100</f>
        <v>6.0871268136972478</v>
      </c>
      <c r="Y94" s="6">
        <v>3</v>
      </c>
      <c r="Z94" s="59">
        <v>6.2630976766831061</v>
      </c>
      <c r="AA94" s="59">
        <v>30.255491018207081</v>
      </c>
      <c r="AB94" s="59">
        <v>6.0871268136972478</v>
      </c>
    </row>
    <row r="95" spans="1:29">
      <c r="A95" t="s">
        <v>108</v>
      </c>
      <c r="B95" s="1">
        <v>59636.13</v>
      </c>
      <c r="C95" t="s">
        <v>73</v>
      </c>
      <c r="D95" s="1">
        <v>30956.35</v>
      </c>
      <c r="E95" t="s">
        <v>372</v>
      </c>
      <c r="F95" s="1">
        <f t="shared" si="19"/>
        <v>28679.78</v>
      </c>
      <c r="G95" t="s">
        <v>73</v>
      </c>
      <c r="H95" s="1"/>
      <c r="I95" s="6">
        <v>4</v>
      </c>
      <c r="J95" s="15">
        <v>601341.18999999994</v>
      </c>
      <c r="K95" s="21">
        <f t="shared" si="21"/>
        <v>2.4778327878130195</v>
      </c>
      <c r="L95" s="26">
        <v>93.7</v>
      </c>
      <c r="M95" s="30">
        <f t="shared" si="22"/>
        <v>2.6444320040693912</v>
      </c>
      <c r="N95" s="6">
        <v>4</v>
      </c>
      <c r="O95" s="15">
        <v>358774.97</v>
      </c>
      <c r="P95" s="21">
        <f t="shared" si="20"/>
        <v>4.6184523891526847</v>
      </c>
      <c r="Q95" s="27">
        <v>69.7</v>
      </c>
      <c r="R95" s="30">
        <f t="shared" si="23"/>
        <v>6.6261870719550711</v>
      </c>
      <c r="S95" s="6">
        <v>4</v>
      </c>
      <c r="T95" s="15">
        <v>616908.62</v>
      </c>
      <c r="U95" s="23">
        <f t="shared" si="24"/>
        <v>2.5468527853647958</v>
      </c>
      <c r="V95" s="27">
        <v>93.9</v>
      </c>
      <c r="W95" s="31">
        <f t="shared" si="25"/>
        <v>2.7123032857985043</v>
      </c>
      <c r="Y95" s="6">
        <v>4</v>
      </c>
      <c r="Z95" s="59">
        <v>2.6444320040693912</v>
      </c>
      <c r="AA95" s="59">
        <v>6.6261870719550711</v>
      </c>
      <c r="AB95" s="59">
        <v>2.7123032857985043</v>
      </c>
    </row>
    <row r="96" spans="1:29">
      <c r="A96" t="s">
        <v>109</v>
      </c>
      <c r="B96" s="1">
        <v>82844.179999999993</v>
      </c>
      <c r="C96" t="s">
        <v>72</v>
      </c>
      <c r="D96" s="1">
        <v>35421.53</v>
      </c>
      <c r="E96" t="s">
        <v>371</v>
      </c>
      <c r="F96" s="1">
        <f t="shared" si="19"/>
        <v>47422.649999999994</v>
      </c>
      <c r="G96" t="s">
        <v>72</v>
      </c>
      <c r="H96" s="1"/>
      <c r="I96" s="6">
        <v>5</v>
      </c>
      <c r="J96" s="15">
        <v>1913240.44</v>
      </c>
      <c r="K96" s="21">
        <f t="shared" si="21"/>
        <v>7.8835276412743465</v>
      </c>
      <c r="L96" s="26">
        <v>91.2</v>
      </c>
      <c r="M96" s="30">
        <f t="shared" si="22"/>
        <v>8.6442189049060811</v>
      </c>
      <c r="N96" s="6">
        <v>5</v>
      </c>
      <c r="O96" s="15">
        <v>681095.3</v>
      </c>
      <c r="P96" s="21">
        <f t="shared" si="20"/>
        <v>8.7676300705304655</v>
      </c>
      <c r="Q96" s="27">
        <v>65.099999999999994</v>
      </c>
      <c r="R96" s="30">
        <f t="shared" si="23"/>
        <v>13.46794173660594</v>
      </c>
      <c r="S96" s="6">
        <v>5</v>
      </c>
      <c r="T96" s="15">
        <v>1920152.78</v>
      </c>
      <c r="U96" s="23">
        <f t="shared" si="24"/>
        <v>7.9271812672498498</v>
      </c>
      <c r="V96" s="27">
        <v>91.4</v>
      </c>
      <c r="W96" s="31">
        <f t="shared" si="25"/>
        <v>8.6730648438182172</v>
      </c>
      <c r="Y96" s="6">
        <v>5</v>
      </c>
      <c r="Z96" s="59">
        <v>8.6442189049060811</v>
      </c>
      <c r="AA96" s="59">
        <v>13.46794173660594</v>
      </c>
      <c r="AB96" s="59">
        <v>8.6730648438182172</v>
      </c>
    </row>
    <row r="97" spans="1:28">
      <c r="A97" t="s">
        <v>110</v>
      </c>
      <c r="B97" s="1">
        <v>23942341</v>
      </c>
      <c r="C97" t="s">
        <v>308</v>
      </c>
      <c r="D97" s="1">
        <v>16026094</v>
      </c>
      <c r="E97" t="s">
        <v>378</v>
      </c>
      <c r="F97" s="1">
        <f t="shared" si="19"/>
        <v>7916247</v>
      </c>
      <c r="G97" t="s">
        <v>168</v>
      </c>
      <c r="H97" s="1"/>
      <c r="I97" s="6">
        <v>6</v>
      </c>
      <c r="J97" s="15">
        <v>4405498.7</v>
      </c>
      <c r="K97" s="21">
        <f t="shared" si="21"/>
        <v>18.15290438615661</v>
      </c>
      <c r="L97" s="26">
        <v>83.3</v>
      </c>
      <c r="M97" s="30">
        <f t="shared" si="22"/>
        <v>21.792202144245632</v>
      </c>
      <c r="N97" s="6">
        <v>6</v>
      </c>
      <c r="O97" s="15">
        <v>1023883.41</v>
      </c>
      <c r="P97" s="21">
        <f t="shared" si="20"/>
        <v>13.180286186431287</v>
      </c>
      <c r="Q97" s="27">
        <v>56.3</v>
      </c>
      <c r="R97" s="30">
        <f t="shared" si="23"/>
        <v>23.410810277853088</v>
      </c>
      <c r="S97" s="6">
        <v>6</v>
      </c>
      <c r="T97" s="15">
        <v>4387818.95</v>
      </c>
      <c r="U97" s="23">
        <f t="shared" si="24"/>
        <v>18.11472323807687</v>
      </c>
      <c r="V97" s="27">
        <v>83.5</v>
      </c>
      <c r="W97" s="31">
        <f t="shared" si="25"/>
        <v>21.694279327038167</v>
      </c>
      <c r="Y97" s="6">
        <v>6</v>
      </c>
      <c r="Z97" s="59">
        <v>21.792202144245632</v>
      </c>
      <c r="AA97" s="59">
        <v>23.410810277853088</v>
      </c>
      <c r="AB97" s="59">
        <v>21.694279327038167</v>
      </c>
    </row>
    <row r="98" spans="1:28">
      <c r="A98" t="s">
        <v>111</v>
      </c>
      <c r="B98" s="1">
        <v>2639968.7200000002</v>
      </c>
      <c r="C98" t="s">
        <v>415</v>
      </c>
      <c r="D98" s="1">
        <v>312982.61</v>
      </c>
      <c r="E98" t="s">
        <v>377</v>
      </c>
      <c r="F98" s="1">
        <f t="shared" si="19"/>
        <v>2326986.1100000003</v>
      </c>
      <c r="G98" t="s">
        <v>415</v>
      </c>
      <c r="H98" s="1"/>
      <c r="I98" s="6">
        <v>7</v>
      </c>
      <c r="J98" s="15">
        <v>13612482.51</v>
      </c>
      <c r="K98" s="21">
        <f t="shared" si="21"/>
        <v>56.090379384803612</v>
      </c>
      <c r="L98" s="26">
        <v>65.099999999999994</v>
      </c>
      <c r="M98" s="30">
        <f t="shared" si="22"/>
        <v>86.160336996626143</v>
      </c>
      <c r="N98" s="6">
        <v>7</v>
      </c>
      <c r="O98" s="15">
        <v>1430597.18</v>
      </c>
      <c r="P98" s="21">
        <f t="shared" si="20"/>
        <v>18.415847024908384</v>
      </c>
      <c r="Q98" s="27">
        <v>43.1</v>
      </c>
      <c r="R98" s="30">
        <f t="shared" si="23"/>
        <v>42.728183352455645</v>
      </c>
      <c r="S98" s="6">
        <v>7</v>
      </c>
      <c r="T98" s="15">
        <v>13629501.1</v>
      </c>
      <c r="U98" s="23">
        <f t="shared" si="24"/>
        <v>56.268192264305775</v>
      </c>
      <c r="V98" s="27">
        <v>65.400000000000006</v>
      </c>
      <c r="W98" s="31">
        <f t="shared" si="25"/>
        <v>86.036991229825333</v>
      </c>
      <c r="Y98" s="6">
        <v>7</v>
      </c>
      <c r="Z98" s="59">
        <v>86.160336996626143</v>
      </c>
      <c r="AA98" s="59">
        <v>42.728183352455645</v>
      </c>
      <c r="AB98" s="59">
        <v>86.036991229825333</v>
      </c>
    </row>
    <row r="99" spans="1:28">
      <c r="A99" t="s">
        <v>112</v>
      </c>
      <c r="B99" s="1">
        <v>604348.02</v>
      </c>
      <c r="C99" t="s">
        <v>78</v>
      </c>
      <c r="D99" s="1">
        <v>114351.89</v>
      </c>
      <c r="E99" t="s">
        <v>376</v>
      </c>
      <c r="F99" s="1">
        <f t="shared" si="19"/>
        <v>489996.13</v>
      </c>
      <c r="G99" t="s">
        <v>78</v>
      </c>
      <c r="H99" s="1"/>
      <c r="I99" s="6">
        <v>8</v>
      </c>
      <c r="J99" s="15">
        <v>410519.61000000004</v>
      </c>
      <c r="K99" s="21">
        <f t="shared" si="21"/>
        <v>1.6915504319572949</v>
      </c>
      <c r="L99" s="26">
        <v>9</v>
      </c>
      <c r="M99" s="30">
        <f t="shared" si="22"/>
        <v>18.795004799525501</v>
      </c>
      <c r="N99" s="6">
        <v>8</v>
      </c>
      <c r="O99" s="15">
        <v>27307.4</v>
      </c>
      <c r="P99" s="21">
        <f t="shared" si="20"/>
        <v>0.35152376090101284</v>
      </c>
      <c r="Q99" s="27">
        <v>24.7</v>
      </c>
      <c r="R99" s="30">
        <f t="shared" si="23"/>
        <v>1.4231731210567322</v>
      </c>
      <c r="S99" s="6">
        <v>8</v>
      </c>
      <c r="T99" s="15">
        <v>396138.95</v>
      </c>
      <c r="U99" s="23">
        <f t="shared" si="24"/>
        <v>1.635424689314579</v>
      </c>
      <c r="V99" s="27">
        <v>9.1</v>
      </c>
      <c r="W99" s="31">
        <f t="shared" si="25"/>
        <v>17.971699882577791</v>
      </c>
      <c r="Y99" s="6">
        <v>8</v>
      </c>
      <c r="Z99" s="59">
        <v>18.795004799525501</v>
      </c>
      <c r="AA99" s="59">
        <v>1.4231731210567322</v>
      </c>
      <c r="AB99" s="59">
        <v>17.971699882577791</v>
      </c>
    </row>
    <row r="100" spans="1:28">
      <c r="A100" t="s">
        <v>113</v>
      </c>
      <c r="B100" s="1">
        <v>2786305.4</v>
      </c>
      <c r="C100" t="s">
        <v>414</v>
      </c>
      <c r="D100" s="1">
        <v>33465.07</v>
      </c>
      <c r="E100" t="s">
        <v>375</v>
      </c>
      <c r="F100" s="1">
        <f t="shared" si="19"/>
        <v>2752840.33</v>
      </c>
      <c r="G100" t="s">
        <v>414</v>
      </c>
      <c r="H100" s="1"/>
      <c r="I100" s="6">
        <v>9</v>
      </c>
      <c r="J100" s="15">
        <v>278429.75</v>
      </c>
      <c r="K100" s="21">
        <f t="shared" si="21"/>
        <v>1.1472727548441879</v>
      </c>
      <c r="L100" s="26">
        <v>7.3</v>
      </c>
      <c r="M100" s="30">
        <f t="shared" si="22"/>
        <v>15.71606513485189</v>
      </c>
      <c r="N100" s="6">
        <v>9</v>
      </c>
      <c r="O100" s="15">
        <v>41901.460000000006</v>
      </c>
      <c r="P100" s="21">
        <f t="shared" si="20"/>
        <v>0.53939074413687693</v>
      </c>
      <c r="Q100" s="27">
        <v>24.3</v>
      </c>
      <c r="R100" s="30">
        <f t="shared" si="23"/>
        <v>2.2197149964480531</v>
      </c>
      <c r="S100" s="6">
        <v>9</v>
      </c>
      <c r="T100" s="15">
        <v>279184.92000000004</v>
      </c>
      <c r="U100" s="23">
        <f t="shared" si="24"/>
        <v>1.1525902995711874</v>
      </c>
      <c r="V100" s="27">
        <v>7.5</v>
      </c>
      <c r="W100" s="31">
        <f t="shared" si="25"/>
        <v>15.367870660949166</v>
      </c>
      <c r="Y100" s="6">
        <v>9</v>
      </c>
      <c r="Z100" s="59">
        <v>15.71606513485189</v>
      </c>
      <c r="AA100" s="59">
        <v>2.2197149964480531</v>
      </c>
      <c r="AB100" s="59">
        <v>15.367870660949166</v>
      </c>
    </row>
    <row r="101" spans="1:28">
      <c r="A101" t="s">
        <v>114</v>
      </c>
      <c r="B101" s="1">
        <v>3231292.96</v>
      </c>
      <c r="C101" t="s">
        <v>75</v>
      </c>
      <c r="D101" s="1">
        <v>37148.910000000003</v>
      </c>
      <c r="E101" t="s">
        <v>374</v>
      </c>
      <c r="F101" s="1">
        <f t="shared" si="19"/>
        <v>3194144.05</v>
      </c>
      <c r="G101" t="s">
        <v>75</v>
      </c>
      <c r="H101" s="1"/>
      <c r="I101" s="6">
        <v>10</v>
      </c>
      <c r="J101" s="15">
        <v>328211.75</v>
      </c>
      <c r="K101" s="21">
        <f t="shared" si="21"/>
        <v>1.3524000168614592</v>
      </c>
      <c r="L101" s="26">
        <v>6.2</v>
      </c>
      <c r="M101" s="30">
        <f t="shared" si="22"/>
        <v>21.812903497765472</v>
      </c>
      <c r="N101" s="6">
        <v>10</v>
      </c>
      <c r="O101" s="15"/>
      <c r="P101" s="21"/>
      <c r="Q101" s="27"/>
      <c r="S101" s="6">
        <v>10</v>
      </c>
      <c r="T101" s="15">
        <v>316440.05</v>
      </c>
      <c r="U101" s="23">
        <f t="shared" si="24"/>
        <v>1.3063948153998484</v>
      </c>
      <c r="V101" s="27">
        <v>6.3</v>
      </c>
      <c r="W101" s="31">
        <f t="shared" si="25"/>
        <v>20.736425641267434</v>
      </c>
      <c r="Y101" s="6">
        <v>10</v>
      </c>
      <c r="Z101" s="59">
        <v>21.812903497765472</v>
      </c>
      <c r="AA101" s="59"/>
      <c r="AB101" s="59">
        <v>20.736425641267434</v>
      </c>
    </row>
    <row r="102" spans="1:28">
      <c r="A102" t="s">
        <v>115</v>
      </c>
      <c r="B102" s="1">
        <v>4549819.38</v>
      </c>
      <c r="C102" t="s">
        <v>74</v>
      </c>
      <c r="D102" s="1">
        <v>33188.32</v>
      </c>
      <c r="E102" t="s">
        <v>373</v>
      </c>
      <c r="F102" s="1">
        <f t="shared" si="19"/>
        <v>4516631.0599999996</v>
      </c>
      <c r="G102" t="s">
        <v>74</v>
      </c>
      <c r="H102" s="1"/>
      <c r="I102" s="6">
        <v>11</v>
      </c>
      <c r="J102" s="15">
        <v>59775.010000000009</v>
      </c>
      <c r="K102" s="21">
        <f t="shared" si="21"/>
        <v>0.24630356631623915</v>
      </c>
      <c r="L102" s="26">
        <v>4.8</v>
      </c>
      <c r="M102" s="30">
        <f t="shared" si="22"/>
        <v>5.1313242982549818</v>
      </c>
      <c r="N102" s="6">
        <v>11</v>
      </c>
      <c r="P102" s="21"/>
      <c r="Q102" s="27"/>
      <c r="S102" s="6">
        <v>11</v>
      </c>
      <c r="T102" s="15">
        <v>43149.900000000009</v>
      </c>
      <c r="U102" s="23">
        <f t="shared" si="24"/>
        <v>0.17814055346351365</v>
      </c>
      <c r="V102" s="27">
        <v>5</v>
      </c>
      <c r="W102" s="31">
        <f t="shared" si="25"/>
        <v>3.5628110692702735</v>
      </c>
      <c r="Y102" s="6">
        <v>11</v>
      </c>
      <c r="Z102" s="59">
        <v>5.1313242982549818</v>
      </c>
      <c r="AA102" s="59"/>
      <c r="AB102" s="59">
        <v>3.5628110692702735</v>
      </c>
    </row>
    <row r="103" spans="1:28">
      <c r="A103" t="s">
        <v>116</v>
      </c>
      <c r="B103" s="1">
        <v>387083.89</v>
      </c>
      <c r="C103" t="s">
        <v>73</v>
      </c>
      <c r="D103" s="1">
        <v>30956.35</v>
      </c>
      <c r="E103" t="s">
        <v>372</v>
      </c>
      <c r="F103" s="1">
        <f t="shared" si="19"/>
        <v>356127.54000000004</v>
      </c>
      <c r="G103" t="s">
        <v>73</v>
      </c>
      <c r="H103" s="1"/>
      <c r="I103" s="6">
        <v>12</v>
      </c>
      <c r="J103" s="15">
        <v>166713.96</v>
      </c>
      <c r="K103" s="21">
        <f t="shared" si="21"/>
        <v>0.68694665049328862</v>
      </c>
      <c r="L103" s="26">
        <v>4.5999999999999996</v>
      </c>
      <c r="M103" s="30">
        <f t="shared" si="22"/>
        <v>14.933622836810622</v>
      </c>
      <c r="N103" s="6">
        <v>12</v>
      </c>
      <c r="P103" s="21"/>
      <c r="Q103" s="27"/>
      <c r="S103" s="6">
        <v>12</v>
      </c>
      <c r="T103" s="15">
        <v>152734.13</v>
      </c>
      <c r="U103" s="23">
        <f t="shared" si="24"/>
        <v>0.63054937441264614</v>
      </c>
      <c r="V103" s="27">
        <v>4.8</v>
      </c>
      <c r="W103" s="31">
        <f t="shared" si="25"/>
        <v>13.13644530026346</v>
      </c>
      <c r="Y103" s="6">
        <v>12</v>
      </c>
      <c r="Z103" s="59">
        <v>14.933622836810622</v>
      </c>
      <c r="AA103" s="59"/>
      <c r="AB103" s="59">
        <v>13.13644530026346</v>
      </c>
    </row>
    <row r="104" spans="1:28">
      <c r="A104" t="s">
        <v>117</v>
      </c>
      <c r="B104" s="1">
        <v>633323.06000000006</v>
      </c>
      <c r="C104" t="s">
        <v>72</v>
      </c>
      <c r="D104" s="1">
        <v>35421.53</v>
      </c>
      <c r="E104" t="s">
        <v>371</v>
      </c>
      <c r="F104" s="1">
        <f t="shared" si="19"/>
        <v>597901.53</v>
      </c>
      <c r="G104" t="s">
        <v>72</v>
      </c>
      <c r="H104" s="1"/>
      <c r="I104" s="6">
        <v>13</v>
      </c>
      <c r="J104" s="15">
        <v>772459.75</v>
      </c>
      <c r="K104" s="21">
        <f t="shared" si="21"/>
        <v>3.1829286395895289</v>
      </c>
      <c r="L104" s="26">
        <v>3.9</v>
      </c>
      <c r="M104" s="30">
        <f t="shared" si="22"/>
        <v>81.613554861269975</v>
      </c>
      <c r="N104" s="6">
        <v>13</v>
      </c>
      <c r="P104" s="21"/>
      <c r="Q104" s="27"/>
      <c r="S104" s="6">
        <v>13</v>
      </c>
      <c r="T104" s="15">
        <v>758372.29</v>
      </c>
      <c r="U104" s="23">
        <f t="shared" si="24"/>
        <v>3.1308730604704129</v>
      </c>
      <c r="V104" s="27">
        <v>4.2</v>
      </c>
      <c r="W104" s="31">
        <f t="shared" si="25"/>
        <v>74.544596677866963</v>
      </c>
      <c r="Y104" s="6">
        <v>13</v>
      </c>
      <c r="Z104" s="59">
        <v>81.613554861269975</v>
      </c>
      <c r="AA104" s="59"/>
      <c r="AB104" s="59">
        <v>74.544596677866963</v>
      </c>
    </row>
    <row r="105" spans="1:28">
      <c r="A105" t="s">
        <v>118</v>
      </c>
      <c r="B105" s="1">
        <v>441621.95</v>
      </c>
      <c r="C105" t="s">
        <v>71</v>
      </c>
      <c r="D105" s="1">
        <v>29668.240000000002</v>
      </c>
      <c r="E105" t="s">
        <v>370</v>
      </c>
      <c r="F105" s="1">
        <f t="shared" si="19"/>
        <v>411953.71</v>
      </c>
      <c r="G105" t="s">
        <v>71</v>
      </c>
      <c r="H105" s="1"/>
      <c r="I105" s="6">
        <v>14</v>
      </c>
      <c r="J105" s="15">
        <v>58136.320000000007</v>
      </c>
      <c r="K105" s="21">
        <f t="shared" si="21"/>
        <v>0.23955132669157397</v>
      </c>
      <c r="L105" s="26">
        <v>0.7</v>
      </c>
      <c r="M105" s="30">
        <f t="shared" si="22"/>
        <v>34.221618098796284</v>
      </c>
      <c r="N105" s="6">
        <v>14</v>
      </c>
      <c r="P105" s="21"/>
      <c r="Q105" s="27"/>
      <c r="S105" s="6">
        <v>14</v>
      </c>
      <c r="T105" s="15">
        <v>15148.439999999999</v>
      </c>
      <c r="U105" s="28">
        <f t="shared" si="24"/>
        <v>6.2538997441681857E-2</v>
      </c>
      <c r="V105" s="27">
        <v>1.1000000000000001</v>
      </c>
      <c r="W105" s="31">
        <f t="shared" si="25"/>
        <v>5.6853634037892595</v>
      </c>
      <c r="Y105" s="6">
        <v>14</v>
      </c>
      <c r="Z105" s="59">
        <v>34.221618098796284</v>
      </c>
      <c r="AA105" s="59"/>
      <c r="AB105" s="59">
        <v>5.6853634037892595</v>
      </c>
    </row>
    <row r="106" spans="1:28">
      <c r="A106" t="s">
        <v>119</v>
      </c>
      <c r="B106" s="1">
        <v>182050.23</v>
      </c>
      <c r="C106" t="s">
        <v>70</v>
      </c>
      <c r="D106" s="1">
        <v>24956.48</v>
      </c>
      <c r="E106" t="s">
        <v>284</v>
      </c>
      <c r="F106" s="1">
        <f t="shared" si="19"/>
        <v>157093.75</v>
      </c>
      <c r="G106" t="s">
        <v>70</v>
      </c>
      <c r="H106" s="1"/>
      <c r="I106" s="6">
        <v>15</v>
      </c>
      <c r="J106" s="15">
        <v>59628.929999999993</v>
      </c>
      <c r="K106" s="21">
        <f t="shared" si="21"/>
        <v>0.2457016421180252</v>
      </c>
      <c r="L106" s="26">
        <v>0.5</v>
      </c>
      <c r="M106" s="30">
        <f t="shared" si="22"/>
        <v>49.140328423605041</v>
      </c>
      <c r="N106" s="6">
        <v>15</v>
      </c>
      <c r="P106" s="21"/>
      <c r="Q106" s="27"/>
      <c r="S106" s="6">
        <v>15</v>
      </c>
      <c r="T106" s="15">
        <v>47342.22</v>
      </c>
      <c r="U106" s="23">
        <f t="shared" si="24"/>
        <v>0.19544817654250474</v>
      </c>
      <c r="V106" s="27">
        <v>1</v>
      </c>
      <c r="W106" s="31">
        <f t="shared" si="25"/>
        <v>19.544817654250473</v>
      </c>
      <c r="Y106" s="6">
        <v>15</v>
      </c>
      <c r="Z106" s="59">
        <v>49.140328423605041</v>
      </c>
      <c r="AA106" s="59"/>
      <c r="AB106" s="59">
        <v>19.544817654250473</v>
      </c>
    </row>
    <row r="107" spans="1:28">
      <c r="A107" t="s">
        <v>120</v>
      </c>
      <c r="B107" s="1">
        <v>503377.74</v>
      </c>
      <c r="C107" t="s">
        <v>69</v>
      </c>
      <c r="D107" s="1">
        <v>23159.54</v>
      </c>
      <c r="E107" t="s">
        <v>283</v>
      </c>
      <c r="F107" s="1">
        <f t="shared" si="19"/>
        <v>480218.2</v>
      </c>
      <c r="G107" t="s">
        <v>69</v>
      </c>
      <c r="H107" s="1"/>
      <c r="I107" s="6">
        <v>16</v>
      </c>
      <c r="J107" s="15"/>
      <c r="K107" s="21"/>
      <c r="L107" s="26"/>
      <c r="N107" s="6">
        <v>16</v>
      </c>
      <c r="P107" s="21"/>
      <c r="Q107" s="27"/>
      <c r="S107" s="6">
        <v>16</v>
      </c>
      <c r="U107" s="23"/>
      <c r="V107" s="27"/>
      <c r="Y107" s="6">
        <v>16</v>
      </c>
      <c r="Z107" s="59"/>
      <c r="AA107" s="59"/>
      <c r="AB107" s="59"/>
    </row>
    <row r="108" spans="1:28">
      <c r="A108" t="s">
        <v>121</v>
      </c>
      <c r="B108" s="1">
        <v>416948.1</v>
      </c>
      <c r="C108" t="s">
        <v>68</v>
      </c>
      <c r="D108" s="1">
        <v>23497.97</v>
      </c>
      <c r="E108" t="s">
        <v>282</v>
      </c>
      <c r="F108" s="1">
        <f t="shared" si="19"/>
        <v>393450.13</v>
      </c>
      <c r="G108" t="s">
        <v>68</v>
      </c>
      <c r="H108" s="1"/>
      <c r="I108" s="6">
        <v>17</v>
      </c>
      <c r="J108" s="1"/>
      <c r="K108" s="21"/>
      <c r="L108" s="26"/>
      <c r="N108" s="6">
        <v>17</v>
      </c>
      <c r="P108" s="21"/>
      <c r="Q108" s="27"/>
      <c r="S108" s="6">
        <v>17</v>
      </c>
      <c r="U108" s="23"/>
      <c r="V108" s="27"/>
      <c r="Y108" s="6">
        <v>17</v>
      </c>
      <c r="Z108" s="59"/>
      <c r="AA108" s="59"/>
      <c r="AB108" s="59"/>
    </row>
    <row r="109" spans="1:28">
      <c r="A109" t="s">
        <v>122</v>
      </c>
      <c r="B109" s="1">
        <v>102174.04</v>
      </c>
      <c r="C109" t="s">
        <v>67</v>
      </c>
      <c r="D109" s="1">
        <v>24268.84</v>
      </c>
      <c r="E109" t="s">
        <v>281</v>
      </c>
      <c r="F109" s="1">
        <f t="shared" si="19"/>
        <v>77905.2</v>
      </c>
      <c r="G109" t="s">
        <v>67</v>
      </c>
      <c r="H109" s="1"/>
      <c r="I109" s="6">
        <v>18</v>
      </c>
      <c r="J109" s="1"/>
      <c r="K109" s="21"/>
      <c r="L109" s="26"/>
      <c r="N109" s="6">
        <v>18</v>
      </c>
      <c r="P109" s="21"/>
      <c r="Q109" s="27"/>
      <c r="S109" s="6">
        <v>18</v>
      </c>
      <c r="U109" s="23"/>
      <c r="V109" s="27"/>
      <c r="Y109" s="6">
        <v>18</v>
      </c>
      <c r="Z109" s="59"/>
      <c r="AA109" s="59"/>
      <c r="AB109" s="59"/>
    </row>
    <row r="110" spans="1:28">
      <c r="A110" t="s">
        <v>123</v>
      </c>
      <c r="B110" s="1">
        <v>129555.01</v>
      </c>
      <c r="C110" t="s">
        <v>66</v>
      </c>
      <c r="D110" s="1">
        <v>22989.38</v>
      </c>
      <c r="E110" t="s">
        <v>280</v>
      </c>
      <c r="F110" s="1">
        <f t="shared" si="19"/>
        <v>106565.62999999999</v>
      </c>
      <c r="G110" t="s">
        <v>66</v>
      </c>
      <c r="H110" s="1"/>
      <c r="I110" s="7"/>
      <c r="J110" s="1"/>
      <c r="K110" s="21"/>
      <c r="L110" s="26"/>
      <c r="N110" s="7"/>
      <c r="P110" s="21"/>
      <c r="Q110" s="27"/>
      <c r="S110" s="7"/>
      <c r="U110" s="23"/>
      <c r="V110" s="27"/>
      <c r="Y110" s="7"/>
      <c r="Z110" s="59"/>
      <c r="AA110" s="59"/>
      <c r="AB110" s="59"/>
    </row>
    <row r="111" spans="1:28">
      <c r="A111" t="s">
        <v>124</v>
      </c>
      <c r="B111" s="1">
        <v>28770500</v>
      </c>
      <c r="C111" t="s">
        <v>310</v>
      </c>
      <c r="D111" s="1">
        <v>16026094</v>
      </c>
      <c r="E111" t="s">
        <v>378</v>
      </c>
      <c r="F111" s="1">
        <f t="shared" si="19"/>
        <v>12744406</v>
      </c>
      <c r="G111" t="s">
        <v>167</v>
      </c>
      <c r="H111" s="1"/>
      <c r="I111" s="7"/>
      <c r="J111" s="1"/>
      <c r="K111" s="21"/>
      <c r="L111" s="26"/>
      <c r="N111" s="7"/>
      <c r="P111" s="21"/>
      <c r="Q111" s="27"/>
      <c r="S111" s="7"/>
      <c r="U111" s="23"/>
      <c r="V111" s="27"/>
      <c r="Y111" s="7"/>
      <c r="Z111" s="59"/>
      <c r="AA111" s="59"/>
      <c r="AB111" s="59"/>
    </row>
    <row r="112" spans="1:28">
      <c r="A112" t="s">
        <v>125</v>
      </c>
      <c r="B112" s="1">
        <v>1832963.55</v>
      </c>
      <c r="C112" t="s">
        <v>166</v>
      </c>
      <c r="D112" s="1">
        <v>312982.61</v>
      </c>
      <c r="E112" t="s">
        <v>377</v>
      </c>
      <c r="F112" s="1">
        <f t="shared" si="19"/>
        <v>1519980.94</v>
      </c>
      <c r="G112" t="s">
        <v>166</v>
      </c>
      <c r="H112" s="1"/>
      <c r="I112" s="6" t="s">
        <v>474</v>
      </c>
      <c r="J112" s="1">
        <f>SUM(J94:J111)</f>
        <v>24186418.860000003</v>
      </c>
      <c r="K112" s="21">
        <f t="shared" si="21"/>
        <v>99.660396905602312</v>
      </c>
      <c r="L112" s="26"/>
      <c r="N112" s="6" t="s">
        <v>474</v>
      </c>
      <c r="O112" s="15">
        <f>SUM(O94:O111)</f>
        <v>5913895.2800000003</v>
      </c>
      <c r="P112" s="21">
        <f>O112/$O$116*100</f>
        <v>76.128621194267794</v>
      </c>
      <c r="Q112" s="27"/>
      <c r="S112" s="6" t="s">
        <v>474</v>
      </c>
      <c r="T112" s="15">
        <f>SUM(T94:T111)</f>
        <v>24037339.960000001</v>
      </c>
      <c r="U112" s="23">
        <f t="shared" si="24"/>
        <v>99.236036335310914</v>
      </c>
      <c r="V112" s="27"/>
      <c r="Y112" s="6"/>
      <c r="Z112" s="59"/>
      <c r="AA112" s="59"/>
      <c r="AB112" s="59"/>
    </row>
    <row r="113" spans="1:28">
      <c r="A113" t="s">
        <v>126</v>
      </c>
      <c r="B113" s="1">
        <v>715693.08</v>
      </c>
      <c r="C113" t="s">
        <v>165</v>
      </c>
      <c r="D113" s="1">
        <v>114351.89</v>
      </c>
      <c r="E113" t="s">
        <v>376</v>
      </c>
      <c r="F113" s="1">
        <f t="shared" si="19"/>
        <v>601341.18999999994</v>
      </c>
      <c r="G113" t="s">
        <v>165</v>
      </c>
      <c r="H113" s="1"/>
      <c r="I113" s="6"/>
      <c r="J113" s="1"/>
      <c r="K113" s="21"/>
      <c r="L113" s="26"/>
      <c r="N113" s="6"/>
      <c r="P113" s="21"/>
      <c r="Q113" s="27"/>
      <c r="S113" s="6"/>
      <c r="U113" s="23"/>
      <c r="V113" s="27"/>
      <c r="Y113" s="6"/>
      <c r="Z113" s="59"/>
      <c r="AA113" s="59"/>
      <c r="AB113" s="59"/>
    </row>
    <row r="114" spans="1:28">
      <c r="A114" t="s">
        <v>127</v>
      </c>
      <c r="B114" s="1">
        <v>1946705.51</v>
      </c>
      <c r="C114" t="s">
        <v>164</v>
      </c>
      <c r="D114" s="1">
        <v>33465.07</v>
      </c>
      <c r="E114" t="s">
        <v>375</v>
      </c>
      <c r="F114" s="1">
        <f t="shared" si="19"/>
        <v>1913240.44</v>
      </c>
      <c r="G114" t="s">
        <v>164</v>
      </c>
      <c r="H114" s="1"/>
      <c r="I114" s="6" t="s">
        <v>476</v>
      </c>
      <c r="J114" s="1">
        <v>82417.72</v>
      </c>
      <c r="K114" s="21">
        <f t="shared" si="21"/>
        <v>0.33960309439769609</v>
      </c>
      <c r="L114" s="26">
        <v>0.3</v>
      </c>
      <c r="M114">
        <v>0.2</v>
      </c>
      <c r="N114" s="6" t="s">
        <v>476</v>
      </c>
      <c r="O114" s="1">
        <v>1854398.94</v>
      </c>
      <c r="P114" s="21">
        <f>O114/$O$116*100</f>
        <v>23.871378805732206</v>
      </c>
      <c r="Q114" s="27">
        <v>23.9</v>
      </c>
      <c r="R114">
        <v>23.9</v>
      </c>
      <c r="S114" s="6" t="s">
        <v>476</v>
      </c>
      <c r="T114" s="1">
        <v>185050.26</v>
      </c>
      <c r="U114" s="23">
        <f t="shared" si="24"/>
        <v>0.76396366468907462</v>
      </c>
      <c r="V114" s="27">
        <v>0.8</v>
      </c>
      <c r="W114">
        <v>0.8</v>
      </c>
      <c r="Y114" s="6" t="s">
        <v>146</v>
      </c>
      <c r="Z114" s="59">
        <v>0.2</v>
      </c>
      <c r="AA114" s="59">
        <v>23.9</v>
      </c>
      <c r="AB114" s="59">
        <v>0.8</v>
      </c>
    </row>
    <row r="115" spans="1:28">
      <c r="A115" t="s">
        <v>128</v>
      </c>
      <c r="B115" s="1">
        <v>4442647.6100000003</v>
      </c>
      <c r="C115" t="s">
        <v>163</v>
      </c>
      <c r="D115" s="1">
        <v>37148.910000000003</v>
      </c>
      <c r="E115" t="s">
        <v>374</v>
      </c>
      <c r="F115" s="1">
        <f t="shared" si="19"/>
        <v>4405498.7</v>
      </c>
      <c r="G115" t="s">
        <v>163</v>
      </c>
      <c r="H115" s="1"/>
      <c r="I115" s="8"/>
      <c r="K115" s="1"/>
      <c r="L115" s="1"/>
      <c r="N115" s="8"/>
      <c r="S115" s="8"/>
      <c r="Z115" s="59"/>
      <c r="AA115" s="59"/>
      <c r="AB115" s="59"/>
    </row>
    <row r="116" spans="1:28">
      <c r="A116" t="s">
        <v>129</v>
      </c>
      <c r="B116" s="1">
        <v>13645670.83</v>
      </c>
      <c r="C116" t="s">
        <v>162</v>
      </c>
      <c r="D116" s="1">
        <v>33188.32</v>
      </c>
      <c r="E116" t="s">
        <v>373</v>
      </c>
      <c r="F116" s="1">
        <f t="shared" si="19"/>
        <v>13612482.51</v>
      </c>
      <c r="G116" t="s">
        <v>162</v>
      </c>
      <c r="H116" s="1"/>
      <c r="I116" s="9" t="s">
        <v>475</v>
      </c>
      <c r="J116" s="1">
        <f>SUM(J112:J115)</f>
        <v>24268836.580000002</v>
      </c>
      <c r="K116" s="1"/>
      <c r="L116" s="1"/>
      <c r="N116" s="9" t="s">
        <v>475</v>
      </c>
      <c r="O116" s="15">
        <f>SUM(O112:O115)</f>
        <v>7768294.2200000007</v>
      </c>
      <c r="S116" s="9" t="s">
        <v>475</v>
      </c>
      <c r="T116" s="15">
        <f>SUM(T112:T115)</f>
        <v>24222390.220000003</v>
      </c>
    </row>
    <row r="117" spans="1:28">
      <c r="A117" t="s">
        <v>130</v>
      </c>
      <c r="B117" s="1">
        <v>441475.96</v>
      </c>
      <c r="C117" t="s">
        <v>161</v>
      </c>
      <c r="D117" s="1">
        <v>30956.35</v>
      </c>
      <c r="E117" t="s">
        <v>372</v>
      </c>
      <c r="F117" s="1">
        <f t="shared" si="19"/>
        <v>410519.61000000004</v>
      </c>
      <c r="G117" t="s">
        <v>161</v>
      </c>
      <c r="H117" s="1"/>
      <c r="I117" s="9" t="s">
        <v>271</v>
      </c>
      <c r="J117" s="1"/>
      <c r="K117" s="1">
        <f>K112/K114</f>
        <v>293.46139228311586</v>
      </c>
      <c r="L117" s="1"/>
      <c r="N117" s="6" t="s">
        <v>367</v>
      </c>
      <c r="P117" s="24">
        <f>P112/P114</f>
        <v>3.1891170515876159</v>
      </c>
      <c r="S117" s="7" t="s">
        <v>366</v>
      </c>
      <c r="U117" s="24">
        <f>U112/U114</f>
        <v>129.8962776923415</v>
      </c>
    </row>
    <row r="118" spans="1:28">
      <c r="A118" t="s">
        <v>131</v>
      </c>
      <c r="B118" s="1">
        <v>313851.28000000003</v>
      </c>
      <c r="C118" t="s">
        <v>160</v>
      </c>
      <c r="D118" s="1">
        <v>35421.53</v>
      </c>
      <c r="E118" t="s">
        <v>371</v>
      </c>
      <c r="F118" s="1">
        <f t="shared" si="19"/>
        <v>278429.75</v>
      </c>
      <c r="G118" t="s">
        <v>160</v>
      </c>
      <c r="H118" s="1"/>
      <c r="I118" s="1"/>
      <c r="J118" s="1"/>
      <c r="K118" s="1"/>
      <c r="L118" s="1"/>
    </row>
    <row r="119" spans="1:28">
      <c r="A119" t="s">
        <v>132</v>
      </c>
      <c r="B119" s="1">
        <v>357879.99</v>
      </c>
      <c r="C119" t="s">
        <v>159</v>
      </c>
      <c r="D119" s="1">
        <v>29668.240000000002</v>
      </c>
      <c r="E119" t="s">
        <v>370</v>
      </c>
      <c r="F119" s="1">
        <f t="shared" si="19"/>
        <v>328211.75</v>
      </c>
      <c r="G119" t="s">
        <v>159</v>
      </c>
      <c r="H119" s="1"/>
      <c r="I119" s="1"/>
      <c r="J119" s="1"/>
      <c r="K119" s="1"/>
      <c r="L119" s="1"/>
      <c r="Z119" s="10" t="s">
        <v>173</v>
      </c>
      <c r="AA119" s="10" t="s">
        <v>489</v>
      </c>
      <c r="AB119" s="10" t="s">
        <v>489</v>
      </c>
    </row>
    <row r="120" spans="1:28">
      <c r="A120" t="s">
        <v>133</v>
      </c>
      <c r="B120" s="1">
        <v>84731.49</v>
      </c>
      <c r="C120" t="s">
        <v>158</v>
      </c>
      <c r="D120" s="1">
        <v>24956.48</v>
      </c>
      <c r="E120" t="s">
        <v>284</v>
      </c>
      <c r="F120" s="1">
        <f t="shared" si="19"/>
        <v>59775.010000000009</v>
      </c>
      <c r="G120" t="s">
        <v>158</v>
      </c>
      <c r="H120" s="1"/>
      <c r="I120" s="1"/>
      <c r="J120" s="3" t="s">
        <v>489</v>
      </c>
      <c r="K120" s="1"/>
      <c r="L120" s="1"/>
      <c r="O120" s="10" t="s">
        <v>489</v>
      </c>
      <c r="T120" s="10" t="s">
        <v>489</v>
      </c>
      <c r="Z120" s="10" t="s">
        <v>174</v>
      </c>
      <c r="AA120" s="10" t="s">
        <v>175</v>
      </c>
      <c r="AB120" s="10" t="s">
        <v>174</v>
      </c>
    </row>
    <row r="121" spans="1:28">
      <c r="A121" t="s">
        <v>134</v>
      </c>
      <c r="B121" s="1">
        <v>189873.5</v>
      </c>
      <c r="C121" t="s">
        <v>157</v>
      </c>
      <c r="D121" s="1">
        <v>23159.54</v>
      </c>
      <c r="E121" t="s">
        <v>283</v>
      </c>
      <c r="F121" s="1">
        <f t="shared" si="19"/>
        <v>166713.96</v>
      </c>
      <c r="G121" t="s">
        <v>157</v>
      </c>
      <c r="H121" s="1"/>
      <c r="I121" s="2" t="s">
        <v>473</v>
      </c>
      <c r="J121" s="4" t="s">
        <v>490</v>
      </c>
      <c r="K121" s="5" t="s">
        <v>477</v>
      </c>
      <c r="L121" s="5" t="s">
        <v>478</v>
      </c>
      <c r="M121" s="5" t="s">
        <v>481</v>
      </c>
      <c r="N121" s="2" t="s">
        <v>473</v>
      </c>
      <c r="O121" s="4" t="s">
        <v>491</v>
      </c>
      <c r="P121" s="5" t="s">
        <v>477</v>
      </c>
      <c r="Q121" s="5" t="s">
        <v>478</v>
      </c>
      <c r="R121" s="5" t="s">
        <v>481</v>
      </c>
      <c r="S121" s="2" t="s">
        <v>473</v>
      </c>
      <c r="T121" s="4" t="s">
        <v>490</v>
      </c>
      <c r="U121" s="5" t="s">
        <v>477</v>
      </c>
      <c r="V121" s="5" t="s">
        <v>478</v>
      </c>
      <c r="W121" s="5" t="s">
        <v>481</v>
      </c>
      <c r="Y121" s="2" t="s">
        <v>473</v>
      </c>
      <c r="Z121" s="5" t="s">
        <v>143</v>
      </c>
      <c r="AA121" s="5" t="s">
        <v>143</v>
      </c>
      <c r="AB121" s="5" t="s">
        <v>143</v>
      </c>
    </row>
    <row r="122" spans="1:28">
      <c r="A122" t="s">
        <v>135</v>
      </c>
      <c r="B122" s="1">
        <v>795957.72</v>
      </c>
      <c r="C122" t="s">
        <v>156</v>
      </c>
      <c r="D122" s="1">
        <v>23497.97</v>
      </c>
      <c r="E122" t="s">
        <v>282</v>
      </c>
      <c r="F122" s="1">
        <f t="shared" si="19"/>
        <v>772459.75</v>
      </c>
      <c r="G122" t="s">
        <v>156</v>
      </c>
      <c r="H122" s="1"/>
      <c r="I122" s="32">
        <v>2</v>
      </c>
      <c r="J122" s="48">
        <v>8615645.7699999996</v>
      </c>
      <c r="K122" s="46">
        <f>J122/$J$145*100</f>
        <v>32.99484452089132</v>
      </c>
      <c r="L122" s="45">
        <v>100</v>
      </c>
      <c r="M122" s="47">
        <f>K122/L122*100</f>
        <v>32.99484452089132</v>
      </c>
      <c r="N122" s="32">
        <v>2</v>
      </c>
      <c r="O122" s="48">
        <v>5147575.870000001</v>
      </c>
      <c r="P122" s="46">
        <f>O122/$O$145*100</f>
        <v>72.052008810351992</v>
      </c>
      <c r="Q122" s="45">
        <v>100</v>
      </c>
      <c r="R122" s="47">
        <f>P122/Q122*100</f>
        <v>72.052008810351992</v>
      </c>
      <c r="S122" s="32">
        <v>2</v>
      </c>
      <c r="T122" s="48">
        <v>10904195.190000001</v>
      </c>
      <c r="U122" s="46">
        <f>T122/$T$145*100</f>
        <v>38.758315318583634</v>
      </c>
      <c r="V122" s="45">
        <v>100</v>
      </c>
      <c r="W122" s="47">
        <f>U122/V122*100</f>
        <v>38.758315318583634</v>
      </c>
      <c r="X122" s="43"/>
      <c r="Y122" s="32"/>
      <c r="Z122" s="60"/>
      <c r="AA122" s="60"/>
      <c r="AB122" s="60"/>
    </row>
    <row r="123" spans="1:28">
      <c r="A123" t="s">
        <v>136</v>
      </c>
      <c r="B123" s="1">
        <v>82405.16</v>
      </c>
      <c r="C123" t="s">
        <v>155</v>
      </c>
      <c r="D123" s="1">
        <v>24268.84</v>
      </c>
      <c r="E123" t="s">
        <v>281</v>
      </c>
      <c r="F123" s="1">
        <f t="shared" si="19"/>
        <v>58136.320000000007</v>
      </c>
      <c r="G123" t="s">
        <v>155</v>
      </c>
      <c r="H123" s="1"/>
      <c r="I123" s="6">
        <v>3</v>
      </c>
      <c r="J123" s="16">
        <v>2219089.9700000002</v>
      </c>
      <c r="K123" s="23">
        <f t="shared" ref="K123:K143" si="26">J123/$J$145*100</f>
        <v>8.4983215991735701</v>
      </c>
      <c r="L123" s="27">
        <v>100</v>
      </c>
      <c r="M123" s="31">
        <f t="shared" ref="M123:M135" si="27">K123/L123*100</f>
        <v>8.4983215991735701</v>
      </c>
      <c r="N123" s="6">
        <v>3</v>
      </c>
      <c r="O123" s="16">
        <v>1438549.8399999999</v>
      </c>
      <c r="P123" s="23">
        <f t="shared" ref="P123:P143" si="28">O123/$O$145*100</f>
        <v>20.135770382692858</v>
      </c>
      <c r="Q123" s="27">
        <v>100</v>
      </c>
      <c r="R123" s="31">
        <f t="shared" ref="R123:R134" si="29">P123/Q123*100</f>
        <v>20.135770382692858</v>
      </c>
      <c r="S123" s="6">
        <v>3</v>
      </c>
      <c r="T123" s="16">
        <v>2384433.8200000003</v>
      </c>
      <c r="U123" s="23">
        <f t="shared" ref="U123:U143" si="30">T123/$T$145*100</f>
        <v>8.4753286456765</v>
      </c>
      <c r="V123" s="27">
        <v>100</v>
      </c>
      <c r="W123" s="31">
        <f t="shared" ref="W123:W135" si="31">U123/V123*100</f>
        <v>8.4753286456765</v>
      </c>
      <c r="Y123" s="6">
        <v>3</v>
      </c>
      <c r="Z123" s="60">
        <v>8.4983215991735701</v>
      </c>
      <c r="AA123" s="60">
        <v>20.135770382692858</v>
      </c>
      <c r="AB123" s="60">
        <v>8.4753286456765</v>
      </c>
    </row>
    <row r="124" spans="1:28">
      <c r="A124" t="s">
        <v>137</v>
      </c>
      <c r="B124" s="1">
        <v>82618.31</v>
      </c>
      <c r="C124" t="s">
        <v>154</v>
      </c>
      <c r="D124" s="1">
        <v>22989.38</v>
      </c>
      <c r="E124" t="s">
        <v>280</v>
      </c>
      <c r="F124" s="1">
        <f t="shared" si="19"/>
        <v>59628.929999999993</v>
      </c>
      <c r="G124" t="s">
        <v>154</v>
      </c>
      <c r="H124" s="1"/>
      <c r="I124" s="6">
        <v>4</v>
      </c>
      <c r="J124" s="16">
        <v>2822876.53</v>
      </c>
      <c r="K124" s="23">
        <f t="shared" si="26"/>
        <v>10.810608362444688</v>
      </c>
      <c r="L124" s="27">
        <v>91.5</v>
      </c>
      <c r="M124" s="31">
        <f t="shared" si="27"/>
        <v>11.814872527261953</v>
      </c>
      <c r="N124" s="6">
        <v>4</v>
      </c>
      <c r="O124" s="16">
        <v>1198037.6500000001</v>
      </c>
      <c r="P124" s="23">
        <f t="shared" si="28"/>
        <v>16.769256343750286</v>
      </c>
      <c r="Q124" s="27">
        <v>79.900000000000006</v>
      </c>
      <c r="R124" s="31">
        <f t="shared" si="29"/>
        <v>20.987805186170569</v>
      </c>
      <c r="S124" s="6">
        <v>4</v>
      </c>
      <c r="T124" s="16">
        <v>2968355.23</v>
      </c>
      <c r="U124" s="23">
        <f t="shared" si="30"/>
        <v>10.550842678184564</v>
      </c>
      <c r="V124" s="27">
        <v>91.5</v>
      </c>
      <c r="W124" s="31">
        <f t="shared" si="31"/>
        <v>11.530975604573294</v>
      </c>
      <c r="Y124" s="6">
        <v>4</v>
      </c>
      <c r="Z124" s="60">
        <v>11.814872527261953</v>
      </c>
      <c r="AA124" s="60">
        <v>20.987805186170569</v>
      </c>
      <c r="AB124" s="60">
        <v>11.530975604573294</v>
      </c>
    </row>
    <row r="125" spans="1:28">
      <c r="A125" t="s">
        <v>138</v>
      </c>
      <c r="B125" s="1">
        <v>20929163</v>
      </c>
      <c r="C125" t="s">
        <v>311</v>
      </c>
      <c r="D125" s="1">
        <v>16026094</v>
      </c>
      <c r="E125" t="s">
        <v>378</v>
      </c>
      <c r="F125" s="1">
        <f t="shared" si="19"/>
        <v>4903069</v>
      </c>
      <c r="G125" t="s">
        <v>420</v>
      </c>
      <c r="H125" s="1"/>
      <c r="I125" s="6">
        <v>5</v>
      </c>
      <c r="J125" s="16">
        <v>435932.94</v>
      </c>
      <c r="K125" s="23">
        <f t="shared" si="26"/>
        <v>1.6694673807178873</v>
      </c>
      <c r="L125" s="27">
        <v>80.7</v>
      </c>
      <c r="M125" s="31">
        <f t="shared" si="27"/>
        <v>2.068732813776812</v>
      </c>
      <c r="N125" s="6">
        <v>5</v>
      </c>
      <c r="O125" s="16">
        <v>266318.12</v>
      </c>
      <c r="P125" s="23">
        <f t="shared" si="28"/>
        <v>3.7277266063096177</v>
      </c>
      <c r="Q125" s="27">
        <v>63.1</v>
      </c>
      <c r="R125" s="31">
        <f t="shared" si="29"/>
        <v>5.9076491383670646</v>
      </c>
      <c r="S125" s="6">
        <v>5</v>
      </c>
      <c r="T125" s="16">
        <v>476432.71</v>
      </c>
      <c r="U125" s="23">
        <f t="shared" si="30"/>
        <v>1.6934518211121012</v>
      </c>
      <c r="V125" s="27">
        <v>80.900000000000006</v>
      </c>
      <c r="W125" s="31">
        <f t="shared" si="31"/>
        <v>2.0932655390755266</v>
      </c>
      <c r="Y125" s="6">
        <v>5</v>
      </c>
      <c r="Z125" s="60">
        <v>2.068732813776812</v>
      </c>
      <c r="AA125" s="60">
        <v>5.9076491383670646</v>
      </c>
      <c r="AB125" s="60">
        <v>2.0932655390755266</v>
      </c>
    </row>
    <row r="126" spans="1:28">
      <c r="A126" t="s">
        <v>139</v>
      </c>
      <c r="B126" s="1">
        <v>2663318.17</v>
      </c>
      <c r="C126" t="s">
        <v>415</v>
      </c>
      <c r="D126" s="1">
        <v>312982.61</v>
      </c>
      <c r="E126" t="s">
        <v>377</v>
      </c>
      <c r="F126" s="1">
        <f t="shared" si="19"/>
        <v>2350335.56</v>
      </c>
      <c r="G126" t="s">
        <v>415</v>
      </c>
      <c r="H126" s="1"/>
      <c r="I126" s="6">
        <v>6</v>
      </c>
      <c r="J126" s="16">
        <v>2671599.6599999997</v>
      </c>
      <c r="K126" s="23">
        <f t="shared" si="26"/>
        <v>10.231272008733724</v>
      </c>
      <c r="L126" s="27">
        <v>79</v>
      </c>
      <c r="M126" s="31">
        <f t="shared" si="27"/>
        <v>12.95097722624522</v>
      </c>
      <c r="N126" s="6">
        <v>6</v>
      </c>
      <c r="O126" s="16">
        <v>880779.59</v>
      </c>
      <c r="P126" s="23">
        <f t="shared" si="28"/>
        <v>12.328509648301349</v>
      </c>
      <c r="Q126" s="27">
        <v>59.4</v>
      </c>
      <c r="R126" s="31">
        <f t="shared" si="29"/>
        <v>20.75506674798207</v>
      </c>
      <c r="S126" s="6">
        <v>6</v>
      </c>
      <c r="T126" s="16">
        <v>2939996.98</v>
      </c>
      <c r="U126" s="23">
        <f t="shared" si="30"/>
        <v>10.45004495985399</v>
      </c>
      <c r="V126" s="27">
        <v>79.2</v>
      </c>
      <c r="W126" s="31">
        <f t="shared" si="31"/>
        <v>13.194501211936856</v>
      </c>
      <c r="Y126" s="6">
        <v>6</v>
      </c>
      <c r="Z126" s="60">
        <v>12.95097722624522</v>
      </c>
      <c r="AA126" s="60">
        <v>20.75506674798207</v>
      </c>
      <c r="AB126" s="60">
        <v>13.194501211936856</v>
      </c>
    </row>
    <row r="127" spans="1:28">
      <c r="A127" t="s">
        <v>285</v>
      </c>
      <c r="B127" s="1">
        <v>473126.86</v>
      </c>
      <c r="C127" t="s">
        <v>78</v>
      </c>
      <c r="D127" s="1">
        <v>114351.89</v>
      </c>
      <c r="E127" t="s">
        <v>376</v>
      </c>
      <c r="F127" s="1">
        <f t="shared" si="19"/>
        <v>358774.97</v>
      </c>
      <c r="G127" t="s">
        <v>78</v>
      </c>
      <c r="H127" s="1"/>
      <c r="I127" s="6">
        <v>7</v>
      </c>
      <c r="J127" s="16">
        <v>4637209.4899999993</v>
      </c>
      <c r="K127" s="23">
        <f t="shared" si="26"/>
        <v>17.758855252164309</v>
      </c>
      <c r="L127" s="27">
        <v>68.8</v>
      </c>
      <c r="M127" s="31">
        <f t="shared" si="27"/>
        <v>25.812289610703935</v>
      </c>
      <c r="N127" s="6">
        <v>7</v>
      </c>
      <c r="O127" s="16">
        <v>102186.15</v>
      </c>
      <c r="P127" s="23">
        <f t="shared" si="28"/>
        <v>1.4303271221325289</v>
      </c>
      <c r="Q127" s="27">
        <v>47.1</v>
      </c>
      <c r="R127" s="31">
        <f t="shared" si="29"/>
        <v>3.0367879450796789</v>
      </c>
      <c r="S127" s="6">
        <v>7</v>
      </c>
      <c r="T127" s="16">
        <v>5019844.6899999995</v>
      </c>
      <c r="U127" s="23">
        <f t="shared" si="30"/>
        <v>17.842740335734735</v>
      </c>
      <c r="V127" s="27">
        <v>68.7</v>
      </c>
      <c r="W127" s="31">
        <f t="shared" si="31"/>
        <v>25.971965554199034</v>
      </c>
      <c r="Y127" s="6">
        <v>7</v>
      </c>
      <c r="Z127" s="60">
        <v>25.812289610703935</v>
      </c>
      <c r="AA127" s="60">
        <v>3.0367879450796789</v>
      </c>
      <c r="AB127" s="60">
        <v>25.971965554199034</v>
      </c>
    </row>
    <row r="128" spans="1:28">
      <c r="A128" t="s">
        <v>286</v>
      </c>
      <c r="B128" s="1">
        <v>714560.37</v>
      </c>
      <c r="C128" t="s">
        <v>414</v>
      </c>
      <c r="D128" s="1">
        <v>33465.07</v>
      </c>
      <c r="E128" t="s">
        <v>375</v>
      </c>
      <c r="F128" s="1">
        <f t="shared" si="19"/>
        <v>681095.3</v>
      </c>
      <c r="G128" t="s">
        <v>414</v>
      </c>
      <c r="H128" s="1"/>
      <c r="I128" s="6">
        <v>8</v>
      </c>
      <c r="J128" s="16">
        <v>1635673.02</v>
      </c>
      <c r="K128" s="23">
        <f t="shared" si="26"/>
        <v>6.2640431631762361</v>
      </c>
      <c r="L128" s="27">
        <v>51</v>
      </c>
      <c r="M128" s="31">
        <f t="shared" si="27"/>
        <v>12.282437574855365</v>
      </c>
      <c r="N128" s="6">
        <v>8</v>
      </c>
      <c r="O128" s="16">
        <v>-2579.4199999999983</v>
      </c>
      <c r="P128" s="23">
        <f t="shared" si="28"/>
        <v>-3.6104837939105107E-2</v>
      </c>
      <c r="Q128" s="27">
        <v>45.7</v>
      </c>
      <c r="R128" s="31">
        <f t="shared" si="29"/>
        <v>-7.9004021748588851E-2</v>
      </c>
      <c r="S128" s="6">
        <v>8</v>
      </c>
      <c r="T128" s="16">
        <v>1741551</v>
      </c>
      <c r="U128" s="23">
        <f t="shared" si="30"/>
        <v>6.190239777007756</v>
      </c>
      <c r="V128" s="27">
        <v>50.9</v>
      </c>
      <c r="W128" s="31">
        <f t="shared" si="31"/>
        <v>12.161571271135081</v>
      </c>
      <c r="Y128" s="6">
        <v>8</v>
      </c>
      <c r="Z128" s="60">
        <v>12.282437574855365</v>
      </c>
      <c r="AA128" s="60">
        <v>0</v>
      </c>
      <c r="AB128" s="60">
        <v>12.161571271135081</v>
      </c>
    </row>
    <row r="129" spans="1:28">
      <c r="A129" t="s">
        <v>287</v>
      </c>
      <c r="B129" s="1">
        <v>1061032.32</v>
      </c>
      <c r="C129" t="s">
        <v>75</v>
      </c>
      <c r="D129" s="1">
        <v>37148.910000000003</v>
      </c>
      <c r="E129" t="s">
        <v>374</v>
      </c>
      <c r="F129" s="1">
        <f t="shared" si="19"/>
        <v>1023883.41</v>
      </c>
      <c r="G129" t="s">
        <v>75</v>
      </c>
      <c r="H129" s="1"/>
      <c r="I129" s="6">
        <v>9</v>
      </c>
      <c r="J129" s="16">
        <v>1436360.76</v>
      </c>
      <c r="K129" s="23">
        <f t="shared" si="26"/>
        <v>5.5007484310847312</v>
      </c>
      <c r="L129" s="27">
        <v>44.7</v>
      </c>
      <c r="M129" s="31">
        <f t="shared" si="27"/>
        <v>12.305924901755549</v>
      </c>
      <c r="N129" s="6">
        <v>9</v>
      </c>
      <c r="O129" s="16">
        <v>58844.61</v>
      </c>
      <c r="P129" s="23">
        <f t="shared" si="28"/>
        <v>0.82366388864157269</v>
      </c>
      <c r="Q129" s="27">
        <v>45.7</v>
      </c>
      <c r="R129" s="31">
        <f t="shared" si="29"/>
        <v>1.8023279838984083</v>
      </c>
      <c r="S129" s="6">
        <v>9</v>
      </c>
      <c r="T129" s="16">
        <v>1521580.88</v>
      </c>
      <c r="U129" s="23">
        <f t="shared" si="30"/>
        <v>5.4083690269825366</v>
      </c>
      <c r="V129" s="27">
        <v>44.7</v>
      </c>
      <c r="W129" s="31">
        <f t="shared" si="31"/>
        <v>12.099259568193593</v>
      </c>
      <c r="Y129" s="6">
        <v>9</v>
      </c>
      <c r="Z129" s="60">
        <v>12.305924901755549</v>
      </c>
      <c r="AA129" s="60">
        <v>1.8023279838984083</v>
      </c>
      <c r="AB129" s="60">
        <v>12.099259568193593</v>
      </c>
    </row>
    <row r="130" spans="1:28">
      <c r="A130" t="s">
        <v>288</v>
      </c>
      <c r="B130" s="1">
        <v>1463785.5</v>
      </c>
      <c r="C130" t="s">
        <v>74</v>
      </c>
      <c r="D130" s="1">
        <v>33188.32</v>
      </c>
      <c r="E130" t="s">
        <v>373</v>
      </c>
      <c r="F130" s="1">
        <f t="shared" si="19"/>
        <v>1430597.18</v>
      </c>
      <c r="G130" t="s">
        <v>74</v>
      </c>
      <c r="H130" s="1"/>
      <c r="I130" s="6">
        <v>10</v>
      </c>
      <c r="J130" s="16">
        <v>513280.08999999997</v>
      </c>
      <c r="K130" s="23">
        <f t="shared" si="26"/>
        <v>1.9656793254185874</v>
      </c>
      <c r="L130" s="27">
        <v>39.200000000000003</v>
      </c>
      <c r="M130" s="31">
        <f t="shared" si="27"/>
        <v>5.0144880750474163</v>
      </c>
      <c r="N130" s="6">
        <v>10</v>
      </c>
      <c r="O130" s="16">
        <v>61628.989999999991</v>
      </c>
      <c r="P130" s="23">
        <f t="shared" si="28"/>
        <v>0.86263760702046599</v>
      </c>
      <c r="Q130" s="27">
        <v>44.9</v>
      </c>
      <c r="R130" s="31">
        <f t="shared" si="29"/>
        <v>1.9212418864598353</v>
      </c>
      <c r="S130" s="6">
        <v>10</v>
      </c>
      <c r="T130" s="16">
        <v>547904.80000000005</v>
      </c>
      <c r="U130" s="23">
        <f t="shared" si="30"/>
        <v>1.9474951276037735</v>
      </c>
      <c r="V130" s="27">
        <v>39.299999999999997</v>
      </c>
      <c r="W130" s="31">
        <f t="shared" si="31"/>
        <v>4.955458339958712</v>
      </c>
      <c r="Y130" s="6">
        <v>10</v>
      </c>
      <c r="Z130" s="60">
        <v>5.0144880750474163</v>
      </c>
      <c r="AA130" s="60">
        <v>1.9212418864598353</v>
      </c>
      <c r="AB130" s="60">
        <v>4.955458339958712</v>
      </c>
    </row>
    <row r="131" spans="1:28">
      <c r="A131" t="s">
        <v>289</v>
      </c>
      <c r="B131" s="1">
        <v>58263.75</v>
      </c>
      <c r="C131" t="s">
        <v>73</v>
      </c>
      <c r="D131" s="1">
        <v>30956.35</v>
      </c>
      <c r="E131" t="s">
        <v>372</v>
      </c>
      <c r="F131" s="1">
        <f t="shared" ref="F131:F194" si="32">B131-D131</f>
        <v>27307.4</v>
      </c>
      <c r="G131" t="s">
        <v>73</v>
      </c>
      <c r="H131" s="1"/>
      <c r="I131" s="6">
        <v>11</v>
      </c>
      <c r="J131" s="16">
        <v>363517.02</v>
      </c>
      <c r="K131" s="23">
        <f t="shared" si="26"/>
        <v>1.3921402847552009</v>
      </c>
      <c r="L131" s="27">
        <v>37.200000000000003</v>
      </c>
      <c r="M131" s="31">
        <f t="shared" si="27"/>
        <v>3.7423125934279593</v>
      </c>
      <c r="N131" s="6">
        <v>11</v>
      </c>
      <c r="O131" s="16">
        <v>63358.270000000004</v>
      </c>
      <c r="P131" s="23">
        <f t="shared" si="28"/>
        <v>0.88684280592228748</v>
      </c>
      <c r="Q131" s="27">
        <v>44</v>
      </c>
      <c r="R131" s="31">
        <f t="shared" si="29"/>
        <v>2.0155518316415622</v>
      </c>
      <c r="S131" s="6">
        <v>11</v>
      </c>
      <c r="T131" s="16">
        <v>387932.5</v>
      </c>
      <c r="U131" s="23">
        <f t="shared" si="30"/>
        <v>1.3788830716379028</v>
      </c>
      <c r="V131" s="27">
        <v>37.4</v>
      </c>
      <c r="W131" s="31">
        <f t="shared" si="31"/>
        <v>3.6868531327216654</v>
      </c>
      <c r="Y131" s="6">
        <v>11</v>
      </c>
      <c r="Z131" s="60">
        <v>3.7423125934279593</v>
      </c>
      <c r="AA131" s="60">
        <v>2.0155518316415622</v>
      </c>
      <c r="AB131" s="60">
        <v>3.6868531327216654</v>
      </c>
    </row>
    <row r="132" spans="1:28">
      <c r="A132" t="s">
        <v>290</v>
      </c>
      <c r="B132" s="1">
        <v>77322.990000000005</v>
      </c>
      <c r="C132" t="s">
        <v>72</v>
      </c>
      <c r="D132" s="1">
        <v>35421.53</v>
      </c>
      <c r="E132" t="s">
        <v>371</v>
      </c>
      <c r="F132" s="1">
        <f t="shared" si="32"/>
        <v>41901.460000000006</v>
      </c>
      <c r="G132" t="s">
        <v>72</v>
      </c>
      <c r="H132" s="1"/>
      <c r="I132" s="6">
        <v>12</v>
      </c>
      <c r="J132" s="16">
        <v>913020.34</v>
      </c>
      <c r="K132" s="23">
        <f t="shared" si="26"/>
        <v>3.4965416367984372</v>
      </c>
      <c r="L132" s="27">
        <v>35.799999999999997</v>
      </c>
      <c r="M132" s="31">
        <f t="shared" si="27"/>
        <v>9.7668760804425627</v>
      </c>
      <c r="N132" s="6">
        <v>12</v>
      </c>
      <c r="O132" s="16">
        <v>166451.4</v>
      </c>
      <c r="P132" s="23">
        <f t="shared" si="28"/>
        <v>2.3298651719135166</v>
      </c>
      <c r="Q132" s="27">
        <v>43.1</v>
      </c>
      <c r="R132" s="31">
        <f t="shared" si="29"/>
        <v>5.405719656411871</v>
      </c>
      <c r="S132" s="6">
        <v>12</v>
      </c>
      <c r="T132" s="16">
        <v>973622.92999999993</v>
      </c>
      <c r="U132" s="23">
        <f t="shared" si="30"/>
        <v>3.4606849808549027</v>
      </c>
      <c r="V132" s="27">
        <v>36</v>
      </c>
      <c r="W132" s="31">
        <f t="shared" si="31"/>
        <v>9.6130138357080632</v>
      </c>
      <c r="Y132" s="6">
        <v>12</v>
      </c>
      <c r="Z132" s="60">
        <v>9.7668760804425627</v>
      </c>
      <c r="AA132" s="60">
        <v>5.405719656411871</v>
      </c>
      <c r="AB132" s="60">
        <v>9.6130138357080632</v>
      </c>
    </row>
    <row r="133" spans="1:28">
      <c r="A133" t="s">
        <v>291</v>
      </c>
      <c r="B133" s="1">
        <v>27498889</v>
      </c>
      <c r="C133" t="s">
        <v>312</v>
      </c>
      <c r="D133" s="1">
        <v>16026094</v>
      </c>
      <c r="E133" t="s">
        <v>378</v>
      </c>
      <c r="F133" s="1">
        <f t="shared" si="32"/>
        <v>11472795</v>
      </c>
      <c r="G133" t="s">
        <v>419</v>
      </c>
      <c r="H133" s="1"/>
      <c r="I133" s="6">
        <v>13</v>
      </c>
      <c r="J133" s="16">
        <v>5117332.0600000005</v>
      </c>
      <c r="K133" s="23">
        <f t="shared" si="26"/>
        <v>19.597553124734901</v>
      </c>
      <c r="L133" s="27">
        <v>32.299999999999997</v>
      </c>
      <c r="M133" s="31">
        <f t="shared" si="27"/>
        <v>60.673539085866565</v>
      </c>
      <c r="N133" s="6">
        <v>13</v>
      </c>
      <c r="O133" s="16">
        <v>392602.28</v>
      </c>
      <c r="P133" s="23">
        <f t="shared" si="28"/>
        <v>5.4953600785925438</v>
      </c>
      <c r="Q133" s="27">
        <v>40.799999999999997</v>
      </c>
      <c r="R133" s="31">
        <f t="shared" si="29"/>
        <v>13.469019800471921</v>
      </c>
      <c r="S133" s="6">
        <v>13</v>
      </c>
      <c r="T133" s="16">
        <v>5528334.3600000003</v>
      </c>
      <c r="U133" s="23">
        <f t="shared" si="30"/>
        <v>19.650136720584534</v>
      </c>
      <c r="V133" s="27">
        <v>32.5</v>
      </c>
      <c r="W133" s="31">
        <f t="shared" si="31"/>
        <v>60.461959140260099</v>
      </c>
      <c r="Y133" s="6">
        <v>13</v>
      </c>
      <c r="Z133" s="60">
        <v>60.673539085866565</v>
      </c>
      <c r="AA133" s="60">
        <v>13.469019800471921</v>
      </c>
      <c r="AB133" s="60">
        <v>60.461959140260099</v>
      </c>
    </row>
    <row r="134" spans="1:28">
      <c r="A134" t="s">
        <v>292</v>
      </c>
      <c r="B134" s="1">
        <v>1787430.22</v>
      </c>
      <c r="C134" t="s">
        <v>415</v>
      </c>
      <c r="D134" s="1">
        <v>312982.61</v>
      </c>
      <c r="E134" t="s">
        <v>377</v>
      </c>
      <c r="F134" s="1">
        <f t="shared" si="32"/>
        <v>1474447.6099999999</v>
      </c>
      <c r="G134" t="s">
        <v>415</v>
      </c>
      <c r="H134" s="1"/>
      <c r="I134" s="6">
        <v>14</v>
      </c>
      <c r="J134" s="16">
        <v>2929564.52</v>
      </c>
      <c r="K134" s="23">
        <f t="shared" si="26"/>
        <v>11.219185239473886</v>
      </c>
      <c r="L134" s="27">
        <v>12.7</v>
      </c>
      <c r="M134" s="31">
        <f t="shared" si="27"/>
        <v>88.340041255699887</v>
      </c>
      <c r="N134" s="6">
        <v>14</v>
      </c>
      <c r="O134" s="16">
        <v>141788.64000000001</v>
      </c>
      <c r="P134" s="23">
        <f t="shared" si="28"/>
        <v>1.9846538635841082</v>
      </c>
      <c r="Q134" s="27">
        <v>35.299999999999997</v>
      </c>
      <c r="R134" s="31">
        <f t="shared" si="29"/>
        <v>5.6222489053374174</v>
      </c>
      <c r="S134" s="6">
        <v>14</v>
      </c>
      <c r="T134" s="16">
        <v>3161278.81</v>
      </c>
      <c r="U134" s="23">
        <f t="shared" si="30"/>
        <v>11.236578105305984</v>
      </c>
      <c r="V134" s="27">
        <v>12.8</v>
      </c>
      <c r="W134" s="31">
        <f t="shared" si="31"/>
        <v>87.785766447702997</v>
      </c>
      <c r="Y134" s="6">
        <v>14</v>
      </c>
      <c r="Z134" s="60">
        <v>88.340041255699887</v>
      </c>
      <c r="AA134" s="60">
        <v>5.6222489053374174</v>
      </c>
      <c r="AB134" s="60">
        <v>87.785766447702997</v>
      </c>
    </row>
    <row r="135" spans="1:28">
      <c r="A135" t="s">
        <v>293</v>
      </c>
      <c r="B135" s="1">
        <v>731260.51</v>
      </c>
      <c r="C135" t="s">
        <v>78</v>
      </c>
      <c r="D135" s="1">
        <v>114351.89</v>
      </c>
      <c r="E135" t="s">
        <v>376</v>
      </c>
      <c r="F135" s="1">
        <f t="shared" si="32"/>
        <v>616908.62</v>
      </c>
      <c r="G135" t="s">
        <v>78</v>
      </c>
      <c r="H135" s="1"/>
      <c r="I135" s="6">
        <v>15</v>
      </c>
      <c r="J135" s="16">
        <v>215342.47999999998</v>
      </c>
      <c r="K135" s="23">
        <f t="shared" si="26"/>
        <v>0.82468474633482403</v>
      </c>
      <c r="L135" s="27">
        <v>1.5</v>
      </c>
      <c r="M135" s="31">
        <f t="shared" si="27"/>
        <v>54.978983088988265</v>
      </c>
      <c r="N135" s="6">
        <v>15</v>
      </c>
      <c r="P135" s="23"/>
      <c r="Q135" s="27"/>
      <c r="S135" s="6">
        <v>15</v>
      </c>
      <c r="T135" s="16">
        <v>232608.49</v>
      </c>
      <c r="U135" s="23">
        <f t="shared" si="30"/>
        <v>0.82679308689077202</v>
      </c>
      <c r="V135" s="27">
        <v>1.6</v>
      </c>
      <c r="W135" s="31">
        <f t="shared" si="31"/>
        <v>51.674567930673241</v>
      </c>
      <c r="Y135" s="6">
        <v>15</v>
      </c>
      <c r="Z135" s="60">
        <v>54.978983088988265</v>
      </c>
      <c r="AA135" s="60"/>
      <c r="AB135" s="60">
        <v>51.674567930673241</v>
      </c>
    </row>
    <row r="136" spans="1:28">
      <c r="A136" t="s">
        <v>294</v>
      </c>
      <c r="B136" s="1">
        <v>1953617.85</v>
      </c>
      <c r="C136" t="s">
        <v>414</v>
      </c>
      <c r="D136" s="1">
        <v>33465.07</v>
      </c>
      <c r="E136" t="s">
        <v>375</v>
      </c>
      <c r="F136" s="1">
        <f t="shared" si="32"/>
        <v>1920152.78</v>
      </c>
      <c r="G136" t="s">
        <v>414</v>
      </c>
      <c r="H136" s="1"/>
      <c r="I136" s="6">
        <v>16</v>
      </c>
      <c r="J136" s="1"/>
      <c r="K136" s="23"/>
      <c r="L136" s="27"/>
      <c r="N136" s="6">
        <v>16</v>
      </c>
      <c r="P136" s="23"/>
      <c r="Q136" s="27"/>
      <c r="S136" s="6">
        <v>16</v>
      </c>
      <c r="U136" s="23"/>
      <c r="V136" s="27"/>
      <c r="Y136" s="6">
        <v>16</v>
      </c>
      <c r="Z136" s="60"/>
      <c r="AA136" s="60"/>
      <c r="AB136" s="60"/>
    </row>
    <row r="137" spans="1:28">
      <c r="A137" t="s">
        <v>295</v>
      </c>
      <c r="B137" s="1">
        <v>4424967.8600000003</v>
      </c>
      <c r="C137" t="s">
        <v>75</v>
      </c>
      <c r="D137" s="1">
        <v>37148.910000000003</v>
      </c>
      <c r="E137" t="s">
        <v>374</v>
      </c>
      <c r="F137" s="1">
        <f t="shared" si="32"/>
        <v>4387818.95</v>
      </c>
      <c r="G137" t="s">
        <v>75</v>
      </c>
      <c r="H137" s="1"/>
      <c r="I137" s="6">
        <v>17</v>
      </c>
      <c r="J137" s="1"/>
      <c r="K137" s="23"/>
      <c r="L137" s="27"/>
      <c r="N137" s="6">
        <v>17</v>
      </c>
      <c r="P137" s="23"/>
      <c r="Q137" s="27"/>
      <c r="S137" s="6">
        <v>17</v>
      </c>
      <c r="U137" s="23"/>
      <c r="V137" s="27"/>
      <c r="Y137" s="6">
        <v>17</v>
      </c>
      <c r="Z137" s="60"/>
      <c r="AA137" s="60"/>
      <c r="AB137" s="60"/>
    </row>
    <row r="138" spans="1:28">
      <c r="A138" t="s">
        <v>296</v>
      </c>
      <c r="B138" s="1">
        <v>13662689.42</v>
      </c>
      <c r="C138" t="s">
        <v>74</v>
      </c>
      <c r="D138" s="1">
        <v>33188.32</v>
      </c>
      <c r="E138" t="s">
        <v>373</v>
      </c>
      <c r="F138" s="1">
        <f t="shared" si="32"/>
        <v>13629501.1</v>
      </c>
      <c r="G138" t="s">
        <v>74</v>
      </c>
      <c r="H138" s="1"/>
      <c r="I138" s="6">
        <v>18</v>
      </c>
      <c r="J138" s="1"/>
      <c r="K138" s="23"/>
      <c r="L138" s="27"/>
      <c r="N138" s="6">
        <v>18</v>
      </c>
      <c r="P138" s="23"/>
      <c r="Q138" s="27"/>
      <c r="S138" s="6">
        <v>18</v>
      </c>
      <c r="U138" s="23"/>
      <c r="V138" s="27"/>
      <c r="Y138" s="6">
        <v>18</v>
      </c>
      <c r="Z138" s="60"/>
      <c r="AA138" s="60"/>
      <c r="AB138" s="60"/>
    </row>
    <row r="139" spans="1:28">
      <c r="A139" t="s">
        <v>297</v>
      </c>
      <c r="B139" s="1">
        <v>427095.3</v>
      </c>
      <c r="C139" t="s">
        <v>73</v>
      </c>
      <c r="D139" s="1">
        <v>30956.35</v>
      </c>
      <c r="E139" t="s">
        <v>372</v>
      </c>
      <c r="F139" s="1">
        <f t="shared" si="32"/>
        <v>396138.95</v>
      </c>
      <c r="G139" t="s">
        <v>73</v>
      </c>
      <c r="H139" s="1"/>
      <c r="I139" s="7"/>
      <c r="J139" s="1"/>
      <c r="K139" s="23"/>
      <c r="L139" s="27"/>
      <c r="N139" s="7"/>
      <c r="P139" s="23"/>
      <c r="Q139" s="27"/>
      <c r="S139" s="7"/>
      <c r="U139" s="23"/>
      <c r="V139" s="27"/>
      <c r="Y139" s="7"/>
      <c r="Z139" s="60"/>
      <c r="AA139" s="60"/>
      <c r="AB139" s="60"/>
    </row>
    <row r="140" spans="1:28">
      <c r="A140" t="s">
        <v>298</v>
      </c>
      <c r="B140" s="1">
        <v>314606.45</v>
      </c>
      <c r="C140" t="s">
        <v>72</v>
      </c>
      <c r="D140" s="1">
        <v>35421.53</v>
      </c>
      <c r="E140" t="s">
        <v>371</v>
      </c>
      <c r="F140" s="1">
        <f t="shared" si="32"/>
        <v>279184.92000000004</v>
      </c>
      <c r="G140" t="s">
        <v>72</v>
      </c>
      <c r="H140" s="1"/>
      <c r="I140" s="7"/>
      <c r="J140" s="1"/>
      <c r="K140" s="23"/>
      <c r="L140" s="27"/>
      <c r="N140" s="7"/>
      <c r="P140" s="23"/>
      <c r="Q140" s="27"/>
      <c r="S140" s="7"/>
      <c r="U140" s="23"/>
      <c r="V140" s="27"/>
      <c r="Y140" s="7"/>
      <c r="Z140" s="60"/>
      <c r="AA140" s="60"/>
      <c r="AB140" s="60"/>
    </row>
    <row r="141" spans="1:28">
      <c r="A141" t="s">
        <v>299</v>
      </c>
      <c r="B141" s="1">
        <v>346108.29</v>
      </c>
      <c r="C141" t="s">
        <v>71</v>
      </c>
      <c r="D141" s="1">
        <v>29668.240000000002</v>
      </c>
      <c r="E141" t="s">
        <v>370</v>
      </c>
      <c r="F141" s="1">
        <f t="shared" si="32"/>
        <v>316440.05</v>
      </c>
      <c r="G141" t="s">
        <v>71</v>
      </c>
      <c r="H141" s="1"/>
      <c r="I141" s="6" t="s">
        <v>474</v>
      </c>
      <c r="J141" s="1">
        <f>SUM(J123:J140)</f>
        <v>25910798.880000003</v>
      </c>
      <c r="K141" s="23">
        <f t="shared" si="26"/>
        <v>99.229100555011001</v>
      </c>
      <c r="L141" s="27"/>
      <c r="N141" s="6" t="s">
        <v>474</v>
      </c>
      <c r="O141" s="16">
        <f>SUM(O123:O140)</f>
        <v>4767966.12</v>
      </c>
      <c r="P141" s="23">
        <f t="shared" si="28"/>
        <v>66.738508680922024</v>
      </c>
      <c r="Q141" s="27"/>
      <c r="S141" s="6" t="s">
        <v>474</v>
      </c>
      <c r="T141" s="16">
        <f>SUM(T123:T140)</f>
        <v>27883877.199999996</v>
      </c>
      <c r="U141" s="23">
        <f t="shared" si="30"/>
        <v>99.111588337430035</v>
      </c>
      <c r="V141" s="27"/>
      <c r="Y141" s="6"/>
      <c r="Z141" s="60"/>
      <c r="AA141" s="60"/>
      <c r="AB141" s="60"/>
    </row>
    <row r="142" spans="1:28">
      <c r="A142" t="s">
        <v>300</v>
      </c>
      <c r="B142" s="1">
        <v>68106.38</v>
      </c>
      <c r="C142" t="s">
        <v>70</v>
      </c>
      <c r="D142" s="1">
        <v>24956.48</v>
      </c>
      <c r="E142" t="s">
        <v>284</v>
      </c>
      <c r="F142" s="1">
        <f t="shared" si="32"/>
        <v>43149.900000000009</v>
      </c>
      <c r="G142" t="s">
        <v>70</v>
      </c>
      <c r="H142" s="1"/>
      <c r="I142" s="6"/>
      <c r="J142" s="1"/>
      <c r="K142" s="23"/>
      <c r="L142" s="27"/>
      <c r="N142" s="6"/>
      <c r="P142" s="23"/>
      <c r="Q142" s="27"/>
      <c r="S142" s="6"/>
      <c r="U142" s="23"/>
      <c r="V142" s="27"/>
      <c r="Y142" s="6"/>
      <c r="Z142" s="60"/>
      <c r="AA142" s="60"/>
      <c r="AB142" s="60"/>
    </row>
    <row r="143" spans="1:28">
      <c r="A143" t="s">
        <v>301</v>
      </c>
      <c r="B143" s="1">
        <v>175893.67</v>
      </c>
      <c r="C143" t="s">
        <v>69</v>
      </c>
      <c r="D143" s="1">
        <v>23159.54</v>
      </c>
      <c r="E143" t="s">
        <v>283</v>
      </c>
      <c r="F143" s="1">
        <f t="shared" si="32"/>
        <v>152734.13</v>
      </c>
      <c r="G143" t="s">
        <v>69</v>
      </c>
      <c r="H143" s="1"/>
      <c r="I143" s="6" t="s">
        <v>476</v>
      </c>
      <c r="J143" s="1">
        <v>201298.01</v>
      </c>
      <c r="K143" s="23">
        <f t="shared" si="26"/>
        <v>0.77089944498900009</v>
      </c>
      <c r="L143" s="27">
        <v>0.8</v>
      </c>
      <c r="M143">
        <v>0.8</v>
      </c>
      <c r="N143" s="6" t="s">
        <v>476</v>
      </c>
      <c r="O143" s="1">
        <v>2376284.2000000002</v>
      </c>
      <c r="P143" s="23">
        <f t="shared" si="28"/>
        <v>33.261491319077969</v>
      </c>
      <c r="Q143" s="27">
        <v>33.299999999999997</v>
      </c>
      <c r="R143">
        <v>33.299999999999997</v>
      </c>
      <c r="S143" s="6" t="s">
        <v>476</v>
      </c>
      <c r="T143" s="1">
        <v>249944.15000000002</v>
      </c>
      <c r="U143" s="23">
        <f t="shared" si="30"/>
        <v>0.88841166256996962</v>
      </c>
      <c r="V143" s="27">
        <v>0.9</v>
      </c>
      <c r="W143">
        <v>0.9</v>
      </c>
      <c r="Y143" s="6" t="s">
        <v>146</v>
      </c>
      <c r="Z143" s="60">
        <v>0.8</v>
      </c>
      <c r="AA143" s="60">
        <v>33.299999999999997</v>
      </c>
      <c r="AB143" s="60">
        <v>0.9</v>
      </c>
    </row>
    <row r="144" spans="1:28">
      <c r="A144" t="s">
        <v>302</v>
      </c>
      <c r="B144" s="1">
        <v>781870.26</v>
      </c>
      <c r="C144" t="s">
        <v>68</v>
      </c>
      <c r="D144" s="1">
        <v>23497.97</v>
      </c>
      <c r="E144" t="s">
        <v>282</v>
      </c>
      <c r="F144" s="1">
        <f t="shared" si="32"/>
        <v>758372.29</v>
      </c>
      <c r="G144" t="s">
        <v>68</v>
      </c>
      <c r="H144" s="1"/>
      <c r="I144" s="8"/>
      <c r="K144" s="1"/>
      <c r="L144" s="1"/>
      <c r="N144" s="8"/>
      <c r="S144" s="8"/>
      <c r="Z144" s="60"/>
      <c r="AA144" s="60"/>
      <c r="AB144" s="60"/>
    </row>
    <row r="145" spans="1:28">
      <c r="A145" t="s">
        <v>303</v>
      </c>
      <c r="B145" s="1">
        <v>39417.279999999999</v>
      </c>
      <c r="C145" t="s">
        <v>67</v>
      </c>
      <c r="D145" s="1">
        <v>24268.84</v>
      </c>
      <c r="E145" t="s">
        <v>281</v>
      </c>
      <c r="F145" s="1">
        <f t="shared" si="32"/>
        <v>15148.439999999999</v>
      </c>
      <c r="G145" t="s">
        <v>67</v>
      </c>
      <c r="H145" s="1"/>
      <c r="I145" s="9" t="s">
        <v>475</v>
      </c>
      <c r="J145" s="1">
        <f>SUM(J141:J144)</f>
        <v>26112096.890000004</v>
      </c>
      <c r="K145" s="1"/>
      <c r="L145" s="1"/>
      <c r="N145" s="9" t="s">
        <v>475</v>
      </c>
      <c r="O145" s="16">
        <f>SUM(O141:O144)</f>
        <v>7144250.3200000003</v>
      </c>
      <c r="S145" s="9" t="s">
        <v>475</v>
      </c>
      <c r="T145" s="16">
        <f>SUM(T141:T144)</f>
        <v>28133821.349999994</v>
      </c>
    </row>
    <row r="146" spans="1:28">
      <c r="A146" t="s">
        <v>304</v>
      </c>
      <c r="B146" s="1">
        <v>70331.600000000006</v>
      </c>
      <c r="C146" t="s">
        <v>66</v>
      </c>
      <c r="D146" s="1">
        <v>22989.38</v>
      </c>
      <c r="E146" t="s">
        <v>280</v>
      </c>
      <c r="F146" s="1">
        <f t="shared" si="32"/>
        <v>47342.22</v>
      </c>
      <c r="G146" t="s">
        <v>66</v>
      </c>
      <c r="H146" s="1"/>
      <c r="I146" s="9" t="s">
        <v>366</v>
      </c>
      <c r="J146" s="1"/>
      <c r="K146" s="1">
        <f>K141/K143</f>
        <v>128.71860422266474</v>
      </c>
      <c r="L146" s="1"/>
      <c r="N146" s="6" t="s">
        <v>367</v>
      </c>
      <c r="P146" s="24">
        <f>P141/P143</f>
        <v>2.0064797468248954</v>
      </c>
      <c r="S146" s="7" t="s">
        <v>366</v>
      </c>
      <c r="U146" s="24">
        <f>U141/U143</f>
        <v>111.56043140037482</v>
      </c>
    </row>
    <row r="147" spans="1:28">
      <c r="A147" t="s">
        <v>305</v>
      </c>
      <c r="B147" s="1">
        <v>20383981.34</v>
      </c>
      <c r="C147" t="s">
        <v>417</v>
      </c>
      <c r="D147" s="1">
        <v>11768335.57</v>
      </c>
      <c r="E147" t="s">
        <v>378</v>
      </c>
      <c r="F147" s="1">
        <f t="shared" si="32"/>
        <v>8615645.7699999996</v>
      </c>
      <c r="G147" t="s">
        <v>417</v>
      </c>
      <c r="H147" s="1"/>
      <c r="I147" s="1"/>
      <c r="J147" s="1"/>
      <c r="K147" s="1"/>
      <c r="L147" s="1"/>
    </row>
    <row r="148" spans="1:28">
      <c r="A148" t="s">
        <v>306</v>
      </c>
      <c r="B148" s="1">
        <v>2532072.58</v>
      </c>
      <c r="C148" t="s">
        <v>415</v>
      </c>
      <c r="D148" s="1">
        <v>312982.61</v>
      </c>
      <c r="E148" t="s">
        <v>377</v>
      </c>
      <c r="F148" s="1">
        <f t="shared" si="32"/>
        <v>2219089.9700000002</v>
      </c>
      <c r="G148" t="s">
        <v>415</v>
      </c>
      <c r="H148" s="1"/>
      <c r="I148" s="1"/>
      <c r="J148" s="1"/>
      <c r="K148" s="1"/>
      <c r="L148" s="1"/>
      <c r="Z148" s="10" t="s">
        <v>176</v>
      </c>
      <c r="AA148" s="10" t="s">
        <v>176</v>
      </c>
      <c r="AB148" s="10" t="s">
        <v>176</v>
      </c>
    </row>
    <row r="149" spans="1:28">
      <c r="A149" t="s">
        <v>90</v>
      </c>
      <c r="B149" s="1">
        <v>2937228.42</v>
      </c>
      <c r="C149" t="s">
        <v>78</v>
      </c>
      <c r="D149" s="1">
        <v>114351.89</v>
      </c>
      <c r="E149" t="s">
        <v>376</v>
      </c>
      <c r="F149" s="1">
        <f t="shared" si="32"/>
        <v>2822876.53</v>
      </c>
      <c r="G149" t="s">
        <v>78</v>
      </c>
      <c r="H149" s="1"/>
      <c r="I149" s="1"/>
      <c r="J149" s="3" t="s">
        <v>492</v>
      </c>
      <c r="K149" s="1"/>
      <c r="L149" s="1"/>
      <c r="O149" s="10" t="s">
        <v>492</v>
      </c>
      <c r="T149" s="10" t="s">
        <v>493</v>
      </c>
      <c r="Z149" s="10" t="s">
        <v>174</v>
      </c>
      <c r="AA149" s="10" t="s">
        <v>175</v>
      </c>
      <c r="AB149" s="10" t="s">
        <v>174</v>
      </c>
    </row>
    <row r="150" spans="1:28">
      <c r="A150" t="s">
        <v>91</v>
      </c>
      <c r="B150" s="1">
        <v>469398.01</v>
      </c>
      <c r="C150" t="s">
        <v>414</v>
      </c>
      <c r="D150" s="1">
        <v>33465.07</v>
      </c>
      <c r="E150" t="s">
        <v>375</v>
      </c>
      <c r="F150" s="1">
        <f t="shared" si="32"/>
        <v>435932.94</v>
      </c>
      <c r="G150" t="s">
        <v>414</v>
      </c>
      <c r="H150" s="1"/>
      <c r="I150" s="2" t="s">
        <v>473</v>
      </c>
      <c r="J150" s="4" t="s">
        <v>490</v>
      </c>
      <c r="K150" s="5" t="s">
        <v>477</v>
      </c>
      <c r="L150" s="5" t="s">
        <v>478</v>
      </c>
      <c r="M150" s="5" t="s">
        <v>481</v>
      </c>
      <c r="N150" s="2" t="s">
        <v>473</v>
      </c>
      <c r="O150" s="4" t="s">
        <v>491</v>
      </c>
      <c r="P150" s="5" t="s">
        <v>477</v>
      </c>
      <c r="Q150" s="5" t="s">
        <v>478</v>
      </c>
      <c r="R150" s="5" t="s">
        <v>481</v>
      </c>
      <c r="S150" s="2" t="s">
        <v>473</v>
      </c>
      <c r="T150" s="4" t="s">
        <v>490</v>
      </c>
      <c r="U150" s="5" t="s">
        <v>477</v>
      </c>
      <c r="V150" s="5" t="s">
        <v>478</v>
      </c>
      <c r="W150" s="5" t="s">
        <v>481</v>
      </c>
      <c r="Y150" s="2" t="s">
        <v>473</v>
      </c>
      <c r="Z150" s="5" t="s">
        <v>143</v>
      </c>
      <c r="AA150" s="5" t="s">
        <v>143</v>
      </c>
      <c r="AB150" s="5" t="s">
        <v>143</v>
      </c>
    </row>
    <row r="151" spans="1:28">
      <c r="A151" t="s">
        <v>92</v>
      </c>
      <c r="B151" s="1">
        <v>2708748.57</v>
      </c>
      <c r="C151" t="s">
        <v>75</v>
      </c>
      <c r="D151" s="1">
        <v>37148.910000000003</v>
      </c>
      <c r="E151" t="s">
        <v>374</v>
      </c>
      <c r="F151" s="1">
        <f t="shared" si="32"/>
        <v>2671599.6599999997</v>
      </c>
      <c r="G151" t="s">
        <v>75</v>
      </c>
      <c r="H151" s="1"/>
      <c r="I151" s="32">
        <v>2</v>
      </c>
      <c r="J151" s="49">
        <v>14312648.57</v>
      </c>
      <c r="K151" s="46">
        <f>J151/$J$174*100</f>
        <v>137.8880789712212</v>
      </c>
      <c r="L151" s="50">
        <v>100</v>
      </c>
      <c r="M151" s="47">
        <f>K151/L151*100</f>
        <v>137.8880789712212</v>
      </c>
      <c r="N151" s="32">
        <v>2</v>
      </c>
      <c r="O151" s="51">
        <v>12415309.290000003</v>
      </c>
      <c r="P151" s="46">
        <f>O151/$O$174*100</f>
        <v>106.16874485289496</v>
      </c>
      <c r="Q151" s="50">
        <v>100</v>
      </c>
      <c r="R151" s="47">
        <f>P151/Q151*100</f>
        <v>106.16874485289496</v>
      </c>
      <c r="S151" s="32">
        <v>2</v>
      </c>
      <c r="T151" s="52">
        <v>4950284.0900000008</v>
      </c>
      <c r="U151" s="46">
        <f>T151/$T$174*100</f>
        <v>49.837472566209456</v>
      </c>
      <c r="V151" s="50">
        <v>100</v>
      </c>
      <c r="W151" s="47">
        <f>U151/V151*100</f>
        <v>49.837472566209456</v>
      </c>
      <c r="X151" s="43"/>
      <c r="Y151" s="32"/>
    </row>
    <row r="152" spans="1:28">
      <c r="A152" t="s">
        <v>93</v>
      </c>
      <c r="B152" s="1">
        <v>4670397.8099999996</v>
      </c>
      <c r="C152" t="s">
        <v>74</v>
      </c>
      <c r="D152" s="1">
        <v>33188.32</v>
      </c>
      <c r="E152" t="s">
        <v>373</v>
      </c>
      <c r="F152" s="1">
        <f t="shared" si="32"/>
        <v>4637209.4899999993</v>
      </c>
      <c r="G152" t="s">
        <v>74</v>
      </c>
      <c r="H152" s="1"/>
      <c r="I152" s="6">
        <v>3</v>
      </c>
      <c r="J152" s="17">
        <v>1120329.5</v>
      </c>
      <c r="K152" s="23">
        <f t="shared" ref="K152:K172" si="33">J152/$J$174*100</f>
        <v>10.79325617577074</v>
      </c>
      <c r="L152" s="29">
        <v>100</v>
      </c>
      <c r="M152" s="31">
        <f t="shared" ref="M152:M168" si="34">K152/L152*100</f>
        <v>10.79325617577074</v>
      </c>
      <c r="N152" s="6">
        <v>3</v>
      </c>
      <c r="O152" s="18">
        <v>1188833.2599999998</v>
      </c>
      <c r="P152" s="23">
        <f t="shared" ref="P152:P172" si="35">O152/$O$174*100</f>
        <v>10.166233647939615</v>
      </c>
      <c r="Q152" s="29">
        <v>100</v>
      </c>
      <c r="R152" s="31">
        <f t="shared" ref="R152:R168" si="36">P152/Q152*100</f>
        <v>10.166233647939615</v>
      </c>
      <c r="S152" s="6">
        <v>3</v>
      </c>
      <c r="T152" s="19">
        <v>1024791.9700000001</v>
      </c>
      <c r="U152" s="23">
        <f t="shared" ref="U152:U172" si="37">T152/$T$174*100</f>
        <v>10.317194076622528</v>
      </c>
      <c r="V152" s="29">
        <v>100</v>
      </c>
      <c r="W152" s="31">
        <f t="shared" ref="W152:W168" si="38">U152/V152*100</f>
        <v>10.317194076622528</v>
      </c>
      <c r="Y152" s="6">
        <v>3</v>
      </c>
      <c r="Z152" s="61">
        <v>10.79325617577074</v>
      </c>
      <c r="AA152" s="61">
        <v>10.166233647939615</v>
      </c>
      <c r="AB152" s="61">
        <v>10.317194076622528</v>
      </c>
    </row>
    <row r="153" spans="1:28">
      <c r="A153" t="s">
        <v>94</v>
      </c>
      <c r="B153" s="1">
        <v>1666629.37</v>
      </c>
      <c r="C153" t="s">
        <v>73</v>
      </c>
      <c r="D153" s="1">
        <v>30956.35</v>
      </c>
      <c r="E153" t="s">
        <v>372</v>
      </c>
      <c r="F153" s="1">
        <f t="shared" si="32"/>
        <v>1635673.02</v>
      </c>
      <c r="G153" t="s">
        <v>73</v>
      </c>
      <c r="H153" s="1"/>
      <c r="I153" s="6">
        <v>4</v>
      </c>
      <c r="J153" s="17">
        <v>1988014.42</v>
      </c>
      <c r="K153" s="23">
        <f t="shared" si="33"/>
        <v>19.152534068045412</v>
      </c>
      <c r="L153" s="29">
        <v>89.2</v>
      </c>
      <c r="M153" s="31">
        <f t="shared" si="34"/>
        <v>21.471450748929833</v>
      </c>
      <c r="N153" s="6">
        <v>4</v>
      </c>
      <c r="O153" s="18">
        <v>3064448.58</v>
      </c>
      <c r="P153" s="23">
        <f t="shared" si="35"/>
        <v>26.205441347070639</v>
      </c>
      <c r="Q153" s="29">
        <v>89.8</v>
      </c>
      <c r="R153" s="31">
        <f t="shared" si="36"/>
        <v>29.182005954421648</v>
      </c>
      <c r="S153" s="6">
        <v>4</v>
      </c>
      <c r="T153" s="19">
        <v>1776460.2999999998</v>
      </c>
      <c r="U153" s="23">
        <f t="shared" si="37"/>
        <v>17.884689011092732</v>
      </c>
      <c r="V153" s="29">
        <v>89.7</v>
      </c>
      <c r="W153" s="31">
        <f t="shared" si="38"/>
        <v>19.938337805008619</v>
      </c>
      <c r="Y153" s="6">
        <v>4</v>
      </c>
      <c r="Z153" s="61">
        <v>21.471450748929833</v>
      </c>
      <c r="AA153" s="61">
        <v>29.182005954421648</v>
      </c>
      <c r="AB153" s="61">
        <v>19.938337805008619</v>
      </c>
    </row>
    <row r="154" spans="1:28">
      <c r="A154" t="s">
        <v>95</v>
      </c>
      <c r="B154" s="1">
        <v>1471782.29</v>
      </c>
      <c r="C154" t="s">
        <v>72</v>
      </c>
      <c r="D154" s="1">
        <v>35421.53</v>
      </c>
      <c r="E154" t="s">
        <v>371</v>
      </c>
      <c r="F154" s="1">
        <f t="shared" si="32"/>
        <v>1436360.76</v>
      </c>
      <c r="G154" t="s">
        <v>72</v>
      </c>
      <c r="H154" s="1"/>
      <c r="I154" s="6">
        <v>5</v>
      </c>
      <c r="J154" s="17">
        <v>491379.33</v>
      </c>
      <c r="K154" s="23">
        <f t="shared" si="33"/>
        <v>4.7339492427616952</v>
      </c>
      <c r="L154" s="29">
        <v>70</v>
      </c>
      <c r="M154" s="31">
        <f t="shared" si="34"/>
        <v>6.7627846325167082</v>
      </c>
      <c r="N154" s="6">
        <v>5</v>
      </c>
      <c r="O154" s="18">
        <v>113308.01999999999</v>
      </c>
      <c r="P154" s="23">
        <f t="shared" si="35"/>
        <v>0.96894648245744319</v>
      </c>
      <c r="Q154" s="29">
        <v>63.6</v>
      </c>
      <c r="R154" s="31">
        <f t="shared" si="36"/>
        <v>1.5235007585808855</v>
      </c>
      <c r="S154" s="6">
        <v>5</v>
      </c>
      <c r="T154" s="19">
        <v>473808.07</v>
      </c>
      <c r="U154" s="23">
        <f t="shared" si="37"/>
        <v>4.7701094040187995</v>
      </c>
      <c r="V154" s="29">
        <v>71.8</v>
      </c>
      <c r="W154" s="31">
        <f t="shared" si="38"/>
        <v>6.6436064122824501</v>
      </c>
      <c r="Y154" s="6">
        <v>5</v>
      </c>
      <c r="Z154" s="61">
        <v>6.7627846325167082</v>
      </c>
      <c r="AA154" s="61">
        <v>1.5235007585808855</v>
      </c>
      <c r="AB154" s="61">
        <v>6.6436064122824501</v>
      </c>
    </row>
    <row r="155" spans="1:28">
      <c r="A155" t="s">
        <v>96</v>
      </c>
      <c r="B155" s="1">
        <v>542948.32999999996</v>
      </c>
      <c r="C155" t="s">
        <v>71</v>
      </c>
      <c r="D155" s="1">
        <v>29668.240000000002</v>
      </c>
      <c r="E155" t="s">
        <v>370</v>
      </c>
      <c r="F155" s="1">
        <f t="shared" si="32"/>
        <v>513280.08999999997</v>
      </c>
      <c r="G155" t="s">
        <v>71</v>
      </c>
      <c r="H155" s="1"/>
      <c r="I155" s="6">
        <v>6</v>
      </c>
      <c r="J155" s="17">
        <v>1470544.45</v>
      </c>
      <c r="K155" s="23">
        <f t="shared" si="33"/>
        <v>14.167227558238791</v>
      </c>
      <c r="L155" s="29">
        <v>65.3</v>
      </c>
      <c r="M155" s="31">
        <f t="shared" si="34"/>
        <v>21.69560116116201</v>
      </c>
      <c r="N155" s="6">
        <v>6</v>
      </c>
      <c r="O155" s="18">
        <v>120159.27999999998</v>
      </c>
      <c r="P155" s="23">
        <f t="shared" si="35"/>
        <v>1.0275346060289376</v>
      </c>
      <c r="Q155" s="29">
        <v>62.6</v>
      </c>
      <c r="R155" s="31">
        <f t="shared" si="36"/>
        <v>1.6414290831133189</v>
      </c>
      <c r="S155" s="6">
        <v>6</v>
      </c>
      <c r="T155" s="19">
        <v>1367148.99</v>
      </c>
      <c r="U155" s="23">
        <f t="shared" si="37"/>
        <v>13.763907089834508</v>
      </c>
      <c r="V155" s="29">
        <v>67</v>
      </c>
      <c r="W155" s="31">
        <f t="shared" si="38"/>
        <v>20.543144910200759</v>
      </c>
      <c r="Y155" s="6">
        <v>6</v>
      </c>
      <c r="Z155" s="61">
        <v>21.69560116116201</v>
      </c>
      <c r="AA155" s="61">
        <v>1.6414290831133189</v>
      </c>
      <c r="AB155" s="61">
        <v>20.543144910200759</v>
      </c>
    </row>
    <row r="156" spans="1:28">
      <c r="A156" t="s">
        <v>97</v>
      </c>
      <c r="B156" s="1">
        <v>388473.5</v>
      </c>
      <c r="C156" t="s">
        <v>70</v>
      </c>
      <c r="D156" s="1">
        <v>24956.48</v>
      </c>
      <c r="E156" t="s">
        <v>284</v>
      </c>
      <c r="F156" s="1">
        <f t="shared" si="32"/>
        <v>363517.02</v>
      </c>
      <c r="G156" t="s">
        <v>70</v>
      </c>
      <c r="H156" s="1"/>
      <c r="I156" s="6">
        <v>7</v>
      </c>
      <c r="J156" s="17">
        <v>162661.41</v>
      </c>
      <c r="K156" s="23">
        <f t="shared" si="33"/>
        <v>1.5670802813298019</v>
      </c>
      <c r="L156" s="29">
        <v>51.1</v>
      </c>
      <c r="M156" s="31">
        <f t="shared" si="34"/>
        <v>3.0666933098430564</v>
      </c>
      <c r="N156" s="6">
        <v>7</v>
      </c>
      <c r="O156" s="18">
        <v>40418.850000000006</v>
      </c>
      <c r="P156" s="23">
        <f t="shared" si="35"/>
        <v>0.34563928071883204</v>
      </c>
      <c r="Q156" s="29">
        <v>61.6</v>
      </c>
      <c r="R156" s="31">
        <f t="shared" si="36"/>
        <v>0.56110272843966236</v>
      </c>
      <c r="S156" s="6">
        <v>7</v>
      </c>
      <c r="T156" s="19">
        <v>156636.05000000002</v>
      </c>
      <c r="U156" s="23">
        <f t="shared" si="37"/>
        <v>1.5769488584551947</v>
      </c>
      <c r="V156" s="29">
        <v>53.2</v>
      </c>
      <c r="W156" s="31">
        <f t="shared" si="38"/>
        <v>2.9641895835623959</v>
      </c>
      <c r="Y156" s="6">
        <v>7</v>
      </c>
      <c r="Z156" s="61">
        <v>3.0666933098430564</v>
      </c>
      <c r="AA156" s="61">
        <v>0.56110272843966236</v>
      </c>
      <c r="AB156" s="61">
        <v>2.9641895835623959</v>
      </c>
    </row>
    <row r="157" spans="1:28">
      <c r="A157" t="s">
        <v>98</v>
      </c>
      <c r="B157" s="1">
        <v>936179.88</v>
      </c>
      <c r="C157" t="s">
        <v>69</v>
      </c>
      <c r="D157" s="1">
        <v>23159.54</v>
      </c>
      <c r="E157" t="s">
        <v>283</v>
      </c>
      <c r="F157" s="1">
        <f t="shared" si="32"/>
        <v>913020.34</v>
      </c>
      <c r="G157" t="s">
        <v>69</v>
      </c>
      <c r="H157" s="1"/>
      <c r="I157" s="6">
        <v>8</v>
      </c>
      <c r="J157" s="17">
        <v>385311.72</v>
      </c>
      <c r="K157" s="23">
        <f t="shared" si="33"/>
        <v>3.7120937201839692</v>
      </c>
      <c r="L157" s="29">
        <v>49.5</v>
      </c>
      <c r="M157" s="31">
        <f t="shared" si="34"/>
        <v>7.4991792326948872</v>
      </c>
      <c r="N157" s="6">
        <v>8</v>
      </c>
      <c r="O157" s="18">
        <v>41687.440000000002</v>
      </c>
      <c r="P157" s="23">
        <f t="shared" si="35"/>
        <v>0.35648754916603187</v>
      </c>
      <c r="Q157" s="29">
        <v>61.3</v>
      </c>
      <c r="R157" s="31">
        <f t="shared" si="36"/>
        <v>0.58154575720396717</v>
      </c>
      <c r="S157" s="6">
        <v>8</v>
      </c>
      <c r="T157" s="19">
        <v>370200.38</v>
      </c>
      <c r="U157" s="23">
        <f t="shared" si="37"/>
        <v>3.7270287819482122</v>
      </c>
      <c r="V157" s="29">
        <v>51.6</v>
      </c>
      <c r="W157" s="31">
        <f t="shared" si="38"/>
        <v>7.2229239960236669</v>
      </c>
      <c r="Y157" s="6">
        <v>8</v>
      </c>
      <c r="Z157" s="61">
        <v>7.4991792326948872</v>
      </c>
      <c r="AA157" s="61">
        <v>0.58154575720396717</v>
      </c>
      <c r="AB157" s="61">
        <v>7.2229239960236669</v>
      </c>
    </row>
    <row r="158" spans="1:28">
      <c r="A158" t="s">
        <v>99</v>
      </c>
      <c r="B158" s="1">
        <v>5140830.03</v>
      </c>
      <c r="C158" t="s">
        <v>68</v>
      </c>
      <c r="D158" s="1">
        <v>23497.97</v>
      </c>
      <c r="E158" t="s">
        <v>282</v>
      </c>
      <c r="F158" s="1">
        <f t="shared" si="32"/>
        <v>5117332.0600000005</v>
      </c>
      <c r="G158" t="s">
        <v>68</v>
      </c>
      <c r="H158" s="1"/>
      <c r="I158" s="6">
        <v>9</v>
      </c>
      <c r="J158" s="17">
        <v>113064.51000000001</v>
      </c>
      <c r="K158" s="23">
        <f t="shared" si="33"/>
        <v>1.089263668249379</v>
      </c>
      <c r="L158" s="29">
        <v>45.8</v>
      </c>
      <c r="M158" s="31">
        <f t="shared" si="34"/>
        <v>2.3783049525095614</v>
      </c>
      <c r="N158" s="6">
        <v>9</v>
      </c>
      <c r="O158" s="18">
        <v>22420.869999999995</v>
      </c>
      <c r="P158" s="23">
        <f t="shared" si="35"/>
        <v>0.19173067467012142</v>
      </c>
      <c r="Q158" s="29">
        <v>60.9</v>
      </c>
      <c r="R158" s="31">
        <f t="shared" si="36"/>
        <v>0.31482869403960823</v>
      </c>
      <c r="S158" s="6">
        <v>9</v>
      </c>
      <c r="T158" s="19">
        <v>108649.56</v>
      </c>
      <c r="U158" s="23">
        <f t="shared" si="37"/>
        <v>1.0938401448048463</v>
      </c>
      <c r="V158" s="29">
        <v>47.9</v>
      </c>
      <c r="W158" s="31">
        <f t="shared" si="38"/>
        <v>2.2835911165028104</v>
      </c>
      <c r="Y158" s="6">
        <v>9</v>
      </c>
      <c r="Z158" s="61">
        <v>2.3783049525095614</v>
      </c>
      <c r="AA158" s="61">
        <v>0.31482869403960823</v>
      </c>
      <c r="AB158" s="61">
        <v>2.2835911165028104</v>
      </c>
    </row>
    <row r="159" spans="1:28">
      <c r="A159" t="s">
        <v>100</v>
      </c>
      <c r="B159" s="1">
        <v>2953833.36</v>
      </c>
      <c r="C159" t="s">
        <v>67</v>
      </c>
      <c r="D159" s="1">
        <v>24268.84</v>
      </c>
      <c r="E159" t="s">
        <v>281</v>
      </c>
      <c r="F159" s="1">
        <f t="shared" si="32"/>
        <v>2929564.52</v>
      </c>
      <c r="G159" t="s">
        <v>67</v>
      </c>
      <c r="H159" s="1"/>
      <c r="I159" s="6">
        <v>10</v>
      </c>
      <c r="J159" s="17">
        <v>146661.93</v>
      </c>
      <c r="K159" s="23">
        <f t="shared" si="33"/>
        <v>1.4129412656927769</v>
      </c>
      <c r="L159" s="29">
        <v>44.7</v>
      </c>
      <c r="M159" s="31">
        <f t="shared" si="34"/>
        <v>3.1609424288429016</v>
      </c>
      <c r="N159" s="6">
        <v>10</v>
      </c>
      <c r="O159" s="18">
        <v>10669.21</v>
      </c>
      <c r="P159" s="23">
        <f t="shared" si="35"/>
        <v>9.1237085425195652E-2</v>
      </c>
      <c r="Q159" s="29">
        <v>60.7</v>
      </c>
      <c r="R159" s="31">
        <f t="shared" si="36"/>
        <v>0.15030821322108015</v>
      </c>
      <c r="S159" s="6">
        <v>10</v>
      </c>
      <c r="T159" s="19">
        <v>134053.15</v>
      </c>
      <c r="U159" s="23">
        <f t="shared" si="37"/>
        <v>1.349593288804352</v>
      </c>
      <c r="V159" s="29">
        <v>46.8</v>
      </c>
      <c r="W159" s="31">
        <f t="shared" si="38"/>
        <v>2.8837463435990429</v>
      </c>
      <c r="Y159" s="6">
        <v>10</v>
      </c>
      <c r="Z159" s="61">
        <v>3.1609424288429016</v>
      </c>
      <c r="AA159" s="61">
        <v>0.15030821322108015</v>
      </c>
      <c r="AB159" s="61">
        <v>2.8837463435990429</v>
      </c>
    </row>
    <row r="160" spans="1:28">
      <c r="A160" t="s">
        <v>101</v>
      </c>
      <c r="B160" s="1">
        <v>238331.86</v>
      </c>
      <c r="C160" t="s">
        <v>66</v>
      </c>
      <c r="D160" s="1">
        <v>22989.38</v>
      </c>
      <c r="E160" t="s">
        <v>280</v>
      </c>
      <c r="F160" s="1">
        <f t="shared" si="32"/>
        <v>215342.47999999998</v>
      </c>
      <c r="G160" t="s">
        <v>66</v>
      </c>
      <c r="H160" s="1"/>
      <c r="I160" s="6">
        <v>11</v>
      </c>
      <c r="J160" s="17">
        <v>92526.720000000001</v>
      </c>
      <c r="K160" s="23">
        <f t="shared" si="33"/>
        <v>0.89140256689108877</v>
      </c>
      <c r="L160" s="29">
        <v>43.3</v>
      </c>
      <c r="M160" s="31">
        <f t="shared" si="34"/>
        <v>2.0586664362380804</v>
      </c>
      <c r="N160" s="6">
        <v>11</v>
      </c>
      <c r="O160" s="18">
        <v>6057.869999999999</v>
      </c>
      <c r="P160" s="23">
        <f t="shared" si="35"/>
        <v>5.1803498355054399E-2</v>
      </c>
      <c r="Q160" s="29">
        <v>60.6</v>
      </c>
      <c r="R160" s="31">
        <f t="shared" si="36"/>
        <v>8.5484320717911538E-2</v>
      </c>
      <c r="S160" s="6">
        <v>11</v>
      </c>
      <c r="T160" s="19">
        <v>83682.720000000001</v>
      </c>
      <c r="U160" s="23">
        <f t="shared" si="37"/>
        <v>0.84248402444025927</v>
      </c>
      <c r="V160" s="29">
        <v>45.5</v>
      </c>
      <c r="W160" s="31">
        <f t="shared" si="38"/>
        <v>1.8516132405280425</v>
      </c>
      <c r="Y160" s="6">
        <v>11</v>
      </c>
      <c r="Z160" s="61">
        <v>2.0586664362380804</v>
      </c>
      <c r="AA160" s="61">
        <v>8.5484320717911538E-2</v>
      </c>
      <c r="AB160" s="61">
        <v>1.8516132405280425</v>
      </c>
    </row>
    <row r="161" spans="1:28">
      <c r="A161" t="s">
        <v>102</v>
      </c>
      <c r="B161" s="1">
        <v>16915911.440000001</v>
      </c>
      <c r="C161" t="s">
        <v>418</v>
      </c>
      <c r="D161" s="1">
        <v>11768335.57</v>
      </c>
      <c r="E161" t="s">
        <v>378</v>
      </c>
      <c r="F161" s="1">
        <f t="shared" si="32"/>
        <v>5147575.870000001</v>
      </c>
      <c r="G161" t="s">
        <v>418</v>
      </c>
      <c r="H161" s="1"/>
      <c r="I161" s="6">
        <v>12</v>
      </c>
      <c r="J161" s="17">
        <v>54272.539999999994</v>
      </c>
      <c r="K161" s="23">
        <f t="shared" si="33"/>
        <v>0.52286173623899435</v>
      </c>
      <c r="L161" s="29">
        <v>42.4</v>
      </c>
      <c r="M161" s="31">
        <f t="shared" si="34"/>
        <v>1.2331644722617792</v>
      </c>
      <c r="N161" s="6">
        <v>12</v>
      </c>
      <c r="O161" s="18">
        <v>20963.75</v>
      </c>
      <c r="P161" s="23">
        <f t="shared" si="35"/>
        <v>0.17927020365916926</v>
      </c>
      <c r="Q161" s="29">
        <v>60.5</v>
      </c>
      <c r="R161" s="31">
        <f t="shared" si="36"/>
        <v>0.29631438621350292</v>
      </c>
      <c r="S161" s="6">
        <v>12</v>
      </c>
      <c r="T161" s="19">
        <v>57060.119999999995</v>
      </c>
      <c r="U161" s="23">
        <f t="shared" si="37"/>
        <v>0.5744583772210573</v>
      </c>
      <c r="V161" s="29">
        <v>44.7</v>
      </c>
      <c r="W161" s="31">
        <f t="shared" si="38"/>
        <v>1.2851417834922982</v>
      </c>
      <c r="Y161" s="6">
        <v>12</v>
      </c>
      <c r="Z161" s="61">
        <v>1.2331644722617792</v>
      </c>
      <c r="AA161" s="61">
        <v>0.29631438621350292</v>
      </c>
      <c r="AB161" s="61">
        <v>1.2851417834922982</v>
      </c>
    </row>
    <row r="162" spans="1:28">
      <c r="A162" t="s">
        <v>313</v>
      </c>
      <c r="B162" s="1">
        <v>1751532.45</v>
      </c>
      <c r="C162" t="s">
        <v>415</v>
      </c>
      <c r="D162" s="1">
        <v>312982.61</v>
      </c>
      <c r="E162" t="s">
        <v>377</v>
      </c>
      <c r="F162" s="1">
        <f t="shared" si="32"/>
        <v>1438549.8399999999</v>
      </c>
      <c r="G162" t="s">
        <v>415</v>
      </c>
      <c r="H162" s="1"/>
      <c r="I162" s="6">
        <v>13</v>
      </c>
      <c r="J162" s="17">
        <v>487961.17</v>
      </c>
      <c r="K162" s="23">
        <f t="shared" si="33"/>
        <v>4.7010186839129169</v>
      </c>
      <c r="L162" s="29">
        <v>41.9</v>
      </c>
      <c r="M162" s="31">
        <f t="shared" si="34"/>
        <v>11.219614997405531</v>
      </c>
      <c r="N162" s="6">
        <v>13</v>
      </c>
      <c r="O162" s="18">
        <v>23594.1</v>
      </c>
      <c r="P162" s="23">
        <f t="shared" si="35"/>
        <v>0.2017634780110813</v>
      </c>
      <c r="Q162" s="29">
        <v>60.3</v>
      </c>
      <c r="R162" s="31">
        <f t="shared" si="36"/>
        <v>0.33459946602169371</v>
      </c>
      <c r="S162" s="6">
        <v>13</v>
      </c>
      <c r="T162" s="19">
        <v>477063.06</v>
      </c>
      <c r="U162" s="23">
        <f t="shared" si="37"/>
        <v>4.8028793363861126</v>
      </c>
      <c r="V162" s="29">
        <v>44.1</v>
      </c>
      <c r="W162" s="31">
        <f t="shared" si="38"/>
        <v>10.890882848948101</v>
      </c>
      <c r="Y162" s="6">
        <v>13</v>
      </c>
      <c r="Z162" s="61">
        <v>11.219614997405531</v>
      </c>
      <c r="AA162" s="61">
        <v>0.33459946602169371</v>
      </c>
      <c r="AB162" s="61">
        <v>10.890882848948101</v>
      </c>
    </row>
    <row r="163" spans="1:28">
      <c r="A163" t="s">
        <v>314</v>
      </c>
      <c r="B163" s="1">
        <v>1312389.54</v>
      </c>
      <c r="C163" t="s">
        <v>78</v>
      </c>
      <c r="D163" s="1">
        <v>114351.89</v>
      </c>
      <c r="E163" t="s">
        <v>376</v>
      </c>
      <c r="F163" s="1">
        <f t="shared" si="32"/>
        <v>1198037.6500000001</v>
      </c>
      <c r="G163" t="s">
        <v>78</v>
      </c>
      <c r="H163" s="1"/>
      <c r="I163" s="6">
        <v>14</v>
      </c>
      <c r="J163" s="17">
        <v>634438</v>
      </c>
      <c r="K163" s="23">
        <f t="shared" si="33"/>
        <v>6.1121766959127974</v>
      </c>
      <c r="L163" s="29">
        <v>37.200000000000003</v>
      </c>
      <c r="M163" s="31">
        <f t="shared" si="34"/>
        <v>16.430582515894613</v>
      </c>
      <c r="N163" s="6">
        <v>14</v>
      </c>
      <c r="O163" s="18">
        <v>10190.970000000001</v>
      </c>
      <c r="P163" s="23">
        <f t="shared" si="35"/>
        <v>8.7147445823599526E-2</v>
      </c>
      <c r="Q163" s="29">
        <v>60.1</v>
      </c>
      <c r="R163" s="31">
        <f t="shared" si="36"/>
        <v>0.14500406959001585</v>
      </c>
      <c r="S163" s="6">
        <v>14</v>
      </c>
      <c r="T163" s="19">
        <v>607962.46000000008</v>
      </c>
      <c r="U163" s="23">
        <f t="shared" si="37"/>
        <v>6.1207219364929841</v>
      </c>
      <c r="V163" s="29">
        <v>39.299999999999997</v>
      </c>
      <c r="W163" s="31">
        <f t="shared" si="38"/>
        <v>15.574356072501233</v>
      </c>
      <c r="Y163" s="6">
        <v>14</v>
      </c>
      <c r="Z163" s="61">
        <v>16.430582515894613</v>
      </c>
      <c r="AA163" s="61">
        <v>0.14500406959001585</v>
      </c>
      <c r="AB163" s="61">
        <v>15.574356072501233</v>
      </c>
    </row>
    <row r="164" spans="1:28">
      <c r="A164" t="s">
        <v>315</v>
      </c>
      <c r="B164" s="1">
        <v>299783.19</v>
      </c>
      <c r="C164" t="s">
        <v>414</v>
      </c>
      <c r="D164" s="1">
        <v>33465.07</v>
      </c>
      <c r="E164" t="s">
        <v>375</v>
      </c>
      <c r="F164" s="1">
        <f t="shared" si="32"/>
        <v>266318.12</v>
      </c>
      <c r="G164" t="s">
        <v>414</v>
      </c>
      <c r="H164" s="1"/>
      <c r="I164" s="6">
        <v>15</v>
      </c>
      <c r="J164" s="17">
        <v>525844.31000000006</v>
      </c>
      <c r="K164" s="23">
        <f t="shared" si="33"/>
        <v>5.0659849146178901</v>
      </c>
      <c r="L164" s="29">
        <v>31.1</v>
      </c>
      <c r="M164" s="31">
        <f t="shared" si="34"/>
        <v>16.289340561472315</v>
      </c>
      <c r="N164" s="6">
        <v>15</v>
      </c>
      <c r="O164" s="18">
        <v>24049.170000000002</v>
      </c>
      <c r="P164" s="23">
        <f t="shared" si="35"/>
        <v>0.20565498079942682</v>
      </c>
      <c r="Q164" s="29">
        <v>60</v>
      </c>
      <c r="R164" s="31">
        <f t="shared" si="36"/>
        <v>0.342758301332378</v>
      </c>
      <c r="S164" s="6">
        <v>15</v>
      </c>
      <c r="T164" s="19">
        <v>484072.06</v>
      </c>
      <c r="U164" s="23">
        <f t="shared" si="37"/>
        <v>4.8734431341128328</v>
      </c>
      <c r="V164" s="29">
        <v>33.200000000000003</v>
      </c>
      <c r="W164" s="31">
        <f t="shared" si="38"/>
        <v>14.679045584677205</v>
      </c>
      <c r="Y164" s="6">
        <v>15</v>
      </c>
      <c r="Z164" s="61">
        <v>16.289340561472315</v>
      </c>
      <c r="AA164" s="61">
        <v>0.342758301332378</v>
      </c>
      <c r="AB164" s="61">
        <v>14.679045584677205</v>
      </c>
    </row>
    <row r="165" spans="1:28">
      <c r="A165" t="s">
        <v>316</v>
      </c>
      <c r="B165" s="1">
        <v>917928.5</v>
      </c>
      <c r="C165" t="s">
        <v>75</v>
      </c>
      <c r="D165" s="1">
        <v>37148.910000000003</v>
      </c>
      <c r="E165" t="s">
        <v>374</v>
      </c>
      <c r="F165" s="1">
        <f t="shared" si="32"/>
        <v>880779.59</v>
      </c>
      <c r="G165" t="s">
        <v>75</v>
      </c>
      <c r="H165" s="1"/>
      <c r="I165" s="6">
        <v>16</v>
      </c>
      <c r="J165" s="17">
        <v>197783.45</v>
      </c>
      <c r="K165" s="23">
        <f t="shared" si="33"/>
        <v>1.9054460702657059</v>
      </c>
      <c r="L165" s="29">
        <v>26</v>
      </c>
      <c r="M165" s="31">
        <f t="shared" si="34"/>
        <v>7.3286387317911759</v>
      </c>
      <c r="N165" s="6">
        <v>16</v>
      </c>
      <c r="O165" s="18">
        <v>129420.16</v>
      </c>
      <c r="P165" s="23">
        <f t="shared" si="35"/>
        <v>1.1067284450922317</v>
      </c>
      <c r="Q165" s="29">
        <v>59.8</v>
      </c>
      <c r="R165" s="31">
        <f t="shared" si="36"/>
        <v>1.8507164633649358</v>
      </c>
      <c r="S165" s="6">
        <v>16</v>
      </c>
      <c r="T165" s="19">
        <v>186624.67</v>
      </c>
      <c r="U165" s="23">
        <f t="shared" si="37"/>
        <v>1.8788622435006335</v>
      </c>
      <c r="V165" s="29">
        <v>28.3</v>
      </c>
      <c r="W165" s="31">
        <f t="shared" si="38"/>
        <v>6.6390891996488817</v>
      </c>
      <c r="Y165" s="6">
        <v>16</v>
      </c>
      <c r="Z165" s="61">
        <v>7.3286387317911759</v>
      </c>
      <c r="AA165" s="61">
        <v>1.8507164633649358</v>
      </c>
      <c r="AB165" s="61">
        <v>6.6390891996488817</v>
      </c>
    </row>
    <row r="166" spans="1:28">
      <c r="A166" t="s">
        <v>317</v>
      </c>
      <c r="B166" s="1">
        <v>135374.47</v>
      </c>
      <c r="C166" t="s">
        <v>74</v>
      </c>
      <c r="D166" s="1">
        <v>33188.32</v>
      </c>
      <c r="E166" t="s">
        <v>373</v>
      </c>
      <c r="F166" s="1">
        <f t="shared" si="32"/>
        <v>102186.15</v>
      </c>
      <c r="G166" t="s">
        <v>74</v>
      </c>
      <c r="H166" s="1"/>
      <c r="I166" s="6">
        <v>17</v>
      </c>
      <c r="J166" s="17">
        <v>346517.35</v>
      </c>
      <c r="K166" s="23">
        <f t="shared" si="33"/>
        <v>3.3383486982170965</v>
      </c>
      <c r="L166" s="29">
        <v>24.1</v>
      </c>
      <c r="M166" s="31">
        <f t="shared" si="34"/>
        <v>13.852069287207868</v>
      </c>
      <c r="N166" s="6">
        <v>17</v>
      </c>
      <c r="O166" s="18">
        <v>1208135.99</v>
      </c>
      <c r="P166" s="23">
        <f t="shared" si="35"/>
        <v>10.331299742425477</v>
      </c>
      <c r="Q166" s="29">
        <v>58.7</v>
      </c>
      <c r="R166" s="31">
        <f t="shared" si="36"/>
        <v>17.600169918953114</v>
      </c>
      <c r="S166" s="6">
        <v>17</v>
      </c>
      <c r="T166" s="19">
        <v>327085.03000000003</v>
      </c>
      <c r="U166" s="23">
        <f t="shared" si="37"/>
        <v>3.2929607499441098</v>
      </c>
      <c r="V166" s="29">
        <v>26.4</v>
      </c>
      <c r="W166" s="31">
        <f t="shared" si="38"/>
        <v>12.473336174030718</v>
      </c>
      <c r="Y166" s="6">
        <v>17</v>
      </c>
      <c r="Z166" s="61">
        <v>13.852069287207868</v>
      </c>
      <c r="AA166" s="61">
        <v>17.600169918953114</v>
      </c>
      <c r="AB166" s="61">
        <v>12.473336174030718</v>
      </c>
    </row>
    <row r="167" spans="1:28">
      <c r="A167" t="s">
        <v>318</v>
      </c>
      <c r="B167" s="1">
        <v>28376.93</v>
      </c>
      <c r="C167" t="s">
        <v>73</v>
      </c>
      <c r="D167" s="1">
        <v>30956.35</v>
      </c>
      <c r="E167" t="s">
        <v>372</v>
      </c>
      <c r="F167" s="1">
        <f t="shared" si="32"/>
        <v>-2579.4199999999983</v>
      </c>
      <c r="G167" t="s">
        <v>73</v>
      </c>
      <c r="H167" s="1"/>
      <c r="I167" s="6">
        <v>18</v>
      </c>
      <c r="J167" s="17">
        <v>308002.28000000003</v>
      </c>
      <c r="K167" s="23">
        <f t="shared" si="33"/>
        <v>2.9672944528921796</v>
      </c>
      <c r="L167" s="29">
        <v>20.8</v>
      </c>
      <c r="M167" s="31">
        <f t="shared" si="34"/>
        <v>14.265838715827787</v>
      </c>
      <c r="N167" s="6">
        <v>18</v>
      </c>
      <c r="O167" s="18">
        <v>1680057.49</v>
      </c>
      <c r="P167" s="23">
        <f t="shared" si="35"/>
        <v>14.366907084439223</v>
      </c>
      <c r="Q167" s="29">
        <v>48.4</v>
      </c>
      <c r="R167" s="31">
        <f t="shared" si="36"/>
        <v>29.683692323221539</v>
      </c>
      <c r="S167" s="6">
        <v>18</v>
      </c>
      <c r="T167" s="19">
        <v>323247.13</v>
      </c>
      <c r="U167" s="23">
        <f t="shared" si="37"/>
        <v>3.25432231374845</v>
      </c>
      <c r="V167" s="29">
        <v>23.1</v>
      </c>
      <c r="W167" s="31">
        <f t="shared" si="38"/>
        <v>14.087975384192426</v>
      </c>
      <c r="Y167" s="6">
        <v>18</v>
      </c>
      <c r="Z167" s="61">
        <v>14.265838715827787</v>
      </c>
      <c r="AA167" s="61">
        <v>29.683692323221539</v>
      </c>
      <c r="AB167" s="61">
        <v>14.087975384192426</v>
      </c>
    </row>
    <row r="168" spans="1:28">
      <c r="A168" t="s">
        <v>319</v>
      </c>
      <c r="B168" s="1">
        <v>94266.14</v>
      </c>
      <c r="C168" t="s">
        <v>72</v>
      </c>
      <c r="D168" s="1">
        <v>35421.53</v>
      </c>
      <c r="E168" t="s">
        <v>371</v>
      </c>
      <c r="F168" s="1">
        <f t="shared" si="32"/>
        <v>58844.61</v>
      </c>
      <c r="G168" t="s">
        <v>72</v>
      </c>
      <c r="H168" s="1"/>
      <c r="I168" s="7"/>
      <c r="J168" s="17">
        <v>347093.06</v>
      </c>
      <c r="K168" s="23">
        <f t="shared" si="33"/>
        <v>3.3438950892680808</v>
      </c>
      <c r="L168" s="29">
        <v>17.8</v>
      </c>
      <c r="M168" s="31">
        <f t="shared" si="34"/>
        <v>18.785927467798206</v>
      </c>
      <c r="N168" s="7"/>
      <c r="O168" s="18">
        <v>818426.48</v>
      </c>
      <c r="P168" s="23">
        <f t="shared" si="35"/>
        <v>6.9987231172694315</v>
      </c>
      <c r="Q168" s="29">
        <v>34</v>
      </c>
      <c r="R168" s="31">
        <f t="shared" si="36"/>
        <v>20.584479756674799</v>
      </c>
      <c r="S168" s="7"/>
      <c r="T168" s="19">
        <v>343240.7</v>
      </c>
      <c r="U168" s="23">
        <f t="shared" si="37"/>
        <v>3.4556095486343139</v>
      </c>
      <c r="V168" s="29">
        <v>19.8</v>
      </c>
      <c r="W168" s="31">
        <f t="shared" si="38"/>
        <v>17.452573477951081</v>
      </c>
      <c r="Y168" s="7">
        <v>19</v>
      </c>
      <c r="Z168" s="61">
        <v>18.785927467798206</v>
      </c>
      <c r="AA168" s="61">
        <v>20.584479756674799</v>
      </c>
      <c r="AB168" s="61">
        <v>17.452573477951081</v>
      </c>
    </row>
    <row r="169" spans="1:28">
      <c r="A169" t="s">
        <v>320</v>
      </c>
      <c r="B169" s="1">
        <v>91297.23</v>
      </c>
      <c r="C169" t="s">
        <v>71</v>
      </c>
      <c r="D169" s="1">
        <v>29668.240000000002</v>
      </c>
      <c r="E169" t="s">
        <v>370</v>
      </c>
      <c r="F169" s="1">
        <f t="shared" si="32"/>
        <v>61628.989999999991</v>
      </c>
      <c r="G169" t="s">
        <v>71</v>
      </c>
      <c r="H169" s="1"/>
      <c r="I169" s="7"/>
      <c r="J169" s="1"/>
      <c r="K169" s="23"/>
      <c r="L169" s="29"/>
      <c r="N169" s="7"/>
      <c r="P169" s="23"/>
      <c r="Q169" s="29"/>
      <c r="S169" s="7"/>
      <c r="U169" s="23"/>
      <c r="V169" s="29"/>
      <c r="Y169" s="7"/>
      <c r="Z169" s="61"/>
      <c r="AA169" s="61"/>
      <c r="AB169" s="61"/>
    </row>
    <row r="170" spans="1:28">
      <c r="A170" t="s">
        <v>321</v>
      </c>
      <c r="B170" s="1">
        <v>88314.75</v>
      </c>
      <c r="C170" t="s">
        <v>70</v>
      </c>
      <c r="D170" s="1">
        <v>24956.48</v>
      </c>
      <c r="E170" t="s">
        <v>284</v>
      </c>
      <c r="F170" s="1">
        <f t="shared" si="32"/>
        <v>63358.270000000004</v>
      </c>
      <c r="G170" t="s">
        <v>70</v>
      </c>
      <c r="H170" s="1"/>
      <c r="I170" s="6" t="s">
        <v>474</v>
      </c>
      <c r="J170" s="1">
        <f>SUM(J152:J169)</f>
        <v>8872406.1500000004</v>
      </c>
      <c r="K170" s="23">
        <f t="shared" si="33"/>
        <v>85.476774888489317</v>
      </c>
      <c r="L170" s="29"/>
      <c r="N170" s="6" t="s">
        <v>474</v>
      </c>
      <c r="O170" s="18">
        <f>SUM(O152:O169)</f>
        <v>8522841.4900000002</v>
      </c>
      <c r="P170" s="23">
        <f t="shared" si="35"/>
        <v>72.882548669351507</v>
      </c>
      <c r="Q170" s="29"/>
      <c r="S170" s="6" t="s">
        <v>474</v>
      </c>
      <c r="T170" s="19">
        <f>SUM(T152:T169)</f>
        <v>8301786.419999999</v>
      </c>
      <c r="U170" s="23">
        <f t="shared" si="37"/>
        <v>83.579052320061919</v>
      </c>
      <c r="V170" s="29"/>
      <c r="Z170" s="61"/>
      <c r="AA170" s="61"/>
      <c r="AB170" s="61"/>
    </row>
    <row r="171" spans="1:28">
      <c r="A171" t="s">
        <v>322</v>
      </c>
      <c r="B171" s="1">
        <v>189610.94</v>
      </c>
      <c r="C171" t="s">
        <v>69</v>
      </c>
      <c r="D171" s="1">
        <v>23159.54</v>
      </c>
      <c r="E171" t="s">
        <v>283</v>
      </c>
      <c r="F171" s="1">
        <f t="shared" si="32"/>
        <v>166451.4</v>
      </c>
      <c r="G171" t="s">
        <v>69</v>
      </c>
      <c r="H171" s="1"/>
      <c r="I171" s="6"/>
      <c r="J171" s="1"/>
      <c r="K171" s="23"/>
      <c r="L171" s="29"/>
      <c r="N171" s="6"/>
      <c r="P171" s="23"/>
      <c r="Q171" s="29"/>
      <c r="S171" s="6"/>
      <c r="U171" s="23"/>
      <c r="V171" s="29"/>
      <c r="Z171" s="61"/>
      <c r="AA171" s="61"/>
      <c r="AB171" s="61"/>
    </row>
    <row r="172" spans="1:28">
      <c r="A172" t="s">
        <v>323</v>
      </c>
      <c r="B172" s="1">
        <v>416100.25</v>
      </c>
      <c r="C172" t="s">
        <v>68</v>
      </c>
      <c r="D172" s="1">
        <v>23497.97</v>
      </c>
      <c r="E172" t="s">
        <v>282</v>
      </c>
      <c r="F172" s="1">
        <f t="shared" si="32"/>
        <v>392602.28</v>
      </c>
      <c r="G172" t="s">
        <v>68</v>
      </c>
      <c r="H172" s="1"/>
      <c r="I172" s="6" t="s">
        <v>476</v>
      </c>
      <c r="J172" s="1">
        <v>1507496.65</v>
      </c>
      <c r="K172" s="23">
        <f t="shared" si="33"/>
        <v>14.523225111510676</v>
      </c>
      <c r="L172" s="29">
        <v>14.5</v>
      </c>
      <c r="M172">
        <v>14.5</v>
      </c>
      <c r="N172" s="6" t="s">
        <v>476</v>
      </c>
      <c r="O172" s="1">
        <v>3171098.48</v>
      </c>
      <c r="P172" s="23">
        <f t="shared" si="35"/>
        <v>27.117451330648485</v>
      </c>
      <c r="Q172" s="29">
        <v>27.1</v>
      </c>
      <c r="R172">
        <v>27.1</v>
      </c>
      <c r="S172" s="6" t="s">
        <v>476</v>
      </c>
      <c r="T172" s="1">
        <v>1631068.99</v>
      </c>
      <c r="U172" s="23">
        <f t="shared" si="37"/>
        <v>16.420947679938092</v>
      </c>
      <c r="V172" s="29">
        <v>16.399999999999999</v>
      </c>
      <c r="W172">
        <v>16.399999999999999</v>
      </c>
      <c r="Y172" s="7" t="s">
        <v>53</v>
      </c>
      <c r="Z172" s="61">
        <v>14.5</v>
      </c>
      <c r="AA172" s="61">
        <v>27.1</v>
      </c>
      <c r="AB172" s="61">
        <v>16.399999999999999</v>
      </c>
    </row>
    <row r="173" spans="1:28">
      <c r="A173" t="s">
        <v>324</v>
      </c>
      <c r="B173" s="1">
        <v>166057.48000000001</v>
      </c>
      <c r="C173" t="s">
        <v>67</v>
      </c>
      <c r="D173" s="1">
        <v>24268.84</v>
      </c>
      <c r="E173" t="s">
        <v>281</v>
      </c>
      <c r="F173" s="1">
        <f t="shared" si="32"/>
        <v>141788.64000000001</v>
      </c>
      <c r="G173" t="s">
        <v>67</v>
      </c>
      <c r="H173" s="1"/>
      <c r="I173" s="8"/>
      <c r="K173" s="1"/>
      <c r="L173" s="1"/>
      <c r="N173" s="8"/>
      <c r="S173" s="8"/>
      <c r="U173" s="23"/>
      <c r="Z173" s="61"/>
      <c r="AA173" s="61"/>
      <c r="AB173" s="61"/>
    </row>
    <row r="174" spans="1:28">
      <c r="A174" t="s">
        <v>325</v>
      </c>
      <c r="B174" s="1">
        <v>22672530.760000002</v>
      </c>
      <c r="C174" t="s">
        <v>417</v>
      </c>
      <c r="D174" s="1">
        <v>11768335.57</v>
      </c>
      <c r="E174" t="s">
        <v>378</v>
      </c>
      <c r="F174" s="1">
        <f t="shared" si="32"/>
        <v>10904195.190000001</v>
      </c>
      <c r="G174" t="s">
        <v>417</v>
      </c>
      <c r="H174" s="1"/>
      <c r="I174" s="9" t="s">
        <v>475</v>
      </c>
      <c r="J174" s="1">
        <f>SUM(J170:J173)</f>
        <v>10379902.800000001</v>
      </c>
      <c r="K174" s="1"/>
      <c r="L174" s="1"/>
      <c r="N174" s="9" t="s">
        <v>475</v>
      </c>
      <c r="O174" s="18">
        <f>SUM(O170:O173)</f>
        <v>11693939.970000001</v>
      </c>
      <c r="S174" s="9" t="s">
        <v>475</v>
      </c>
      <c r="T174" s="19">
        <f>SUM(T170:T173)</f>
        <v>9932855.4099999983</v>
      </c>
      <c r="U174" s="23"/>
    </row>
    <row r="175" spans="1:28">
      <c r="A175" t="s">
        <v>326</v>
      </c>
      <c r="B175" s="1">
        <v>2697416.43</v>
      </c>
      <c r="C175" t="s">
        <v>415</v>
      </c>
      <c r="D175" s="1">
        <v>312982.61</v>
      </c>
      <c r="E175" t="s">
        <v>377</v>
      </c>
      <c r="F175" s="1">
        <f t="shared" si="32"/>
        <v>2384433.8200000003</v>
      </c>
      <c r="G175" t="s">
        <v>415</v>
      </c>
      <c r="H175" s="1"/>
      <c r="I175" s="9" t="s">
        <v>366</v>
      </c>
      <c r="J175" s="1"/>
      <c r="K175" s="1">
        <f>K170/K172</f>
        <v>5.885522962853682</v>
      </c>
      <c r="L175" s="1"/>
      <c r="N175" s="6" t="s">
        <v>367</v>
      </c>
      <c r="P175" s="24">
        <f>P170/P172</f>
        <v>2.6876621914309009</v>
      </c>
      <c r="S175" s="7" t="s">
        <v>366</v>
      </c>
      <c r="U175" s="24">
        <f>U170/U172</f>
        <v>5.0897825112842101</v>
      </c>
    </row>
    <row r="176" spans="1:28">
      <c r="A176" t="s">
        <v>327</v>
      </c>
      <c r="B176" s="1">
        <v>3082707.12</v>
      </c>
      <c r="C176" t="s">
        <v>78</v>
      </c>
      <c r="D176" s="1">
        <v>114351.89</v>
      </c>
      <c r="E176" t="s">
        <v>376</v>
      </c>
      <c r="F176" s="1">
        <f t="shared" si="32"/>
        <v>2968355.23</v>
      </c>
      <c r="G176" t="s">
        <v>78</v>
      </c>
      <c r="H176" s="1"/>
      <c r="I176" s="1"/>
      <c r="J176" s="1"/>
      <c r="K176" s="1"/>
      <c r="L176" s="1"/>
    </row>
    <row r="177" spans="1:28">
      <c r="A177" t="s">
        <v>328</v>
      </c>
      <c r="B177" s="1">
        <v>509897.78</v>
      </c>
      <c r="C177" t="s">
        <v>414</v>
      </c>
      <c r="D177" s="1">
        <v>33465.07</v>
      </c>
      <c r="E177" t="s">
        <v>375</v>
      </c>
      <c r="F177" s="1">
        <f t="shared" si="32"/>
        <v>476432.71</v>
      </c>
      <c r="G177" t="s">
        <v>414</v>
      </c>
      <c r="H177" s="1"/>
      <c r="I177" s="1"/>
      <c r="J177" s="1"/>
      <c r="K177" s="1"/>
      <c r="L177" s="1"/>
    </row>
    <row r="178" spans="1:28">
      <c r="A178" t="s">
        <v>329</v>
      </c>
      <c r="B178" s="1">
        <v>2977145.89</v>
      </c>
      <c r="C178" t="s">
        <v>75</v>
      </c>
      <c r="D178" s="1">
        <v>37148.910000000003</v>
      </c>
      <c r="E178" t="s">
        <v>374</v>
      </c>
      <c r="F178" s="1">
        <f t="shared" si="32"/>
        <v>2939996.98</v>
      </c>
      <c r="G178" t="s">
        <v>75</v>
      </c>
      <c r="H178" s="1"/>
      <c r="I178" s="1"/>
      <c r="J178" s="1"/>
      <c r="K178" s="1"/>
      <c r="L178" s="1"/>
    </row>
    <row r="179" spans="1:28">
      <c r="A179" t="s">
        <v>330</v>
      </c>
      <c r="B179" s="1">
        <v>5053033.01</v>
      </c>
      <c r="C179" t="s">
        <v>74</v>
      </c>
      <c r="D179" s="1">
        <v>33188.32</v>
      </c>
      <c r="E179" t="s">
        <v>373</v>
      </c>
      <c r="F179" s="1">
        <f t="shared" si="32"/>
        <v>5019844.6899999995</v>
      </c>
      <c r="G179" t="s">
        <v>74</v>
      </c>
      <c r="H179" s="1"/>
      <c r="I179" s="1"/>
      <c r="J179" s="1"/>
      <c r="K179" s="1"/>
      <c r="L179" s="1"/>
    </row>
    <row r="180" spans="1:28">
      <c r="A180" t="s">
        <v>331</v>
      </c>
      <c r="B180" s="1">
        <v>1772507.35</v>
      </c>
      <c r="C180" t="s">
        <v>73</v>
      </c>
      <c r="D180" s="1">
        <v>30956.35</v>
      </c>
      <c r="E180" t="s">
        <v>372</v>
      </c>
      <c r="F180" s="1">
        <f t="shared" si="32"/>
        <v>1741551</v>
      </c>
      <c r="G180" t="s">
        <v>73</v>
      </c>
      <c r="H180" s="1"/>
      <c r="I180" s="1"/>
      <c r="J180" s="1"/>
      <c r="K180" s="1"/>
      <c r="L180" s="1"/>
    </row>
    <row r="181" spans="1:28">
      <c r="A181" t="s">
        <v>332</v>
      </c>
      <c r="B181" s="1">
        <v>1557002.41</v>
      </c>
      <c r="C181" t="s">
        <v>72</v>
      </c>
      <c r="D181" s="1">
        <v>35421.53</v>
      </c>
      <c r="E181" t="s">
        <v>371</v>
      </c>
      <c r="F181" s="1">
        <f t="shared" si="32"/>
        <v>1521580.88</v>
      </c>
      <c r="G181" t="s">
        <v>72</v>
      </c>
      <c r="H181" s="1"/>
      <c r="I181" s="1"/>
      <c r="J181" s="1"/>
      <c r="K181" s="1"/>
      <c r="L181" s="1"/>
    </row>
    <row r="182" spans="1:28">
      <c r="A182" t="s">
        <v>333</v>
      </c>
      <c r="B182" s="1">
        <v>577573.04</v>
      </c>
      <c r="C182" t="s">
        <v>71</v>
      </c>
      <c r="D182" s="1">
        <v>29668.240000000002</v>
      </c>
      <c r="E182" t="s">
        <v>370</v>
      </c>
      <c r="F182" s="1">
        <f t="shared" si="32"/>
        <v>547904.80000000005</v>
      </c>
      <c r="G182" t="s">
        <v>71</v>
      </c>
      <c r="H182" s="1"/>
      <c r="I182" s="24" t="s">
        <v>421</v>
      </c>
      <c r="J182" s="1"/>
      <c r="K182" s="1"/>
      <c r="L182" s="1"/>
    </row>
    <row r="183" spans="1:28">
      <c r="A183" t="s">
        <v>334</v>
      </c>
      <c r="B183" s="1">
        <v>412888.98</v>
      </c>
      <c r="C183" t="s">
        <v>70</v>
      </c>
      <c r="D183" s="1">
        <v>24956.48</v>
      </c>
      <c r="E183" t="s">
        <v>284</v>
      </c>
      <c r="F183" s="1">
        <f t="shared" si="32"/>
        <v>387932.5</v>
      </c>
      <c r="G183" t="s">
        <v>70</v>
      </c>
      <c r="H183" s="1"/>
      <c r="I183" t="s">
        <v>48</v>
      </c>
      <c r="J183" s="1"/>
      <c r="K183" s="1"/>
      <c r="L183" s="1"/>
    </row>
    <row r="184" spans="1:28">
      <c r="A184" t="s">
        <v>335</v>
      </c>
      <c r="B184" s="1">
        <v>996782.47</v>
      </c>
      <c r="C184" t="s">
        <v>69</v>
      </c>
      <c r="D184" s="1">
        <v>23159.54</v>
      </c>
      <c r="E184" t="s">
        <v>283</v>
      </c>
      <c r="F184" s="1">
        <f t="shared" si="32"/>
        <v>973622.92999999993</v>
      </c>
      <c r="G184" t="s">
        <v>69</v>
      </c>
      <c r="H184" s="1"/>
      <c r="I184" s="1"/>
      <c r="J184" s="1"/>
      <c r="K184" s="1"/>
      <c r="L184" s="1"/>
    </row>
    <row r="185" spans="1:28">
      <c r="A185" t="s">
        <v>336</v>
      </c>
      <c r="B185" s="1">
        <v>5551832.3300000001</v>
      </c>
      <c r="C185" t="s">
        <v>68</v>
      </c>
      <c r="D185" s="1">
        <v>23497.97</v>
      </c>
      <c r="E185" t="s">
        <v>282</v>
      </c>
      <c r="F185" s="1">
        <f t="shared" si="32"/>
        <v>5528334.3600000003</v>
      </c>
      <c r="G185" t="s">
        <v>68</v>
      </c>
      <c r="H185" s="1"/>
      <c r="I185" s="1"/>
      <c r="J185" s="3" t="s">
        <v>423</v>
      </c>
      <c r="K185" s="3" t="s">
        <v>423</v>
      </c>
      <c r="L185" s="3" t="s">
        <v>423</v>
      </c>
      <c r="M185" s="3" t="s">
        <v>425</v>
      </c>
      <c r="N185" s="3" t="s">
        <v>426</v>
      </c>
      <c r="O185" s="3" t="s">
        <v>425</v>
      </c>
      <c r="P185" s="3" t="s">
        <v>427</v>
      </c>
      <c r="Q185" s="3" t="s">
        <v>427</v>
      </c>
      <c r="R185" s="3" t="s">
        <v>427</v>
      </c>
      <c r="S185" s="3" t="s">
        <v>428</v>
      </c>
      <c r="T185" s="3" t="s">
        <v>428</v>
      </c>
      <c r="U185" s="3" t="s">
        <v>429</v>
      </c>
      <c r="V185" s="3" t="s">
        <v>430</v>
      </c>
      <c r="W185" s="3" t="s">
        <v>431</v>
      </c>
      <c r="X185" s="3" t="s">
        <v>424</v>
      </c>
      <c r="Y185" s="3" t="s">
        <v>432</v>
      </c>
      <c r="Z185" s="3" t="s">
        <v>432</v>
      </c>
      <c r="AA185" s="3" t="s">
        <v>432</v>
      </c>
    </row>
    <row r="186" spans="1:28">
      <c r="A186" t="s">
        <v>337</v>
      </c>
      <c r="B186" s="1">
        <v>3185547.65</v>
      </c>
      <c r="C186" t="s">
        <v>67</v>
      </c>
      <c r="D186" s="1">
        <v>24268.84</v>
      </c>
      <c r="E186" t="s">
        <v>281</v>
      </c>
      <c r="F186" s="1">
        <f t="shared" si="32"/>
        <v>3161278.81</v>
      </c>
      <c r="G186" t="s">
        <v>67</v>
      </c>
      <c r="H186" s="1"/>
      <c r="I186" s="24" t="s">
        <v>422</v>
      </c>
      <c r="J186" s="4" t="s">
        <v>46</v>
      </c>
      <c r="K186" s="4" t="s">
        <v>47</v>
      </c>
      <c r="L186" s="4" t="s">
        <v>46</v>
      </c>
      <c r="M186" s="4" t="s">
        <v>46</v>
      </c>
      <c r="N186" s="4" t="s">
        <v>47</v>
      </c>
      <c r="O186" s="4" t="s">
        <v>44</v>
      </c>
      <c r="P186" s="4" t="s">
        <v>44</v>
      </c>
      <c r="Q186" s="4" t="s">
        <v>45</v>
      </c>
      <c r="R186" s="4" t="s">
        <v>44</v>
      </c>
      <c r="S186" s="4" t="s">
        <v>44</v>
      </c>
      <c r="T186" s="4" t="s">
        <v>45</v>
      </c>
      <c r="U186" s="4" t="s">
        <v>44</v>
      </c>
      <c r="V186" s="4" t="s">
        <v>44</v>
      </c>
      <c r="W186" s="4" t="s">
        <v>45</v>
      </c>
      <c r="X186" s="4" t="s">
        <v>44</v>
      </c>
      <c r="Y186" s="4" t="s">
        <v>44</v>
      </c>
      <c r="Z186" s="4" t="s">
        <v>45</v>
      </c>
      <c r="AA186" s="4" t="s">
        <v>44</v>
      </c>
    </row>
    <row r="187" spans="1:28">
      <c r="A187" t="s">
        <v>338</v>
      </c>
      <c r="B187" s="1">
        <v>255597.87</v>
      </c>
      <c r="C187" t="s">
        <v>66</v>
      </c>
      <c r="D187" s="1">
        <v>22989.38</v>
      </c>
      <c r="E187" t="s">
        <v>280</v>
      </c>
      <c r="F187" s="1">
        <f t="shared" si="32"/>
        <v>232608.49</v>
      </c>
      <c r="G187" t="s">
        <v>66</v>
      </c>
      <c r="H187" s="1"/>
      <c r="I187" s="24" t="s">
        <v>49</v>
      </c>
      <c r="J187" s="62">
        <v>14297227.140000001</v>
      </c>
      <c r="K187" s="62">
        <v>6580399.7100000009</v>
      </c>
      <c r="L187" s="62">
        <v>14426376.500000002</v>
      </c>
      <c r="M187" s="62">
        <v>8986585.8900000006</v>
      </c>
      <c r="N187" s="62">
        <v>4002951.2800000003</v>
      </c>
      <c r="O187" s="62">
        <v>8601212.0899999999</v>
      </c>
      <c r="P187" s="62">
        <v>15390925.449999997</v>
      </c>
      <c r="Q187" s="62">
        <v>5466551.4700000016</v>
      </c>
      <c r="R187" s="62">
        <v>15861813.369999999</v>
      </c>
      <c r="S187" s="63">
        <v>24186418.860000003</v>
      </c>
      <c r="T187" s="63">
        <v>5913895.2800000003</v>
      </c>
      <c r="U187" s="63">
        <v>24037339.960000001</v>
      </c>
      <c r="V187" s="63">
        <v>25910798.880000003</v>
      </c>
      <c r="W187" s="63">
        <v>4767966.12</v>
      </c>
      <c r="X187" s="63">
        <v>27883877.199999996</v>
      </c>
      <c r="Y187" s="63">
        <v>8872406.1500000004</v>
      </c>
      <c r="Z187" s="63">
        <v>8522841.4900000002</v>
      </c>
      <c r="AA187" s="63">
        <v>8301786.419999999</v>
      </c>
      <c r="AB187" s="63"/>
    </row>
    <row r="188" spans="1:28">
      <c r="A188" t="s">
        <v>339</v>
      </c>
      <c r="B188" s="1">
        <v>21028927.379999999</v>
      </c>
      <c r="C188" t="s">
        <v>413</v>
      </c>
      <c r="D188" s="1">
        <v>6716278.8099999996</v>
      </c>
      <c r="E188" t="s">
        <v>279</v>
      </c>
      <c r="F188" s="1">
        <f t="shared" si="32"/>
        <v>14312648.57</v>
      </c>
      <c r="G188" t="s">
        <v>413</v>
      </c>
      <c r="H188" s="1"/>
      <c r="J188" s="62"/>
      <c r="K188" s="62"/>
      <c r="L188" s="62"/>
      <c r="M188" s="62"/>
      <c r="N188" s="62"/>
      <c r="O188" s="62"/>
      <c r="P188" s="62"/>
      <c r="Q188" s="62"/>
      <c r="R188" s="62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>
      <c r="A189" t="s">
        <v>340</v>
      </c>
      <c r="B189" s="1">
        <v>1775560.13</v>
      </c>
      <c r="C189" t="s">
        <v>415</v>
      </c>
      <c r="D189" s="1">
        <v>655230.63</v>
      </c>
      <c r="E189" t="s">
        <v>278</v>
      </c>
      <c r="F189" s="1">
        <f t="shared" si="32"/>
        <v>1120329.5</v>
      </c>
      <c r="G189" t="s">
        <v>415</v>
      </c>
      <c r="H189" s="1"/>
      <c r="I189" s="24" t="s">
        <v>50</v>
      </c>
      <c r="J189" s="62">
        <v>3625220.78</v>
      </c>
      <c r="K189" s="62">
        <v>8862441.4600000009</v>
      </c>
      <c r="L189" s="62">
        <v>3358093.99</v>
      </c>
      <c r="M189" s="62">
        <v>29812.600000000006</v>
      </c>
      <c r="N189" s="62">
        <v>893347.45</v>
      </c>
      <c r="O189" s="62">
        <v>272139.84000000003</v>
      </c>
      <c r="P189" s="62">
        <v>544314.56999999995</v>
      </c>
      <c r="Q189" s="62">
        <v>2381231.56</v>
      </c>
      <c r="R189" s="62">
        <v>659005.42000000004</v>
      </c>
      <c r="S189" s="63">
        <v>82417.72</v>
      </c>
      <c r="T189" s="63">
        <v>1854398.94</v>
      </c>
      <c r="U189" s="63">
        <v>185050.26</v>
      </c>
      <c r="V189" s="63">
        <v>201298.01</v>
      </c>
      <c r="W189" s="63">
        <v>2376284.2000000002</v>
      </c>
      <c r="X189" s="63">
        <v>249944.15000000002</v>
      </c>
      <c r="Y189" s="63">
        <v>1507496.65</v>
      </c>
      <c r="Z189" s="63">
        <v>3171098.48</v>
      </c>
      <c r="AA189" s="63">
        <v>1631068.99</v>
      </c>
      <c r="AB189" s="63"/>
    </row>
    <row r="190" spans="1:28">
      <c r="A190" t="s">
        <v>341</v>
      </c>
      <c r="B190" s="1">
        <v>2055243.53</v>
      </c>
      <c r="C190" t="s">
        <v>78</v>
      </c>
      <c r="D190" s="1">
        <v>67229.11</v>
      </c>
      <c r="E190" t="s">
        <v>277</v>
      </c>
      <c r="F190" s="1">
        <f t="shared" si="32"/>
        <v>1988014.42</v>
      </c>
      <c r="G190" t="s">
        <v>78</v>
      </c>
      <c r="H190" s="1"/>
      <c r="J190" s="62"/>
      <c r="K190" s="62"/>
      <c r="L190" s="62"/>
      <c r="M190" s="62"/>
      <c r="N190" s="62"/>
      <c r="O190" s="62"/>
      <c r="P190" s="62"/>
      <c r="Q190" s="62"/>
      <c r="R190" s="62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>
      <c r="A191" t="s">
        <v>342</v>
      </c>
      <c r="B191" s="1">
        <v>525344.27</v>
      </c>
      <c r="C191" t="s">
        <v>414</v>
      </c>
      <c r="D191" s="1">
        <v>33964.94</v>
      </c>
      <c r="E191" t="s">
        <v>77</v>
      </c>
      <c r="F191" s="1">
        <f t="shared" si="32"/>
        <v>491379.33</v>
      </c>
      <c r="G191" t="s">
        <v>414</v>
      </c>
      <c r="H191" s="1"/>
      <c r="I191" s="24" t="s">
        <v>51</v>
      </c>
      <c r="J191" s="62">
        <v>3.9438224614832982</v>
      </c>
      <c r="K191" s="62">
        <v>0.74250416656630869</v>
      </c>
      <c r="L191" s="62">
        <v>4.2960014052495303</v>
      </c>
      <c r="M191" s="62">
        <v>301.43583216492351</v>
      </c>
      <c r="N191" s="62">
        <v>4.480844804560645</v>
      </c>
      <c r="O191" s="62">
        <v>31.605854144692668</v>
      </c>
      <c r="P191" s="62">
        <v>28.2757917907654</v>
      </c>
      <c r="Q191" s="62">
        <v>2.2956824366967492</v>
      </c>
      <c r="R191" s="62">
        <v>24.069321569464481</v>
      </c>
      <c r="S191" s="63">
        <v>293.46139228311586</v>
      </c>
      <c r="T191" s="63">
        <v>3.1891170515876159</v>
      </c>
      <c r="U191" s="63">
        <v>129.8962776923415</v>
      </c>
      <c r="V191" s="63">
        <v>128.71860422266474</v>
      </c>
      <c r="W191" s="63">
        <v>2.0064797468248954</v>
      </c>
      <c r="X191" s="63">
        <v>111.56043140037482</v>
      </c>
      <c r="Y191" s="63">
        <v>5.885522962853682</v>
      </c>
      <c r="Z191" s="63">
        <v>2.6876621914309009</v>
      </c>
      <c r="AA191" s="63">
        <v>5.0897825112842101</v>
      </c>
      <c r="AB191" s="63"/>
    </row>
    <row r="192" spans="1:28">
      <c r="A192" t="s">
        <v>343</v>
      </c>
      <c r="B192" s="1">
        <v>1490584.25</v>
      </c>
      <c r="C192" t="s">
        <v>75</v>
      </c>
      <c r="D192" s="1">
        <v>20039.8</v>
      </c>
      <c r="E192" t="s">
        <v>76</v>
      </c>
      <c r="F192" s="1">
        <f t="shared" si="32"/>
        <v>1470544.45</v>
      </c>
      <c r="G192" t="s">
        <v>75</v>
      </c>
      <c r="H192" s="1"/>
      <c r="J192" s="62"/>
      <c r="K192" s="62"/>
      <c r="L192" s="62"/>
      <c r="M192" s="62"/>
      <c r="N192" s="62"/>
      <c r="O192" s="62"/>
      <c r="P192" s="62"/>
      <c r="Q192" s="62"/>
      <c r="R192" s="62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32">
      <c r="A193" t="s">
        <v>344</v>
      </c>
      <c r="B193" s="1">
        <v>184706.28</v>
      </c>
      <c r="C193" t="s">
        <v>74</v>
      </c>
      <c r="D193" s="1">
        <v>22044.87</v>
      </c>
      <c r="E193" t="s">
        <v>74</v>
      </c>
      <c r="F193" s="1">
        <f t="shared" si="32"/>
        <v>162661.41</v>
      </c>
      <c r="G193" t="s">
        <v>74</v>
      </c>
      <c r="H193" s="1"/>
      <c r="I193" s="24" t="s">
        <v>52</v>
      </c>
      <c r="J193" s="62">
        <v>17922447.920000002</v>
      </c>
      <c r="K193" s="62">
        <v>15442841.170000002</v>
      </c>
      <c r="L193" s="62">
        <v>17784470.490000002</v>
      </c>
      <c r="M193" s="62">
        <v>9016398.4900000002</v>
      </c>
      <c r="N193" s="62">
        <v>4896298.7300000004</v>
      </c>
      <c r="O193" s="62">
        <v>8873351.9299999997</v>
      </c>
      <c r="P193" s="62">
        <v>15935240.019999998</v>
      </c>
      <c r="Q193" s="62">
        <v>7847783.0300000012</v>
      </c>
      <c r="R193" s="62">
        <v>16520818.789999999</v>
      </c>
      <c r="S193" s="63">
        <v>24268836.580000002</v>
      </c>
      <c r="T193" s="63">
        <v>7768294.2200000007</v>
      </c>
      <c r="U193" s="63">
        <v>24222390.220000003</v>
      </c>
      <c r="V193" s="63">
        <v>26112096.890000004</v>
      </c>
      <c r="W193" s="63">
        <v>7144250.3200000003</v>
      </c>
      <c r="X193" s="63">
        <v>28133821.349999994</v>
      </c>
      <c r="Y193" s="63">
        <v>10379902.800000001</v>
      </c>
      <c r="Z193" s="63">
        <v>11693939.970000001</v>
      </c>
      <c r="AA193" s="63">
        <v>9932855.4099999983</v>
      </c>
      <c r="AB193" s="63"/>
    </row>
    <row r="194" spans="1:32">
      <c r="A194" t="s">
        <v>345</v>
      </c>
      <c r="B194" s="1">
        <v>407574.16</v>
      </c>
      <c r="C194" t="s">
        <v>73</v>
      </c>
      <c r="D194" s="1">
        <v>22262.44</v>
      </c>
      <c r="E194" t="s">
        <v>73</v>
      </c>
      <c r="F194" s="1">
        <f t="shared" si="32"/>
        <v>385311.72</v>
      </c>
      <c r="G194" t="s">
        <v>73</v>
      </c>
      <c r="H194" s="1"/>
      <c r="I194" s="1"/>
      <c r="J194" s="62"/>
      <c r="K194" s="62"/>
      <c r="L194" s="62"/>
      <c r="M194" s="62"/>
      <c r="N194" s="62"/>
      <c r="O194" s="62"/>
      <c r="P194" s="62"/>
      <c r="Q194" s="62"/>
      <c r="R194" s="62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32">
      <c r="A195" t="s">
        <v>346</v>
      </c>
      <c r="B195" s="1">
        <v>138168.91</v>
      </c>
      <c r="C195" t="s">
        <v>72</v>
      </c>
      <c r="D195" s="1">
        <v>25104.400000000001</v>
      </c>
      <c r="E195" t="s">
        <v>72</v>
      </c>
      <c r="F195" s="1">
        <f t="shared" ref="F195:F241" si="39">B195-D195</f>
        <v>113064.51000000001</v>
      </c>
      <c r="G195" t="s">
        <v>72</v>
      </c>
      <c r="H195" s="1"/>
      <c r="I195" s="1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</row>
    <row r="196" spans="1:32">
      <c r="A196" t="s">
        <v>347</v>
      </c>
      <c r="B196" s="1">
        <v>169802.9</v>
      </c>
      <c r="C196" t="s">
        <v>71</v>
      </c>
      <c r="D196" s="1">
        <v>23140.97</v>
      </c>
      <c r="E196" t="s">
        <v>71</v>
      </c>
      <c r="F196" s="1">
        <f t="shared" si="39"/>
        <v>146661.93</v>
      </c>
      <c r="G196" t="s">
        <v>71</v>
      </c>
      <c r="H196" s="1"/>
      <c r="I196" s="1"/>
      <c r="J196" s="62"/>
    </row>
    <row r="197" spans="1:32">
      <c r="A197" t="s">
        <v>348</v>
      </c>
      <c r="B197" s="1">
        <v>115968.94</v>
      </c>
      <c r="C197" t="s">
        <v>70</v>
      </c>
      <c r="D197" s="1">
        <v>23442.22</v>
      </c>
      <c r="E197" t="s">
        <v>70</v>
      </c>
      <c r="F197" s="1">
        <f t="shared" si="39"/>
        <v>92526.720000000001</v>
      </c>
      <c r="G197" t="s">
        <v>70</v>
      </c>
      <c r="H197" s="1"/>
      <c r="I197" s="1"/>
      <c r="J197" s="63" t="s">
        <v>79</v>
      </c>
      <c r="K197" s="63"/>
      <c r="L197" s="63"/>
      <c r="M197" s="63"/>
      <c r="N197" s="63" t="s">
        <v>86</v>
      </c>
      <c r="O197" s="63"/>
      <c r="P197" s="63"/>
      <c r="Q197" s="63"/>
      <c r="R197" s="63" t="s">
        <v>89</v>
      </c>
      <c r="S197" s="63"/>
      <c r="T197" s="63"/>
      <c r="U197" s="63"/>
      <c r="V197" s="63" t="s">
        <v>88</v>
      </c>
      <c r="W197" s="63"/>
      <c r="X197" s="63"/>
      <c r="Y197" s="63"/>
      <c r="Z197" s="63" t="s">
        <v>84</v>
      </c>
      <c r="AA197" s="63"/>
      <c r="AD197" t="s">
        <v>85</v>
      </c>
    </row>
    <row r="198" spans="1:32">
      <c r="A198" t="s">
        <v>349</v>
      </c>
      <c r="B198" s="1">
        <v>73624.509999999995</v>
      </c>
      <c r="C198" t="s">
        <v>69</v>
      </c>
      <c r="D198" s="1">
        <v>19351.97</v>
      </c>
      <c r="E198" t="s">
        <v>69</v>
      </c>
      <c r="F198" s="1">
        <f t="shared" si="39"/>
        <v>54272.539999999994</v>
      </c>
      <c r="G198" t="s">
        <v>69</v>
      </c>
      <c r="H198" s="1"/>
      <c r="J198" s="63" t="s">
        <v>80</v>
      </c>
      <c r="K198" s="63" t="s">
        <v>81</v>
      </c>
      <c r="L198" s="63" t="s">
        <v>80</v>
      </c>
      <c r="M198" s="63"/>
      <c r="N198" s="63" t="s">
        <v>82</v>
      </c>
      <c r="O198" s="63" t="s">
        <v>83</v>
      </c>
      <c r="P198" s="63" t="s">
        <v>82</v>
      </c>
      <c r="Q198" s="63"/>
      <c r="R198" s="63" t="s">
        <v>82</v>
      </c>
      <c r="S198" s="63" t="s">
        <v>83</v>
      </c>
      <c r="T198" s="63" t="s">
        <v>82</v>
      </c>
      <c r="U198" s="63"/>
      <c r="V198" s="63" t="s">
        <v>82</v>
      </c>
      <c r="W198" s="63" t="s">
        <v>83</v>
      </c>
      <c r="X198" s="63" t="s">
        <v>82</v>
      </c>
      <c r="Y198" s="63"/>
      <c r="Z198" s="63" t="s">
        <v>82</v>
      </c>
      <c r="AA198" s="63" t="s">
        <v>83</v>
      </c>
      <c r="AB198" s="63" t="s">
        <v>82</v>
      </c>
      <c r="AD198" s="63" t="s">
        <v>82</v>
      </c>
      <c r="AE198" s="63" t="s">
        <v>83</v>
      </c>
      <c r="AF198" s="63" t="s">
        <v>82</v>
      </c>
    </row>
    <row r="199" spans="1:32">
      <c r="A199" t="s">
        <v>350</v>
      </c>
      <c r="B199" s="1">
        <v>509586.56</v>
      </c>
      <c r="C199" t="s">
        <v>68</v>
      </c>
      <c r="D199" s="1">
        <v>21625.39</v>
      </c>
      <c r="E199" t="s">
        <v>68</v>
      </c>
      <c r="F199" s="1">
        <f t="shared" si="39"/>
        <v>487961.17</v>
      </c>
      <c r="G199" t="s">
        <v>68</v>
      </c>
      <c r="H199" s="1"/>
      <c r="I199" s="24" t="s">
        <v>49</v>
      </c>
      <c r="J199" s="64">
        <v>14297227.140000001</v>
      </c>
      <c r="K199" s="64">
        <v>6580399.7100000009</v>
      </c>
      <c r="L199" s="64">
        <v>14426376.500000002</v>
      </c>
      <c r="N199" s="64">
        <v>8986585.8900000006</v>
      </c>
      <c r="O199" s="64">
        <v>4002951.2800000003</v>
      </c>
      <c r="P199" s="64">
        <v>8601212.0899999999</v>
      </c>
      <c r="R199" s="64">
        <v>15390925.449999997</v>
      </c>
      <c r="S199" s="64">
        <v>5466551.4700000016</v>
      </c>
      <c r="T199" s="64">
        <v>15861813.369999999</v>
      </c>
      <c r="V199" s="64">
        <v>24186418.860000003</v>
      </c>
      <c r="W199" s="64">
        <v>5913895.2800000003</v>
      </c>
      <c r="X199" s="64">
        <v>24037339.960000001</v>
      </c>
      <c r="Z199" s="64">
        <v>25910798.880000003</v>
      </c>
      <c r="AA199" s="64">
        <v>4767966.12</v>
      </c>
      <c r="AB199" s="64">
        <v>27883877.199999996</v>
      </c>
      <c r="AD199" s="64">
        <v>8872406.1500000004</v>
      </c>
      <c r="AE199" s="64">
        <v>8522841.4900000002</v>
      </c>
      <c r="AF199" s="64">
        <v>8301786.419999999</v>
      </c>
    </row>
    <row r="200" spans="1:32">
      <c r="A200" t="s">
        <v>351</v>
      </c>
      <c r="B200" s="1">
        <v>652684.31999999995</v>
      </c>
      <c r="C200" t="s">
        <v>67</v>
      </c>
      <c r="D200" s="1">
        <v>18246.32</v>
      </c>
      <c r="E200" t="s">
        <v>67</v>
      </c>
      <c r="F200" s="1">
        <f t="shared" si="39"/>
        <v>634438</v>
      </c>
      <c r="G200" t="s">
        <v>67</v>
      </c>
      <c r="H200" s="1"/>
      <c r="J200" s="64"/>
      <c r="K200" s="64"/>
      <c r="L200" s="64"/>
      <c r="N200" s="64"/>
      <c r="O200" s="64"/>
      <c r="P200" s="64"/>
      <c r="R200" s="64"/>
      <c r="S200" s="64"/>
      <c r="T200" s="64"/>
      <c r="V200" s="64"/>
      <c r="W200" s="64"/>
      <c r="X200" s="64"/>
      <c r="Z200" s="64"/>
      <c r="AA200" s="64"/>
      <c r="AB200" s="64"/>
      <c r="AD200" s="64"/>
      <c r="AE200" s="64"/>
      <c r="AF200" s="64"/>
    </row>
    <row r="201" spans="1:32">
      <c r="A201" t="s">
        <v>352</v>
      </c>
      <c r="B201" s="1">
        <v>543839.04</v>
      </c>
      <c r="C201" t="s">
        <v>66</v>
      </c>
      <c r="D201" s="1">
        <v>17994.73</v>
      </c>
      <c r="E201" t="s">
        <v>66</v>
      </c>
      <c r="F201" s="1">
        <f t="shared" si="39"/>
        <v>525844.31000000006</v>
      </c>
      <c r="G201" t="s">
        <v>66</v>
      </c>
      <c r="H201" s="1"/>
    </row>
    <row r="202" spans="1:32">
      <c r="A202" t="s">
        <v>353</v>
      </c>
      <c r="B202" s="1">
        <v>216740.54</v>
      </c>
      <c r="C202" t="s">
        <v>65</v>
      </c>
      <c r="D202" s="1">
        <v>18957.09</v>
      </c>
      <c r="E202" t="s">
        <v>65</v>
      </c>
      <c r="F202" s="1">
        <f t="shared" si="39"/>
        <v>197783.45</v>
      </c>
      <c r="G202" t="s">
        <v>65</v>
      </c>
      <c r="H202" s="1"/>
    </row>
    <row r="203" spans="1:32">
      <c r="A203" t="s">
        <v>354</v>
      </c>
      <c r="B203" s="1">
        <v>367019.16</v>
      </c>
      <c r="C203" t="s">
        <v>64</v>
      </c>
      <c r="D203" s="1">
        <v>20501.810000000001</v>
      </c>
      <c r="E203" t="s">
        <v>64</v>
      </c>
      <c r="F203" s="1">
        <f t="shared" si="39"/>
        <v>346517.35</v>
      </c>
      <c r="G203" t="s">
        <v>64</v>
      </c>
      <c r="H203" s="1"/>
    </row>
    <row r="204" spans="1:32">
      <c r="A204" t="s">
        <v>355</v>
      </c>
      <c r="B204" s="1">
        <v>328798.38</v>
      </c>
      <c r="C204" t="s">
        <v>63</v>
      </c>
      <c r="D204" s="1">
        <v>20796.099999999999</v>
      </c>
      <c r="E204" t="s">
        <v>63</v>
      </c>
      <c r="F204" s="1">
        <f t="shared" si="39"/>
        <v>308002.28000000003</v>
      </c>
      <c r="G204" t="s">
        <v>63</v>
      </c>
      <c r="H204" s="1"/>
      <c r="J204" s="64"/>
      <c r="K204" s="64"/>
      <c r="L204" s="64"/>
      <c r="N204" s="64"/>
      <c r="O204" s="64"/>
      <c r="P204" s="64"/>
      <c r="R204" s="64"/>
      <c r="S204" s="64"/>
      <c r="T204" s="64"/>
      <c r="V204" s="64"/>
      <c r="W204" s="64"/>
      <c r="X204" s="64"/>
      <c r="Z204" s="64"/>
      <c r="AA204" s="64"/>
      <c r="AB204" s="64"/>
      <c r="AD204" s="64"/>
      <c r="AE204" s="64"/>
      <c r="AF204" s="64"/>
    </row>
    <row r="205" spans="1:32">
      <c r="A205" t="s">
        <v>356</v>
      </c>
      <c r="B205" s="1">
        <v>367004.55</v>
      </c>
      <c r="C205" t="s">
        <v>62</v>
      </c>
      <c r="D205" s="1">
        <v>19911.490000000002</v>
      </c>
      <c r="E205" t="s">
        <v>62</v>
      </c>
      <c r="F205" s="1">
        <f t="shared" si="39"/>
        <v>347093.06</v>
      </c>
      <c r="G205" t="s">
        <v>62</v>
      </c>
      <c r="H205" s="1"/>
    </row>
    <row r="206" spans="1:32">
      <c r="A206" t="s">
        <v>357</v>
      </c>
      <c r="B206" s="1">
        <v>19131588.100000001</v>
      </c>
      <c r="C206" t="s">
        <v>416</v>
      </c>
      <c r="D206" s="1">
        <v>6716278.8099999996</v>
      </c>
      <c r="E206" t="s">
        <v>279</v>
      </c>
      <c r="F206" s="1">
        <f t="shared" si="39"/>
        <v>12415309.290000003</v>
      </c>
      <c r="G206" t="s">
        <v>416</v>
      </c>
      <c r="H206" s="1"/>
      <c r="I206" s="1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32">
      <c r="A207" t="s">
        <v>358</v>
      </c>
      <c r="B207" s="1">
        <v>1844063.89</v>
      </c>
      <c r="C207" t="s">
        <v>415</v>
      </c>
      <c r="D207" s="1">
        <v>655230.63</v>
      </c>
      <c r="E207" t="s">
        <v>278</v>
      </c>
      <c r="F207" s="1">
        <f t="shared" si="39"/>
        <v>1188833.2599999998</v>
      </c>
      <c r="G207" t="s">
        <v>415</v>
      </c>
      <c r="H207" s="1"/>
    </row>
    <row r="208" spans="1:32">
      <c r="A208" t="s">
        <v>359</v>
      </c>
      <c r="B208" s="1">
        <v>3131677.69</v>
      </c>
      <c r="C208" t="s">
        <v>78</v>
      </c>
      <c r="D208" s="1">
        <v>67229.11</v>
      </c>
      <c r="E208" t="s">
        <v>277</v>
      </c>
      <c r="F208" s="1">
        <f t="shared" si="39"/>
        <v>3064448.58</v>
      </c>
      <c r="G208" t="s">
        <v>78</v>
      </c>
      <c r="H208" s="1"/>
    </row>
    <row r="209" spans="1:27">
      <c r="A209" t="s">
        <v>360</v>
      </c>
      <c r="B209" s="1">
        <v>147272.95999999999</v>
      </c>
      <c r="C209" t="s">
        <v>414</v>
      </c>
      <c r="D209" s="1">
        <v>33964.94</v>
      </c>
      <c r="E209" t="s">
        <v>77</v>
      </c>
      <c r="F209" s="1">
        <f t="shared" si="39"/>
        <v>113308.01999999999</v>
      </c>
      <c r="G209" t="s">
        <v>414</v>
      </c>
      <c r="H209" s="1"/>
    </row>
    <row r="210" spans="1:27">
      <c r="A210" t="s">
        <v>361</v>
      </c>
      <c r="B210" s="1">
        <v>140199.07999999999</v>
      </c>
      <c r="C210" t="s">
        <v>75</v>
      </c>
      <c r="D210" s="1">
        <v>20039.8</v>
      </c>
      <c r="E210" t="s">
        <v>76</v>
      </c>
      <c r="F210" s="1">
        <f t="shared" si="39"/>
        <v>120159.27999999998</v>
      </c>
      <c r="G210" t="s">
        <v>75</v>
      </c>
      <c r="H210" s="1"/>
    </row>
    <row r="211" spans="1:27">
      <c r="A211" t="s">
        <v>362</v>
      </c>
      <c r="B211" s="1">
        <v>62463.72</v>
      </c>
      <c r="C211" t="s">
        <v>74</v>
      </c>
      <c r="D211" s="1">
        <v>22044.87</v>
      </c>
      <c r="E211" t="s">
        <v>74</v>
      </c>
      <c r="F211" s="1">
        <f t="shared" si="39"/>
        <v>40418.850000000006</v>
      </c>
      <c r="G211" t="s">
        <v>74</v>
      </c>
      <c r="H211" s="1"/>
      <c r="I211" s="1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>
      <c r="A212" t="s">
        <v>149</v>
      </c>
      <c r="B212" s="1">
        <v>63949.88</v>
      </c>
      <c r="C212" t="s">
        <v>73</v>
      </c>
      <c r="D212" s="1">
        <v>22262.44</v>
      </c>
      <c r="E212" t="s">
        <v>73</v>
      </c>
      <c r="F212" s="1">
        <f t="shared" si="39"/>
        <v>41687.440000000002</v>
      </c>
      <c r="G212" t="s">
        <v>73</v>
      </c>
      <c r="H212" s="1"/>
      <c r="I212" s="1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>
      <c r="A213" t="s">
        <v>150</v>
      </c>
      <c r="B213" s="1">
        <v>47525.27</v>
      </c>
      <c r="C213" t="s">
        <v>72</v>
      </c>
      <c r="D213" s="1">
        <v>25104.400000000001</v>
      </c>
      <c r="E213" t="s">
        <v>72</v>
      </c>
      <c r="F213" s="1">
        <f t="shared" si="39"/>
        <v>22420.869999999995</v>
      </c>
      <c r="G213" t="s">
        <v>72</v>
      </c>
      <c r="H213" s="1"/>
      <c r="I213" s="1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>
      <c r="A214" t="s">
        <v>151</v>
      </c>
      <c r="B214" s="1">
        <v>33810.18</v>
      </c>
      <c r="C214" t="s">
        <v>71</v>
      </c>
      <c r="D214" s="1">
        <v>23140.97</v>
      </c>
      <c r="E214" t="s">
        <v>71</v>
      </c>
      <c r="F214" s="1">
        <f t="shared" si="39"/>
        <v>10669.21</v>
      </c>
      <c r="G214" t="s">
        <v>71</v>
      </c>
      <c r="H214" s="1"/>
    </row>
    <row r="215" spans="1:27">
      <c r="A215" t="s">
        <v>152</v>
      </c>
      <c r="B215" s="1">
        <v>29500.09</v>
      </c>
      <c r="C215" t="s">
        <v>70</v>
      </c>
      <c r="D215" s="1">
        <v>23442.22</v>
      </c>
      <c r="E215" t="s">
        <v>70</v>
      </c>
      <c r="F215" s="1">
        <f t="shared" si="39"/>
        <v>6057.869999999999</v>
      </c>
      <c r="G215" t="s">
        <v>70</v>
      </c>
      <c r="H215" s="1"/>
    </row>
    <row r="216" spans="1:27">
      <c r="A216" t="s">
        <v>153</v>
      </c>
      <c r="B216" s="1">
        <v>40315.72</v>
      </c>
      <c r="C216" t="s">
        <v>69</v>
      </c>
      <c r="D216" s="1">
        <v>19351.97</v>
      </c>
      <c r="E216" t="s">
        <v>69</v>
      </c>
      <c r="F216" s="1">
        <f t="shared" si="39"/>
        <v>20963.75</v>
      </c>
      <c r="G216" t="s">
        <v>69</v>
      </c>
      <c r="H216" s="1"/>
    </row>
    <row r="217" spans="1:27">
      <c r="A217" t="s">
        <v>177</v>
      </c>
      <c r="B217" s="1">
        <v>45219.49</v>
      </c>
      <c r="C217" t="s">
        <v>68</v>
      </c>
      <c r="D217" s="1">
        <v>21625.39</v>
      </c>
      <c r="E217" t="s">
        <v>68</v>
      </c>
      <c r="F217" s="1">
        <f t="shared" si="39"/>
        <v>23594.1</v>
      </c>
      <c r="G217" t="s">
        <v>68</v>
      </c>
      <c r="H217" s="1"/>
      <c r="I217" s="1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>
      <c r="A218" t="s">
        <v>178</v>
      </c>
      <c r="B218" s="1">
        <v>28437.29</v>
      </c>
      <c r="C218" t="s">
        <v>67</v>
      </c>
      <c r="D218" s="1">
        <v>18246.32</v>
      </c>
      <c r="E218" t="s">
        <v>67</v>
      </c>
      <c r="F218" s="1">
        <f t="shared" si="39"/>
        <v>10190.970000000001</v>
      </c>
      <c r="G218" t="s">
        <v>67</v>
      </c>
      <c r="H218" s="1"/>
      <c r="I218" s="1"/>
      <c r="J218" s="1"/>
      <c r="K218" s="1"/>
      <c r="L218" s="1"/>
    </row>
    <row r="219" spans="1:27">
      <c r="A219" t="s">
        <v>179</v>
      </c>
      <c r="B219" s="1">
        <v>42043.9</v>
      </c>
      <c r="C219" t="s">
        <v>66</v>
      </c>
      <c r="D219" s="1">
        <v>17994.73</v>
      </c>
      <c r="E219" t="s">
        <v>66</v>
      </c>
      <c r="F219" s="1">
        <f t="shared" si="39"/>
        <v>24049.170000000002</v>
      </c>
      <c r="G219" t="s">
        <v>66</v>
      </c>
      <c r="H219" s="1"/>
      <c r="I219" s="1"/>
      <c r="J219" s="1"/>
      <c r="K219" s="1"/>
      <c r="L219" s="1"/>
    </row>
    <row r="220" spans="1:27">
      <c r="A220" t="s">
        <v>180</v>
      </c>
      <c r="B220" s="1">
        <v>148377.25</v>
      </c>
      <c r="C220" t="s">
        <v>65</v>
      </c>
      <c r="D220" s="1">
        <v>18957.09</v>
      </c>
      <c r="E220" t="s">
        <v>65</v>
      </c>
      <c r="F220" s="1">
        <f t="shared" si="39"/>
        <v>129420.16</v>
      </c>
      <c r="G220" t="s">
        <v>65</v>
      </c>
      <c r="H220" s="1"/>
      <c r="I220" s="1"/>
      <c r="J220" s="1"/>
      <c r="K220" s="1"/>
      <c r="L220" s="1"/>
    </row>
    <row r="221" spans="1:27">
      <c r="A221" t="s">
        <v>181</v>
      </c>
      <c r="B221" s="1">
        <v>1228637.8</v>
      </c>
      <c r="C221" t="s">
        <v>64</v>
      </c>
      <c r="D221" s="1">
        <v>20501.810000000001</v>
      </c>
      <c r="E221" t="s">
        <v>64</v>
      </c>
      <c r="F221" s="1">
        <f t="shared" si="39"/>
        <v>1208135.99</v>
      </c>
      <c r="G221" t="s">
        <v>64</v>
      </c>
      <c r="H221" s="1"/>
      <c r="I221" s="1"/>
      <c r="J221" s="1"/>
      <c r="K221" s="1"/>
      <c r="L221" s="1"/>
    </row>
    <row r="222" spans="1:27">
      <c r="A222" t="s">
        <v>182</v>
      </c>
      <c r="B222" s="1">
        <v>1700853.59</v>
      </c>
      <c r="C222" t="s">
        <v>63</v>
      </c>
      <c r="D222" s="1">
        <v>20796.099999999999</v>
      </c>
      <c r="E222" t="s">
        <v>63</v>
      </c>
      <c r="F222" s="1">
        <f t="shared" si="39"/>
        <v>1680057.49</v>
      </c>
      <c r="G222" t="s">
        <v>63</v>
      </c>
      <c r="H222" s="1"/>
      <c r="I222" s="1"/>
      <c r="J222" s="1"/>
      <c r="K222" s="1"/>
      <c r="L222" s="1"/>
    </row>
    <row r="223" spans="1:27">
      <c r="A223" t="s">
        <v>183</v>
      </c>
      <c r="B223" s="1">
        <v>838337.97</v>
      </c>
      <c r="C223" t="s">
        <v>62</v>
      </c>
      <c r="D223" s="1">
        <v>19911.490000000002</v>
      </c>
      <c r="E223" t="s">
        <v>62</v>
      </c>
      <c r="F223" s="1">
        <f t="shared" si="39"/>
        <v>818426.48</v>
      </c>
      <c r="G223" t="s">
        <v>62</v>
      </c>
      <c r="H223" s="1"/>
    </row>
    <row r="224" spans="1:27">
      <c r="A224" t="s">
        <v>184</v>
      </c>
      <c r="B224" s="1">
        <v>11666562.9</v>
      </c>
      <c r="C224" t="s">
        <v>413</v>
      </c>
      <c r="D224" s="1">
        <v>6716278.8099999996</v>
      </c>
      <c r="E224" t="s">
        <v>279</v>
      </c>
      <c r="F224" s="1">
        <f t="shared" si="39"/>
        <v>4950284.0900000008</v>
      </c>
      <c r="G224" t="s">
        <v>413</v>
      </c>
      <c r="H224" s="1"/>
    </row>
    <row r="225" spans="1:32">
      <c r="A225" t="s">
        <v>185</v>
      </c>
      <c r="B225" s="1">
        <v>1680022.6</v>
      </c>
      <c r="C225" t="s">
        <v>377</v>
      </c>
      <c r="D225" s="1">
        <v>655230.63</v>
      </c>
      <c r="E225" t="s">
        <v>278</v>
      </c>
      <c r="F225" s="1">
        <f t="shared" si="39"/>
        <v>1024791.9700000001</v>
      </c>
      <c r="G225" t="s">
        <v>377</v>
      </c>
      <c r="H225" s="1"/>
      <c r="I225" s="1"/>
      <c r="J225" s="63" t="s">
        <v>79</v>
      </c>
      <c r="K225" s="62"/>
      <c r="L225" s="62"/>
      <c r="M225" s="62"/>
      <c r="N225" s="63" t="s">
        <v>86</v>
      </c>
      <c r="O225" s="62"/>
      <c r="P225" s="62"/>
      <c r="Q225" s="62"/>
      <c r="R225" s="63" t="s">
        <v>87</v>
      </c>
      <c r="S225" s="62"/>
      <c r="T225" s="62"/>
      <c r="U225" s="62"/>
      <c r="V225" s="63" t="s">
        <v>88</v>
      </c>
      <c r="W225" s="62"/>
      <c r="X225" s="62"/>
      <c r="Y225" s="62"/>
      <c r="Z225" s="63" t="s">
        <v>84</v>
      </c>
      <c r="AA225" s="62"/>
      <c r="AD225" t="s">
        <v>85</v>
      </c>
    </row>
    <row r="226" spans="1:32">
      <c r="A226" t="s">
        <v>186</v>
      </c>
      <c r="B226" s="1">
        <v>1843689.41</v>
      </c>
      <c r="C226" t="s">
        <v>376</v>
      </c>
      <c r="D226" s="1">
        <v>67229.11</v>
      </c>
      <c r="E226" t="s">
        <v>277</v>
      </c>
      <c r="F226" s="1">
        <f t="shared" si="39"/>
        <v>1776460.2999999998</v>
      </c>
      <c r="G226" t="s">
        <v>376</v>
      </c>
      <c r="H226" s="1"/>
      <c r="I226" s="1"/>
      <c r="J226" s="63" t="s">
        <v>80</v>
      </c>
      <c r="K226" s="63" t="s">
        <v>81</v>
      </c>
      <c r="L226" s="63" t="s">
        <v>80</v>
      </c>
      <c r="M226" s="62"/>
      <c r="N226" s="63" t="s">
        <v>82</v>
      </c>
      <c r="O226" s="63" t="s">
        <v>83</v>
      </c>
      <c r="P226" s="63" t="s">
        <v>82</v>
      </c>
      <c r="Q226" s="62"/>
      <c r="R226" s="63" t="s">
        <v>82</v>
      </c>
      <c r="S226" s="63" t="s">
        <v>83</v>
      </c>
      <c r="T226" s="63" t="s">
        <v>82</v>
      </c>
      <c r="U226" s="62"/>
      <c r="V226" s="63" t="s">
        <v>82</v>
      </c>
      <c r="W226" s="63" t="s">
        <v>83</v>
      </c>
      <c r="X226" s="63" t="s">
        <v>82</v>
      </c>
      <c r="Y226" s="62"/>
      <c r="Z226" s="63" t="s">
        <v>82</v>
      </c>
      <c r="AA226" s="63" t="s">
        <v>83</v>
      </c>
      <c r="AB226" s="63" t="s">
        <v>82</v>
      </c>
      <c r="AD226" s="63" t="s">
        <v>82</v>
      </c>
      <c r="AE226" s="63" t="s">
        <v>83</v>
      </c>
      <c r="AF226" s="63" t="s">
        <v>82</v>
      </c>
    </row>
    <row r="227" spans="1:32">
      <c r="A227" t="s">
        <v>187</v>
      </c>
      <c r="B227" s="1">
        <v>507773.01</v>
      </c>
      <c r="C227" t="s">
        <v>375</v>
      </c>
      <c r="D227" s="1">
        <v>33964.94</v>
      </c>
      <c r="E227" t="s">
        <v>77</v>
      </c>
      <c r="F227" s="1">
        <f t="shared" si="39"/>
        <v>473808.07</v>
      </c>
      <c r="G227" t="s">
        <v>375</v>
      </c>
      <c r="H227" s="1"/>
      <c r="I227" s="24" t="s">
        <v>52</v>
      </c>
      <c r="J227" s="64">
        <v>17922447.920000002</v>
      </c>
      <c r="K227" s="64">
        <v>15442841.170000002</v>
      </c>
      <c r="L227" s="64">
        <v>17784470.490000002</v>
      </c>
      <c r="N227" s="64">
        <v>9016398.4900000002</v>
      </c>
      <c r="O227" s="64">
        <v>4896298.7300000004</v>
      </c>
      <c r="P227" s="64">
        <v>8873351.9299999997</v>
      </c>
      <c r="R227" s="64">
        <v>15935240.019999998</v>
      </c>
      <c r="S227" s="64">
        <v>7847783.0300000012</v>
      </c>
      <c r="T227" s="64">
        <v>16520818.789999999</v>
      </c>
      <c r="V227" s="64">
        <v>24268836.580000002</v>
      </c>
      <c r="W227" s="64">
        <v>7768294.2200000007</v>
      </c>
      <c r="X227" s="64">
        <v>24222390.220000003</v>
      </c>
      <c r="Z227" s="64">
        <v>26112096.890000004</v>
      </c>
      <c r="AA227" s="64">
        <v>7144250.3200000003</v>
      </c>
      <c r="AB227" s="64">
        <v>28133821.349999994</v>
      </c>
      <c r="AD227" s="64">
        <v>10379902.800000001</v>
      </c>
      <c r="AE227" s="64">
        <v>11693939.970000001</v>
      </c>
      <c r="AF227" s="64">
        <v>9932855.4099999983</v>
      </c>
    </row>
    <row r="228" spans="1:32">
      <c r="A228" t="s">
        <v>188</v>
      </c>
      <c r="B228" s="1">
        <v>1387188.79</v>
      </c>
      <c r="C228" t="s">
        <v>374</v>
      </c>
      <c r="D228" s="1">
        <v>20039.8</v>
      </c>
      <c r="E228" t="s">
        <v>76</v>
      </c>
      <c r="F228" s="1">
        <f t="shared" si="39"/>
        <v>1367148.99</v>
      </c>
      <c r="G228" t="s">
        <v>374</v>
      </c>
      <c r="H228" s="1"/>
      <c r="I228" s="1"/>
      <c r="J228" s="1"/>
      <c r="K228" s="1"/>
      <c r="L228" s="1"/>
    </row>
    <row r="229" spans="1:32">
      <c r="A229" t="s">
        <v>189</v>
      </c>
      <c r="B229" s="1">
        <v>178680.92</v>
      </c>
      <c r="C229" t="s">
        <v>373</v>
      </c>
      <c r="D229" s="1">
        <v>22044.87</v>
      </c>
      <c r="E229" t="s">
        <v>74</v>
      </c>
      <c r="F229" s="1">
        <f t="shared" si="39"/>
        <v>156636.05000000002</v>
      </c>
      <c r="G229" t="s">
        <v>373</v>
      </c>
      <c r="H229" s="1"/>
      <c r="I229" s="1"/>
      <c r="J229" s="1"/>
      <c r="K229" s="1"/>
      <c r="L229" s="1"/>
    </row>
    <row r="230" spans="1:32">
      <c r="A230" t="s">
        <v>190</v>
      </c>
      <c r="B230" s="1">
        <v>392462.82</v>
      </c>
      <c r="C230" t="s">
        <v>372</v>
      </c>
      <c r="D230" s="1">
        <v>22262.44</v>
      </c>
      <c r="E230" t="s">
        <v>73</v>
      </c>
      <c r="F230" s="1">
        <f t="shared" si="39"/>
        <v>370200.38</v>
      </c>
      <c r="G230" t="s">
        <v>372</v>
      </c>
      <c r="H230" s="1"/>
      <c r="I230" s="1"/>
      <c r="J230" s="1"/>
      <c r="K230" s="1"/>
      <c r="L230" s="1"/>
    </row>
    <row r="231" spans="1:32">
      <c r="A231" t="s">
        <v>191</v>
      </c>
      <c r="B231" s="1">
        <v>133753.96</v>
      </c>
      <c r="C231" t="s">
        <v>371</v>
      </c>
      <c r="D231" s="1">
        <v>25104.400000000001</v>
      </c>
      <c r="E231" t="s">
        <v>72</v>
      </c>
      <c r="F231" s="1">
        <f t="shared" si="39"/>
        <v>108649.56</v>
      </c>
      <c r="G231" t="s">
        <v>371</v>
      </c>
      <c r="H231" s="1"/>
      <c r="I231" s="1"/>
      <c r="J231" s="1"/>
      <c r="K231" s="1"/>
      <c r="L231" s="1"/>
    </row>
    <row r="232" spans="1:32">
      <c r="A232" t="s">
        <v>192</v>
      </c>
      <c r="B232" s="1">
        <v>157194.12</v>
      </c>
      <c r="C232" t="s">
        <v>370</v>
      </c>
      <c r="D232" s="1">
        <v>23140.97</v>
      </c>
      <c r="E232" t="s">
        <v>71</v>
      </c>
      <c r="F232" s="1">
        <f t="shared" si="39"/>
        <v>134053.15</v>
      </c>
      <c r="G232" t="s">
        <v>370</v>
      </c>
      <c r="H232" s="1"/>
      <c r="I232" s="1"/>
      <c r="J232" s="1"/>
      <c r="K232" s="1"/>
      <c r="L232" s="1"/>
    </row>
    <row r="233" spans="1:32">
      <c r="A233" t="s">
        <v>193</v>
      </c>
      <c r="B233" s="1">
        <v>107124.94</v>
      </c>
      <c r="C233" t="s">
        <v>412</v>
      </c>
      <c r="D233" s="1">
        <v>23442.22</v>
      </c>
      <c r="E233" t="s">
        <v>70</v>
      </c>
      <c r="F233" s="1">
        <f t="shared" si="39"/>
        <v>83682.720000000001</v>
      </c>
      <c r="G233" t="s">
        <v>412</v>
      </c>
      <c r="H233" s="1"/>
      <c r="I233" s="1"/>
      <c r="J233" s="1"/>
      <c r="K233" s="1"/>
      <c r="L233" s="1"/>
    </row>
    <row r="234" spans="1:32">
      <c r="A234" t="s">
        <v>194</v>
      </c>
      <c r="B234" s="1">
        <v>76412.09</v>
      </c>
      <c r="C234" t="s">
        <v>411</v>
      </c>
      <c r="D234" s="1">
        <v>19351.97</v>
      </c>
      <c r="E234" t="s">
        <v>69</v>
      </c>
      <c r="F234" s="1">
        <f t="shared" si="39"/>
        <v>57060.119999999995</v>
      </c>
      <c r="G234" t="s">
        <v>411</v>
      </c>
      <c r="H234" s="1"/>
      <c r="I234" s="1"/>
      <c r="J234" s="1"/>
      <c r="K234" s="1"/>
      <c r="L234" s="1"/>
    </row>
    <row r="235" spans="1:32">
      <c r="A235" t="s">
        <v>195</v>
      </c>
      <c r="B235" s="1">
        <v>498688.45</v>
      </c>
      <c r="C235" t="s">
        <v>410</v>
      </c>
      <c r="D235" s="1">
        <v>21625.39</v>
      </c>
      <c r="E235" t="s">
        <v>68</v>
      </c>
      <c r="F235" s="1">
        <f t="shared" si="39"/>
        <v>477063.06</v>
      </c>
      <c r="G235" t="s">
        <v>410</v>
      </c>
      <c r="H235" s="1"/>
      <c r="I235" s="1"/>
      <c r="J235" s="1"/>
      <c r="K235" s="1"/>
      <c r="L235" s="1"/>
    </row>
    <row r="236" spans="1:32">
      <c r="A236" t="s">
        <v>196</v>
      </c>
      <c r="B236" s="1">
        <v>626208.78</v>
      </c>
      <c r="C236" t="s">
        <v>409</v>
      </c>
      <c r="D236" s="1">
        <v>18246.32</v>
      </c>
      <c r="E236" t="s">
        <v>67</v>
      </c>
      <c r="F236" s="1">
        <f t="shared" si="39"/>
        <v>607962.46000000008</v>
      </c>
      <c r="G236" t="s">
        <v>409</v>
      </c>
      <c r="H236" s="1"/>
      <c r="I236" s="1"/>
      <c r="J236" s="1"/>
      <c r="K236" s="1"/>
      <c r="L236" s="1"/>
    </row>
    <row r="237" spans="1:32">
      <c r="A237" t="s">
        <v>197</v>
      </c>
      <c r="B237" s="1">
        <v>502066.79</v>
      </c>
      <c r="C237" t="s">
        <v>408</v>
      </c>
      <c r="D237" s="1">
        <v>17994.73</v>
      </c>
      <c r="E237" t="s">
        <v>66</v>
      </c>
      <c r="F237" s="1">
        <f t="shared" si="39"/>
        <v>484072.06</v>
      </c>
      <c r="G237" t="s">
        <v>408</v>
      </c>
      <c r="H237" s="1"/>
      <c r="I237" s="1"/>
      <c r="J237" s="1"/>
      <c r="K237" s="1"/>
      <c r="L237" s="1"/>
    </row>
    <row r="238" spans="1:32">
      <c r="A238" t="s">
        <v>198</v>
      </c>
      <c r="B238" s="1">
        <v>205581.76</v>
      </c>
      <c r="C238" t="s">
        <v>407</v>
      </c>
      <c r="D238" s="1">
        <v>18957.09</v>
      </c>
      <c r="E238" t="s">
        <v>65</v>
      </c>
      <c r="F238" s="1">
        <f t="shared" si="39"/>
        <v>186624.67</v>
      </c>
      <c r="G238" t="s">
        <v>407</v>
      </c>
      <c r="H238" s="1"/>
      <c r="I238" s="1"/>
      <c r="J238" s="1"/>
      <c r="K238" s="1"/>
      <c r="L238" s="1"/>
    </row>
    <row r="239" spans="1:32">
      <c r="A239" t="s">
        <v>199</v>
      </c>
      <c r="B239" s="1">
        <v>347586.84</v>
      </c>
      <c r="C239" t="s">
        <v>406</v>
      </c>
      <c r="D239" s="1">
        <v>20501.810000000001</v>
      </c>
      <c r="E239" t="s">
        <v>64</v>
      </c>
      <c r="F239" s="1">
        <f t="shared" si="39"/>
        <v>327085.03000000003</v>
      </c>
      <c r="G239" t="s">
        <v>406</v>
      </c>
      <c r="H239" s="1"/>
      <c r="I239" s="1"/>
      <c r="J239" s="1"/>
      <c r="K239" s="1"/>
      <c r="L239" s="1"/>
    </row>
    <row r="240" spans="1:32">
      <c r="A240" t="s">
        <v>200</v>
      </c>
      <c r="B240" s="1">
        <v>344043.23</v>
      </c>
      <c r="C240" t="s">
        <v>405</v>
      </c>
      <c r="D240" s="1">
        <v>20796.099999999999</v>
      </c>
      <c r="E240" t="s">
        <v>63</v>
      </c>
      <c r="F240" s="1">
        <f t="shared" si="39"/>
        <v>323247.13</v>
      </c>
      <c r="G240" t="s">
        <v>405</v>
      </c>
      <c r="H240" s="1"/>
      <c r="I240" s="1"/>
      <c r="J240" s="1"/>
      <c r="K240" s="1"/>
      <c r="L240" s="1"/>
    </row>
    <row r="241" spans="1:32">
      <c r="A241" t="s">
        <v>201</v>
      </c>
      <c r="B241" s="1">
        <v>363152.19</v>
      </c>
      <c r="C241" t="s">
        <v>404</v>
      </c>
      <c r="D241" s="1">
        <v>19911.490000000002</v>
      </c>
      <c r="E241" t="s">
        <v>62</v>
      </c>
      <c r="F241" s="1">
        <f t="shared" si="39"/>
        <v>343240.7</v>
      </c>
      <c r="G241" t="s">
        <v>404</v>
      </c>
      <c r="H241" s="1"/>
      <c r="I241" s="1"/>
      <c r="J241" s="1"/>
      <c r="K241" s="1"/>
      <c r="L241" s="1"/>
    </row>
    <row r="242" spans="1:32">
      <c r="A242" t="s">
        <v>202</v>
      </c>
      <c r="B242" s="1">
        <v>11768335.57</v>
      </c>
      <c r="C242" t="s">
        <v>378</v>
      </c>
      <c r="D242" s="1"/>
      <c r="E242" s="1"/>
      <c r="F242" s="1"/>
      <c r="G242" s="1"/>
      <c r="H242" s="1"/>
      <c r="I242" s="1"/>
      <c r="J242" s="1"/>
      <c r="K242" s="1"/>
      <c r="L242" s="1"/>
    </row>
    <row r="243" spans="1:32">
      <c r="A243" t="s">
        <v>203</v>
      </c>
      <c r="B243" s="1">
        <v>312982.61</v>
      </c>
      <c r="C243" t="s">
        <v>377</v>
      </c>
      <c r="D243" s="1"/>
      <c r="E243" s="1"/>
      <c r="F243" s="1"/>
      <c r="G243" s="1"/>
      <c r="H243" s="1"/>
    </row>
    <row r="244" spans="1:32">
      <c r="A244" t="s">
        <v>204</v>
      </c>
      <c r="B244" s="1">
        <v>114351.89</v>
      </c>
      <c r="C244" t="s">
        <v>376</v>
      </c>
      <c r="D244" s="1"/>
      <c r="E244" s="1"/>
      <c r="F244" s="1"/>
      <c r="G244" s="1"/>
      <c r="H244" s="1"/>
    </row>
    <row r="245" spans="1:32">
      <c r="A245" t="s">
        <v>0</v>
      </c>
      <c r="B245" s="1">
        <v>33465.07</v>
      </c>
      <c r="C245" t="s">
        <v>375</v>
      </c>
      <c r="D245" s="1"/>
      <c r="E245" s="1"/>
      <c r="F245" s="1"/>
      <c r="G245" s="1"/>
      <c r="H245" s="1"/>
    </row>
    <row r="246" spans="1:32">
      <c r="A246" t="s">
        <v>1</v>
      </c>
      <c r="B246" s="1">
        <v>37148.910000000003</v>
      </c>
      <c r="C246" t="s">
        <v>374</v>
      </c>
      <c r="D246" s="1"/>
      <c r="E246" s="1"/>
      <c r="F246" s="1"/>
      <c r="G246" s="1"/>
      <c r="H246" s="1"/>
      <c r="J246" s="64"/>
      <c r="K246" s="64"/>
      <c r="L246" s="64"/>
      <c r="N246" s="64"/>
      <c r="O246" s="64"/>
      <c r="P246" s="64"/>
      <c r="R246" s="64"/>
      <c r="S246" s="64"/>
      <c r="T246" s="64"/>
      <c r="V246" s="64"/>
      <c r="W246" s="64"/>
      <c r="X246" s="64"/>
      <c r="Z246" s="64"/>
      <c r="AA246" s="64"/>
      <c r="AB246" s="64"/>
      <c r="AD246" s="64"/>
      <c r="AE246" s="64"/>
      <c r="AF246" s="64"/>
    </row>
    <row r="247" spans="1:32">
      <c r="A247" t="s">
        <v>2</v>
      </c>
      <c r="B247" s="1">
        <v>33188.32</v>
      </c>
      <c r="C247" t="s">
        <v>373</v>
      </c>
      <c r="D247" s="1"/>
      <c r="E247" s="1"/>
      <c r="F247" s="1"/>
      <c r="G247" s="1"/>
      <c r="H247" s="1"/>
    </row>
    <row r="248" spans="1:32">
      <c r="A248" t="s">
        <v>3</v>
      </c>
      <c r="B248" s="1">
        <v>30956.35</v>
      </c>
      <c r="C248" t="s">
        <v>372</v>
      </c>
      <c r="D248" s="1"/>
      <c r="E248" s="1"/>
      <c r="F248" s="1"/>
      <c r="G248" s="1"/>
      <c r="H248" s="1"/>
      <c r="I248" s="1"/>
      <c r="J248" s="1"/>
      <c r="K248" s="1"/>
      <c r="L248" s="1"/>
    </row>
    <row r="249" spans="1:32">
      <c r="A249" t="s">
        <v>4</v>
      </c>
      <c r="B249" s="1">
        <v>35421.53</v>
      </c>
      <c r="C249" t="s">
        <v>371</v>
      </c>
      <c r="D249" s="1"/>
      <c r="E249" s="1"/>
      <c r="F249" s="1"/>
      <c r="G249" s="1"/>
      <c r="H249" s="1"/>
      <c r="I249" s="1"/>
      <c r="J249" s="1"/>
      <c r="K249" s="1"/>
      <c r="L249" s="1"/>
    </row>
    <row r="250" spans="1:32">
      <c r="A250" t="s">
        <v>5</v>
      </c>
      <c r="B250" s="1">
        <v>29668.240000000002</v>
      </c>
      <c r="C250" t="s">
        <v>370</v>
      </c>
      <c r="D250" s="1"/>
      <c r="E250" s="1"/>
      <c r="F250" s="1"/>
      <c r="G250" s="1"/>
      <c r="H250" s="1"/>
      <c r="I250" s="1"/>
      <c r="J250" s="1"/>
      <c r="K250" s="1"/>
      <c r="L250" s="1"/>
    </row>
    <row r="251" spans="1:32">
      <c r="A251" t="s">
        <v>6</v>
      </c>
      <c r="B251" s="1">
        <v>24956.48</v>
      </c>
      <c r="C251" t="s">
        <v>284</v>
      </c>
      <c r="D251" s="1"/>
      <c r="E251" s="1"/>
      <c r="F251" s="1"/>
      <c r="G251" s="1"/>
      <c r="H251" s="1"/>
      <c r="I251" s="1"/>
      <c r="J251" s="63" t="s">
        <v>79</v>
      </c>
      <c r="K251" s="63"/>
      <c r="L251" s="63"/>
      <c r="M251" s="63"/>
      <c r="N251" s="63" t="s">
        <v>86</v>
      </c>
      <c r="O251" s="63"/>
      <c r="P251" s="63"/>
      <c r="Q251" s="63"/>
      <c r="R251" s="63" t="s">
        <v>87</v>
      </c>
      <c r="S251" s="63"/>
      <c r="T251" s="63"/>
      <c r="U251" s="63"/>
      <c r="V251" s="63" t="s">
        <v>88</v>
      </c>
      <c r="W251" s="63"/>
      <c r="X251" s="63"/>
      <c r="Y251" s="63"/>
      <c r="Z251" s="63" t="s">
        <v>84</v>
      </c>
      <c r="AA251" s="63"/>
      <c r="AD251" t="s">
        <v>85</v>
      </c>
    </row>
    <row r="252" spans="1:32">
      <c r="A252" t="s">
        <v>7</v>
      </c>
      <c r="B252" s="1">
        <v>23159.54</v>
      </c>
      <c r="C252" t="s">
        <v>283</v>
      </c>
      <c r="D252" s="1"/>
      <c r="E252" s="1"/>
      <c r="F252" s="1"/>
      <c r="G252" s="1"/>
      <c r="H252" s="1"/>
      <c r="I252" s="1"/>
      <c r="J252" s="63" t="s">
        <v>80</v>
      </c>
      <c r="K252" s="63" t="s">
        <v>81</v>
      </c>
      <c r="L252" s="63" t="s">
        <v>80</v>
      </c>
      <c r="M252" s="63"/>
      <c r="N252" s="63" t="s">
        <v>82</v>
      </c>
      <c r="O252" s="63" t="s">
        <v>83</v>
      </c>
      <c r="P252" s="63" t="s">
        <v>82</v>
      </c>
      <c r="Q252" s="63"/>
      <c r="R252" s="63" t="s">
        <v>82</v>
      </c>
      <c r="S252" s="63" t="s">
        <v>83</v>
      </c>
      <c r="T252" s="63" t="s">
        <v>82</v>
      </c>
      <c r="U252" s="63"/>
      <c r="V252" s="63" t="s">
        <v>82</v>
      </c>
      <c r="W252" s="63" t="s">
        <v>83</v>
      </c>
      <c r="X252" s="63" t="s">
        <v>82</v>
      </c>
      <c r="Y252" s="63"/>
      <c r="Z252" s="63" t="s">
        <v>82</v>
      </c>
      <c r="AA252" s="63" t="s">
        <v>83</v>
      </c>
      <c r="AB252" s="63" t="s">
        <v>82</v>
      </c>
      <c r="AD252" s="63" t="s">
        <v>82</v>
      </c>
      <c r="AE252" s="63" t="s">
        <v>83</v>
      </c>
      <c r="AF252" s="63" t="s">
        <v>82</v>
      </c>
    </row>
    <row r="253" spans="1:32">
      <c r="A253" t="s">
        <v>8</v>
      </c>
      <c r="B253" s="1">
        <v>23497.97</v>
      </c>
      <c r="C253" t="s">
        <v>282</v>
      </c>
      <c r="D253" s="1"/>
      <c r="E253" s="1"/>
      <c r="F253" s="1"/>
      <c r="G253" s="1"/>
      <c r="H253" s="1"/>
      <c r="I253" s="24" t="s">
        <v>50</v>
      </c>
      <c r="J253" s="64">
        <v>3625220.78</v>
      </c>
      <c r="K253" s="64">
        <v>8862441.4600000009</v>
      </c>
      <c r="L253" s="64">
        <v>3358093.99</v>
      </c>
      <c r="N253" s="64">
        <v>29812.600000000006</v>
      </c>
      <c r="O253" s="64">
        <v>893347.45</v>
      </c>
      <c r="P253" s="64">
        <v>272139.84000000003</v>
      </c>
      <c r="R253" s="64">
        <v>544314.56999999995</v>
      </c>
      <c r="S253" s="64">
        <v>2381231.56</v>
      </c>
      <c r="T253" s="64">
        <v>659005.42000000004</v>
      </c>
      <c r="V253" s="64">
        <v>82417.72</v>
      </c>
      <c r="W253" s="64">
        <v>1854398.94</v>
      </c>
      <c r="X253" s="64">
        <v>185050.26</v>
      </c>
      <c r="Z253" s="64">
        <v>201298.01</v>
      </c>
      <c r="AA253" s="64">
        <v>2376284.2000000002</v>
      </c>
      <c r="AB253" s="64">
        <v>249944.15000000002</v>
      </c>
      <c r="AD253" s="64">
        <v>1507496.65</v>
      </c>
      <c r="AE253" s="64">
        <v>3171098.48</v>
      </c>
      <c r="AF253" s="64">
        <v>1631068.99</v>
      </c>
    </row>
    <row r="254" spans="1:32">
      <c r="A254" t="s">
        <v>208</v>
      </c>
      <c r="B254" s="1">
        <v>24268.84</v>
      </c>
      <c r="C254" t="s">
        <v>281</v>
      </c>
      <c r="D254" s="1"/>
      <c r="E254" s="1"/>
      <c r="F254" s="1"/>
      <c r="G254" s="1"/>
      <c r="H254" s="1"/>
      <c r="I254" s="1"/>
      <c r="J254" s="1"/>
      <c r="K254" s="1"/>
      <c r="L254" s="1"/>
    </row>
    <row r="255" spans="1:32">
      <c r="A255" t="s">
        <v>209</v>
      </c>
      <c r="B255" s="1">
        <v>22989.38</v>
      </c>
      <c r="C255" t="s">
        <v>280</v>
      </c>
      <c r="D255" s="1"/>
      <c r="E255" s="1"/>
      <c r="F255" s="1"/>
      <c r="G255" s="1"/>
      <c r="H255" s="1"/>
      <c r="I255" s="1"/>
      <c r="J255" s="1"/>
      <c r="K255" s="1"/>
      <c r="L255" s="1"/>
    </row>
    <row r="256" spans="1:32">
      <c r="A256" t="s">
        <v>210</v>
      </c>
      <c r="B256" s="1">
        <v>6716278.8099999996</v>
      </c>
      <c r="C256" t="s">
        <v>279</v>
      </c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t="s">
        <v>211</v>
      </c>
      <c r="B257" s="1">
        <v>655230.63</v>
      </c>
      <c r="C257" t="s">
        <v>278</v>
      </c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t="s">
        <v>212</v>
      </c>
      <c r="B258" s="1">
        <v>67229.11</v>
      </c>
      <c r="C258" t="s">
        <v>277</v>
      </c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t="s">
        <v>213</v>
      </c>
      <c r="B259" s="1">
        <v>33964.94</v>
      </c>
      <c r="C259" t="s">
        <v>77</v>
      </c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t="s">
        <v>214</v>
      </c>
      <c r="B260" s="1">
        <v>20039.8</v>
      </c>
      <c r="C260" t="s">
        <v>76</v>
      </c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t="s">
        <v>215</v>
      </c>
      <c r="B261" s="1">
        <v>22044.87</v>
      </c>
      <c r="C261" t="s">
        <v>74</v>
      </c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t="s">
        <v>216</v>
      </c>
      <c r="B262" s="1">
        <v>22262.44</v>
      </c>
      <c r="C262" t="s">
        <v>73</v>
      </c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t="s">
        <v>433</v>
      </c>
      <c r="B263" s="1">
        <v>25104.400000000001</v>
      </c>
      <c r="C263" t="s">
        <v>72</v>
      </c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t="s">
        <v>434</v>
      </c>
      <c r="B264" s="1">
        <v>23140.97</v>
      </c>
      <c r="C264" t="s">
        <v>71</v>
      </c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t="s">
        <v>435</v>
      </c>
      <c r="B265" s="1">
        <v>23442.22</v>
      </c>
      <c r="C265" t="s">
        <v>70</v>
      </c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t="s">
        <v>436</v>
      </c>
      <c r="B266" s="1">
        <v>19351.97</v>
      </c>
      <c r="C266" t="s">
        <v>69</v>
      </c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t="s">
        <v>437</v>
      </c>
      <c r="B267" s="1">
        <v>21625.39</v>
      </c>
      <c r="C267" t="s">
        <v>68</v>
      </c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t="s">
        <v>438</v>
      </c>
      <c r="B268" s="1">
        <v>18246.32</v>
      </c>
      <c r="C268" t="s">
        <v>67</v>
      </c>
      <c r="D268" s="1"/>
      <c r="E268" s="1"/>
      <c r="F268" s="1"/>
      <c r="G268" s="1"/>
      <c r="H268" s="1"/>
    </row>
    <row r="269" spans="1:12">
      <c r="A269" t="s">
        <v>439</v>
      </c>
      <c r="B269" s="1">
        <v>17994.73</v>
      </c>
      <c r="C269" t="s">
        <v>66</v>
      </c>
      <c r="D269" s="1"/>
      <c r="E269" s="1"/>
      <c r="F269" s="1"/>
      <c r="G269" s="1"/>
      <c r="H269" s="1"/>
    </row>
    <row r="270" spans="1:12">
      <c r="A270" t="s">
        <v>440</v>
      </c>
      <c r="B270" s="1">
        <v>18957.09</v>
      </c>
      <c r="C270" t="s">
        <v>65</v>
      </c>
      <c r="D270" s="1"/>
      <c r="E270" s="1"/>
      <c r="F270" s="1"/>
      <c r="G270" s="1"/>
      <c r="H270" s="1"/>
    </row>
    <row r="271" spans="1:12">
      <c r="A271" t="s">
        <v>441</v>
      </c>
      <c r="B271" s="1">
        <v>20501.810000000001</v>
      </c>
      <c r="C271" t="s">
        <v>64</v>
      </c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t="s">
        <v>442</v>
      </c>
      <c r="B272" s="1">
        <v>20796.099999999999</v>
      </c>
      <c r="C272" t="s">
        <v>63</v>
      </c>
      <c r="D272" s="1"/>
      <c r="E272" s="1"/>
      <c r="F272" s="1"/>
      <c r="G272" s="1"/>
      <c r="H272" s="1"/>
      <c r="I272" s="1"/>
      <c r="J272" s="1"/>
      <c r="K272" s="1"/>
      <c r="L272" s="1"/>
    </row>
    <row r="273" spans="1:32">
      <c r="A273" t="s">
        <v>443</v>
      </c>
      <c r="B273" s="1">
        <v>19911.490000000002</v>
      </c>
      <c r="C273" t="s">
        <v>62</v>
      </c>
      <c r="D273" s="1"/>
      <c r="E273" s="1"/>
      <c r="F273" s="1"/>
      <c r="G273" s="1"/>
      <c r="H273" s="1"/>
      <c r="I273" s="1"/>
      <c r="J273" s="1"/>
      <c r="K273" s="1"/>
      <c r="L273" s="1"/>
    </row>
    <row r="274" spans="1:32">
      <c r="A274" t="s">
        <v>444</v>
      </c>
      <c r="B274" s="1">
        <v>3753393.78</v>
      </c>
      <c r="C274" t="s">
        <v>60</v>
      </c>
      <c r="D274" s="1">
        <v>128173</v>
      </c>
      <c r="E274" s="1"/>
      <c r="F274" s="1">
        <f>B274-D274</f>
        <v>3625220.78</v>
      </c>
      <c r="G274" s="1"/>
      <c r="H274" s="1"/>
      <c r="I274" s="1"/>
      <c r="J274" s="1"/>
      <c r="K274" s="1"/>
      <c r="L274" s="1"/>
    </row>
    <row r="275" spans="1:32">
      <c r="A275" t="s">
        <v>445</v>
      </c>
      <c r="B275" s="1">
        <v>8990614.4600000009</v>
      </c>
      <c r="C275" t="s">
        <v>61</v>
      </c>
      <c r="D275" s="1">
        <v>128173</v>
      </c>
      <c r="E275" s="1"/>
      <c r="F275" s="1">
        <f t="shared" ref="F275:F291" si="40">B275-D275</f>
        <v>8862441.4600000009</v>
      </c>
      <c r="G275" s="1"/>
      <c r="H275" s="1"/>
      <c r="I275" s="1"/>
      <c r="J275" s="1"/>
      <c r="K275" s="1"/>
      <c r="L275" s="1"/>
    </row>
    <row r="276" spans="1:32">
      <c r="A276" t="s">
        <v>446</v>
      </c>
      <c r="B276" s="1">
        <v>3486266.99</v>
      </c>
      <c r="C276" t="s">
        <v>60</v>
      </c>
      <c r="D276" s="1">
        <v>128173</v>
      </c>
      <c r="E276" s="1"/>
      <c r="F276" s="1">
        <f t="shared" si="40"/>
        <v>3358093.99</v>
      </c>
      <c r="G276" s="1"/>
      <c r="H276" s="1"/>
      <c r="I276" s="1"/>
      <c r="J276" s="1"/>
      <c r="K276" s="1"/>
      <c r="L276" s="1"/>
    </row>
    <row r="277" spans="1:32">
      <c r="A277" t="s">
        <v>447</v>
      </c>
      <c r="B277" s="1">
        <v>157985.60000000001</v>
      </c>
      <c r="C277" t="s">
        <v>270</v>
      </c>
      <c r="D277" s="1">
        <v>128173</v>
      </c>
      <c r="E277" s="1"/>
      <c r="F277" s="1">
        <f t="shared" si="40"/>
        <v>29812.600000000006</v>
      </c>
      <c r="G277" s="1"/>
      <c r="H277" s="1"/>
      <c r="I277" s="1"/>
      <c r="J277" s="1"/>
      <c r="K277" s="1"/>
      <c r="L277" s="1"/>
    </row>
    <row r="278" spans="1:32">
      <c r="A278" t="s">
        <v>448</v>
      </c>
      <c r="B278" s="1">
        <v>1021520.45</v>
      </c>
      <c r="C278" t="s">
        <v>59</v>
      </c>
      <c r="D278" s="1">
        <v>128173</v>
      </c>
      <c r="E278" s="1"/>
      <c r="F278" s="1">
        <f t="shared" si="40"/>
        <v>893347.45</v>
      </c>
      <c r="G278" s="1"/>
      <c r="H278" s="1"/>
      <c r="I278" s="1"/>
      <c r="J278" s="1"/>
      <c r="K278" s="1"/>
      <c r="L278" s="1"/>
    </row>
    <row r="279" spans="1:32">
      <c r="A279" t="s">
        <v>449</v>
      </c>
      <c r="B279" s="1">
        <v>400312.84</v>
      </c>
      <c r="C279" t="s">
        <v>270</v>
      </c>
      <c r="D279" s="1">
        <v>128173</v>
      </c>
      <c r="E279" s="1"/>
      <c r="F279" s="1">
        <f t="shared" si="40"/>
        <v>272139.84000000003</v>
      </c>
      <c r="G279" s="1"/>
      <c r="H279" s="1"/>
      <c r="I279" s="1"/>
      <c r="J279" s="63" t="s">
        <v>79</v>
      </c>
      <c r="K279" s="63"/>
      <c r="L279" s="63"/>
      <c r="M279" s="63"/>
      <c r="N279" s="63" t="s">
        <v>86</v>
      </c>
      <c r="O279" s="63"/>
      <c r="P279" s="63"/>
      <c r="Q279" s="63"/>
      <c r="R279" s="63" t="s">
        <v>87</v>
      </c>
      <c r="S279" s="63"/>
      <c r="T279" s="63"/>
      <c r="U279" s="63"/>
      <c r="V279" s="63" t="s">
        <v>88</v>
      </c>
      <c r="W279" s="63"/>
      <c r="X279" s="63"/>
      <c r="Y279" s="63"/>
      <c r="Z279" s="63" t="s">
        <v>84</v>
      </c>
      <c r="AA279" s="63"/>
      <c r="AD279" t="s">
        <v>85</v>
      </c>
    </row>
    <row r="280" spans="1:32">
      <c r="A280" t="s">
        <v>450</v>
      </c>
      <c r="B280" s="1">
        <v>672487.57</v>
      </c>
      <c r="C280" t="s">
        <v>268</v>
      </c>
      <c r="D280" s="1">
        <v>128173</v>
      </c>
      <c r="E280" s="1"/>
      <c r="F280" s="1">
        <f t="shared" si="40"/>
        <v>544314.56999999995</v>
      </c>
      <c r="G280" s="1"/>
      <c r="H280" s="1"/>
      <c r="I280" s="1"/>
      <c r="J280" s="63" t="s">
        <v>80</v>
      </c>
      <c r="K280" s="63" t="s">
        <v>81</v>
      </c>
      <c r="L280" s="63" t="s">
        <v>80</v>
      </c>
      <c r="M280" s="63"/>
      <c r="N280" s="63" t="s">
        <v>82</v>
      </c>
      <c r="O280" s="63" t="s">
        <v>83</v>
      </c>
      <c r="P280" s="63" t="s">
        <v>82</v>
      </c>
      <c r="Q280" s="63"/>
      <c r="R280" s="63" t="s">
        <v>82</v>
      </c>
      <c r="S280" s="63" t="s">
        <v>83</v>
      </c>
      <c r="T280" s="63" t="s">
        <v>82</v>
      </c>
      <c r="U280" s="63"/>
      <c r="V280" s="63" t="s">
        <v>82</v>
      </c>
      <c r="W280" s="63" t="s">
        <v>83</v>
      </c>
      <c r="X280" s="63" t="s">
        <v>82</v>
      </c>
      <c r="Y280" s="63"/>
      <c r="Z280" s="63" t="s">
        <v>82</v>
      </c>
      <c r="AA280" s="63" t="s">
        <v>83</v>
      </c>
      <c r="AB280" s="63" t="s">
        <v>82</v>
      </c>
      <c r="AD280" s="63" t="s">
        <v>82</v>
      </c>
      <c r="AE280" s="63" t="s">
        <v>83</v>
      </c>
      <c r="AF280" s="63" t="s">
        <v>82</v>
      </c>
    </row>
    <row r="281" spans="1:32">
      <c r="A281" t="s">
        <v>451</v>
      </c>
      <c r="B281" s="1">
        <v>2509404.56</v>
      </c>
      <c r="C281" t="s">
        <v>269</v>
      </c>
      <c r="D281" s="1">
        <v>128173</v>
      </c>
      <c r="E281" s="1"/>
      <c r="F281" s="1">
        <f t="shared" si="40"/>
        <v>2381231.56</v>
      </c>
      <c r="G281" s="1"/>
      <c r="H281" s="1"/>
      <c r="I281" s="24" t="s">
        <v>368</v>
      </c>
      <c r="J281" s="64">
        <v>3.9438224614832982</v>
      </c>
      <c r="K281" s="64">
        <v>0.74250416656630869</v>
      </c>
      <c r="L281" s="64">
        <v>4.2960014052495303</v>
      </c>
      <c r="N281" s="64">
        <v>301.43583216492351</v>
      </c>
      <c r="O281" s="64">
        <v>4.480844804560645</v>
      </c>
      <c r="P281" s="64">
        <v>31.605854144692668</v>
      </c>
      <c r="R281" s="64">
        <v>28.2757917907654</v>
      </c>
      <c r="S281" s="64">
        <v>2.2956824366967492</v>
      </c>
      <c r="T281" s="64">
        <v>24.069321569464481</v>
      </c>
      <c r="V281" s="64">
        <v>293.46139228311586</v>
      </c>
      <c r="W281" s="64">
        <v>3.1891170515876159</v>
      </c>
      <c r="X281" s="64">
        <v>129.8962776923415</v>
      </c>
      <c r="Z281" s="64">
        <v>128.71860422266474</v>
      </c>
      <c r="AA281" s="64">
        <v>2.0064797468248954</v>
      </c>
      <c r="AB281" s="64">
        <v>111.56043140037482</v>
      </c>
      <c r="AD281" s="64">
        <v>5.885522962853682</v>
      </c>
      <c r="AE281" s="64">
        <v>2.6876621914309009</v>
      </c>
      <c r="AF281" s="64">
        <v>5.0897825112842101</v>
      </c>
    </row>
    <row r="282" spans="1:32">
      <c r="A282" t="s">
        <v>452</v>
      </c>
      <c r="B282" s="1">
        <v>787178.42</v>
      </c>
      <c r="C282" t="s">
        <v>268</v>
      </c>
      <c r="D282" s="1">
        <v>128173</v>
      </c>
      <c r="E282" s="1"/>
      <c r="F282" s="1">
        <f t="shared" si="40"/>
        <v>659005.42000000004</v>
      </c>
      <c r="G282" s="1"/>
      <c r="H282" s="1"/>
      <c r="I282" s="1"/>
      <c r="J282" s="1"/>
      <c r="K282" s="1"/>
      <c r="L282" s="1"/>
    </row>
    <row r="283" spans="1:32">
      <c r="A283" t="s">
        <v>453</v>
      </c>
      <c r="B283" s="1">
        <v>210590.72</v>
      </c>
      <c r="C283" t="s">
        <v>471</v>
      </c>
      <c r="D283" s="1">
        <v>128173</v>
      </c>
      <c r="E283" s="1"/>
      <c r="F283" s="1">
        <f t="shared" si="40"/>
        <v>82417.72</v>
      </c>
      <c r="G283" s="1"/>
      <c r="H283" s="1"/>
      <c r="I283" s="1"/>
      <c r="J283" s="1"/>
      <c r="K283" s="1"/>
      <c r="L283" s="1"/>
    </row>
    <row r="284" spans="1:32">
      <c r="A284" t="s">
        <v>454</v>
      </c>
      <c r="B284" s="1">
        <v>1982571.94</v>
      </c>
      <c r="C284" t="s">
        <v>267</v>
      </c>
      <c r="D284" s="1">
        <v>128173</v>
      </c>
      <c r="E284" s="1"/>
      <c r="F284" s="1">
        <f t="shared" si="40"/>
        <v>1854398.94</v>
      </c>
      <c r="G284" s="1"/>
      <c r="H284" s="1"/>
      <c r="I284" s="1"/>
      <c r="J284" s="1"/>
      <c r="K284" s="1"/>
      <c r="L284" s="1"/>
    </row>
    <row r="285" spans="1:32">
      <c r="A285" t="s">
        <v>455</v>
      </c>
      <c r="B285" s="1">
        <v>313223.26</v>
      </c>
      <c r="C285" t="s">
        <v>471</v>
      </c>
      <c r="D285" s="1">
        <v>128173</v>
      </c>
      <c r="E285" s="1"/>
      <c r="F285" s="1">
        <f t="shared" si="40"/>
        <v>185050.26</v>
      </c>
      <c r="G285" s="1"/>
      <c r="H285" s="1"/>
      <c r="I285" s="1"/>
      <c r="J285" s="1"/>
      <c r="K285" s="1"/>
      <c r="L285" s="1"/>
    </row>
    <row r="286" spans="1:32">
      <c r="A286" t="s">
        <v>456</v>
      </c>
      <c r="B286" s="1">
        <v>329471.01</v>
      </c>
      <c r="C286" t="s">
        <v>469</v>
      </c>
      <c r="D286" s="1">
        <v>128173</v>
      </c>
      <c r="E286" s="1"/>
      <c r="F286" s="1">
        <f t="shared" si="40"/>
        <v>201298.01</v>
      </c>
      <c r="G286" s="1"/>
      <c r="H286" s="1"/>
      <c r="I286" s="1"/>
      <c r="J286" s="1"/>
      <c r="K286" s="1"/>
      <c r="L286" s="1"/>
    </row>
    <row r="287" spans="1:32">
      <c r="A287" t="s">
        <v>457</v>
      </c>
      <c r="B287" s="1">
        <v>2504457.2000000002</v>
      </c>
      <c r="C287" t="s">
        <v>470</v>
      </c>
      <c r="D287" s="1">
        <v>128173</v>
      </c>
      <c r="E287" s="1"/>
      <c r="F287" s="1">
        <f t="shared" si="40"/>
        <v>2376284.2000000002</v>
      </c>
      <c r="G287" s="1"/>
      <c r="H287" s="1"/>
      <c r="I287" s="1"/>
      <c r="J287" s="1"/>
      <c r="K287" s="1"/>
      <c r="L287" s="1"/>
    </row>
    <row r="288" spans="1:32">
      <c r="A288" t="s">
        <v>458</v>
      </c>
      <c r="B288" s="1">
        <v>378117.15</v>
      </c>
      <c r="C288" t="s">
        <v>469</v>
      </c>
      <c r="D288" s="1">
        <v>128173</v>
      </c>
      <c r="E288" s="1"/>
      <c r="F288" s="1">
        <f t="shared" si="40"/>
        <v>249944.15000000002</v>
      </c>
      <c r="G288" s="1"/>
      <c r="H288" s="1"/>
      <c r="I288" s="1"/>
      <c r="J288" s="1"/>
      <c r="K288" s="1"/>
      <c r="L288" s="1"/>
    </row>
    <row r="289" spans="1:12">
      <c r="A289" t="s">
        <v>459</v>
      </c>
      <c r="B289" s="1">
        <v>1635669.65</v>
      </c>
      <c r="C289" t="s">
        <v>468</v>
      </c>
      <c r="D289" s="1">
        <v>128173</v>
      </c>
      <c r="E289" s="1"/>
      <c r="F289" s="1">
        <f t="shared" si="40"/>
        <v>1507496.65</v>
      </c>
      <c r="G289" s="1"/>
      <c r="H289" s="1"/>
      <c r="I289" s="1"/>
      <c r="J289" s="1"/>
      <c r="K289" s="1"/>
      <c r="L289" s="1"/>
    </row>
    <row r="290" spans="1:12">
      <c r="A290" t="s">
        <v>460</v>
      </c>
      <c r="B290" s="1">
        <v>3299271.48</v>
      </c>
      <c r="C290" t="s">
        <v>467</v>
      </c>
      <c r="D290" s="1">
        <v>128173</v>
      </c>
      <c r="E290" s="1"/>
      <c r="F290" s="1">
        <f t="shared" si="40"/>
        <v>3171098.48</v>
      </c>
      <c r="G290" s="1"/>
      <c r="H290" s="1"/>
      <c r="I290" s="1"/>
      <c r="J290" s="1"/>
      <c r="K290" s="1"/>
      <c r="L290" s="1"/>
    </row>
    <row r="291" spans="1:12">
      <c r="A291" t="s">
        <v>461</v>
      </c>
      <c r="B291" s="1">
        <v>1759241.99</v>
      </c>
      <c r="C291" t="s">
        <v>466</v>
      </c>
      <c r="D291" s="1">
        <v>128173</v>
      </c>
      <c r="E291" s="1"/>
      <c r="F291" s="1">
        <f t="shared" si="40"/>
        <v>1631068.99</v>
      </c>
      <c r="G291" s="1"/>
      <c r="H291" s="1"/>
      <c r="I291" s="1"/>
      <c r="J291" s="1"/>
      <c r="K291" s="1"/>
      <c r="L291" s="1"/>
    </row>
    <row r="292" spans="1:12">
      <c r="A292" t="s">
        <v>462</v>
      </c>
      <c r="B292" s="1">
        <v>134143</v>
      </c>
      <c r="C292" t="s">
        <v>465</v>
      </c>
      <c r="E292" s="1"/>
      <c r="F292" s="1"/>
      <c r="G292" s="1"/>
      <c r="H292" s="1"/>
      <c r="I292" s="1"/>
      <c r="J292" s="1"/>
      <c r="K292" s="1"/>
      <c r="L292" s="1"/>
    </row>
    <row r="293" spans="1:12">
      <c r="A293" t="s">
        <v>463</v>
      </c>
      <c r="B293" s="1">
        <v>122203</v>
      </c>
      <c r="C293" t="s">
        <v>464</v>
      </c>
      <c r="D293" s="1">
        <f>(B292+B293)/2</f>
        <v>128173</v>
      </c>
      <c r="E293" s="1"/>
      <c r="F293" s="1"/>
      <c r="G293" s="1"/>
      <c r="H293" s="1"/>
      <c r="I293" s="1"/>
      <c r="J293" s="1"/>
      <c r="K293" s="1"/>
      <c r="L293" s="1"/>
    </row>
    <row r="294" spans="1:12">
      <c r="A294" t="s">
        <v>365</v>
      </c>
      <c r="B294" s="1">
        <v>16026094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B295" s="1" t="s">
        <v>363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B296" s="1" t="s">
        <v>364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~IQ10C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CTS LITS</cp:lastModifiedBy>
  <dcterms:created xsi:type="dcterms:W3CDTF">2010-03-02T15:17:50Z</dcterms:created>
  <dcterms:modified xsi:type="dcterms:W3CDTF">2010-03-06T14:29:26Z</dcterms:modified>
</cp:coreProperties>
</file>