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~IQ17" sheetId="1" r:id="rId1"/>
  </sheets>
  <definedNames>
    <definedName name="_xlnm.Print_Area" localSheetId="0">#REF!</definedName>
    <definedName name="_xlnm.Sheet_Title" localSheetId="0">"~IQ17"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<sst xmlns="http://schemas.openxmlformats.org/spreadsheetml/2006/main" uniqueCount="55" count="55">
  <si>
    <t>IQ20120623a.xlsx</t>
  </si>
  <si>
    <t>Abortive Probabilities &amp; % Full Length</t>
  </si>
  <si>
    <t>IQ20120623a.xlsx</t>
  </si>
  <si>
    <t>Total RNA </t>
  </si>
  <si>
    <t>RNA</t>
  </si>
  <si>
    <t>N25</t>
  </si>
  <si>
    <t>% Yield</t>
  </si>
  <si>
    <t>(i to FL)</t>
  </si>
  <si>
    <t>% RNAP</t>
  </si>
  <si>
    <t>Ab. Prob.</t>
  </si>
  <si>
    <t>DG115a</t>
  </si>
  <si>
    <t>DG133</t>
  </si>
  <si>
    <t>N25/A1anti</t>
  </si>
  <si>
    <t>2 mer</t>
  </si>
  <si>
    <t>3 mer</t>
  </si>
  <si>
    <t>4 mer</t>
  </si>
  <si>
    <t>5 mer</t>
  </si>
  <si>
    <t>6 mer</t>
  </si>
  <si>
    <t>7 mer</t>
  </si>
  <si>
    <t>8 mer</t>
  </si>
  <si>
    <t>9 mer</t>
  </si>
  <si>
    <t>10 mer</t>
  </si>
  <si>
    <t>11 mer</t>
  </si>
  <si>
    <t>12 mer</t>
  </si>
  <si>
    <t>13 mer</t>
  </si>
  <si>
    <t>14 mer</t>
  </si>
  <si>
    <t>15 mer</t>
  </si>
  <si>
    <t>16 mer</t>
  </si>
  <si>
    <t>17 mer</t>
  </si>
  <si>
    <t>18 mer</t>
  </si>
  <si>
    <t>19 mer</t>
  </si>
  <si>
    <t>20 mer</t>
  </si>
  <si>
    <t>21 mer</t>
  </si>
  <si>
    <t>Total Abort</t>
  </si>
  <si>
    <t>FL</t>
  </si>
  <si>
    <t>Total RNA</t>
  </si>
  <si>
    <t>%AY</t>
  </si>
  <si>
    <t>%PY</t>
  </si>
  <si>
    <t>APR</t>
  </si>
  <si>
    <t>DG427</t>
  </si>
  <si>
    <t>DG428</t>
  </si>
  <si>
    <t>DG429</t>
  </si>
  <si>
    <t>DG430</t>
  </si>
  <si>
    <t>DG431</t>
  </si>
  <si>
    <t>DG432</t>
  </si>
  <si>
    <t>DG433</t>
  </si>
  <si>
    <t>DG434</t>
  </si>
  <si>
    <t>DG435</t>
  </si>
  <si>
    <t>DG436</t>
  </si>
  <si>
    <t>DG437</t>
  </si>
  <si>
    <t>DG438</t>
  </si>
  <si>
    <t>DG439</t>
  </si>
  <si>
    <t>Promoter</t>
  </si>
  <si>
    <t>Ab RNA</t>
  </si>
  <si>
    <t>FL RNA</t>
  </si>
</sst>
</file>

<file path=xl/styles.xml><?xml version="1.0" encoding="utf-8"?>
<styleSheet xmlns="http://schemas.openxmlformats.org/spreadsheetml/2006/main">
  <numFmts count="1">
    <numFmt formatCode="0.0" numFmtId="100"/>
  </numFmts>
  <fonts count="3">
    <font>
      <b val="0"/>
      <i val="0"/>
      <color rgb="FF000000"/>
      <name val="Arial"/>
      <sz val="10"/>
      <strike val="0"/>
    </font>
    <font>
      <b val="0"/>
      <i val="0"/>
      <color rgb="FFFF0000"/>
      <name val="Arial"/>
      <sz val="10"/>
      <strike val="0"/>
    </font>
    <font>
      <b val="0"/>
      <i val="0"/>
      <color rgb="FF0000FF"/>
      <name val="Arial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/>
  </cellStyleXfs>
  <cellXfs count="16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1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1" xfId="0">
      <alignment horizontal="center" vertical="bottom" wrapText="0" shrinkToFit="0" textRotation="0" indent="0"/>
    </xf>
    <xf applyAlignment="1" applyBorder="1" applyFont="1" applyFill="1" applyNumberFormat="1" fontId="1" fillId="0" borderId="0" numFmtId="1" xfId="0">
      <alignment horizontal="center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2" fillId="0" borderId="0" numFmtId="1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center" vertical="bottom" wrapText="0" shrinkToFit="0" textRotation="0" indent="0"/>
    </xf>
    <xf applyAlignment="1" applyBorder="1" applyFont="1" applyFill="1" applyNumberFormat="1" fontId="1" fillId="0" borderId="0" numFmtId="100" xfId="0">
      <alignment horizontal="center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AP523"/>
  <sheetViews>
    <sheetView topLeftCell="A137" workbookViewId="0" tabSelected="1">
      <selection activeCell="J148" sqref="J148"/>
    </sheetView>
  </sheetViews>
  <sheetFormatPr defaultRowHeight="12"/>
  <cols>
    <col min="1" max="1" width="10.83203" customWidth="1"/>
    <col min="2" max="2" width="14.83203" customWidth="1"/>
    <col min="3" max="3" width="23.66406" customWidth="1"/>
    <col min="4" max="4" width="13.5" customWidth="1"/>
    <col min="5" max="5" width="13.66406" customWidth="1"/>
    <col min="6" max="7" width="9.142308"/>
    <col min="8" max="8" width="10.5" customWidth="1"/>
    <col min="9" max="11" width="10.16406" customWidth="1"/>
    <col min="12" max="12" width="10.83203" customWidth="1"/>
    <col min="13" max="13" width="10.5" customWidth="1"/>
    <col min="14" max="14" width="10.33203" customWidth="1"/>
    <col min="15" max="15" width="10.16406" customWidth="1"/>
    <col min="16" max="16" width="10.66406" customWidth="1"/>
    <col min="17" max="17" width="10.16406" customWidth="1"/>
    <col min="18" max="18" width="10.66406" customWidth="1"/>
    <col min="19" max="20" width="10.5" customWidth="1"/>
    <col min="21" max="21" width="10.66406" customWidth="1"/>
    <col min="22" max="22" width="10.16406" customWidth="1"/>
    <col min="23" max="24" width="10.5" customWidth="1"/>
    <col min="25" max="25" width="10.83203" customWidth="1"/>
    <col min="26" max="42" width="9.142308"/>
  </cols>
  <sheetData>
    <row r="1" spans="1:42">
      <c r="A1" s="1" t="str">
        <v>Name</v>
      </c>
      <c r="B1" s="2" t="str">
        <v>SumAboveBG</v>
      </c>
      <c r="C1" s="2" t="str">
        <v>Identity</v>
      </c>
      <c r="D1" s="2" t="str">
        <v>Blank</v>
      </c>
      <c r="E1" s="2" t="str">
        <v>Subtracted BKG</v>
      </c>
      <c r="F1" s="1"/>
      <c r="G1" s="1"/>
      <c r="H1" s="1" t="s">
        <v>0</v>
      </c>
      <c r="I1" s="1"/>
      <c r="J1" s="1" t="s">
        <v>1</v>
      </c>
      <c r="K1" s="1"/>
      <c r="L1" s="1"/>
      <c r="M1" s="1"/>
      <c r="N1" s="1"/>
      <c r="O1" s="1"/>
      <c r="P1" s="1"/>
      <c r="Q1" s="1" t="s">
        <v>2</v>
      </c>
      <c r="R1" s="1"/>
      <c r="S1" s="1" t="s">
        <v>1</v>
      </c>
      <c r="T1" s="1"/>
      <c r="U1" s="1"/>
      <c r="V1" s="1"/>
      <c r="W1" s="1"/>
      <c r="X1" s="1"/>
      <c r="Y1" s="1"/>
      <c r="Z1" s="1" t="s">
        <v>2</v>
      </c>
      <c r="AA1" s="1"/>
      <c r="AB1" s="1" t="s">
        <v>1</v>
      </c>
      <c r="AC1" s="1"/>
      <c r="AD1" s="1"/>
      <c r="AE1" s="1"/>
      <c r="AF1" s="1"/>
      <c r="AG1" s="1"/>
      <c r="AH1" s="1"/>
      <c r="AI1" s="1" t="s">
        <v>2</v>
      </c>
      <c r="AJ1" s="1"/>
      <c r="AK1" s="1" t="s">
        <v>1</v>
      </c>
      <c r="AL1" s="1"/>
      <c r="AM1" s="1"/>
      <c r="AN1" s="1"/>
      <c r="AO1" s="1"/>
      <c r="AP1" s="1"/>
    </row>
    <row r="2" spans="1:42">
      <c r="A2" s="1" t="str">
        <v>RECT-   1</v>
      </c>
      <c r="B2" s="3">
        <v>13608877.2</v>
      </c>
      <c r="C2" s="1" t="str">
        <v>2 mer control: C1</v>
      </c>
      <c r="D2" s="3" t="str">
        <v>Average = </v>
      </c>
      <c r="E2" s="3"/>
      <c r="F2" s="3"/>
      <c r="G2" s="3"/>
      <c r="H2" s="4" t="str">
        <v>Promoter 1: N25</v>
      </c>
      <c r="I2" s="3"/>
      <c r="J2" s="3"/>
      <c r="K2" s="3"/>
      <c r="L2" s="3"/>
      <c r="M2" s="3"/>
      <c r="N2" s="3"/>
      <c r="O2" s="1"/>
      <c r="P2" s="1"/>
      <c r="Q2" s="4" t="str">
        <v>Promoter 2: DG115a</v>
      </c>
      <c r="R2" s="3"/>
      <c r="S2" s="3"/>
      <c r="T2" s="3"/>
      <c r="U2" s="3"/>
      <c r="V2" s="3"/>
      <c r="W2" s="1"/>
      <c r="X2" s="1"/>
      <c r="Y2" s="1"/>
      <c r="Z2" s="4" t="str">
        <v>Promoter 3: DG133</v>
      </c>
      <c r="AA2" s="3"/>
      <c r="AB2" s="3"/>
      <c r="AC2" s="3"/>
      <c r="AD2" s="3"/>
      <c r="AE2" s="3"/>
      <c r="AF2" s="1"/>
      <c r="AG2" s="1"/>
      <c r="AH2" s="1"/>
      <c r="AI2" s="4" t="str">
        <v>Promoter 4: N25/A1anti</v>
      </c>
      <c r="AJ2" s="3"/>
      <c r="AK2" s="3"/>
      <c r="AL2" s="3"/>
      <c r="AM2" s="3"/>
      <c r="AN2" s="3"/>
      <c r="AO2" s="1"/>
      <c r="AP2" s="1"/>
    </row>
    <row r="3" spans="1:42">
      <c r="A3" s="1" t="str">
        <v>RECT-   2</v>
      </c>
      <c r="B3" s="3">
        <v>13559822.52</v>
      </c>
      <c r="C3" s="1" t="str">
        <v>2 mer control: C2</v>
      </c>
      <c r="D3" s="3">
        <f>(B2+B3+B4+B5)/4</f>
        <v>13555452.8375</v>
      </c>
      <c r="E3" s="3"/>
      <c r="F3" s="3"/>
      <c r="G3" s="3"/>
      <c r="H3" s="5"/>
      <c r="I3" s="5"/>
      <c r="J3" s="6"/>
      <c r="K3" s="5" t="s">
        <v>3</v>
      </c>
      <c r="L3" s="5"/>
      <c r="M3" s="5"/>
      <c r="N3" s="3"/>
      <c r="O3" s="1"/>
      <c r="P3" s="1"/>
      <c r="Q3" s="5"/>
      <c r="R3" s="5"/>
      <c r="S3" s="6"/>
      <c r="T3" s="5" t="s">
        <v>3</v>
      </c>
      <c r="U3" s="5"/>
      <c r="V3" s="5"/>
      <c r="W3" s="1"/>
      <c r="X3" s="1"/>
      <c r="Y3" s="1"/>
      <c r="Z3" s="5"/>
      <c r="AA3" s="5"/>
      <c r="AB3" s="6"/>
      <c r="AC3" s="5" t="s">
        <v>3</v>
      </c>
      <c r="AD3" s="5"/>
      <c r="AE3" s="5"/>
      <c r="AF3" s="1"/>
      <c r="AG3" s="1"/>
      <c r="AH3" s="1"/>
      <c r="AI3" s="5"/>
      <c r="AJ3" s="5"/>
      <c r="AK3" s="6"/>
      <c r="AL3" s="5" t="s">
        <v>3</v>
      </c>
      <c r="AM3" s="5"/>
      <c r="AN3" s="5"/>
      <c r="AO3" s="1"/>
      <c r="AP3" s="1"/>
    </row>
    <row r="4" spans="1:42">
      <c r="A4" s="1" t="str">
        <v>RECT-   3</v>
      </c>
      <c r="B4" s="3">
        <v>14211165.67</v>
      </c>
      <c r="C4" s="1" t="str">
        <v>2 mer control: C3</v>
      </c>
      <c r="D4" s="3"/>
      <c r="E4" s="3"/>
      <c r="F4" s="3"/>
      <c r="G4" s="3"/>
      <c r="H4" s="7" t="s">
        <v>4</v>
      </c>
      <c r="I4" s="8" t="s">
        <v>5</v>
      </c>
      <c r="J4" s="2" t="s">
        <v>6</v>
      </c>
      <c r="K4" s="7" t="s">
        <v>7</v>
      </c>
      <c r="L4" s="7" t="s">
        <v>8</v>
      </c>
      <c r="M4" s="7" t="s">
        <v>9</v>
      </c>
      <c r="N4" s="3"/>
      <c r="O4" s="1"/>
      <c r="P4" s="1"/>
      <c r="Q4" s="7" t="s">
        <v>4</v>
      </c>
      <c r="R4" s="8" t="s">
        <v>10</v>
      </c>
      <c r="S4" s="2" t="s">
        <v>6</v>
      </c>
      <c r="T4" s="7" t="s">
        <v>7</v>
      </c>
      <c r="U4" s="7" t="s">
        <v>8</v>
      </c>
      <c r="V4" s="7" t="s">
        <v>9</v>
      </c>
      <c r="W4" s="1"/>
      <c r="X4" s="1"/>
      <c r="Y4" s="1"/>
      <c r="Z4" s="7" t="s">
        <v>4</v>
      </c>
      <c r="AA4" s="8" t="s">
        <v>11</v>
      </c>
      <c r="AB4" s="2" t="s">
        <v>6</v>
      </c>
      <c r="AC4" s="7" t="s">
        <v>7</v>
      </c>
      <c r="AD4" s="7" t="s">
        <v>8</v>
      </c>
      <c r="AE4" s="7" t="s">
        <v>9</v>
      </c>
      <c r="AF4" s="1"/>
      <c r="AG4" s="1"/>
      <c r="AH4" s="1"/>
      <c r="AI4" s="7" t="s">
        <v>4</v>
      </c>
      <c r="AJ4" s="8" t="s">
        <v>12</v>
      </c>
      <c r="AK4" s="2" t="s">
        <v>6</v>
      </c>
      <c r="AL4" s="7" t="s">
        <v>7</v>
      </c>
      <c r="AM4" s="7" t="s">
        <v>8</v>
      </c>
      <c r="AN4" s="7" t="s">
        <v>9</v>
      </c>
      <c r="AO4" s="1"/>
      <c r="AP4" s="1"/>
    </row>
    <row r="5" spans="1:42">
      <c r="A5" s="1" t="str">
        <v>RECT-   4</v>
      </c>
      <c r="B5" s="3">
        <v>12841945.96</v>
      </c>
      <c r="C5" s="1" t="str">
        <v>2 mer control: C4</v>
      </c>
      <c r="D5" s="3"/>
      <c r="E5" s="3"/>
      <c r="F5" s="3"/>
      <c r="G5" s="3"/>
      <c r="H5" s="3" t="s">
        <v>13</v>
      </c>
      <c r="I5" s="3">
        <v>2268837.9025</v>
      </c>
      <c r="J5" s="9">
        <f>I5/$I$28*100</f>
        <v>24.4409327588595</v>
      </c>
      <c r="K5" s="3">
        <f>sum(I5:I14)+I26</f>
        <v>9282943.1875</v>
      </c>
      <c r="L5" s="9">
        <f>K5/$I$28*100</f>
        <v>100</v>
      </c>
      <c r="M5" s="9">
        <f>J5/L5*100</f>
        <v>24.4409327588595</v>
      </c>
      <c r="N5" s="3"/>
      <c r="O5" s="3"/>
      <c r="P5" s="1"/>
      <c r="Q5" s="3" t="s">
        <v>13</v>
      </c>
      <c r="R5" s="3">
        <v>2177974.6025</v>
      </c>
      <c r="S5" s="9">
        <f>R5/$R$28*100</f>
        <v>20.6725214503919</v>
      </c>
      <c r="T5" s="3">
        <f>sum(R5:R22)+R26</f>
        <v>10535602.0925</v>
      </c>
      <c r="U5" s="9">
        <f>T5/$R$28*100</f>
        <v>100</v>
      </c>
      <c r="V5" s="9">
        <f>S5/U5*100</f>
        <v>20.6725214503919</v>
      </c>
      <c r="W5" s="3"/>
      <c r="X5" s="3"/>
      <c r="Y5" s="1"/>
      <c r="Z5" s="3" t="s">
        <v>13</v>
      </c>
      <c r="AA5" s="3">
        <v>6364278.5025</v>
      </c>
      <c r="AB5" s="9">
        <f>AA5/$AA$28*100</f>
        <v>37.754930571523</v>
      </c>
      <c r="AC5" s="3">
        <f>sum(AA5:AA19)+AA26</f>
        <v>16856814.2125</v>
      </c>
      <c r="AD5" s="9">
        <f>AC5/$AA$28*100</f>
        <v>100</v>
      </c>
      <c r="AE5" s="9">
        <f>AB5/AD5*100</f>
        <v>37.754930571523</v>
      </c>
      <c r="AF5" s="3"/>
      <c r="AG5" s="3"/>
      <c r="AH5" s="1"/>
      <c r="AI5" s="3" t="s">
        <v>13</v>
      </c>
      <c r="AJ5" s="3">
        <v>11994933.0425</v>
      </c>
      <c r="AK5" s="9">
        <f>AJ5/$AJ$28*100</f>
        <v>48.7350004960338</v>
      </c>
      <c r="AL5" s="3">
        <f>sum(AJ5:AJ18)+AJ26</f>
        <v>24612563.7025</v>
      </c>
      <c r="AM5" s="9">
        <f>AL5/$AJ$28*100</f>
        <v>100</v>
      </c>
      <c r="AN5" s="9">
        <f>AK5/AM5*100</f>
        <v>48.7350004960338</v>
      </c>
      <c r="AO5" s="3"/>
      <c r="AP5" s="3"/>
    </row>
    <row r="6" spans="1:42">
      <c r="A6" s="1" t="str">
        <v>RECT-   5</v>
      </c>
      <c r="B6" s="4">
        <v>15824290.74</v>
      </c>
      <c r="C6" s="1" t="str">
        <v>2 mer: promoter 1</v>
      </c>
      <c r="D6" s="1"/>
      <c r="E6" s="10">
        <f>B6-$D$3</f>
        <v>2268837.9025</v>
      </c>
      <c r="F6" s="3"/>
      <c r="G6" s="3"/>
      <c r="H6" s="3" t="s">
        <v>14</v>
      </c>
      <c r="I6" s="3">
        <v>702042.36</v>
      </c>
      <c r="J6" s="9">
        <f>I6/$I$28*100</f>
        <v>7.56271309454246</v>
      </c>
      <c r="K6" s="3">
        <f>sum(I6:I14)+I26</f>
        <v>7014105.285</v>
      </c>
      <c r="L6" s="9">
        <f>K6/$I$28*100</f>
        <v>75.5590672411406</v>
      </c>
      <c r="M6" s="9">
        <f>J6/L6*100</f>
        <v>10.0090080127732</v>
      </c>
      <c r="N6" s="3"/>
      <c r="O6" s="3"/>
      <c r="P6" s="1"/>
      <c r="Q6" s="3" t="s">
        <v>14</v>
      </c>
      <c r="R6" s="3">
        <v>449851.57</v>
      </c>
      <c r="S6" s="9">
        <f>R6/$R$28*100</f>
        <v>4.269823082254</v>
      </c>
      <c r="T6" s="3">
        <f>sum(R6:R22)+R26</f>
        <v>8357627.49</v>
      </c>
      <c r="U6" s="9">
        <f>T6/$R$28*100</f>
        <v>79.3274785496081</v>
      </c>
      <c r="V6" s="9">
        <f>S6/U6*100</f>
        <v>5.38252716501486</v>
      </c>
      <c r="W6" s="3"/>
      <c r="X6" s="3"/>
      <c r="Y6" s="1"/>
      <c r="Z6" s="3" t="s">
        <v>14</v>
      </c>
      <c r="AA6" s="3">
        <v>285778.85</v>
      </c>
      <c r="AB6" s="9">
        <f>AA6/$AA$28*100</f>
        <v>1.69533131466848</v>
      </c>
      <c r="AC6" s="3">
        <f>sum(AA6:AA19)+AA26</f>
        <v>10492535.71</v>
      </c>
      <c r="AD6" s="9">
        <f>AC6/$AA$28*100</f>
        <v>62.245069428477</v>
      </c>
      <c r="AE6" s="9">
        <f>AB6/AD6*100</f>
        <v>2.72363952717012</v>
      </c>
      <c r="AF6" s="3"/>
      <c r="AG6" s="3"/>
      <c r="AH6" s="1"/>
      <c r="AI6" s="3" t="s">
        <v>14</v>
      </c>
      <c r="AJ6" s="3">
        <v>373053.65</v>
      </c>
      <c r="AK6" s="9">
        <f>AJ6/$AJ$28*100</f>
        <v>1.51570415219325</v>
      </c>
      <c r="AL6" s="3">
        <f>sum(AJ6:AJ18)+AJ26</f>
        <v>12617630.66</v>
      </c>
      <c r="AM6" s="9">
        <f>AL6/$AJ$28*100</f>
        <v>51.2649995039663</v>
      </c>
      <c r="AN6" s="9">
        <f>AK6/AM6*100</f>
        <v>2.95660619693555</v>
      </c>
      <c r="AO6" s="3"/>
      <c r="AP6" s="3"/>
    </row>
    <row r="7" spans="1:42">
      <c r="A7" s="1" t="str">
        <v>RECT-   6</v>
      </c>
      <c r="B7" s="4">
        <v>15733427.44</v>
      </c>
      <c r="C7" s="1" t="str">
        <v>2 mer: promoter 2</v>
      </c>
      <c r="D7" s="1"/>
      <c r="E7" s="10">
        <f>B7-$D$3</f>
        <v>2177974.6025</v>
      </c>
      <c r="F7" s="3"/>
      <c r="G7" s="3"/>
      <c r="H7" s="3" t="s">
        <v>15</v>
      </c>
      <c r="I7" s="3">
        <v>556358.585</v>
      </c>
      <c r="J7" s="9">
        <f>I7/$I$28*100</f>
        <v>5.99334256132439</v>
      </c>
      <c r="K7" s="3">
        <f>sum(I7:I14)+I26</f>
        <v>6312062.925</v>
      </c>
      <c r="L7" s="9">
        <f>K7/$I$28*100</f>
        <v>67.9963541465981</v>
      </c>
      <c r="M7" s="9">
        <f>J7/L7*100</f>
        <v>8.81421163905777</v>
      </c>
      <c r="N7" s="3"/>
      <c r="O7" s="3"/>
      <c r="P7" s="1"/>
      <c r="Q7" s="3" t="s">
        <v>15</v>
      </c>
      <c r="R7" s="3">
        <v>396558.965</v>
      </c>
      <c r="S7" s="9">
        <f>R7/$R$28*100</f>
        <v>3.76398958045596</v>
      </c>
      <c r="T7" s="3">
        <f>sum(R7:R22)+R26</f>
        <v>7907775.92</v>
      </c>
      <c r="U7" s="9">
        <f>T7/$R$28*100</f>
        <v>75.0576554673541</v>
      </c>
      <c r="V7" s="9">
        <f>S7/U7*100</f>
        <v>5.0147977005398</v>
      </c>
      <c r="W7" s="3"/>
      <c r="X7" s="3"/>
      <c r="Y7" s="1"/>
      <c r="Z7" s="3" t="s">
        <v>15</v>
      </c>
      <c r="AA7" s="3">
        <v>292196.455</v>
      </c>
      <c r="AB7" s="9">
        <f>AA7/$AA$28*100</f>
        <v>1.73340259503676</v>
      </c>
      <c r="AC7" s="3">
        <f>sum(AA7:AA19)+AA26</f>
        <v>10206756.86</v>
      </c>
      <c r="AD7" s="9">
        <f>AC7/$AA$28*100</f>
        <v>60.5497381138085</v>
      </c>
      <c r="AE7" s="9">
        <f>AB7/AD7*100</f>
        <v>2.86277471882484</v>
      </c>
      <c r="AF7" s="3"/>
      <c r="AG7" s="3"/>
      <c r="AH7" s="1"/>
      <c r="AI7" s="3" t="s">
        <v>15</v>
      </c>
      <c r="AJ7" s="3">
        <v>725247.965</v>
      </c>
      <c r="AK7" s="9">
        <f>AJ7/$AJ$28*100</f>
        <v>2.94665754354689</v>
      </c>
      <c r="AL7" s="3">
        <f>sum(AJ7:AJ18)+AJ26</f>
        <v>12244577.01</v>
      </c>
      <c r="AM7" s="9">
        <f>AL7/$AJ$28*100</f>
        <v>49.749295351773</v>
      </c>
      <c r="AN7" s="9">
        <f>AK7/AM7*100</f>
        <v>5.92301362805509</v>
      </c>
      <c r="AO7" s="3"/>
      <c r="AP7" s="3"/>
    </row>
    <row r="8" spans="1:42">
      <c r="A8" s="1" t="str">
        <v>RECT-   7</v>
      </c>
      <c r="B8" s="4">
        <v>19919731.34</v>
      </c>
      <c r="C8" s="1" t="str">
        <v>2 mer: promoter 3</v>
      </c>
      <c r="D8" s="1"/>
      <c r="E8" s="10">
        <f>B8-$D$3</f>
        <v>6364278.5025</v>
      </c>
      <c r="F8" s="3"/>
      <c r="G8" s="3"/>
      <c r="H8" s="3" t="s">
        <v>16</v>
      </c>
      <c r="I8" s="3">
        <v>94962.105</v>
      </c>
      <c r="J8" s="9">
        <f>I8/$I$28*100</f>
        <v>1.02297410510787</v>
      </c>
      <c r="K8" s="3">
        <f>sum(I8:I14)+I26</f>
        <v>5755704.34</v>
      </c>
      <c r="L8" s="9">
        <f>K8/$I$28*100</f>
        <v>62.0030115852737</v>
      </c>
      <c r="M8" s="9">
        <f>J8/L8*100</f>
        <v>1.64987809293901</v>
      </c>
      <c r="N8" s="3"/>
      <c r="O8" s="3"/>
      <c r="P8" s="1"/>
      <c r="Q8" s="3" t="s">
        <v>16</v>
      </c>
      <c r="R8" s="3">
        <v>342081.305</v>
      </c>
      <c r="S8" s="9">
        <f>R8/$R$28*100</f>
        <v>3.24690797921761</v>
      </c>
      <c r="T8" s="3">
        <f>sum(R8:R22)+R26</f>
        <v>7511216.955</v>
      </c>
      <c r="U8" s="9">
        <f>T8/$R$28*100</f>
        <v>71.2936658868982</v>
      </c>
      <c r="V8" s="9">
        <f>S8/U8*100</f>
        <v>4.55427272370673</v>
      </c>
      <c r="W8" s="3"/>
      <c r="X8" s="3"/>
      <c r="Y8" s="1"/>
      <c r="Z8" s="3" t="s">
        <v>16</v>
      </c>
      <c r="AA8" s="3">
        <v>393587.975</v>
      </c>
      <c r="AB8" s="9">
        <f>AA8/$AA$28*100</f>
        <v>2.33488944018935</v>
      </c>
      <c r="AC8" s="3">
        <f>sum(AA8:AA19)+AA26</f>
        <v>9914560.405</v>
      </c>
      <c r="AD8" s="9">
        <f>AC8/$AA$28*100</f>
        <v>58.8163355187717</v>
      </c>
      <c r="AE8" s="9">
        <f>AB8/AD8*100</f>
        <v>3.96979753939983</v>
      </c>
      <c r="AF8" s="3"/>
      <c r="AG8" s="3"/>
      <c r="AH8" s="1"/>
      <c r="AI8" s="3" t="s">
        <v>16</v>
      </c>
      <c r="AJ8" s="3">
        <v>197214.585</v>
      </c>
      <c r="AK8" s="9">
        <f>AJ8/$AJ$28*100</f>
        <v>0.8012760774692</v>
      </c>
      <c r="AL8" s="3">
        <f>sum(AJ8:AJ18)+AJ26</f>
        <v>11519329.045</v>
      </c>
      <c r="AM8" s="9">
        <f>AL8/$AJ$28*100</f>
        <v>46.8026378082261</v>
      </c>
      <c r="AN8" s="9">
        <f>AK8/AM8*100</f>
        <v>1.71203187468285</v>
      </c>
      <c r="AO8" s="3"/>
      <c r="AP8" s="3"/>
    </row>
    <row r="9" spans="1:42">
      <c r="A9" s="1" t="str">
        <v>RECT-   8</v>
      </c>
      <c r="B9" s="4">
        <v>25550385.88</v>
      </c>
      <c r="C9" s="1" t="str">
        <v>2 mer: promoter 4</v>
      </c>
      <c r="D9" s="1"/>
      <c r="E9" s="10">
        <f>B9-$D$3</f>
        <v>11994933.0425</v>
      </c>
      <c r="F9" s="3"/>
      <c r="G9" s="3"/>
      <c r="H9" s="3" t="s">
        <v>17</v>
      </c>
      <c r="I9" s="3">
        <v>358322.915</v>
      </c>
      <c r="J9" s="9">
        <f>I9/$I$28*100</f>
        <v>3.86001408995481</v>
      </c>
      <c r="K9" s="3">
        <f>sum(I9:I14)+I26</f>
        <v>5660742.235</v>
      </c>
      <c r="L9" s="9">
        <f>K9/$I$28*100</f>
        <v>60.9800374801658</v>
      </c>
      <c r="M9" s="9">
        <f>J9/L9*100</f>
        <v>6.3299634592883</v>
      </c>
      <c r="N9" s="3"/>
      <c r="O9" s="3"/>
      <c r="P9" s="1"/>
      <c r="Q9" s="3" t="s">
        <v>17</v>
      </c>
      <c r="R9" s="3">
        <v>957595.345</v>
      </c>
      <c r="S9" s="9">
        <f>R9/$R$28*100</f>
        <v>9.08913735154904</v>
      </c>
      <c r="T9" s="3">
        <f>sum(R9:R22)+R26</f>
        <v>7169135.65</v>
      </c>
      <c r="U9" s="9">
        <f>T9/$R$28*100</f>
        <v>68.0467579076805</v>
      </c>
      <c r="V9" s="9">
        <f>S9/U9*100</f>
        <v>13.3571938340991</v>
      </c>
      <c r="W9" s="3"/>
      <c r="X9" s="3"/>
      <c r="Y9" s="1"/>
      <c r="Z9" s="3" t="s">
        <v>17</v>
      </c>
      <c r="AA9" s="3">
        <v>1196012.325</v>
      </c>
      <c r="AB9" s="9">
        <f>AA9/$AA$28*100</f>
        <v>7.09512669430211</v>
      </c>
      <c r="AC9" s="3">
        <f>sum(AA9:AA19)+AA26</f>
        <v>9520972.43</v>
      </c>
      <c r="AD9" s="9">
        <f>AC9/$AA$28*100</f>
        <v>56.4814460785824</v>
      </c>
      <c r="AE9" s="9">
        <f>AB9/AD9*100</f>
        <v>12.561871529335</v>
      </c>
      <c r="AF9" s="3"/>
      <c r="AG9" s="3"/>
      <c r="AH9" s="1"/>
      <c r="AI9" s="3" t="s">
        <v>17</v>
      </c>
      <c r="AJ9" s="3">
        <v>1082134.315</v>
      </c>
      <c r="AK9" s="9">
        <f>AJ9/$AJ$28*100</f>
        <v>4.39667451176605</v>
      </c>
      <c r="AL9" s="3">
        <f>sum(AJ9:AJ18)+AJ26</f>
        <v>11322114.46</v>
      </c>
      <c r="AM9" s="9">
        <f>AL9/$AJ$28*100</f>
        <v>46.0013617307569</v>
      </c>
      <c r="AN9" s="9">
        <f>AK9/AM9*100</f>
        <v>9.5577051338165</v>
      </c>
      <c r="AO9" s="3"/>
      <c r="AP9" s="3"/>
    </row>
    <row r="10" spans="1:42">
      <c r="A10" s="1" t="str">
        <v>RECT-   9</v>
      </c>
      <c r="B10" s="4">
        <v>17874037.04</v>
      </c>
      <c r="C10" s="1" t="str">
        <v>2 mer: promoter 5</v>
      </c>
      <c r="D10" s="1"/>
      <c r="E10" s="10">
        <f>B10-$D$3</f>
        <v>4318584.2025</v>
      </c>
      <c r="F10" s="3"/>
      <c r="G10" s="3"/>
      <c r="H10" s="3" t="s">
        <v>18</v>
      </c>
      <c r="I10" s="3">
        <v>344809.945</v>
      </c>
      <c r="J10" s="9">
        <f>I10/$I$28*100</f>
        <v>3.71444635645628</v>
      </c>
      <c r="K10" s="3">
        <f>sum(I10:I14)+I26</f>
        <v>5302419.32</v>
      </c>
      <c r="L10" s="9">
        <f>K10/$I$28*100</f>
        <v>57.120023390211</v>
      </c>
      <c r="M10" s="9">
        <f>J10/L10*100</f>
        <v>6.50287961382881</v>
      </c>
      <c r="N10" s="3"/>
      <c r="O10" s="3"/>
      <c r="P10" s="1"/>
      <c r="Q10" s="3" t="s">
        <v>18</v>
      </c>
      <c r="R10" s="3">
        <v>171887.255</v>
      </c>
      <c r="S10" s="9">
        <f>R10/$R$28*100</f>
        <v>1.6314896243316</v>
      </c>
      <c r="T10" s="3">
        <f>sum(R10:R22)+R26</f>
        <v>6211540.305</v>
      </c>
      <c r="U10" s="9">
        <f>T10/$R$28*100</f>
        <v>58.9576205561315</v>
      </c>
      <c r="V10" s="9">
        <f>S10/U10*100</f>
        <v>2.76722433663738</v>
      </c>
      <c r="W10" s="3"/>
      <c r="X10" s="3"/>
      <c r="Y10" s="1"/>
      <c r="Z10" s="3" t="s">
        <v>18</v>
      </c>
      <c r="AA10" s="3">
        <v>1080984.655</v>
      </c>
      <c r="AB10" s="9">
        <f>AA10/$AA$28*100</f>
        <v>6.41274585679664</v>
      </c>
      <c r="AC10" s="3">
        <f>sum(AA10:AA19)+AA26</f>
        <v>8324960.105</v>
      </c>
      <c r="AD10" s="9">
        <f>AC10/$AA$28*100</f>
        <v>49.3863193842803</v>
      </c>
      <c r="AE10" s="9">
        <f>AB10/AD10*100</f>
        <v>12.9848628866192</v>
      </c>
      <c r="AF10" s="3"/>
      <c r="AG10" s="3"/>
      <c r="AH10" s="1"/>
      <c r="AI10" s="3" t="s">
        <v>18</v>
      </c>
      <c r="AJ10" s="3">
        <v>295143.745</v>
      </c>
      <c r="AK10" s="9">
        <f>AJ10/$AJ$28*100</f>
        <v>1.19915888717444</v>
      </c>
      <c r="AL10" s="3">
        <f>sum(AJ10:AJ18)+AJ26</f>
        <v>10239980.145</v>
      </c>
      <c r="AM10" s="9">
        <f>AL10/$AJ$28*100</f>
        <v>41.6046872189909</v>
      </c>
      <c r="AN10" s="9">
        <f>AK10/AM10*100</f>
        <v>2.88226872338335</v>
      </c>
      <c r="AO10" s="3"/>
      <c r="AP10" s="3"/>
    </row>
    <row r="11" spans="1:42">
      <c r="A11" s="1" t="str">
        <v>RECT-  10</v>
      </c>
      <c r="B11" s="4">
        <v>15253452.85</v>
      </c>
      <c r="C11" s="1" t="str">
        <v>2 mer: promoter 6</v>
      </c>
      <c r="D11" s="1"/>
      <c r="E11" s="10">
        <f>B11-$D$3</f>
        <v>1698000.0125</v>
      </c>
      <c r="F11" s="3"/>
      <c r="G11" s="3"/>
      <c r="H11" s="3" t="s">
        <v>19</v>
      </c>
      <c r="I11" s="3">
        <v>998660.39</v>
      </c>
      <c r="J11" s="9">
        <f>I11/$I$28*100</f>
        <v>10.7580146708724</v>
      </c>
      <c r="K11" s="3">
        <f>sum(I11:I14)+I26</f>
        <v>4957609.375</v>
      </c>
      <c r="L11" s="9">
        <f>K11/$I$28*100</f>
        <v>53.4055770337547</v>
      </c>
      <c r="M11" s="9">
        <f>J11/L11*100</f>
        <v>20.143991074327</v>
      </c>
      <c r="N11" s="3"/>
      <c r="O11" s="3"/>
      <c r="P11" s="1"/>
      <c r="Q11" s="3" t="s">
        <v>19</v>
      </c>
      <c r="R11" s="3">
        <v>242310.54</v>
      </c>
      <c r="S11" s="9">
        <f>R11/$R$28*100</f>
        <v>2.29992114235687</v>
      </c>
      <c r="T11" s="3">
        <f>sum(R11:R22)+R26</f>
        <v>6039653.05</v>
      </c>
      <c r="U11" s="9">
        <f>T11/$R$28*100</f>
        <v>57.3261309317999</v>
      </c>
      <c r="V11" s="9">
        <f>S11/U11*100</f>
        <v>4.01199436447761</v>
      </c>
      <c r="W11" s="3"/>
      <c r="X11" s="3"/>
      <c r="Y11" s="1"/>
      <c r="Z11" s="3" t="s">
        <v>19</v>
      </c>
      <c r="AA11" s="3">
        <v>535111.43</v>
      </c>
      <c r="AB11" s="9">
        <f>AA11/$AA$28*100</f>
        <v>3.17445172767695</v>
      </c>
      <c r="AC11" s="3">
        <f>sum(AA11:AA19)+AA26</f>
        <v>7243975.45</v>
      </c>
      <c r="AD11" s="9">
        <f>AC11/$AA$28*100</f>
        <v>42.9735735274836</v>
      </c>
      <c r="AE11" s="9">
        <f>AB11/AD11*100</f>
        <v>7.38698569167569</v>
      </c>
      <c r="AF11" s="3"/>
      <c r="AG11" s="3"/>
      <c r="AH11" s="1"/>
      <c r="AI11" s="3" t="s">
        <v>19</v>
      </c>
      <c r="AJ11" s="3">
        <v>2253057.5</v>
      </c>
      <c r="AK11" s="9">
        <f>AJ11/$AJ$28*100</f>
        <v>9.15409514926374</v>
      </c>
      <c r="AL11" s="3">
        <f>sum(AJ11:AJ18)+AJ26</f>
        <v>9944836.4</v>
      </c>
      <c r="AM11" s="9">
        <f>AL11/$AJ$28*100</f>
        <v>40.4055283318164</v>
      </c>
      <c r="AN11" s="9">
        <f>AK11/AM11*100</f>
        <v>22.6555511762868</v>
      </c>
      <c r="AO11" s="3"/>
      <c r="AP11" s="3"/>
    </row>
    <row r="12" spans="1:42">
      <c r="A12" s="1" t="str">
        <v>RECT-  11</v>
      </c>
      <c r="B12" s="4">
        <v>15595826.33</v>
      </c>
      <c r="C12" s="1" t="str">
        <v>2 mer: promoter 7</v>
      </c>
      <c r="D12" s="1"/>
      <c r="E12" s="10">
        <f>B12-$D$3</f>
        <v>2040373.4925</v>
      </c>
      <c r="F12" s="3"/>
      <c r="G12" s="3"/>
      <c r="H12" s="3" t="s">
        <v>20</v>
      </c>
      <c r="I12" s="3">
        <v>732258.345</v>
      </c>
      <c r="J12" s="9">
        <f>I12/$I$28*100</f>
        <v>7.88821314759339</v>
      </c>
      <c r="K12" s="3">
        <f>sum(I12:I14)+I26</f>
        <v>3958948.985</v>
      </c>
      <c r="L12" s="9">
        <f>K12/$I$28*100</f>
        <v>42.6475623628823</v>
      </c>
      <c r="M12" s="9">
        <f>J12/L12*100</f>
        <v>18.4962814063642</v>
      </c>
      <c r="N12" s="3"/>
      <c r="O12" s="3"/>
      <c r="P12" s="1"/>
      <c r="Q12" s="3" t="s">
        <v>20</v>
      </c>
      <c r="R12" s="3">
        <v>242986.345</v>
      </c>
      <c r="S12" s="9">
        <f>R12/$R$28*100</f>
        <v>2.30633563100276</v>
      </c>
      <c r="T12" s="3">
        <f>sum(R12:R22)+R26</f>
        <v>5797342.51</v>
      </c>
      <c r="U12" s="9">
        <f>T12/$R$28*100</f>
        <v>55.026209789443</v>
      </c>
      <c r="V12" s="9">
        <f>S12/U12*100</f>
        <v>4.19134016285679</v>
      </c>
      <c r="W12" s="3"/>
      <c r="X12" s="3"/>
      <c r="Y12" s="1"/>
      <c r="Z12" s="3" t="s">
        <v>20</v>
      </c>
      <c r="AA12" s="3">
        <v>655856.535</v>
      </c>
      <c r="AB12" s="9">
        <f>AA12/$AA$28*100</f>
        <v>3.89075021372459</v>
      </c>
      <c r="AC12" s="3">
        <f>sum(AA12:AA19)+AA26</f>
        <v>6708864.02</v>
      </c>
      <c r="AD12" s="9">
        <f>AC12/$AA$28*100</f>
        <v>39.7991217998067</v>
      </c>
      <c r="AE12" s="9">
        <f>AB12/AD12*100</f>
        <v>9.7759700158597</v>
      </c>
      <c r="AF12" s="3"/>
      <c r="AG12" s="3"/>
      <c r="AH12" s="1"/>
      <c r="AI12" s="3" t="s">
        <v>20</v>
      </c>
      <c r="AJ12" s="3">
        <v>1521450.995</v>
      </c>
      <c r="AK12" s="9">
        <f>AJ12/$AJ$28*100</f>
        <v>6.18160307634048</v>
      </c>
      <c r="AL12" s="3">
        <f>sum(AJ12:AJ18)+AJ26</f>
        <v>7691778.9</v>
      </c>
      <c r="AM12" s="9">
        <f>AL12/$AJ$28*100</f>
        <v>31.2514331825527</v>
      </c>
      <c r="AN12" s="9">
        <f>AK12/AM12*100</f>
        <v>19.7802226868482</v>
      </c>
      <c r="AO12" s="3"/>
      <c r="AP12" s="3"/>
    </row>
    <row r="13" spans="1:42">
      <c r="A13" s="1" t="str">
        <v>RECT-  12</v>
      </c>
      <c r="B13" s="4">
        <v>19038805.95</v>
      </c>
      <c r="C13" s="1" t="str">
        <v>2 mer: promoter 8</v>
      </c>
      <c r="D13" s="1"/>
      <c r="E13" s="10">
        <f>B13-$D$3</f>
        <v>5483353.1125</v>
      </c>
      <c r="F13" s="3"/>
      <c r="G13" s="3"/>
      <c r="H13" s="3" t="s">
        <v>21</v>
      </c>
      <c r="I13" s="3">
        <v>343643.055</v>
      </c>
      <c r="J13" s="9">
        <f>I13/$I$28*100</f>
        <v>3.70187609747235</v>
      </c>
      <c r="K13" s="3">
        <f>sum(I13:I14)+I26</f>
        <v>3226690.64</v>
      </c>
      <c r="L13" s="9">
        <f>K13/$I$28*100</f>
        <v>34.7593492152889</v>
      </c>
      <c r="M13" s="9">
        <f>J13/L13*100</f>
        <v>10.650015552777</v>
      </c>
      <c r="N13" s="3"/>
      <c r="O13" s="3"/>
      <c r="P13" s="1"/>
      <c r="Q13" s="3" t="s">
        <v>21</v>
      </c>
      <c r="R13" s="3">
        <v>314238.445</v>
      </c>
      <c r="S13" s="9">
        <f>R13/$R$28*100</f>
        <v>2.98263395144448</v>
      </c>
      <c r="T13" s="3">
        <f>sum(R13:R22)+R26</f>
        <v>5554356.165</v>
      </c>
      <c r="U13" s="9">
        <f>T13/$R$28*100</f>
        <v>52.7198741584403</v>
      </c>
      <c r="V13" s="9">
        <f>S13/U13*100</f>
        <v>5.65751341226783</v>
      </c>
      <c r="W13" s="3"/>
      <c r="X13" s="3"/>
      <c r="Y13" s="1"/>
      <c r="Z13" s="3" t="s">
        <v>21</v>
      </c>
      <c r="AA13" s="3">
        <v>2683296.225</v>
      </c>
      <c r="AB13" s="9">
        <f>AA13/$AA$28*100</f>
        <v>15.9181693004021</v>
      </c>
      <c r="AC13" s="3">
        <f>sum(AA13:AA19)+AA26</f>
        <v>6053007.485</v>
      </c>
      <c r="AD13" s="9">
        <f>AC13/$AA$28*100</f>
        <v>35.9083715860821</v>
      </c>
      <c r="AE13" s="9">
        <f>AB13/AD13*100</f>
        <v>44.3299670725585</v>
      </c>
      <c r="AF13" s="3"/>
      <c r="AG13" s="3"/>
      <c r="AH13" s="1"/>
      <c r="AI13" s="3" t="s">
        <v>21</v>
      </c>
      <c r="AJ13" s="3">
        <v>3333100.915</v>
      </c>
      <c r="AK13" s="9">
        <f>AJ13/$AJ$28*100</f>
        <v>13.5422744062271</v>
      </c>
      <c r="AL13" s="3">
        <f>sum(AJ13:AJ18)+AJ26</f>
        <v>6170327.905</v>
      </c>
      <c r="AM13" s="9">
        <f>AL13/$AJ$28*100</f>
        <v>25.0698301062122</v>
      </c>
      <c r="AN13" s="9">
        <f>AK13/AM13*100</f>
        <v>54.0182137208476</v>
      </c>
      <c r="AO13" s="3"/>
      <c r="AP13" s="3"/>
    </row>
    <row r="14" spans="1:42">
      <c r="A14" s="1" t="str">
        <v>RECT-  13</v>
      </c>
      <c r="B14" s="4">
        <v>17607190.13</v>
      </c>
      <c r="C14" s="1" t="str">
        <v>2 mer: promoter 9</v>
      </c>
      <c r="D14" s="1"/>
      <c r="E14" s="10">
        <f>B14-$D$3</f>
        <v>4051737.2925</v>
      </c>
      <c r="F14" s="3"/>
      <c r="G14" s="3"/>
      <c r="H14" s="3" t="s">
        <v>22</v>
      </c>
      <c r="I14" s="3">
        <v>119215.015</v>
      </c>
      <c r="J14" s="9">
        <f>I14/$I$28*100</f>
        <v>1.2842372574307</v>
      </c>
      <c r="K14" s="3">
        <f>I14+I26</f>
        <v>2883047.585</v>
      </c>
      <c r="L14" s="9">
        <f>K14/$I$28*100</f>
        <v>31.0574731178166</v>
      </c>
      <c r="M14" s="9">
        <f>J14/L14*100</f>
        <v>4.13503459395728</v>
      </c>
      <c r="N14" s="3"/>
      <c r="O14" s="3"/>
      <c r="P14" s="1"/>
      <c r="Q14" s="3" t="s">
        <v>22</v>
      </c>
      <c r="R14" s="3">
        <v>561971.645</v>
      </c>
      <c r="S14" s="9">
        <f>R14/$R$28*100</f>
        <v>5.33402495715031</v>
      </c>
      <c r="T14" s="3">
        <f>sum(R14:R22)+R26</f>
        <v>5240117.72</v>
      </c>
      <c r="U14" s="9">
        <f>T14/$R$28*100</f>
        <v>49.7372402069958</v>
      </c>
      <c r="V14" s="9">
        <f>S14/U14*100</f>
        <v>10.7244087829386</v>
      </c>
      <c r="W14" s="3"/>
      <c r="X14" s="3"/>
      <c r="Y14" s="1"/>
      <c r="Z14" s="3" t="s">
        <v>22</v>
      </c>
      <c r="AA14" s="3">
        <v>572463.725</v>
      </c>
      <c r="AB14" s="9">
        <f>AA14/$AA$28*100</f>
        <v>3.39603745870021</v>
      </c>
      <c r="AC14" s="3">
        <f>sum(AA14:AA19)+AA26</f>
        <v>3369711.26</v>
      </c>
      <c r="AD14" s="9">
        <f>AC14/$AA$28*100</f>
        <v>19.99020228568</v>
      </c>
      <c r="AE14" s="9">
        <f>AB14/AD14*100</f>
        <v>16.9885097217499</v>
      </c>
      <c r="AF14" s="3"/>
      <c r="AG14" s="3"/>
      <c r="AH14" s="1"/>
      <c r="AI14" s="3" t="s">
        <v>22</v>
      </c>
      <c r="AJ14" s="3">
        <v>362598.715</v>
      </c>
      <c r="AK14" s="9">
        <f>AJ14/$AJ$28*100</f>
        <v>1.47322611078979</v>
      </c>
      <c r="AL14" s="3">
        <f>sum(AJ14:AJ18)+AJ26</f>
        <v>2837226.99</v>
      </c>
      <c r="AM14" s="9">
        <f>AL14/$AJ$28*100</f>
        <v>11.5275556999851</v>
      </c>
      <c r="AN14" s="9">
        <f>AK14/AM14*100</f>
        <v>12.7800389703751</v>
      </c>
      <c r="AO14" s="3"/>
      <c r="AP14" s="3"/>
    </row>
    <row r="15" spans="1:42">
      <c r="A15" s="1" t="str">
        <v>RECT-  14</v>
      </c>
      <c r="B15" s="4">
        <v>14505097.33</v>
      </c>
      <c r="C15" s="1" t="str">
        <v>2 mer: promoter 10</v>
      </c>
      <c r="D15" s="1"/>
      <c r="E15" s="10">
        <f>B15-$D$3</f>
        <v>949644.4925</v>
      </c>
      <c r="F15" s="3"/>
      <c r="G15" s="3"/>
      <c r="H15" s="3" t="s">
        <v>23</v>
      </c>
      <c r="I15" s="3"/>
      <c r="J15" s="1"/>
      <c r="K15" s="1"/>
      <c r="L15" s="1"/>
      <c r="M15" s="1"/>
      <c r="N15" s="3"/>
      <c r="O15" s="3"/>
      <c r="P15" s="1"/>
      <c r="Q15" s="3" t="s">
        <v>23</v>
      </c>
      <c r="R15" s="3">
        <v>867863.365</v>
      </c>
      <c r="S15" s="9">
        <f>R15/$R$28*100</f>
        <v>8.23743491240816</v>
      </c>
      <c r="T15" s="3">
        <f>sum(R15:R22)+R26</f>
        <v>4678146.075</v>
      </c>
      <c r="U15" s="9">
        <f>T15/$R$28*100</f>
        <v>44.4032152498455</v>
      </c>
      <c r="V15" s="9">
        <f>S15/U15*100</f>
        <v>18.5514379219123</v>
      </c>
      <c r="W15" s="3"/>
      <c r="X15" s="3"/>
      <c r="Y15" s="1"/>
      <c r="Z15" s="3" t="s">
        <v>23</v>
      </c>
      <c r="AA15" s="3">
        <v>143831.595</v>
      </c>
      <c r="AB15" s="9">
        <f>AA15/$AA$28*100</f>
        <v>0.853254910369381</v>
      </c>
      <c r="AC15" s="3">
        <f>sum(AA15:AA19)+AA26</f>
        <v>2797247.535</v>
      </c>
      <c r="AD15" s="9">
        <f>AC15/$AA$28*100</f>
        <v>16.5941648269798</v>
      </c>
      <c r="AE15" s="9">
        <f>AB15/AD15*100</f>
        <v>5.14189728296606</v>
      </c>
      <c r="AF15" s="3"/>
      <c r="AG15" s="3"/>
      <c r="AH15" s="1"/>
      <c r="AI15" s="3" t="s">
        <v>23</v>
      </c>
      <c r="AJ15" s="3">
        <v>513837.965</v>
      </c>
      <c r="AK15" s="9">
        <f>AJ15/$AJ$28*100</f>
        <v>2.08770598305372</v>
      </c>
      <c r="AL15" s="3">
        <f>sum(AJ15:AJ18)+AJ26</f>
        <v>2474628.275</v>
      </c>
      <c r="AM15" s="9">
        <f>AL15/$AJ$28*100</f>
        <v>10.0543295891953</v>
      </c>
      <c r="AN15" s="9">
        <f>AK15/AM15*100</f>
        <v>20.7642485213259</v>
      </c>
      <c r="AO15" s="3"/>
      <c r="AP15" s="3"/>
    </row>
    <row r="16" spans="1:42">
      <c r="A16" s="1" t="str">
        <v>RECT-  15</v>
      </c>
      <c r="B16" s="4">
        <v>6890464.71</v>
      </c>
      <c r="C16" s="1" t="str">
        <v>2 mer: promoter 11</v>
      </c>
      <c r="D16" s="1"/>
      <c r="E16" s="10">
        <f>B16-$D$3</f>
        <v>-6664988.1275</v>
      </c>
      <c r="F16" s="3"/>
      <c r="G16" s="3"/>
      <c r="H16" s="3" t="s">
        <v>24</v>
      </c>
      <c r="I16" s="3"/>
      <c r="J16" s="1"/>
      <c r="K16" s="1"/>
      <c r="L16" s="1"/>
      <c r="M16" s="1"/>
      <c r="N16" s="3"/>
      <c r="O16" s="3"/>
      <c r="P16" s="1"/>
      <c r="Q16" s="3" t="s">
        <v>24</v>
      </c>
      <c r="R16" s="3">
        <v>1284573.57</v>
      </c>
      <c r="S16" s="9">
        <f>R16/$R$28*100</f>
        <v>12.192692536428</v>
      </c>
      <c r="T16" s="3">
        <f>sum(R16:R22)+R26</f>
        <v>3810282.71</v>
      </c>
      <c r="U16" s="9">
        <f>T16/$R$28*100</f>
        <v>36.1657803374373</v>
      </c>
      <c r="V16" s="9">
        <f>S16/U16*100</f>
        <v>33.7133401316565</v>
      </c>
      <c r="W16" s="3"/>
      <c r="X16" s="3"/>
      <c r="Y16" s="1"/>
      <c r="Z16" s="3" t="s">
        <v>24</v>
      </c>
      <c r="AA16" s="3">
        <v>300426.49</v>
      </c>
      <c r="AB16" s="9">
        <f>AA16/$AA$28*100</f>
        <v>1.78222578841275</v>
      </c>
      <c r="AC16" s="3">
        <f>sum(AA16:AA19)+AA26</f>
        <v>2653415.94</v>
      </c>
      <c r="AD16" s="9">
        <f>AC16/$AA$28*100</f>
        <v>15.7409099166104</v>
      </c>
      <c r="AE16" s="9">
        <f>AB16/AD16*100</f>
        <v>11.3222539094267</v>
      </c>
      <c r="AF16" s="3"/>
      <c r="AG16" s="3"/>
      <c r="AH16" s="1"/>
      <c r="AI16" s="3" t="s">
        <v>24</v>
      </c>
      <c r="AJ16" s="3">
        <v>414202.66</v>
      </c>
      <c r="AK16" s="9">
        <f>AJ16/$AJ$28*100</f>
        <v>1.68289116488067</v>
      </c>
      <c r="AL16" s="3">
        <f>sum(AJ16:AJ18)+AJ26</f>
        <v>1960790.31</v>
      </c>
      <c r="AM16" s="9">
        <f>AL16/$AJ$28*100</f>
        <v>7.96662360614158</v>
      </c>
      <c r="AN16" s="9">
        <f>AK16/AM16*100</f>
        <v>21.1242710598667</v>
      </c>
      <c r="AO16" s="3"/>
      <c r="AP16" s="3"/>
    </row>
    <row r="17" spans="1:42">
      <c r="A17" s="1" t="str">
        <v>RECT-  16</v>
      </c>
      <c r="B17" s="4">
        <v>5436290.72</v>
      </c>
      <c r="C17" s="1" t="str">
        <v>2 mer: promoter 12</v>
      </c>
      <c r="D17" s="1"/>
      <c r="E17" s="10">
        <f>B17-$D$3</f>
        <v>-8119162.1175</v>
      </c>
      <c r="F17" s="3"/>
      <c r="G17" s="3"/>
      <c r="H17" s="3" t="s">
        <v>25</v>
      </c>
      <c r="I17" s="3"/>
      <c r="J17" s="1"/>
      <c r="K17" s="1"/>
      <c r="L17" s="1"/>
      <c r="M17" s="1"/>
      <c r="N17" s="3"/>
      <c r="O17" s="3"/>
      <c r="P17" s="1"/>
      <c r="Q17" s="3" t="s">
        <v>25</v>
      </c>
      <c r="R17" s="3">
        <v>1049642.92</v>
      </c>
      <c r="S17" s="9">
        <f>R17/$R$28*100</f>
        <v>9.96281855355198</v>
      </c>
      <c r="T17" s="3">
        <f>sum(R17:R22)+R26</f>
        <v>2525709.14</v>
      </c>
      <c r="U17" s="9">
        <f>T17/$R$28*100</f>
        <v>23.9730878010093</v>
      </c>
      <c r="V17" s="9">
        <f>S17/U17*100</f>
        <v>41.5583450753161</v>
      </c>
      <c r="W17" s="3"/>
      <c r="X17" s="3"/>
      <c r="Y17" s="1"/>
      <c r="Z17" s="3" t="s">
        <v>25</v>
      </c>
      <c r="AA17" s="3">
        <v>99244.67</v>
      </c>
      <c r="AB17" s="9">
        <f>AA17/$AA$28*100</f>
        <v>0.588751046009667</v>
      </c>
      <c r="AC17" s="3">
        <f>sum(AA17:AA19)+AA26</f>
        <v>2352989.45</v>
      </c>
      <c r="AD17" s="9">
        <f>AC17/$AA$28*100</f>
        <v>13.9586841281976</v>
      </c>
      <c r="AE17" s="9">
        <f>AB17/AD17*100</f>
        <v>4.21781194131576</v>
      </c>
      <c r="AF17" s="3"/>
      <c r="AG17" s="3"/>
      <c r="AH17" s="1"/>
      <c r="AI17" s="3" t="s">
        <v>25</v>
      </c>
      <c r="AJ17" s="3">
        <v>209778.75</v>
      </c>
      <c r="AK17" s="9">
        <f>AJ17/$AJ$28*100</f>
        <v>0.852323847835047</v>
      </c>
      <c r="AL17" s="3">
        <f>sum(AJ17:AJ18)+AJ26</f>
        <v>1546587.65</v>
      </c>
      <c r="AM17" s="9">
        <f>AL17/$AJ$28*100</f>
        <v>6.28373244126091</v>
      </c>
      <c r="AN17" s="9">
        <f>AK17/AM17*100</f>
        <v>13.5639742112256</v>
      </c>
      <c r="AO17" s="3"/>
      <c r="AP17" s="3"/>
    </row>
    <row r="18" spans="1:42">
      <c r="A18" s="1" t="str">
        <v>RECT-  17</v>
      </c>
      <c r="B18" s="4">
        <v>13442489.17</v>
      </c>
      <c r="C18" s="1" t="str">
        <v>2 mer: promoter 13</v>
      </c>
      <c r="D18" s="1"/>
      <c r="E18" s="10">
        <f>B18-$D$3</f>
        <v>-112963.6675</v>
      </c>
      <c r="F18" s="3"/>
      <c r="G18" s="3"/>
      <c r="H18" s="3" t="s">
        <v>26</v>
      </c>
      <c r="I18" s="3"/>
      <c r="J18" s="1"/>
      <c r="K18" s="1"/>
      <c r="L18" s="1"/>
      <c r="M18" s="1"/>
      <c r="N18" s="3"/>
      <c r="O18" s="3"/>
      <c r="P18" s="1"/>
      <c r="Q18" s="3" t="s">
        <v>26</v>
      </c>
      <c r="R18" s="3">
        <v>191001.68</v>
      </c>
      <c r="S18" s="9">
        <f>R18/$R$28*100</f>
        <v>1.81291660716732</v>
      </c>
      <c r="T18" s="3">
        <f>sum(R18:R22)+R26</f>
        <v>1476066.22</v>
      </c>
      <c r="U18" s="9">
        <f>T18/$R$28*100</f>
        <v>14.0102692474573</v>
      </c>
      <c r="V18" s="9">
        <f>S18/U18*100</f>
        <v>12.9399126822373</v>
      </c>
      <c r="W18" s="3"/>
      <c r="X18" s="3"/>
      <c r="Y18" s="1"/>
      <c r="Z18" s="3" t="s">
        <v>26</v>
      </c>
      <c r="AA18" s="3">
        <v>439838.98</v>
      </c>
      <c r="AB18" s="9">
        <f>AA18/$AA$28*100</f>
        <v>2.60926515802637</v>
      </c>
      <c r="AC18" s="3">
        <f>sum(AA18:AA19)+AA26</f>
        <v>2253744.78</v>
      </c>
      <c r="AD18" s="9">
        <f>AC18/$AA$28*100</f>
        <v>13.369933082188</v>
      </c>
      <c r="AE18" s="9">
        <f>AB18/AD18*100</f>
        <v>19.5159178582768</v>
      </c>
      <c r="AF18" s="3"/>
      <c r="AG18" s="3"/>
      <c r="AH18" s="1"/>
      <c r="AI18" s="3" t="s">
        <v>26</v>
      </c>
      <c r="AJ18" s="3">
        <v>557817.15</v>
      </c>
      <c r="AK18" s="9">
        <f>AJ18/$AJ$28*100</f>
        <v>2.26639189944825</v>
      </c>
      <c r="AL18" s="3">
        <f>AJ18+AJ26</f>
        <v>1336808.9</v>
      </c>
      <c r="AM18" s="9">
        <f>AL18/$AJ$28*100</f>
        <v>5.43140859342586</v>
      </c>
      <c r="AN18" s="9">
        <f>AK18/AM18*100</f>
        <v>41.7275161767699</v>
      </c>
      <c r="AO18" s="3"/>
      <c r="AP18" s="3"/>
    </row>
    <row r="19" spans="1:42">
      <c r="A19" s="1" t="str">
        <v>RECT-  18</v>
      </c>
      <c r="B19" s="4">
        <v>14587092.89</v>
      </c>
      <c r="C19" s="1" t="str">
        <v>2 mer: promoter 14</v>
      </c>
      <c r="D19" s="1"/>
      <c r="E19" s="10">
        <f>B19-$D$3</f>
        <v>1031640.0525</v>
      </c>
      <c r="F19" s="3"/>
      <c r="G19" s="3"/>
      <c r="H19" s="3" t="s">
        <v>27</v>
      </c>
      <c r="I19" s="3"/>
      <c r="J19" s="1"/>
      <c r="K19" s="1"/>
      <c r="L19" s="1"/>
      <c r="M19" s="1"/>
      <c r="N19" s="3"/>
      <c r="O19" s="3"/>
      <c r="P19" s="1"/>
      <c r="Q19" s="3" t="s">
        <v>27</v>
      </c>
      <c r="R19" s="3">
        <v>79560.36</v>
      </c>
      <c r="S19" s="9">
        <f>R19/$R$28*100</f>
        <v>0.755157221215072</v>
      </c>
      <c r="T19" s="3">
        <f>sum(R19:R22)+R26</f>
        <v>1285064.54</v>
      </c>
      <c r="U19" s="9">
        <f>T19/$R$28*100</f>
        <v>12.19735264029</v>
      </c>
      <c r="V19" s="9">
        <f>S19/U19*100</f>
        <v>6.19115674921666</v>
      </c>
      <c r="W19" s="3"/>
      <c r="X19" s="3"/>
      <c r="Y19" s="1"/>
      <c r="Z19" s="3" t="s">
        <v>27</v>
      </c>
      <c r="AA19" s="3">
        <v>291312.25</v>
      </c>
      <c r="AB19" s="9">
        <f>AA19/$AA$28*100</f>
        <v>1.72815720887509</v>
      </c>
      <c r="AC19" s="3">
        <f>AA19+AA26</f>
        <v>1813905.8</v>
      </c>
      <c r="AD19" s="9">
        <f>AC19/$AA$28*100</f>
        <v>10.7606679241616</v>
      </c>
      <c r="AE19" s="9">
        <f>AB19/AD19*100</f>
        <v>16.0599436861606</v>
      </c>
      <c r="AF19" s="3"/>
      <c r="AG19" s="3"/>
      <c r="AH19" s="1"/>
      <c r="AI19" s="3" t="s">
        <v>27</v>
      </c>
      <c r="AJ19" s="3"/>
      <c r="AK19" s="1"/>
      <c r="AL19" s="1"/>
      <c r="AM19" s="1"/>
      <c r="AN19" s="1"/>
      <c r="AO19" s="3"/>
      <c r="AP19" s="3"/>
    </row>
    <row r="20" spans="1:42">
      <c r="A20" s="1" t="str">
        <v>RECT-  19</v>
      </c>
      <c r="B20" s="4">
        <v>13808132.44</v>
      </c>
      <c r="C20" s="1" t="str">
        <v>2 mer: promoter 15</v>
      </c>
      <c r="D20" s="1"/>
      <c r="E20" s="10">
        <f>B20-$D$3</f>
        <v>252679.602499999</v>
      </c>
      <c r="F20" s="3"/>
      <c r="G20" s="3"/>
      <c r="H20" s="3" t="s">
        <v>28</v>
      </c>
      <c r="I20" s="3"/>
      <c r="J20" s="1"/>
      <c r="K20" s="1"/>
      <c r="L20" s="1"/>
      <c r="M20" s="1"/>
      <c r="N20" s="3"/>
      <c r="O20" s="3"/>
      <c r="P20" s="1"/>
      <c r="Q20" s="3" t="s">
        <v>28</v>
      </c>
      <c r="R20" s="3">
        <v>117350.22</v>
      </c>
      <c r="S20" s="9">
        <f>R20/$R$28*100</f>
        <v>1.11384445776989</v>
      </c>
      <c r="T20" s="3">
        <f>sum(R20:R22)+R26</f>
        <v>1205504.18</v>
      </c>
      <c r="U20" s="9">
        <f>T20/$R$28*100</f>
        <v>11.442195419075</v>
      </c>
      <c r="V20" s="9">
        <f>S20/U20*100</f>
        <v>9.7345344750277</v>
      </c>
      <c r="W20" s="3"/>
      <c r="X20" s="3"/>
      <c r="Y20" s="1"/>
      <c r="Z20" s="3" t="s">
        <v>28</v>
      </c>
      <c r="AA20" s="3"/>
      <c r="AB20" s="1"/>
      <c r="AC20" s="1"/>
      <c r="AD20" s="1"/>
      <c r="AE20" s="1"/>
      <c r="AF20" s="3"/>
      <c r="AG20" s="3"/>
      <c r="AH20" s="1"/>
      <c r="AI20" s="3" t="s">
        <v>28</v>
      </c>
      <c r="AJ20" s="3"/>
      <c r="AK20" s="1"/>
      <c r="AL20" s="1"/>
      <c r="AM20" s="1"/>
      <c r="AN20" s="1"/>
      <c r="AO20" s="3"/>
      <c r="AP20" s="3"/>
    </row>
    <row r="21" spans="1:42">
      <c r="A21" s="1" t="str">
        <v>RECT-  20</v>
      </c>
      <c r="B21" s="4">
        <v>14650663.11</v>
      </c>
      <c r="C21" s="1" t="str">
        <v>2 mer: promoter 16</v>
      </c>
      <c r="D21" s="1"/>
      <c r="E21" s="10">
        <f>B21-$D$3</f>
        <v>1095210.2725</v>
      </c>
      <c r="F21" s="3"/>
      <c r="G21" s="3"/>
      <c r="H21" s="3" t="s">
        <v>29</v>
      </c>
      <c r="I21" s="3"/>
      <c r="J21" s="1"/>
      <c r="K21" s="1"/>
      <c r="L21" s="1"/>
      <c r="M21" s="1"/>
      <c r="N21" s="3"/>
      <c r="O21" s="3"/>
      <c r="P21" s="1"/>
      <c r="Q21" s="3" t="s">
        <v>29</v>
      </c>
      <c r="R21" s="3">
        <v>114129.56</v>
      </c>
      <c r="S21" s="9">
        <f>R21/$R$28*100</f>
        <v>1.08327515597087</v>
      </c>
      <c r="T21" s="3">
        <f>sum(R21:R22)+R26</f>
        <v>1088153.96</v>
      </c>
      <c r="U21" s="9">
        <f>T21/$R$28*100</f>
        <v>10.3283509613051</v>
      </c>
      <c r="V21" s="9">
        <f>S21/U21*100</f>
        <v>10.4883650839262</v>
      </c>
      <c r="W21" s="3"/>
      <c r="X21" s="3"/>
      <c r="Y21" s="1"/>
      <c r="Z21" s="3" t="s">
        <v>29</v>
      </c>
      <c r="AA21" s="3"/>
      <c r="AB21" s="1"/>
      <c r="AC21" s="1"/>
      <c r="AD21" s="1"/>
      <c r="AE21" s="1"/>
      <c r="AF21" s="3"/>
      <c r="AG21" s="3"/>
      <c r="AH21" s="1"/>
      <c r="AI21" s="3" t="s">
        <v>29</v>
      </c>
      <c r="AJ21" s="3"/>
      <c r="AK21" s="1"/>
      <c r="AL21" s="1"/>
      <c r="AM21" s="1"/>
      <c r="AN21" s="1"/>
      <c r="AO21" s="3"/>
      <c r="AP21" s="3"/>
    </row>
    <row r="22" spans="1:42">
      <c r="A22" s="1" t="str">
        <v>RECT-  21</v>
      </c>
      <c r="B22" s="4">
        <v>15998545.04</v>
      </c>
      <c r="C22" s="1" t="str">
        <v>2 mer: promoter 17</v>
      </c>
      <c r="D22" s="1"/>
      <c r="E22" s="10">
        <f>B22-$D$3</f>
        <v>2443092.2025</v>
      </c>
      <c r="F22" s="3"/>
      <c r="G22" s="3"/>
      <c r="H22" s="3" t="s">
        <v>30</v>
      </c>
      <c r="I22" s="3"/>
      <c r="J22" s="1"/>
      <c r="K22" s="1"/>
      <c r="L22" s="1"/>
      <c r="M22" s="1"/>
      <c r="N22" s="3"/>
      <c r="O22" s="3"/>
      <c r="P22" s="1"/>
      <c r="Q22" s="3" t="s">
        <v>30</v>
      </c>
      <c r="R22" s="3">
        <v>134398.57</v>
      </c>
      <c r="S22" s="9">
        <f>R22/$R$28*100</f>
        <v>1.2756610283875</v>
      </c>
      <c r="T22" s="3">
        <f>R22+R26</f>
        <v>974024.4</v>
      </c>
      <c r="U22" s="9">
        <f>T22/$R$28*100</f>
        <v>9.24507580533419</v>
      </c>
      <c r="V22" s="9">
        <f>S22/U22*100</f>
        <v>13.7982754846798</v>
      </c>
      <c r="W22" s="3"/>
      <c r="X22" s="3"/>
      <c r="Y22" s="1"/>
      <c r="Z22" s="3" t="s">
        <v>30</v>
      </c>
      <c r="AA22" s="3"/>
      <c r="AB22" s="1"/>
      <c r="AC22" s="1"/>
      <c r="AD22" s="1"/>
      <c r="AE22" s="1"/>
      <c r="AF22" s="3"/>
      <c r="AG22" s="3"/>
      <c r="AH22" s="1"/>
      <c r="AI22" s="3" t="s">
        <v>30</v>
      </c>
      <c r="AJ22" s="3"/>
      <c r="AK22" s="1"/>
      <c r="AL22" s="1"/>
      <c r="AM22" s="1"/>
      <c r="AN22" s="1"/>
      <c r="AO22" s="3"/>
      <c r="AP22" s="3"/>
    </row>
    <row r="23" spans="1:42">
      <c r="A23" s="1" t="str">
        <v>RECT-  22</v>
      </c>
      <c r="B23" s="3">
        <v>276009.6</v>
      </c>
      <c r="C23" s="1" t="str">
        <v>Left edge blank: 3 mer (A)</v>
      </c>
      <c r="D23" s="3">
        <v>276010</v>
      </c>
      <c r="E23" s="3"/>
      <c r="F23" s="3"/>
      <c r="G23" s="3"/>
      <c r="H23" s="3" t="s">
        <v>31</v>
      </c>
      <c r="I23" s="3"/>
      <c r="J23" s="1"/>
      <c r="K23" s="1"/>
      <c r="L23" s="1"/>
      <c r="M23" s="1"/>
      <c r="N23" s="3"/>
      <c r="O23" s="3"/>
      <c r="P23" s="1"/>
      <c r="Q23" s="3" t="s">
        <v>31</v>
      </c>
      <c r="R23" s="3"/>
      <c r="S23" s="1"/>
      <c r="T23" s="3"/>
      <c r="U23" s="1"/>
      <c r="V23" s="1"/>
      <c r="W23" s="3"/>
      <c r="X23" s="3"/>
      <c r="Y23" s="1"/>
      <c r="Z23" s="3" t="s">
        <v>31</v>
      </c>
      <c r="AA23" s="3"/>
      <c r="AB23" s="1"/>
      <c r="AC23" s="1"/>
      <c r="AD23" s="1"/>
      <c r="AE23" s="1"/>
      <c r="AF23" s="3"/>
      <c r="AG23" s="3"/>
      <c r="AH23" s="1"/>
      <c r="AI23" s="3" t="s">
        <v>31</v>
      </c>
      <c r="AJ23" s="1"/>
      <c r="AK23" s="1"/>
      <c r="AL23" s="1"/>
      <c r="AM23" s="1"/>
      <c r="AN23" s="1"/>
      <c r="AO23" s="3"/>
      <c r="AP23" s="3"/>
    </row>
    <row r="24" spans="1:42">
      <c r="A24" s="1" t="str">
        <v>RECT-  23</v>
      </c>
      <c r="B24" s="3">
        <v>77314.5</v>
      </c>
      <c r="C24" s="1" t="str">
        <v>Left edge blank: 4 mer</v>
      </c>
      <c r="D24" s="3">
        <f>(B24+B37)/2</f>
        <v>72567.085</v>
      </c>
      <c r="E24" s="3"/>
      <c r="F24" s="3"/>
      <c r="G24" s="3"/>
      <c r="H24" s="3" t="s">
        <v>32</v>
      </c>
      <c r="I24" s="3"/>
      <c r="J24" s="1"/>
      <c r="K24" s="1"/>
      <c r="L24" s="1"/>
      <c r="M24" s="1"/>
      <c r="N24" s="3"/>
      <c r="O24" s="3"/>
      <c r="P24" s="1"/>
      <c r="Q24" s="3" t="s">
        <v>32</v>
      </c>
      <c r="R24" s="3"/>
      <c r="S24" s="1"/>
      <c r="T24" s="3"/>
      <c r="U24" s="1"/>
      <c r="V24" s="1"/>
      <c r="W24" s="3"/>
      <c r="X24" s="3"/>
      <c r="Y24" s="1"/>
      <c r="Z24" s="3" t="s">
        <v>32</v>
      </c>
      <c r="AA24" s="1"/>
      <c r="AB24" s="1"/>
      <c r="AC24" s="1"/>
      <c r="AD24" s="1"/>
      <c r="AE24" s="1"/>
      <c r="AF24" s="3"/>
      <c r="AG24" s="3"/>
      <c r="AH24" s="1"/>
      <c r="AI24" s="3" t="s">
        <v>32</v>
      </c>
      <c r="AJ24" s="1"/>
      <c r="AK24" s="1"/>
      <c r="AL24" s="1"/>
      <c r="AM24" s="1"/>
      <c r="AN24" s="1"/>
      <c r="AO24" s="3"/>
      <c r="AP24" s="3"/>
    </row>
    <row r="25" spans="1:42">
      <c r="A25" s="1" t="str">
        <v>RECT-  24</v>
      </c>
      <c r="B25" s="3">
        <v>44070.1</v>
      </c>
      <c r="C25" s="1" t="str">
        <v>Left edge blank: 5 mer</v>
      </c>
      <c r="D25" s="3">
        <f>(B25+B38)/2</f>
        <v>35126.005</v>
      </c>
      <c r="E25" s="3"/>
      <c r="F25" s="3"/>
      <c r="G25" s="3"/>
      <c r="H25" s="3" t="s">
        <v>33</v>
      </c>
      <c r="I25" s="3">
        <f>sum(I5:I24)</f>
        <v>6519110.6175</v>
      </c>
      <c r="J25" s="9">
        <f>I25/$I$28*100</f>
        <v>70.2267641396141</v>
      </c>
      <c r="K25" s="3"/>
      <c r="L25" s="1"/>
      <c r="M25" s="1"/>
      <c r="N25" s="3"/>
      <c r="O25" s="3"/>
      <c r="P25" s="1"/>
      <c r="Q25" s="3" t="s">
        <v>33</v>
      </c>
      <c r="R25" s="3">
        <f>sum(R5:R24)</f>
        <v>9695976.2625</v>
      </c>
      <c r="S25" s="9">
        <f>R25/$R$28*100</f>
        <v>92.0305852230533</v>
      </c>
      <c r="T25" s="3"/>
      <c r="U25" s="1"/>
      <c r="V25" s="1"/>
      <c r="W25" s="3"/>
      <c r="X25" s="3"/>
      <c r="Y25" s="1"/>
      <c r="Z25" s="3" t="s">
        <v>33</v>
      </c>
      <c r="AA25" s="3">
        <f>sum(AA5:AA24)</f>
        <v>15334220.6625</v>
      </c>
      <c r="AB25" s="9">
        <f>AA25/$AA$28*100</f>
        <v>90.9674892847135</v>
      </c>
      <c r="AC25" s="3"/>
      <c r="AD25" s="1"/>
      <c r="AE25" s="1"/>
      <c r="AF25" s="3"/>
      <c r="AG25" s="3"/>
      <c r="AH25" s="1"/>
      <c r="AI25" s="3" t="s">
        <v>33</v>
      </c>
      <c r="AJ25" s="3">
        <f>sum(AJ5:AJ24)</f>
        <v>23833571.9525</v>
      </c>
      <c r="AK25" s="9">
        <f>AJ25/$AJ$28*100</f>
        <v>96.8349833060224</v>
      </c>
      <c r="AL25" s="3"/>
      <c r="AM25" s="1"/>
      <c r="AN25" s="1"/>
      <c r="AO25" s="3"/>
      <c r="AP25" s="3"/>
    </row>
    <row r="26" spans="1:42">
      <c r="A26" s="1" t="str">
        <v>RECT-  25</v>
      </c>
      <c r="B26" s="3">
        <v>14662.32</v>
      </c>
      <c r="C26" s="1" t="str">
        <v>Left edge blank: 6 mer</v>
      </c>
      <c r="D26" s="3">
        <f>(B26+B39)/2</f>
        <v>17263.505</v>
      </c>
      <c r="E26" s="3"/>
      <c r="F26" s="3"/>
      <c r="G26" s="3"/>
      <c r="H26" s="3" t="s">
        <v>34</v>
      </c>
      <c r="I26" s="3">
        <v>2763832.57</v>
      </c>
      <c r="J26" s="9">
        <f>I26/$I$28*100</f>
        <v>29.7732358603859</v>
      </c>
      <c r="K26" s="3">
        <v>2763833</v>
      </c>
      <c r="L26" s="9">
        <f>K26/$I$28*100</f>
        <v>29.7732404925375</v>
      </c>
      <c r="M26" s="9">
        <v>29.8</v>
      </c>
      <c r="N26" s="3"/>
      <c r="O26" s="3"/>
      <c r="P26" s="1"/>
      <c r="Q26" s="3" t="s">
        <v>34</v>
      </c>
      <c r="R26" s="3">
        <v>839625.83</v>
      </c>
      <c r="S26" s="9">
        <f>R26/$R$28*100</f>
        <v>7.96941477694669</v>
      </c>
      <c r="T26" s="3">
        <v>839626</v>
      </c>
      <c r="U26" s="9">
        <f>T26/$R$28*100</f>
        <v>7.9694163905232</v>
      </c>
      <c r="V26" s="9">
        <v>8</v>
      </c>
      <c r="W26" s="3"/>
      <c r="X26" s="3"/>
      <c r="Y26" s="1"/>
      <c r="Z26" s="3" t="s">
        <v>34</v>
      </c>
      <c r="AA26" s="3">
        <v>1522593.55</v>
      </c>
      <c r="AB26" s="9">
        <f>AA26/$AA$28*100</f>
        <v>9.0325107152865</v>
      </c>
      <c r="AC26" s="3">
        <v>1522594</v>
      </c>
      <c r="AD26" s="9">
        <f>AC26/$AA$28*100</f>
        <v>9.03251338483007</v>
      </c>
      <c r="AE26" s="9">
        <v>9</v>
      </c>
      <c r="AF26" s="3"/>
      <c r="AG26" s="3"/>
      <c r="AH26" s="1"/>
      <c r="AI26" s="3" t="s">
        <v>34</v>
      </c>
      <c r="AJ26" s="3">
        <v>778991.75</v>
      </c>
      <c r="AK26" s="9">
        <f>AJ26/$AJ$28*100</f>
        <v>3.16501669397762</v>
      </c>
      <c r="AL26" s="3">
        <v>778992</v>
      </c>
      <c r="AM26" s="9">
        <f>AL26/$AJ$28*100</f>
        <v>3.16501770971902</v>
      </c>
      <c r="AN26" s="9">
        <v>3.2</v>
      </c>
      <c r="AO26" s="3"/>
      <c r="AP26" s="3"/>
    </row>
    <row r="27" spans="1:42">
      <c r="A27" s="1" t="str">
        <v>RECT-  26</v>
      </c>
      <c r="B27" s="3">
        <v>15146.58</v>
      </c>
      <c r="C27" s="1" t="str">
        <v>Left edge blank: 7 mer</v>
      </c>
      <c r="D27" s="3">
        <f>(B27+B40)/2</f>
        <v>16064.585</v>
      </c>
      <c r="E27" s="3"/>
      <c r="F27" s="3"/>
      <c r="G27" s="3"/>
      <c r="H27" s="3"/>
      <c r="I27" s="1"/>
      <c r="J27" s="3"/>
      <c r="K27" s="3"/>
      <c r="L27" s="3"/>
      <c r="M27" s="3"/>
      <c r="N27" s="3"/>
      <c r="O27" s="3"/>
      <c r="P27" s="1"/>
      <c r="Q27" s="3"/>
      <c r="R27" s="1"/>
      <c r="S27" s="3"/>
      <c r="T27" s="3"/>
      <c r="U27" s="3"/>
      <c r="V27" s="3"/>
      <c r="W27" s="3"/>
      <c r="X27" s="3"/>
      <c r="Y27" s="1"/>
      <c r="Z27" s="3"/>
      <c r="AA27" s="1"/>
      <c r="AB27" s="3"/>
      <c r="AC27" s="3"/>
      <c r="AD27" s="3"/>
      <c r="AE27" s="3"/>
      <c r="AF27" s="3"/>
      <c r="AG27" s="3"/>
      <c r="AH27" s="1"/>
      <c r="AI27" s="3"/>
      <c r="AJ27" s="3"/>
      <c r="AK27" s="3"/>
      <c r="AL27" s="3"/>
      <c r="AM27" s="3"/>
      <c r="AN27" s="3"/>
      <c r="AO27" s="3"/>
      <c r="AP27" s="3"/>
    </row>
    <row r="28" spans="1:42">
      <c r="A28" s="1" t="str">
        <v>RECT-  27</v>
      </c>
      <c r="B28" s="3">
        <v>14513.07</v>
      </c>
      <c r="C28" s="1" t="str">
        <v>Left edge blank: 8 mer</v>
      </c>
      <c r="D28" s="3">
        <f>(B28+B41)/2</f>
        <v>15070.42</v>
      </c>
      <c r="E28" s="3"/>
      <c r="F28" s="3"/>
      <c r="G28" s="3"/>
      <c r="H28" s="3" t="s">
        <v>35</v>
      </c>
      <c r="I28" s="3">
        <f>sum(I25:I27)</f>
        <v>9282943.1875</v>
      </c>
      <c r="J28" s="3"/>
      <c r="K28" s="3"/>
      <c r="L28" s="3"/>
      <c r="M28" s="3"/>
      <c r="N28" s="3"/>
      <c r="O28" s="3"/>
      <c r="P28" s="1"/>
      <c r="Q28" s="3" t="s">
        <v>35</v>
      </c>
      <c r="R28" s="3">
        <f>sum(R25:R27)</f>
        <v>10535602.0925</v>
      </c>
      <c r="S28" s="3"/>
      <c r="T28" s="3"/>
      <c r="U28" s="3"/>
      <c r="V28" s="3"/>
      <c r="W28" s="3"/>
      <c r="X28" s="3"/>
      <c r="Y28" s="1"/>
      <c r="Z28" s="3" t="s">
        <v>35</v>
      </c>
      <c r="AA28" s="3">
        <f>sum(AA25:AA27)</f>
        <v>16856814.2125</v>
      </c>
      <c r="AB28" s="3"/>
      <c r="AC28" s="3"/>
      <c r="AD28" s="3"/>
      <c r="AE28" s="3"/>
      <c r="AF28" s="3"/>
      <c r="AG28" s="3"/>
      <c r="AH28" s="1"/>
      <c r="AI28" s="3" t="s">
        <v>35</v>
      </c>
      <c r="AJ28" s="3">
        <f>sum(AJ25:AJ27)</f>
        <v>24612563.7025</v>
      </c>
      <c r="AK28" s="3"/>
      <c r="AL28" s="3"/>
      <c r="AM28" s="3"/>
      <c r="AN28" s="3"/>
      <c r="AO28" s="3"/>
      <c r="AP28" s="3"/>
    </row>
    <row r="29" spans="1:42">
      <c r="A29" s="1" t="str">
        <v>RECT-  28</v>
      </c>
      <c r="B29" s="3">
        <v>12229.97</v>
      </c>
      <c r="C29" s="1" t="str">
        <v>Left edge blank: 9 mer</v>
      </c>
      <c r="D29" s="3">
        <f>(B29+B42)/2</f>
        <v>13883.105</v>
      </c>
      <c r="E29" s="3"/>
      <c r="F29" s="3"/>
      <c r="G29" s="3"/>
      <c r="H29" s="3"/>
      <c r="I29" s="1"/>
      <c r="J29" s="3"/>
      <c r="K29" s="3"/>
      <c r="L29" s="3"/>
      <c r="M29" s="3"/>
      <c r="N29" s="3"/>
      <c r="O29" s="3"/>
      <c r="P29" s="1"/>
      <c r="Q29" s="3"/>
      <c r="R29" s="3"/>
      <c r="S29" s="3"/>
      <c r="T29" s="3"/>
      <c r="U29" s="3"/>
      <c r="V29" s="3"/>
      <c r="W29" s="3"/>
      <c r="X29" s="3"/>
      <c r="Y29" s="1"/>
      <c r="Z29" s="3"/>
      <c r="AA29" s="3"/>
      <c r="AB29" s="3"/>
      <c r="AC29" s="3"/>
      <c r="AD29" s="3"/>
      <c r="AE29" s="3"/>
      <c r="AF29" s="3"/>
      <c r="AG29" s="3"/>
      <c r="AH29" s="1"/>
      <c r="AI29" s="3"/>
      <c r="AJ29" s="3"/>
      <c r="AK29" s="3"/>
      <c r="AL29" s="3"/>
      <c r="AM29" s="3"/>
      <c r="AN29" s="3"/>
      <c r="AO29" s="3"/>
      <c r="AP29" s="3"/>
    </row>
    <row r="30" spans="1:42">
      <c r="A30" s="1" t="str">
        <v>RECT-  29</v>
      </c>
      <c r="B30" s="3">
        <v>9700.3</v>
      </c>
      <c r="C30" s="1" t="str">
        <v>Left edge blank: 10 mer</v>
      </c>
      <c r="D30" s="3">
        <f>(B30+B43)/2</f>
        <v>12115.985</v>
      </c>
      <c r="E30" s="3"/>
      <c r="F30" s="3"/>
      <c r="G30" s="3"/>
      <c r="H30" s="3" t="s">
        <v>36</v>
      </c>
      <c r="I30" s="9">
        <f>I25/I28*100</f>
        <v>70.2267641396141</v>
      </c>
      <c r="J30" s="3"/>
      <c r="K30" s="3"/>
      <c r="L30" s="3"/>
      <c r="M30" s="3"/>
      <c r="N30" s="3"/>
      <c r="O30" s="3"/>
      <c r="P30" s="1"/>
      <c r="Q30" s="3" t="s">
        <v>36</v>
      </c>
      <c r="R30" s="9">
        <f>R25/R28*100</f>
        <v>92.0305852230533</v>
      </c>
      <c r="S30" s="3"/>
      <c r="T30" s="3"/>
      <c r="U30" s="3"/>
      <c r="V30" s="3"/>
      <c r="W30" s="3"/>
      <c r="X30" s="3"/>
      <c r="Y30" s="1"/>
      <c r="Z30" s="3" t="s">
        <v>36</v>
      </c>
      <c r="AA30" s="9">
        <f>AA25/AA28*100</f>
        <v>90.9674892847135</v>
      </c>
      <c r="AB30" s="3"/>
      <c r="AC30" s="3"/>
      <c r="AD30" s="3"/>
      <c r="AE30" s="3"/>
      <c r="AF30" s="3"/>
      <c r="AG30" s="3"/>
      <c r="AH30" s="1"/>
      <c r="AI30" s="3" t="s">
        <v>36</v>
      </c>
      <c r="AJ30" s="9">
        <f>AJ25/AJ28*100</f>
        <v>96.8349833060224</v>
      </c>
      <c r="AK30" s="3"/>
      <c r="AL30" s="3"/>
      <c r="AM30" s="3"/>
      <c r="AN30" s="3"/>
      <c r="AO30" s="3"/>
      <c r="AP30" s="3"/>
    </row>
    <row r="31" spans="1:42">
      <c r="A31" s="1" t="str">
        <v>RECT-  30</v>
      </c>
      <c r="B31" s="3">
        <v>17690.86</v>
      </c>
      <c r="C31" s="1" t="str">
        <v>Left edge blank: 11 mer</v>
      </c>
      <c r="D31" s="3">
        <f>(B31+B44)/2</f>
        <v>15873.875</v>
      </c>
      <c r="E31" s="3"/>
      <c r="F31" s="3"/>
      <c r="G31" s="3"/>
      <c r="H31" s="3" t="s">
        <v>37</v>
      </c>
      <c r="I31" s="9">
        <f>I26/I28*100</f>
        <v>29.7732358603859</v>
      </c>
      <c r="J31" s="3"/>
      <c r="K31" s="3"/>
      <c r="L31" s="3"/>
      <c r="M31" s="3"/>
      <c r="N31" s="3"/>
      <c r="O31" s="3"/>
      <c r="P31" s="1"/>
      <c r="Q31" s="3" t="s">
        <v>37</v>
      </c>
      <c r="R31" s="9">
        <f>R26/R28*100</f>
        <v>7.96941477694669</v>
      </c>
      <c r="S31" s="3"/>
      <c r="T31" s="3"/>
      <c r="U31" s="3"/>
      <c r="V31" s="3"/>
      <c r="W31" s="3"/>
      <c r="X31" s="3"/>
      <c r="Y31" s="1"/>
      <c r="Z31" s="3" t="s">
        <v>37</v>
      </c>
      <c r="AA31" s="9">
        <f>AA26/AA28*100</f>
        <v>9.0325107152865</v>
      </c>
      <c r="AB31" s="3"/>
      <c r="AC31" s="3"/>
      <c r="AD31" s="3"/>
      <c r="AE31" s="3"/>
      <c r="AF31" s="3"/>
      <c r="AG31" s="3"/>
      <c r="AH31" s="1"/>
      <c r="AI31" s="3" t="s">
        <v>37</v>
      </c>
      <c r="AJ31" s="9">
        <f>AJ26/AJ28*100</f>
        <v>3.16501669397762</v>
      </c>
      <c r="AK31" s="3"/>
      <c r="AL31" s="3"/>
      <c r="AM31" s="3"/>
      <c r="AN31" s="3"/>
      <c r="AO31" s="3"/>
      <c r="AP31" s="3"/>
    </row>
    <row r="32" spans="1:42">
      <c r="A32" s="1" t="str">
        <v>RECT-  31</v>
      </c>
      <c r="B32" s="3">
        <v>20118.64</v>
      </c>
      <c r="C32" s="1" t="str">
        <v>Left edge blank: 12 mer</v>
      </c>
      <c r="D32" s="3">
        <f>(B32+B45)/2</f>
        <v>16392.465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"/>
      <c r="Q32" s="3"/>
      <c r="R32" s="3"/>
      <c r="S32" s="3"/>
      <c r="T32" s="3"/>
      <c r="U32" s="3"/>
      <c r="V32" s="3"/>
      <c r="W32" s="3"/>
      <c r="X32" s="3"/>
      <c r="Y32" s="1"/>
      <c r="Z32" s="3"/>
      <c r="AA32" s="3"/>
      <c r="AB32" s="3"/>
      <c r="AC32" s="3"/>
      <c r="AD32" s="3"/>
      <c r="AE32" s="3"/>
      <c r="AF32" s="3"/>
      <c r="AG32" s="3"/>
      <c r="AH32" s="1"/>
      <c r="AI32" s="3"/>
      <c r="AJ32" s="3"/>
      <c r="AK32" s="3"/>
      <c r="AL32" s="3"/>
      <c r="AM32" s="3"/>
      <c r="AN32" s="3"/>
      <c r="AO32" s="3"/>
      <c r="AP32" s="3"/>
    </row>
    <row r="33" spans="1:42">
      <c r="A33" s="1" t="str">
        <v>RECT-  32</v>
      </c>
      <c r="B33" s="3">
        <v>17906.69</v>
      </c>
      <c r="C33" s="1" t="str">
        <v>Left edge blank: 13 mer</v>
      </c>
      <c r="D33" s="3">
        <f>(B33+B46)/2</f>
        <v>15347.72</v>
      </c>
      <c r="E33" s="3"/>
      <c r="F33" s="3"/>
      <c r="G33" s="3"/>
      <c r="H33" s="3" t="s">
        <v>38</v>
      </c>
      <c r="I33" s="9">
        <f>I30/I31</f>
        <v>2.35872125115741</v>
      </c>
      <c r="J33" s="3"/>
      <c r="K33" s="3"/>
      <c r="L33" s="3"/>
      <c r="M33" s="3"/>
      <c r="N33" s="3"/>
      <c r="O33" s="3"/>
      <c r="P33" s="1"/>
      <c r="Q33" s="3" t="s">
        <v>38</v>
      </c>
      <c r="R33" s="9">
        <f>R30/R31</f>
        <v>11.5479728184399</v>
      </c>
      <c r="S33" s="3"/>
      <c r="T33" s="3"/>
      <c r="U33" s="3"/>
      <c r="V33" s="3"/>
      <c r="W33" s="3"/>
      <c r="X33" s="3"/>
      <c r="Y33" s="1"/>
      <c r="Z33" s="3" t="s">
        <v>38</v>
      </c>
      <c r="AA33" s="9">
        <f>AA30/AA31</f>
        <v>10.0711188895421</v>
      </c>
      <c r="AB33" s="3"/>
      <c r="AC33" s="3"/>
      <c r="AD33" s="3"/>
      <c r="AE33" s="3"/>
      <c r="AF33" s="3"/>
      <c r="AG33" s="3"/>
      <c r="AH33" s="1"/>
      <c r="AI33" s="3" t="s">
        <v>38</v>
      </c>
      <c r="AJ33" s="9">
        <f>AJ30/AJ31</f>
        <v>30.5954099674355</v>
      </c>
      <c r="AK33" s="3"/>
      <c r="AL33" s="3"/>
      <c r="AM33" s="3"/>
      <c r="AN33" s="3"/>
      <c r="AO33" s="3"/>
      <c r="AP33" s="3"/>
    </row>
    <row r="34" spans="1:42">
      <c r="A34" s="1" t="str">
        <v>RECT-  33</v>
      </c>
      <c r="B34" s="3">
        <v>17440.82</v>
      </c>
      <c r="C34" s="1" t="str">
        <v>Left edge blank: 14 mer</v>
      </c>
      <c r="D34" s="3">
        <f>(B34+B47)/2</f>
        <v>13843.88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1"/>
      <c r="Q34" s="1"/>
      <c r="R34" s="3"/>
      <c r="S34" s="3"/>
      <c r="T34" s="3"/>
      <c r="U34" s="3"/>
      <c r="V34" s="3"/>
      <c r="W34" s="3"/>
      <c r="X34" s="3"/>
      <c r="Y34" s="1"/>
      <c r="Z34" s="1"/>
      <c r="AA34" s="3"/>
      <c r="AB34" s="3"/>
      <c r="AC34" s="3"/>
      <c r="AD34" s="3"/>
      <c r="AE34" s="3"/>
      <c r="AF34" s="3"/>
      <c r="AG34" s="3"/>
      <c r="AH34" s="1"/>
      <c r="AI34" s="1"/>
      <c r="AJ34" s="3"/>
      <c r="AK34" s="3"/>
      <c r="AL34" s="3"/>
      <c r="AM34" s="3"/>
      <c r="AN34" s="3"/>
      <c r="AO34" s="3"/>
      <c r="AP34" s="3"/>
    </row>
    <row r="35" spans="1:42">
      <c r="A35" s="1" t="str">
        <v>RECT-  34</v>
      </c>
      <c r="B35" s="3">
        <v>14575.31</v>
      </c>
      <c r="C35" s="1" t="str">
        <v>Left edge blank: 15 mer</v>
      </c>
      <c r="D35" s="3">
        <f>(B35+B48)/2</f>
        <v>12093.97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>
      <c r="A36" s="1" t="str">
        <v>RECT-  35</v>
      </c>
      <c r="B36" s="3">
        <v>338570.78</v>
      </c>
      <c r="C36" s="1" t="str">
        <v>Right edge blank: 3 mer (G)</v>
      </c>
      <c r="D36" s="3">
        <v>338571</v>
      </c>
      <c r="E36" s="3"/>
      <c r="F36" s="3"/>
      <c r="G36" s="3"/>
      <c r="H36" s="1" t="s">
        <v>2</v>
      </c>
      <c r="I36" s="1"/>
      <c r="J36" s="1" t="s">
        <v>1</v>
      </c>
      <c r="K36" s="1"/>
      <c r="L36" s="1"/>
      <c r="M36" s="1"/>
      <c r="N36" s="3"/>
      <c r="O36" s="1"/>
      <c r="P36" s="1"/>
      <c r="Q36" s="1" t="s">
        <v>2</v>
      </c>
      <c r="R36" s="1"/>
      <c r="S36" s="1" t="s">
        <v>1</v>
      </c>
      <c r="T36" s="1"/>
      <c r="U36" s="1"/>
      <c r="V36" s="1"/>
      <c r="W36" s="1"/>
      <c r="X36" s="1"/>
      <c r="Y36" s="1"/>
      <c r="Z36" s="1" t="s">
        <v>2</v>
      </c>
      <c r="AA36" s="1"/>
      <c r="AB36" s="1" t="s">
        <v>1</v>
      </c>
      <c r="AC36" s="1"/>
      <c r="AD36" s="1"/>
      <c r="AE36" s="1"/>
      <c r="AF36" s="1"/>
      <c r="AG36" s="1"/>
      <c r="AH36" s="1"/>
      <c r="AI36" s="1" t="s">
        <v>2</v>
      </c>
      <c r="AJ36" s="1"/>
      <c r="AK36" s="1" t="s">
        <v>1</v>
      </c>
      <c r="AL36" s="1"/>
      <c r="AM36" s="1"/>
      <c r="AN36" s="1"/>
      <c r="AO36" s="1"/>
      <c r="AP36" s="1"/>
    </row>
    <row r="37" spans="1:42">
      <c r="A37" s="1" t="str">
        <v>RECT-  36</v>
      </c>
      <c r="B37" s="3">
        <v>67819.67</v>
      </c>
      <c r="C37" s="1" t="str">
        <v>Right edge blank: 4 mer</v>
      </c>
      <c r="D37" s="3"/>
      <c r="E37" s="3"/>
      <c r="F37" s="3"/>
      <c r="G37" s="3"/>
      <c r="H37" s="4" t="str">
        <v>Promoter 5: DG427</v>
      </c>
      <c r="I37" s="3"/>
      <c r="J37" s="3"/>
      <c r="K37" s="3"/>
      <c r="L37" s="3"/>
      <c r="M37" s="3"/>
      <c r="N37" s="3"/>
      <c r="O37" s="1"/>
      <c r="P37" s="1"/>
      <c r="Q37" s="4" t="str">
        <v>Promoter 6: DG428</v>
      </c>
      <c r="R37" s="3"/>
      <c r="S37" s="3"/>
      <c r="T37" s="3"/>
      <c r="U37" s="3"/>
      <c r="V37" s="3"/>
      <c r="W37" s="1"/>
      <c r="X37" s="1"/>
      <c r="Y37" s="1"/>
      <c r="Z37" s="4" t="str">
        <v>Promoter 7: DG429</v>
      </c>
      <c r="AA37" s="3"/>
      <c r="AB37" s="3"/>
      <c r="AC37" s="3"/>
      <c r="AD37" s="3"/>
      <c r="AE37" s="3"/>
      <c r="AF37" s="1"/>
      <c r="AG37" s="1"/>
      <c r="AH37" s="1"/>
      <c r="AI37" s="4" t="str">
        <v>Promoter 8: DG430</v>
      </c>
      <c r="AJ37" s="3"/>
      <c r="AK37" s="3"/>
      <c r="AL37" s="3"/>
      <c r="AM37" s="3"/>
      <c r="AN37" s="3"/>
      <c r="AO37" s="1"/>
      <c r="AP37" s="1"/>
    </row>
    <row r="38" spans="1:42">
      <c r="A38" s="1" t="str">
        <v>RECT-  37</v>
      </c>
      <c r="B38" s="3">
        <v>26181.91</v>
      </c>
      <c r="C38" s="1" t="str">
        <v>Right edge blank: 5 mer</v>
      </c>
      <c r="D38" s="3"/>
      <c r="E38" s="3"/>
      <c r="F38" s="3"/>
      <c r="G38" s="3"/>
      <c r="H38" s="5"/>
      <c r="I38" s="5"/>
      <c r="J38" s="6"/>
      <c r="K38" s="5" t="s">
        <v>3</v>
      </c>
      <c r="L38" s="5"/>
      <c r="M38" s="5"/>
      <c r="N38" s="3"/>
      <c r="O38" s="1"/>
      <c r="P38" s="1"/>
      <c r="Q38" s="5"/>
      <c r="R38" s="3"/>
      <c r="S38" s="6"/>
      <c r="T38" s="5" t="s">
        <v>3</v>
      </c>
      <c r="U38" s="5"/>
      <c r="V38" s="5"/>
      <c r="W38" s="1"/>
      <c r="X38" s="1"/>
      <c r="Y38" s="1"/>
      <c r="Z38" s="5"/>
      <c r="AA38" s="5"/>
      <c r="AB38" s="6"/>
      <c r="AC38" s="5" t="s">
        <v>3</v>
      </c>
      <c r="AD38" s="5"/>
      <c r="AE38" s="5"/>
      <c r="AF38" s="1"/>
      <c r="AG38" s="1"/>
      <c r="AH38" s="1"/>
      <c r="AI38" s="5"/>
      <c r="AJ38" s="5"/>
      <c r="AK38" s="6"/>
      <c r="AL38" s="5" t="s">
        <v>3</v>
      </c>
      <c r="AM38" s="5"/>
      <c r="AN38" s="5"/>
      <c r="AO38" s="1"/>
      <c r="AP38" s="1"/>
    </row>
    <row r="39" spans="1:42">
      <c r="A39" s="1" t="str">
        <v>RECT-  38</v>
      </c>
      <c r="B39" s="3">
        <v>19864.69</v>
      </c>
      <c r="C39" s="1" t="str">
        <v>Right edge blank: 6 mer</v>
      </c>
      <c r="D39" s="3"/>
      <c r="E39" s="3"/>
      <c r="F39" s="3"/>
      <c r="G39" s="3"/>
      <c r="H39" s="7" t="s">
        <v>4</v>
      </c>
      <c r="I39" s="8" t="s">
        <v>39</v>
      </c>
      <c r="J39" s="2" t="s">
        <v>6</v>
      </c>
      <c r="K39" s="7" t="s">
        <v>7</v>
      </c>
      <c r="L39" s="7" t="s">
        <v>8</v>
      </c>
      <c r="M39" s="7" t="s">
        <v>9</v>
      </c>
      <c r="N39" s="3"/>
      <c r="O39" s="1"/>
      <c r="P39" s="1"/>
      <c r="Q39" s="7" t="s">
        <v>4</v>
      </c>
      <c r="R39" s="8" t="s">
        <v>40</v>
      </c>
      <c r="S39" s="2" t="s">
        <v>6</v>
      </c>
      <c r="T39" s="7" t="s">
        <v>7</v>
      </c>
      <c r="U39" s="7" t="s">
        <v>8</v>
      </c>
      <c r="V39" s="7" t="s">
        <v>9</v>
      </c>
      <c r="W39" s="1"/>
      <c r="X39" s="1"/>
      <c r="Y39" s="1"/>
      <c r="Z39" s="7" t="s">
        <v>4</v>
      </c>
      <c r="AA39" s="8" t="s">
        <v>41</v>
      </c>
      <c r="AB39" s="2" t="s">
        <v>6</v>
      </c>
      <c r="AC39" s="7" t="s">
        <v>7</v>
      </c>
      <c r="AD39" s="7" t="s">
        <v>8</v>
      </c>
      <c r="AE39" s="7" t="s">
        <v>9</v>
      </c>
      <c r="AF39" s="1"/>
      <c r="AG39" s="1"/>
      <c r="AH39" s="1"/>
      <c r="AI39" s="7" t="s">
        <v>4</v>
      </c>
      <c r="AJ39" s="8" t="s">
        <v>42</v>
      </c>
      <c r="AK39" s="2" t="s">
        <v>6</v>
      </c>
      <c r="AL39" s="7" t="s">
        <v>7</v>
      </c>
      <c r="AM39" s="7" t="s">
        <v>8</v>
      </c>
      <c r="AN39" s="7" t="s">
        <v>9</v>
      </c>
      <c r="AO39" s="1"/>
      <c r="AP39" s="1"/>
    </row>
    <row r="40" spans="1:42">
      <c r="A40" s="1" t="str">
        <v>RECT-  39</v>
      </c>
      <c r="B40" s="3">
        <v>16982.59</v>
      </c>
      <c r="C40" s="1" t="str">
        <v>Right edge blank: 7 mer</v>
      </c>
      <c r="D40" s="3"/>
      <c r="E40" s="3"/>
      <c r="F40" s="3"/>
      <c r="G40" s="3"/>
      <c r="H40" s="3" t="s">
        <v>13</v>
      </c>
      <c r="I40" s="3">
        <v>4318584.2025</v>
      </c>
      <c r="J40" s="9">
        <f>I40/$I$63*100</f>
        <v>23.632353069905</v>
      </c>
      <c r="K40" s="3">
        <f>sum(I40:I53)+I61</f>
        <v>18274033.8625</v>
      </c>
      <c r="L40" s="9">
        <f>K40/$I$63*100</f>
        <v>100</v>
      </c>
      <c r="M40" s="9">
        <f>J40/L40*100</f>
        <v>23.632353069905</v>
      </c>
      <c r="N40" s="3"/>
      <c r="O40" s="3"/>
      <c r="P40" s="1"/>
      <c r="Q40" s="3" t="s">
        <v>13</v>
      </c>
      <c r="R40" s="3">
        <v>1698000.0125</v>
      </c>
      <c r="S40" s="9">
        <f>R40/$R$63*100</f>
        <v>21.343129462234</v>
      </c>
      <c r="T40" s="3">
        <f>sum(R40:R52)+R61</f>
        <v>7955721.8425</v>
      </c>
      <c r="U40" s="9">
        <f>T40/$R$63*100</f>
        <v>100</v>
      </c>
      <c r="V40" s="9">
        <f>S40/U40*100</f>
        <v>21.343129462234</v>
      </c>
      <c r="W40" s="3"/>
      <c r="X40" s="3"/>
      <c r="Y40" s="1"/>
      <c r="Z40" s="3" t="s">
        <v>13</v>
      </c>
      <c r="AA40" s="3">
        <v>2040373.4925</v>
      </c>
      <c r="AB40" s="9">
        <f>AA40/$AA$63*100</f>
        <v>16.6014941948965</v>
      </c>
      <c r="AC40" s="3">
        <f>sum(AA40:AA54)+AA61</f>
        <v>12290300.31</v>
      </c>
      <c r="AD40" s="9">
        <f>+AC40/$AA$63*100</f>
        <v>100</v>
      </c>
      <c r="AE40" s="9">
        <f>AB40/AD40*100</f>
        <v>16.6014941948965</v>
      </c>
      <c r="AF40" s="3"/>
      <c r="AG40" s="3"/>
      <c r="AH40" s="1"/>
      <c r="AI40" s="3" t="s">
        <v>13</v>
      </c>
      <c r="AJ40" s="3">
        <v>5483353.1125</v>
      </c>
      <c r="AK40" s="9">
        <f>AJ40/$AJ$63*100</f>
        <v>37.5907097946071</v>
      </c>
      <c r="AL40" s="3">
        <f>sum(AJ40:AJ56)+AJ61</f>
        <v>14586990.09</v>
      </c>
      <c r="AM40" s="9">
        <f>AL40/$AJ$63*100</f>
        <v>100</v>
      </c>
      <c r="AN40" s="9">
        <f>AK40/AM40*100</f>
        <v>37.5907097946071</v>
      </c>
      <c r="AO40" s="3"/>
      <c r="AP40" s="3"/>
    </row>
    <row r="41" spans="1:42">
      <c r="A41" s="1" t="str">
        <v>RECT-  40</v>
      </c>
      <c r="B41" s="3">
        <v>15627.77</v>
      </c>
      <c r="C41" s="1" t="str">
        <v>Right edge blank: 8 mer</v>
      </c>
      <c r="D41" s="3"/>
      <c r="E41" s="3"/>
      <c r="F41" s="3"/>
      <c r="G41" s="3"/>
      <c r="H41" s="3" t="s">
        <v>14</v>
      </c>
      <c r="I41" s="3">
        <v>280346.3</v>
      </c>
      <c r="J41" s="9">
        <f>I41/$I$63*100</f>
        <v>1.53412378519937</v>
      </c>
      <c r="K41" s="3">
        <f>sum(I41:I53)+I61</f>
        <v>13955449.66</v>
      </c>
      <c r="L41" s="9">
        <f>K41/$I$63*100</f>
        <v>76.367646930095</v>
      </c>
      <c r="M41" s="9">
        <f>J41/L41*100</f>
        <v>2.00886611918745</v>
      </c>
      <c r="N41" s="3"/>
      <c r="O41" s="3"/>
      <c r="P41" s="1"/>
      <c r="Q41" s="3" t="s">
        <v>14</v>
      </c>
      <c r="R41" s="3">
        <v>98070.5</v>
      </c>
      <c r="S41" s="9">
        <f>R41/$R$63*100</f>
        <v>1.23270398263676</v>
      </c>
      <c r="T41" s="3">
        <f>sum(R41:R52)+R61</f>
        <v>6257721.83</v>
      </c>
      <c r="U41" s="9">
        <f>T41/$R$63*100</f>
        <v>78.656870537766</v>
      </c>
      <c r="V41" s="9">
        <f>S41/U41*100</f>
        <v>1.56719174588174</v>
      </c>
      <c r="W41" s="3"/>
      <c r="X41" s="3"/>
      <c r="Y41" s="1"/>
      <c r="Z41" s="3" t="s">
        <v>14</v>
      </c>
      <c r="AA41" s="3">
        <v>445983.34</v>
      </c>
      <c r="AB41" s="9">
        <f>AA41/$AA$63*100</f>
        <v>3.62874241272303</v>
      </c>
      <c r="AC41" s="3">
        <f>sum(AA41:AA54)+AA61</f>
        <v>10249926.8175</v>
      </c>
      <c r="AD41" s="9">
        <f>+AC41/$AA$63*100</f>
        <v>83.3985058051035</v>
      </c>
      <c r="AE41" s="9">
        <f>AB41/AD41*100</f>
        <v>4.35108804131713</v>
      </c>
      <c r="AF41" s="3"/>
      <c r="AG41" s="3"/>
      <c r="AH41" s="1"/>
      <c r="AI41" s="3" t="s">
        <v>14</v>
      </c>
      <c r="AJ41" s="3">
        <v>256496.01</v>
      </c>
      <c r="AK41" s="9">
        <f>AJ41/$AJ$63*100</f>
        <v>1.7583888685565</v>
      </c>
      <c r="AL41" s="3">
        <f>sum(AJ41:AJ56)+AJ61</f>
        <v>9103636.9775</v>
      </c>
      <c r="AM41" s="9">
        <f>AL41/$AJ$63*100</f>
        <v>62.4092902053929</v>
      </c>
      <c r="AN41" s="9">
        <f>AK41/AM41*100</f>
        <v>2.81751140378225</v>
      </c>
      <c r="AO41" s="3"/>
      <c r="AP41" s="3"/>
    </row>
    <row r="42" spans="1:42">
      <c r="A42" s="1" t="str">
        <v>RECT-  41</v>
      </c>
      <c r="B42" s="3">
        <v>15536.24</v>
      </c>
      <c r="C42" s="1" t="str">
        <v>Right edge blank: 9 mer</v>
      </c>
      <c r="D42" s="3"/>
      <c r="E42" s="3"/>
      <c r="F42" s="3"/>
      <c r="G42" s="3"/>
      <c r="H42" s="3" t="s">
        <v>15</v>
      </c>
      <c r="I42" s="3">
        <v>756794.825</v>
      </c>
      <c r="J42" s="9">
        <f>I42/$I$63*100</f>
        <v>4.1413670932996</v>
      </c>
      <c r="K42" s="3">
        <f>sum(I42:I53)+I61</f>
        <v>13675103.36</v>
      </c>
      <c r="L42" s="9">
        <f>K42/$I$63*100</f>
        <v>74.8335231448956</v>
      </c>
      <c r="M42" s="9">
        <f>J42/L42*100</f>
        <v>5.53410680034524</v>
      </c>
      <c r="N42" s="3"/>
      <c r="O42" s="3"/>
      <c r="P42" s="1"/>
      <c r="Q42" s="3" t="s">
        <v>15</v>
      </c>
      <c r="R42" s="3">
        <v>294362.445</v>
      </c>
      <c r="S42" s="9">
        <f>R42/$R$63*100</f>
        <v>3.7000092616046</v>
      </c>
      <c r="T42" s="3">
        <f>sum(R42:R52)+R61</f>
        <v>6159651.33</v>
      </c>
      <c r="U42" s="9">
        <f>T42/$R$63*100</f>
        <v>77.4241665551293</v>
      </c>
      <c r="V42" s="9">
        <f>S42/U42*100</f>
        <v>4.77888161569041</v>
      </c>
      <c r="W42" s="3"/>
      <c r="X42" s="3"/>
      <c r="Y42" s="1"/>
      <c r="Z42" s="3" t="s">
        <v>15</v>
      </c>
      <c r="AA42" s="3">
        <v>330670.925</v>
      </c>
      <c r="AB42" s="9">
        <f>AA42/$AA$63*100</f>
        <v>2.69050321521395</v>
      </c>
      <c r="AC42" s="3">
        <f>sum(AA42:AA54)+AA61</f>
        <v>9803943.4775</v>
      </c>
      <c r="AD42" s="9">
        <f>+AC42/$AA$63*100</f>
        <v>79.7697633923805</v>
      </c>
      <c r="AE42" s="9">
        <f>AB42/AD42*100</f>
        <v>3.37283589770676</v>
      </c>
      <c r="AF42" s="3"/>
      <c r="AG42" s="3"/>
      <c r="AH42" s="1"/>
      <c r="AI42" s="3" t="s">
        <v>15</v>
      </c>
      <c r="AJ42" s="3">
        <v>1192650.435</v>
      </c>
      <c r="AK42" s="9">
        <f>AJ42/$AJ$63*100</f>
        <v>8.17612425621385</v>
      </c>
      <c r="AL42" s="3">
        <f>sum(AJ42:AJ56)+AJ61</f>
        <v>8847140.9675</v>
      </c>
      <c r="AM42" s="9">
        <f>AL42/$AJ$63*100</f>
        <v>60.6509013368364</v>
      </c>
      <c r="AN42" s="9">
        <f>AK42/AM42*100</f>
        <v>13.4806310804949</v>
      </c>
      <c r="AO42" s="3"/>
      <c r="AP42" s="3"/>
    </row>
    <row r="43" spans="1:42">
      <c r="A43" s="1" t="str">
        <v>RECT-  42</v>
      </c>
      <c r="B43" s="3">
        <v>14531.67</v>
      </c>
      <c r="C43" s="1" t="str">
        <v>Right edge blank: 10 mer</v>
      </c>
      <c r="D43" s="3"/>
      <c r="E43" s="3"/>
      <c r="F43" s="3"/>
      <c r="G43" s="3"/>
      <c r="H43" s="3" t="s">
        <v>16</v>
      </c>
      <c r="I43" s="3">
        <v>126243.735</v>
      </c>
      <c r="J43" s="9">
        <f>I43/$I$63*100</f>
        <v>0.690836713721231</v>
      </c>
      <c r="K43" s="3">
        <f>sum(I43:I53)+I61</f>
        <v>12918308.535</v>
      </c>
      <c r="L43" s="9">
        <f>K43/$I$63*100</f>
        <v>70.692156051596</v>
      </c>
      <c r="M43" s="9">
        <f>J43/L43*100</f>
        <v>0.977246631460796</v>
      </c>
      <c r="N43" s="3"/>
      <c r="O43" s="3"/>
      <c r="P43" s="1"/>
      <c r="Q43" s="3" t="s">
        <v>16</v>
      </c>
      <c r="R43" s="3">
        <v>80611.295</v>
      </c>
      <c r="S43" s="9">
        <f>R43/$R$63*100</f>
        <v>1.01324928895036</v>
      </c>
      <c r="T43" s="3">
        <f>sum(R43:R52)+R61</f>
        <v>5865288.885</v>
      </c>
      <c r="U43" s="9">
        <f>T43/$R$63*100</f>
        <v>73.7241572935247</v>
      </c>
      <c r="V43" s="9">
        <f>S43/U43*100</f>
        <v>1.37437893649462</v>
      </c>
      <c r="W43" s="3"/>
      <c r="X43" s="3"/>
      <c r="Y43" s="1"/>
      <c r="Z43" s="3" t="s">
        <v>16</v>
      </c>
      <c r="AA43" s="3">
        <v>841442.295</v>
      </c>
      <c r="AB43" s="9">
        <f>AA43/$AA$63*100</f>
        <v>6.84639328394084</v>
      </c>
      <c r="AC43" s="3">
        <f>sum(AA43:AA54)+AA61</f>
        <v>9473272.5525</v>
      </c>
      <c r="AD43" s="9">
        <f>+AC43/$AA$63*100</f>
        <v>77.0792601771665</v>
      </c>
      <c r="AE43" s="9">
        <f>AB43/AD43*100</f>
        <v>8.88227685139222</v>
      </c>
      <c r="AF43" s="3"/>
      <c r="AG43" s="3"/>
      <c r="AH43" s="1"/>
      <c r="AI43" s="3" t="s">
        <v>16</v>
      </c>
      <c r="AJ43" s="3">
        <v>48734.435</v>
      </c>
      <c r="AK43" s="9">
        <f>AJ43/$AJ$63*100</f>
        <v>0.334095208808084</v>
      </c>
      <c r="AL43" s="3">
        <f>sum(AJ43:AJ56)+AJ61</f>
        <v>7654490.5325</v>
      </c>
      <c r="AM43" s="9">
        <f>AL43/$AJ$63*100</f>
        <v>52.4747770806225</v>
      </c>
      <c r="AN43" s="9">
        <f>AK43/AM43*100</f>
        <v>0.636677709549444</v>
      </c>
      <c r="AO43" s="3"/>
      <c r="AP43" s="3"/>
    </row>
    <row r="44" spans="1:42">
      <c r="A44" s="1" t="str">
        <v>RECT-  43</v>
      </c>
      <c r="B44" s="3">
        <v>14056.89</v>
      </c>
      <c r="C44" s="1" t="str">
        <v>Right edge blank: 11 mer</v>
      </c>
      <c r="D44" s="3"/>
      <c r="E44" s="3"/>
      <c r="F44" s="3"/>
      <c r="G44" s="3"/>
      <c r="H44" s="3" t="s">
        <v>17</v>
      </c>
      <c r="I44" s="3">
        <v>1485386.645</v>
      </c>
      <c r="J44" s="9">
        <f>I44/$I$63*100</f>
        <v>8.12840041873924</v>
      </c>
      <c r="K44" s="3">
        <f>sum(I44:I53)+I61</f>
        <v>12792064.8</v>
      </c>
      <c r="L44" s="9">
        <f>K44/$I$63*100</f>
        <v>70.0013193378748</v>
      </c>
      <c r="M44" s="9">
        <f>J44/L44*100</f>
        <v>11.6117817430068</v>
      </c>
      <c r="N44" s="3"/>
      <c r="O44" s="3"/>
      <c r="P44" s="1"/>
      <c r="Q44" s="3" t="s">
        <v>17</v>
      </c>
      <c r="R44" s="3">
        <v>1572996.995</v>
      </c>
      <c r="S44" s="9">
        <f>R44/$R$63*100</f>
        <v>19.7718953244059</v>
      </c>
      <c r="T44" s="3">
        <f>sum(R44:R52)+R61</f>
        <v>5784677.59</v>
      </c>
      <c r="U44" s="9">
        <f>T44/$R$63*100</f>
        <v>72.7109080045743</v>
      </c>
      <c r="V44" s="9">
        <f>S44/U44*100</f>
        <v>27.1924747840614</v>
      </c>
      <c r="W44" s="3"/>
      <c r="X44" s="3"/>
      <c r="Y44" s="1"/>
      <c r="Z44" s="3" t="s">
        <v>17</v>
      </c>
      <c r="AA44" s="3">
        <v>484689.965</v>
      </c>
      <c r="AB44" s="9">
        <f>AA44/$AA$63*100</f>
        <v>3.94367877736586</v>
      </c>
      <c r="AC44" s="3">
        <f>sum(AA44:AA54)+AA61</f>
        <v>8631830.2575</v>
      </c>
      <c r="AD44" s="9">
        <f>+AC44/$AA$63*100</f>
        <v>70.2328668932257</v>
      </c>
      <c r="AE44" s="9">
        <f>AB44/AD44*100</f>
        <v>5.61514708400184</v>
      </c>
      <c r="AF44" s="3"/>
      <c r="AG44" s="3"/>
      <c r="AH44" s="1"/>
      <c r="AI44" s="3" t="s">
        <v>17</v>
      </c>
      <c r="AJ44" s="3">
        <v>295841.545</v>
      </c>
      <c r="AK44" s="9">
        <f>AJ44/$AJ$63*100</f>
        <v>2.02811918822658</v>
      </c>
      <c r="AL44" s="3">
        <f>sum(AJ44:AJ56)+AJ61</f>
        <v>7605756.0975</v>
      </c>
      <c r="AM44" s="9">
        <f>AL44/$AJ$63*100</f>
        <v>52.1406818718144</v>
      </c>
      <c r="AN44" s="9">
        <f>AK44/AM44*100</f>
        <v>3.88970591756476</v>
      </c>
      <c r="AO44" s="3"/>
      <c r="AP44" s="3"/>
    </row>
    <row r="45" spans="1:42">
      <c r="A45" s="1" t="str">
        <v>RECT-  44</v>
      </c>
      <c r="B45" s="3">
        <v>12666.29</v>
      </c>
      <c r="C45" s="1" t="str">
        <v>Right edge blank: 12 mer</v>
      </c>
      <c r="D45" s="3"/>
      <c r="E45" s="3"/>
      <c r="F45" s="3"/>
      <c r="G45" s="3"/>
      <c r="H45" s="3" t="s">
        <v>18</v>
      </c>
      <c r="I45" s="3">
        <v>636511.445</v>
      </c>
      <c r="J45" s="9">
        <f>I45/$I$63*100</f>
        <v>3.48314690554547</v>
      </c>
      <c r="K45" s="3">
        <f>sum(I45:I53)+I61</f>
        <v>11306678.155</v>
      </c>
      <c r="L45" s="9">
        <f>K45/$I$63*100</f>
        <v>61.8729189191356</v>
      </c>
      <c r="M45" s="9">
        <f>J45/L45*100</f>
        <v>5.62951767330995</v>
      </c>
      <c r="N45" s="3"/>
      <c r="O45" s="3"/>
      <c r="P45" s="1"/>
      <c r="Q45" s="3" t="s">
        <v>18</v>
      </c>
      <c r="R45" s="3">
        <v>1161539.625</v>
      </c>
      <c r="S45" s="9">
        <f>R45/$R$63*100</f>
        <v>14.6000532446343</v>
      </c>
      <c r="T45" s="3">
        <f>sum(R45:R52)+R61</f>
        <v>4211680.595</v>
      </c>
      <c r="U45" s="9">
        <f>T45/$R$63*100</f>
        <v>52.9390126801684</v>
      </c>
      <c r="V45" s="9">
        <f>S45/U45*100</f>
        <v>27.5790055489714</v>
      </c>
      <c r="W45" s="3"/>
      <c r="X45" s="3"/>
      <c r="Y45" s="1"/>
      <c r="Z45" s="3" t="s">
        <v>18</v>
      </c>
      <c r="AA45" s="3">
        <v>668811.425</v>
      </c>
      <c r="AB45" s="9">
        <f>AA45/$AA$63*100</f>
        <v>5.44178261011102</v>
      </c>
      <c r="AC45" s="3">
        <f>sum(AA45:AA54)+AA61</f>
        <v>8147140.2925</v>
      </c>
      <c r="AD45" s="9">
        <f>+AC45/$AA$63*100</f>
        <v>66.2891881158598</v>
      </c>
      <c r="AE45" s="9">
        <f>AB45/AD45*100</f>
        <v>8.20915561765503</v>
      </c>
      <c r="AF45" s="3"/>
      <c r="AG45" s="3"/>
      <c r="AH45" s="1"/>
      <c r="AI45" s="3" t="s">
        <v>18</v>
      </c>
      <c r="AJ45" s="3">
        <v>891642.025</v>
      </c>
      <c r="AK45" s="9">
        <f>AJ45/$AJ$63*100</f>
        <v>6.11258401835248</v>
      </c>
      <c r="AL45" s="3">
        <f>sum(AJ45:AJ56)+AJ61</f>
        <v>7309914.5525</v>
      </c>
      <c r="AM45" s="9">
        <f>AL45/$AJ$63*100</f>
        <v>50.1125626835879</v>
      </c>
      <c r="AN45" s="9">
        <f>AK45/AM45*100</f>
        <v>12.1977079020036</v>
      </c>
      <c r="AO45" s="3"/>
      <c r="AP45" s="3"/>
    </row>
    <row r="46" spans="1:42">
      <c r="A46" s="1" t="str">
        <v>RECT-  45</v>
      </c>
      <c r="B46" s="3">
        <v>12788.75</v>
      </c>
      <c r="C46" s="1" t="str">
        <v>Right edge blank: 13 mer</v>
      </c>
      <c r="D46" s="3"/>
      <c r="E46" s="3"/>
      <c r="F46" s="3"/>
      <c r="G46" s="3"/>
      <c r="H46" s="3" t="s">
        <v>19</v>
      </c>
      <c r="I46" s="3">
        <v>2343436.34</v>
      </c>
      <c r="J46" s="9">
        <f>I46/$I$63*100</f>
        <v>12.8238590211269</v>
      </c>
      <c r="K46" s="3">
        <f>sum(I46:I53)+I61</f>
        <v>10670166.71</v>
      </c>
      <c r="L46" s="9">
        <f>K46/$I$63*100</f>
        <v>58.3897720135901</v>
      </c>
      <c r="M46" s="9">
        <f>J46/L46*100</f>
        <v>21.9625091499625</v>
      </c>
      <c r="N46" s="3"/>
      <c r="O46" s="3"/>
      <c r="P46" s="1"/>
      <c r="Q46" s="3" t="s">
        <v>19</v>
      </c>
      <c r="R46" s="3">
        <v>246998.73</v>
      </c>
      <c r="S46" s="9">
        <f>R46/$R$63*100</f>
        <v>3.10466774592993</v>
      </c>
      <c r="T46" s="3">
        <f>sum(R46:R52)+R61</f>
        <v>3050140.97</v>
      </c>
      <c r="U46" s="9">
        <f>T46/$R$63*100</f>
        <v>38.3389594355341</v>
      </c>
      <c r="V46" s="9">
        <f>S46/U46*100</f>
        <v>8.09794473204299</v>
      </c>
      <c r="W46" s="3"/>
      <c r="X46" s="3"/>
      <c r="Y46" s="1"/>
      <c r="Z46" s="3" t="s">
        <v>19</v>
      </c>
      <c r="AA46" s="3">
        <v>335555.05</v>
      </c>
      <c r="AB46" s="9">
        <f>AA46/$AA$63*100</f>
        <v>2.73024288696165</v>
      </c>
      <c r="AC46" s="3">
        <f>sum(AA46:AA54)+AA61</f>
        <v>7478328.8675</v>
      </c>
      <c r="AD46" s="9">
        <f>+AC46/$AA$63*100</f>
        <v>60.8474055057488</v>
      </c>
      <c r="AE46" s="9">
        <f>AB46/AD46*100</f>
        <v>4.48703254357114</v>
      </c>
      <c r="AF46" s="3"/>
      <c r="AG46" s="3"/>
      <c r="AH46" s="1"/>
      <c r="AI46" s="3" t="s">
        <v>19</v>
      </c>
      <c r="AJ46" s="3">
        <v>863287.96</v>
      </c>
      <c r="AK46" s="9">
        <f>AJ46/$AJ$63*100</f>
        <v>5.91820488444577</v>
      </c>
      <c r="AL46" s="3">
        <f>sum(AJ46:AJ56)+AJ61</f>
        <v>6418272.5275</v>
      </c>
      <c r="AM46" s="9">
        <f>AL46/$AJ$63*100</f>
        <v>43.9999786652354</v>
      </c>
      <c r="AN46" s="9">
        <f>AK46/AM46*100</f>
        <v>13.4504721683462</v>
      </c>
      <c r="AO46" s="3"/>
      <c r="AP46" s="3"/>
    </row>
    <row r="47" spans="1:42">
      <c r="A47" s="1" t="str">
        <v>RECT-  46</v>
      </c>
      <c r="B47" s="3">
        <v>10246.94</v>
      </c>
      <c r="C47" s="1" t="str">
        <v>Right edge blank: 14 mer</v>
      </c>
      <c r="D47" s="3"/>
      <c r="E47" s="3"/>
      <c r="F47" s="3"/>
      <c r="G47" s="3"/>
      <c r="H47" s="3" t="s">
        <v>20</v>
      </c>
      <c r="I47" s="3">
        <v>1633872.635</v>
      </c>
      <c r="J47" s="9">
        <f>I47/$I$63*100</f>
        <v>8.94095221281633</v>
      </c>
      <c r="K47" s="3">
        <f>sum(I47:I53)+I61</f>
        <v>8326730.37</v>
      </c>
      <c r="L47" s="9">
        <f>K47/$I$63*100</f>
        <v>45.5659129924631</v>
      </c>
      <c r="M47" s="9">
        <f>J47/L47*100</f>
        <v>19.6220192368256</v>
      </c>
      <c r="N47" s="3"/>
      <c r="O47" s="3"/>
      <c r="P47" s="1"/>
      <c r="Q47" s="3" t="s">
        <v>20</v>
      </c>
      <c r="R47" s="3">
        <v>467736.965</v>
      </c>
      <c r="S47" s="9">
        <f>R47/$R$63*100</f>
        <v>5.87925237030432</v>
      </c>
      <c r="T47" s="3">
        <f>sum(R47:R52)+R61</f>
        <v>2803142.24</v>
      </c>
      <c r="U47" s="9">
        <f>T47/$R$63*100</f>
        <v>35.2342916896042</v>
      </c>
      <c r="V47" s="9">
        <f>S47/U47*100</f>
        <v>16.6861659150054</v>
      </c>
      <c r="W47" s="3"/>
      <c r="X47" s="3"/>
      <c r="Y47" s="1"/>
      <c r="Z47" s="3" t="s">
        <v>20</v>
      </c>
      <c r="AA47" s="3">
        <v>1222687.625</v>
      </c>
      <c r="AB47" s="9">
        <f>AA47/$AA$63*100</f>
        <v>9.94839502827413</v>
      </c>
      <c r="AC47" s="3">
        <f>sum(AA47:AA61)+AA61</f>
        <v>19433074.1275</v>
      </c>
      <c r="AD47" s="9">
        <f>+AC47/$AA$63*100</f>
        <v>158.117162618787</v>
      </c>
      <c r="AE47" s="9">
        <f>AB47/AD47*100</f>
        <v>6.29178696575731</v>
      </c>
      <c r="AF47" s="3"/>
      <c r="AG47" s="3"/>
      <c r="AH47" s="1"/>
      <c r="AI47" s="3" t="s">
        <v>20</v>
      </c>
      <c r="AJ47" s="3">
        <v>1184505.665</v>
      </c>
      <c r="AK47" s="9">
        <f>AJ47/$AJ$63*100</f>
        <v>8.12028840557058</v>
      </c>
      <c r="AL47" s="3">
        <f>sum(AJ47:AJ56)+AJ61</f>
        <v>5554984.5675</v>
      </c>
      <c r="AM47" s="9">
        <f>AL47/$AJ$63*100</f>
        <v>38.0817737807896</v>
      </c>
      <c r="AN47" s="9">
        <f>AK47/AM47*100</f>
        <v>21.3232935322642</v>
      </c>
      <c r="AO47" s="3"/>
      <c r="AP47" s="3"/>
    </row>
    <row r="48" spans="1:42">
      <c r="A48" s="1" t="str">
        <v>RECT-  47</v>
      </c>
      <c r="B48" s="3">
        <v>9612.63</v>
      </c>
      <c r="C48" s="1" t="str">
        <v>Right edge blank: 15 mer</v>
      </c>
      <c r="D48" s="3"/>
      <c r="E48" s="3"/>
      <c r="F48" s="3"/>
      <c r="G48" s="3"/>
      <c r="H48" s="3" t="s">
        <v>21</v>
      </c>
      <c r="I48" s="3">
        <v>493323.605</v>
      </c>
      <c r="J48" s="9">
        <f>I48/$I$63*100</f>
        <v>2.6995878890886</v>
      </c>
      <c r="K48" s="3">
        <f>sum(I48:I53)+I61</f>
        <v>6692857.735</v>
      </c>
      <c r="L48" s="9">
        <f>K48/$I$63*100</f>
        <v>36.6249607796468</v>
      </c>
      <c r="M48" s="9">
        <f>J48/L48*100</f>
        <v>7.37089632759092</v>
      </c>
      <c r="N48" s="3"/>
      <c r="O48" s="3"/>
      <c r="P48" s="1"/>
      <c r="Q48" s="3" t="s">
        <v>21</v>
      </c>
      <c r="R48" s="3">
        <v>194487.895</v>
      </c>
      <c r="S48" s="9">
        <f>R48/$R$63*100</f>
        <v>2.44462914679888</v>
      </c>
      <c r="T48" s="3">
        <f>sum(R48:R52)+R61</f>
        <v>2335405.275</v>
      </c>
      <c r="U48" s="9">
        <f>T48/$R$63*100</f>
        <v>29.3550393192998</v>
      </c>
      <c r="V48" s="9">
        <f>S48/U48*100</f>
        <v>8.32780062124335</v>
      </c>
      <c r="W48" s="3"/>
      <c r="X48" s="3"/>
      <c r="Y48" s="1"/>
      <c r="Z48" s="3" t="s">
        <v>21</v>
      </c>
      <c r="AA48" s="3">
        <v>631293.065</v>
      </c>
      <c r="AB48" s="9">
        <f>AA48/$AA$63*100</f>
        <v>5.1365145608879</v>
      </c>
      <c r="AC48" s="3">
        <f>sum(AA48:AA54)+AA61</f>
        <v>5920086.1925</v>
      </c>
      <c r="AD48" s="9">
        <f>+AC48/$AA$63*100</f>
        <v>48.168767590513</v>
      </c>
      <c r="AE48" s="9">
        <f>AB48/AD48*100</f>
        <v>10.663578949235</v>
      </c>
      <c r="AF48" s="3"/>
      <c r="AG48" s="3"/>
      <c r="AH48" s="1"/>
      <c r="AI48" s="3" t="s">
        <v>21</v>
      </c>
      <c r="AJ48" s="3">
        <v>200916.925</v>
      </c>
      <c r="AK48" s="9">
        <f>AJ48/$AJ$63*100</f>
        <v>1.37737068278217</v>
      </c>
      <c r="AL48" s="3">
        <f>sum(AJ48:AJ56)+AJ61</f>
        <v>4370478.9025</v>
      </c>
      <c r="AM48" s="9">
        <f>AL48/$AJ$63*100</f>
        <v>29.961485375219</v>
      </c>
      <c r="AN48" s="9">
        <f>AK48/AM48*100</f>
        <v>4.59713751014955</v>
      </c>
      <c r="AO48" s="3"/>
      <c r="AP48" s="3"/>
    </row>
    <row r="49" spans="1:42">
      <c r="A49" s="1" t="str">
        <v>RECT-  48</v>
      </c>
      <c r="B49" s="3">
        <v>11591.02</v>
      </c>
      <c r="C49" s="1" t="str">
        <v>Right edge blank: 16 mer</v>
      </c>
      <c r="D49" s="3">
        <v>11591</v>
      </c>
      <c r="E49" s="3"/>
      <c r="F49" s="3"/>
      <c r="G49" s="3"/>
      <c r="H49" s="3" t="s">
        <v>22</v>
      </c>
      <c r="I49" s="3">
        <v>1186178.415</v>
      </c>
      <c r="J49" s="9">
        <f>I49/$I$63*100</f>
        <v>6.49105952153316</v>
      </c>
      <c r="K49" s="3">
        <f>sum(I49:I53)+I61</f>
        <v>6199534.13</v>
      </c>
      <c r="L49" s="9">
        <f>K49/$I$63*100</f>
        <v>33.9253728905582</v>
      </c>
      <c r="M49" s="9">
        <f>J49/L49*100</f>
        <v>19.1333476052659</v>
      </c>
      <c r="N49" s="3"/>
      <c r="O49" s="3"/>
      <c r="P49" s="1"/>
      <c r="Q49" s="3" t="s">
        <v>22</v>
      </c>
      <c r="R49" s="3">
        <v>534751.695</v>
      </c>
      <c r="S49" s="9">
        <f>R49/$R$63*100</f>
        <v>6.72159868817083</v>
      </c>
      <c r="T49" s="3">
        <f>sum(R49:R52)+R61</f>
        <v>2140917.38</v>
      </c>
      <c r="U49" s="9">
        <f>T49/$R$63*100</f>
        <v>26.910410172501</v>
      </c>
      <c r="V49" s="9">
        <f>S49/U49*100</f>
        <v>24.9776894706698</v>
      </c>
      <c r="W49" s="3"/>
      <c r="X49" s="3"/>
      <c r="Y49" s="1"/>
      <c r="Z49" s="3" t="s">
        <v>22</v>
      </c>
      <c r="AA49" s="3">
        <v>870873.635</v>
      </c>
      <c r="AB49" s="9">
        <f>AA49/$AA$63*100</f>
        <v>7.08586131366875</v>
      </c>
      <c r="AC49" s="3">
        <f>sum(AA49:AA54)+AA61</f>
        <v>5288793.1275</v>
      </c>
      <c r="AD49" s="9">
        <f>+AC49/$AA$63*100</f>
        <v>43.0322530296251</v>
      </c>
      <c r="AE49" s="9">
        <f>AB49/AD49*100</f>
        <v>16.4663962837143</v>
      </c>
      <c r="AF49" s="3"/>
      <c r="AG49" s="3"/>
      <c r="AH49" s="1"/>
      <c r="AI49" s="3" t="s">
        <v>22</v>
      </c>
      <c r="AJ49" s="3">
        <v>280589.045</v>
      </c>
      <c r="AK49" s="9">
        <f>AJ49/$AJ$63*100</f>
        <v>1.92355683570633</v>
      </c>
      <c r="AL49" s="3">
        <f>sum(AJ49:AJ56)+AJ61</f>
        <v>4169561.9775</v>
      </c>
      <c r="AM49" s="9">
        <f>AL49/$AJ$63*100</f>
        <v>28.5841146924369</v>
      </c>
      <c r="AN49" s="9">
        <f>AK49/AM49*100</f>
        <v>6.72946094851518</v>
      </c>
      <c r="AO49" s="3"/>
      <c r="AP49" s="3"/>
    </row>
    <row r="50" spans="1:42">
      <c r="A50" s="1" t="str">
        <v>RECT-  49</v>
      </c>
      <c r="B50" s="3">
        <v>9880.54</v>
      </c>
      <c r="C50" s="1" t="str">
        <v>Right edge blank: 17 mer</v>
      </c>
      <c r="D50" s="3">
        <v>9881</v>
      </c>
      <c r="E50" s="3"/>
      <c r="F50" s="3"/>
      <c r="G50" s="3"/>
      <c r="H50" s="3" t="s">
        <v>23</v>
      </c>
      <c r="I50" s="3">
        <v>726269.765</v>
      </c>
      <c r="J50" s="9">
        <f>I50/$I$63*100</f>
        <v>3.97432647036062</v>
      </c>
      <c r="K50" s="3">
        <f>sum(I50:I53)+I61</f>
        <v>5013355.715</v>
      </c>
      <c r="L50" s="9">
        <f>K50/$I$63*100</f>
        <v>27.434313369025</v>
      </c>
      <c r="M50" s="9">
        <f>J50/L50*100</f>
        <v>14.4866992546927</v>
      </c>
      <c r="N50" s="3"/>
      <c r="O50" s="3"/>
      <c r="P50" s="1"/>
      <c r="Q50" s="3" t="s">
        <v>23</v>
      </c>
      <c r="R50" s="3">
        <v>118947.005</v>
      </c>
      <c r="S50" s="9">
        <f>R50/$R$63*100</f>
        <v>1.49511266676742</v>
      </c>
      <c r="T50" s="3">
        <f>sum(R50:R52)+R61</f>
        <v>1606165.685</v>
      </c>
      <c r="U50" s="9">
        <f>T50/$R$63*100</f>
        <v>20.1888114843301</v>
      </c>
      <c r="V50" s="9">
        <f>S50/U50*100</f>
        <v>7.40564974777182</v>
      </c>
      <c r="W50" s="3"/>
      <c r="X50" s="3"/>
      <c r="Y50" s="1"/>
      <c r="Z50" s="3" t="s">
        <v>23</v>
      </c>
      <c r="AA50" s="3">
        <v>2051419.075</v>
      </c>
      <c r="AB50" s="9">
        <f>AA50/$AA$63*100</f>
        <v>16.691366551319</v>
      </c>
      <c r="AC50" s="3">
        <f>sum(AA50:AA54)+AA61</f>
        <v>4417919.4925</v>
      </c>
      <c r="AD50" s="9">
        <f>+AC50/$AA$63*100</f>
        <v>35.9463917159564</v>
      </c>
      <c r="AE50" s="9">
        <f>AB50/AD50*100</f>
        <v>46.4340529175001</v>
      </c>
      <c r="AF50" s="3"/>
      <c r="AG50" s="3"/>
      <c r="AH50" s="1"/>
      <c r="AI50" s="3" t="s">
        <v>23</v>
      </c>
      <c r="AJ50" s="3">
        <v>594489.125</v>
      </c>
      <c r="AK50" s="9">
        <f>AJ50/$AJ$63*100</f>
        <v>4.07547493576175</v>
      </c>
      <c r="AL50" s="3">
        <f>sum(AJ50:AJ56)+AJ61</f>
        <v>3888972.9325</v>
      </c>
      <c r="AM50" s="9">
        <f>AL50/$AJ$63*100</f>
        <v>26.6605578567305</v>
      </c>
      <c r="AN50" s="9">
        <f>AK50/AM50*100</f>
        <v>15.2865328537485</v>
      </c>
      <c r="AO50" s="3"/>
      <c r="AP50" s="3"/>
    </row>
    <row r="51" spans="1:42">
      <c r="A51" s="1" t="str">
        <v>RECT-  50</v>
      </c>
      <c r="B51" s="3">
        <v>8815.38</v>
      </c>
      <c r="C51" s="1" t="str">
        <v>Right edge blank: 18 mer</v>
      </c>
      <c r="D51" s="3">
        <v>8815</v>
      </c>
      <c r="E51" s="3"/>
      <c r="F51" s="3"/>
      <c r="G51" s="3"/>
      <c r="H51" s="3" t="s">
        <v>24</v>
      </c>
      <c r="I51" s="3">
        <v>1829492.75</v>
      </c>
      <c r="J51" s="9">
        <f>I51/$I$63*100</f>
        <v>10.0114335114279</v>
      </c>
      <c r="K51" s="3">
        <f>sum(I51:I53)+I61</f>
        <v>4287085.95</v>
      </c>
      <c r="L51" s="9">
        <f>K51/$I$63*100</f>
        <v>23.4599868986644</v>
      </c>
      <c r="M51" s="9">
        <f>J51/L51*100</f>
        <v>42.674505977656</v>
      </c>
      <c r="N51" s="3"/>
      <c r="O51" s="3"/>
      <c r="P51" s="1"/>
      <c r="Q51" s="3" t="s">
        <v>24</v>
      </c>
      <c r="R51" s="3">
        <v>547031.13</v>
      </c>
      <c r="S51" s="9">
        <f>R51/$R$63*100</f>
        <v>6.87594590195101</v>
      </c>
      <c r="T51" s="3">
        <f>sum(R51:R52)+R61</f>
        <v>1487218.68</v>
      </c>
      <c r="U51" s="9">
        <f>T51/$R$63*100</f>
        <v>18.6936988175627</v>
      </c>
      <c r="V51" s="9">
        <f>S51/U51*100</f>
        <v>36.7821583575053</v>
      </c>
      <c r="W51" s="3"/>
      <c r="X51" s="3"/>
      <c r="Y51" s="1"/>
      <c r="Z51" s="3" t="s">
        <v>24</v>
      </c>
      <c r="AA51" s="3">
        <v>1516039.27</v>
      </c>
      <c r="AB51" s="9">
        <f>AA51/$AA$63*100</f>
        <v>12.3352500082238</v>
      </c>
      <c r="AC51" s="3">
        <f>sum(AA51:AA54)+AA61</f>
        <v>2366500.4175</v>
      </c>
      <c r="AD51" s="9">
        <f>+AC51/$AA$63*100</f>
        <v>19.2550251646373</v>
      </c>
      <c r="AE51" s="9">
        <f>AB51/AD51*100</f>
        <v>64.0624974662613</v>
      </c>
      <c r="AF51" s="3"/>
      <c r="AG51" s="3"/>
      <c r="AH51" s="1"/>
      <c r="AI51" s="3" t="s">
        <v>24</v>
      </c>
      <c r="AJ51" s="3">
        <v>1135425.96</v>
      </c>
      <c r="AK51" s="9">
        <f>AJ51/$AJ$63*100</f>
        <v>7.78382622456419</v>
      </c>
      <c r="AL51" s="3">
        <f>sum(AJ51:AJ56)+AJ61</f>
        <v>3294483.8075</v>
      </c>
      <c r="AM51" s="9">
        <f>AL51/$AJ$63*100</f>
        <v>22.5850829209688</v>
      </c>
      <c r="AN51" s="9">
        <f>AK51/AM51*100</f>
        <v>34.4644571454613</v>
      </c>
      <c r="AO51" s="3"/>
      <c r="AP51" s="3"/>
    </row>
    <row r="52" spans="1:42">
      <c r="A52" s="1" t="str">
        <v>RECT-  51</v>
      </c>
      <c r="B52" s="3">
        <v>9582.27</v>
      </c>
      <c r="C52" s="1" t="str">
        <v>Right edge blank: 19 mer</v>
      </c>
      <c r="D52" s="3">
        <v>9582</v>
      </c>
      <c r="E52" s="3"/>
      <c r="F52" s="3"/>
      <c r="G52" s="3"/>
      <c r="H52" s="3" t="s">
        <v>25</v>
      </c>
      <c r="I52" s="3">
        <v>1397113.63</v>
      </c>
      <c r="J52" s="9">
        <f>I52/$I$63*100</f>
        <v>7.64534880756134</v>
      </c>
      <c r="K52" s="3">
        <f>sum(I52:I53)+I61</f>
        <v>2457593.2</v>
      </c>
      <c r="L52" s="9">
        <f>K52/$I$63*100</f>
        <v>13.4485533872366</v>
      </c>
      <c r="M52" s="9">
        <f>J52/L52*100</f>
        <v>56.8488564340103</v>
      </c>
      <c r="N52" s="3"/>
      <c r="O52" s="3"/>
      <c r="P52" s="1"/>
      <c r="Q52" s="3" t="s">
        <v>25</v>
      </c>
      <c r="R52" s="3">
        <v>133353.84</v>
      </c>
      <c r="S52" s="9">
        <f>R52/$R$63*100</f>
        <v>1.67620038307039</v>
      </c>
      <c r="T52" s="3">
        <f>R52+R61</f>
        <v>940187.55</v>
      </c>
      <c r="U52" s="9">
        <f>T52/$R$63*100</f>
        <v>11.8177529156117</v>
      </c>
      <c r="V52" s="9">
        <f>S52/U52*100</f>
        <v>14.183748763744</v>
      </c>
      <c r="W52" s="3"/>
      <c r="X52" s="3"/>
      <c r="Y52" s="1"/>
      <c r="Z52" s="3" t="s">
        <v>25</v>
      </c>
      <c r="AA52" s="3">
        <v>75219.12</v>
      </c>
      <c r="AB52" s="9">
        <f>AA52/$AA$63*100</f>
        <v>0.612020195623682</v>
      </c>
      <c r="AC52" s="3">
        <f>sum(AA52:AA54)+AA61</f>
        <v>850461.1475</v>
      </c>
      <c r="AD52" s="9">
        <f>+AC52/$AA$63*100</f>
        <v>6.91977515641357</v>
      </c>
      <c r="AE52" s="9">
        <f>AB52/AD52*100</f>
        <v>8.84450985457863</v>
      </c>
      <c r="AF52" s="3"/>
      <c r="AG52" s="3"/>
      <c r="AH52" s="1"/>
      <c r="AI52" s="3" t="s">
        <v>25</v>
      </c>
      <c r="AJ52" s="3">
        <v>74195.46</v>
      </c>
      <c r="AK52" s="9">
        <f>AJ52/$AJ$63*100</f>
        <v>0.508641327252728</v>
      </c>
      <c r="AL52" s="3">
        <f>sum(AJ52:AJ56)+AJ61</f>
        <v>2159057.8475</v>
      </c>
      <c r="AM52" s="9">
        <f>AL52/$AJ$63*100</f>
        <v>14.8012566964046</v>
      </c>
      <c r="AN52" s="9">
        <f>AK52/AM52*100</f>
        <v>3.43647392708407</v>
      </c>
      <c r="AO52" s="3"/>
      <c r="AP52" s="3"/>
    </row>
    <row r="53" spans="1:42">
      <c r="A53" s="1" t="str">
        <v>RECT-  52</v>
      </c>
      <c r="B53" s="3">
        <v>978052.36</v>
      </c>
      <c r="C53" s="1" t="str">
        <v>N25: 3 mer</v>
      </c>
      <c r="D53" s="3">
        <v>276010</v>
      </c>
      <c r="E53" s="3">
        <f>B53-D53</f>
        <v>702042.36</v>
      </c>
      <c r="F53" s="3"/>
      <c r="G53" s="3"/>
      <c r="H53" s="3" t="s">
        <v>26</v>
      </c>
      <c r="I53" s="3">
        <v>384163.92</v>
      </c>
      <c r="J53" s="9">
        <f>I53/$I$63*100</f>
        <v>2.10223929150279</v>
      </c>
      <c r="K53" s="3">
        <f>I53+I61</f>
        <v>1060479.57</v>
      </c>
      <c r="L53" s="9">
        <f>K53/$I$63*100</f>
        <v>5.80320457967522</v>
      </c>
      <c r="M53" s="9">
        <f>J53/L53*100</f>
        <v>36.2254899450821</v>
      </c>
      <c r="N53" s="3"/>
      <c r="O53" s="3"/>
      <c r="P53" s="1"/>
      <c r="Q53" s="3" t="s">
        <v>26</v>
      </c>
      <c r="R53" s="3"/>
      <c r="S53" s="1"/>
      <c r="T53" s="1"/>
      <c r="U53" s="1"/>
      <c r="V53" s="1"/>
      <c r="W53" s="3"/>
      <c r="X53" s="3"/>
      <c r="Y53" s="1"/>
      <c r="Z53" s="3" t="s">
        <v>26</v>
      </c>
      <c r="AA53" s="3">
        <v>48936.03</v>
      </c>
      <c r="AB53" s="9">
        <f>AA53/$AA$63*100</f>
        <v>0.398167894727383</v>
      </c>
      <c r="AC53" s="3">
        <f>sum(AA53:AA54)+AA61</f>
        <v>775242.0275</v>
      </c>
      <c r="AD53" s="9">
        <f>+AC53/$AA$63*100</f>
        <v>6.30775496078989</v>
      </c>
      <c r="AE53" s="9">
        <f>AB53/AD53*100</f>
        <v>6.31235514382636</v>
      </c>
      <c r="AF53" s="3"/>
      <c r="AG53" s="3"/>
      <c r="AH53" s="1"/>
      <c r="AI53" s="3" t="s">
        <v>26</v>
      </c>
      <c r="AJ53" s="3">
        <v>479060.88</v>
      </c>
      <c r="AK53" s="9">
        <f>AJ53/$AJ$63*100</f>
        <v>3.28416539014732</v>
      </c>
      <c r="AL53" s="3">
        <f>sum(AJ53:AJ56)+AJ61</f>
        <v>2084862.3875</v>
      </c>
      <c r="AM53" s="9">
        <f>AL53/$AJ$63*100</f>
        <v>14.2926153691519</v>
      </c>
      <c r="AN53" s="9">
        <f>AK53/AM53*100</f>
        <v>22.9780575865466</v>
      </c>
      <c r="AO53" s="3"/>
      <c r="AP53" s="3"/>
    </row>
    <row r="54" spans="1:42">
      <c r="A54" s="1" t="str">
        <v>RECT-  53</v>
      </c>
      <c r="B54" s="3">
        <v>628925.67</v>
      </c>
      <c r="C54" s="1" t="str">
        <v>N25: 4 mer</v>
      </c>
      <c r="D54" s="3">
        <v>72567.085</v>
      </c>
      <c r="E54" s="3">
        <f>B54-D54</f>
        <v>556358.585</v>
      </c>
      <c r="F54" s="3"/>
      <c r="G54" s="3"/>
      <c r="H54" s="3" t="s">
        <v>27</v>
      </c>
      <c r="I54" s="3"/>
      <c r="J54" s="1"/>
      <c r="K54" s="1"/>
      <c r="L54" s="1"/>
      <c r="M54" s="1"/>
      <c r="N54" s="3"/>
      <c r="O54" s="3"/>
      <c r="P54" s="1"/>
      <c r="Q54" s="3" t="s">
        <v>27</v>
      </c>
      <c r="R54" s="3"/>
      <c r="S54" s="1"/>
      <c r="T54" s="1"/>
      <c r="U54" s="1"/>
      <c r="V54" s="1"/>
      <c r="W54" s="3"/>
      <c r="X54" s="3"/>
      <c r="Y54" s="1"/>
      <c r="Z54" s="3" t="s">
        <v>27</v>
      </c>
      <c r="AA54" s="3">
        <v>103215</v>
      </c>
      <c r="AB54" s="9">
        <f>AA54/$AA$63*100</f>
        <v>0.839808608387048</v>
      </c>
      <c r="AC54" s="3">
        <f>AA54+AA61</f>
        <v>726305.9975</v>
      </c>
      <c r="AD54" s="9">
        <f>+AC54/$AA$63*100</f>
        <v>5.90958706606251</v>
      </c>
      <c r="AE54" s="9">
        <f>AB54/AD54*100</f>
        <v>14.2109524574042</v>
      </c>
      <c r="AF54" s="3"/>
      <c r="AG54" s="3"/>
      <c r="AH54" s="1"/>
      <c r="AI54" s="3" t="s">
        <v>27</v>
      </c>
      <c r="AJ54" s="3">
        <v>433715.5</v>
      </c>
      <c r="AK54" s="9">
        <f>AJ54/$AJ$63*100</f>
        <v>2.97330358987033</v>
      </c>
      <c r="AL54" s="3">
        <f>sum(AJ54:AJ56)+AJ61</f>
        <v>1605801.5075</v>
      </c>
      <c r="AM54" s="9">
        <f>AL54/$AJ$63*100</f>
        <v>11.0084499790045</v>
      </c>
      <c r="AN54" s="9">
        <f>AK54/AM54*100</f>
        <v>27.0092846453502</v>
      </c>
      <c r="AO54" s="3"/>
      <c r="AP54" s="3"/>
    </row>
    <row r="55" spans="1:42">
      <c r="A55" s="1" t="str">
        <v>RECT-  54</v>
      </c>
      <c r="B55" s="3">
        <v>130088.11</v>
      </c>
      <c r="C55" s="1" t="str">
        <v>N25: 5 mer</v>
      </c>
      <c r="D55" s="3">
        <v>35126.005</v>
      </c>
      <c r="E55" s="3">
        <f>B55-D55</f>
        <v>94962.105</v>
      </c>
      <c r="F55" s="3"/>
      <c r="G55" s="3"/>
      <c r="H55" s="3" t="s">
        <v>28</v>
      </c>
      <c r="I55" s="3"/>
      <c r="J55" s="1"/>
      <c r="K55" s="1"/>
      <c r="L55" s="1"/>
      <c r="M55" s="1"/>
      <c r="N55" s="3"/>
      <c r="O55" s="3"/>
      <c r="P55" s="1"/>
      <c r="Q55" s="3" t="s">
        <v>28</v>
      </c>
      <c r="R55" s="3"/>
      <c r="S55" s="1"/>
      <c r="T55" s="1"/>
      <c r="U55" s="1"/>
      <c r="V55" s="1"/>
      <c r="W55" s="3"/>
      <c r="X55" s="3"/>
      <c r="Y55" s="1"/>
      <c r="Z55" s="3" t="s">
        <v>28</v>
      </c>
      <c r="AA55" s="3"/>
      <c r="AB55" s="1"/>
      <c r="AC55" s="1"/>
      <c r="AD55" s="1"/>
      <c r="AE55" s="1"/>
      <c r="AF55" s="1"/>
      <c r="AG55" s="3"/>
      <c r="AH55" s="1"/>
      <c r="AI55" s="3" t="s">
        <v>28</v>
      </c>
      <c r="AJ55" s="3">
        <v>289424.31</v>
      </c>
      <c r="AK55" s="9">
        <f>AJ55/$AJ$63*100</f>
        <v>1.98412632225213</v>
      </c>
      <c r="AL55" s="3">
        <f>sum(AJ55:AJ56)+AJ61</f>
        <v>1172086.0075</v>
      </c>
      <c r="AM55" s="9">
        <f>AL55/$AJ$63*100</f>
        <v>8.03514638913421</v>
      </c>
      <c r="AN55" s="9">
        <f>AK55/AM55*100</f>
        <v>24.6930948879193</v>
      </c>
      <c r="AO55" s="3"/>
      <c r="AP55" s="3"/>
    </row>
    <row r="56" spans="1:42">
      <c r="A56" s="1" t="str">
        <v>RECT-  55</v>
      </c>
      <c r="B56" s="3">
        <v>375586.42</v>
      </c>
      <c r="C56" s="1" t="str">
        <v>N25: 6 mer</v>
      </c>
      <c r="D56" s="3">
        <v>17263.505</v>
      </c>
      <c r="E56" s="3">
        <f>B56-D56</f>
        <v>358322.915</v>
      </c>
      <c r="F56" s="3"/>
      <c r="G56" s="3"/>
      <c r="H56" s="3" t="s">
        <v>29</v>
      </c>
      <c r="I56" s="3"/>
      <c r="J56" s="1"/>
      <c r="K56" s="1"/>
      <c r="L56" s="1"/>
      <c r="M56" s="1"/>
      <c r="N56" s="3"/>
      <c r="O56" s="3"/>
      <c r="P56" s="1"/>
      <c r="Q56" s="3" t="s">
        <v>29</v>
      </c>
      <c r="R56" s="3"/>
      <c r="S56" s="1"/>
      <c r="T56" s="1"/>
      <c r="U56" s="1"/>
      <c r="V56" s="1"/>
      <c r="W56" s="3"/>
      <c r="X56" s="3"/>
      <c r="Y56" s="1"/>
      <c r="Z56" s="3" t="s">
        <v>29</v>
      </c>
      <c r="AA56" s="3"/>
      <c r="AB56" s="1"/>
      <c r="AC56" s="1"/>
      <c r="AD56" s="1"/>
      <c r="AE56" s="1"/>
      <c r="AF56" s="1"/>
      <c r="AG56" s="3"/>
      <c r="AH56" s="1"/>
      <c r="AI56" s="3" t="s">
        <v>29</v>
      </c>
      <c r="AJ56" s="3">
        <v>77717.19</v>
      </c>
      <c r="AK56" s="9">
        <f>AJ56/$AJ$63*100</f>
        <v>0.53278427914528</v>
      </c>
      <c r="AL56" s="3">
        <f>AJ56+AJ61</f>
        <v>882661.6975</v>
      </c>
      <c r="AM56" s="9">
        <f>AL56/$AJ$63*100</f>
        <v>6.05102006688208</v>
      </c>
      <c r="AN56" s="9">
        <f>AK56/AM56*100</f>
        <v>8.80486716712889</v>
      </c>
      <c r="AO56" s="3"/>
      <c r="AP56" s="3"/>
    </row>
    <row r="57" spans="1:42">
      <c r="A57" s="1" t="str">
        <v>RECT-  56</v>
      </c>
      <c r="B57" s="3">
        <v>360874.53</v>
      </c>
      <c r="C57" s="1" t="str">
        <v>N25: 7 mer</v>
      </c>
      <c r="D57" s="3">
        <v>16064.585</v>
      </c>
      <c r="E57" s="3">
        <f>B57-D57</f>
        <v>344809.945</v>
      </c>
      <c r="F57" s="3"/>
      <c r="G57" s="3"/>
      <c r="H57" s="3" t="s">
        <v>30</v>
      </c>
      <c r="I57" s="3"/>
      <c r="J57" s="1"/>
      <c r="K57" s="1"/>
      <c r="L57" s="1"/>
      <c r="M57" s="1"/>
      <c r="N57" s="3"/>
      <c r="O57" s="3"/>
      <c r="P57" s="1"/>
      <c r="Q57" s="3" t="s">
        <v>30</v>
      </c>
      <c r="R57" s="3"/>
      <c r="S57" s="1"/>
      <c r="T57" s="1"/>
      <c r="U57" s="1"/>
      <c r="V57" s="1"/>
      <c r="W57" s="3"/>
      <c r="X57" s="3"/>
      <c r="Y57" s="1"/>
      <c r="Z57" s="3" t="s">
        <v>30</v>
      </c>
      <c r="AA57" s="3"/>
      <c r="AB57" s="1"/>
      <c r="AC57" s="1"/>
      <c r="AD57" s="1"/>
      <c r="AE57" s="1"/>
      <c r="AF57" s="1"/>
      <c r="AG57" s="3"/>
      <c r="AH57" s="1"/>
      <c r="AI57" s="3" t="s">
        <v>30</v>
      </c>
      <c r="AJ57" s="3"/>
      <c r="AK57" s="1"/>
      <c r="AL57" s="1"/>
      <c r="AM57" s="1"/>
      <c r="AN57" s="1"/>
      <c r="AO57" s="1"/>
      <c r="AP57" s="3"/>
    </row>
    <row r="58" spans="1:42">
      <c r="A58" s="1" t="str">
        <v>RECT-  57</v>
      </c>
      <c r="B58" s="3">
        <v>1013730.81</v>
      </c>
      <c r="C58" s="1" t="str">
        <v>N25: 8 mer</v>
      </c>
      <c r="D58" s="3">
        <v>15070.42</v>
      </c>
      <c r="E58" s="3">
        <f>B58-D58</f>
        <v>998660.39</v>
      </c>
      <c r="F58" s="3"/>
      <c r="G58" s="3"/>
      <c r="H58" s="3" t="s">
        <v>31</v>
      </c>
      <c r="I58" s="3"/>
      <c r="J58" s="1"/>
      <c r="K58" s="1"/>
      <c r="L58" s="1"/>
      <c r="M58" s="1"/>
      <c r="N58" s="3"/>
      <c r="O58" s="3"/>
      <c r="P58" s="1"/>
      <c r="Q58" s="3" t="s">
        <v>31</v>
      </c>
      <c r="R58" s="3"/>
      <c r="S58" s="1"/>
      <c r="T58" s="1"/>
      <c r="U58" s="1"/>
      <c r="V58" s="1"/>
      <c r="W58" s="3"/>
      <c r="X58" s="3"/>
      <c r="Y58" s="1"/>
      <c r="Z58" s="3" t="s">
        <v>31</v>
      </c>
      <c r="AA58" s="3"/>
      <c r="AB58" s="1"/>
      <c r="AC58" s="1"/>
      <c r="AD58" s="1"/>
      <c r="AE58" s="1"/>
      <c r="AF58" s="1"/>
      <c r="AG58" s="3"/>
      <c r="AH58" s="1"/>
      <c r="AI58" s="3" t="s">
        <v>31</v>
      </c>
      <c r="AJ58" s="1"/>
      <c r="AK58" s="1"/>
      <c r="AL58" s="1"/>
      <c r="AM58" s="1"/>
      <c r="AN58" s="1"/>
      <c r="AO58" s="1"/>
      <c r="AP58" s="3"/>
    </row>
    <row r="59" spans="1:42">
      <c r="A59" s="1" t="str">
        <v>RECT-  58</v>
      </c>
      <c r="B59" s="3">
        <v>746141.45</v>
      </c>
      <c r="C59" s="1" t="str">
        <v>N25: 9 mer</v>
      </c>
      <c r="D59" s="3">
        <v>13883.105</v>
      </c>
      <c r="E59" s="3">
        <f>B59-D59</f>
        <v>732258.345</v>
      </c>
      <c r="F59" s="3"/>
      <c r="G59" s="3"/>
      <c r="H59" s="3" t="s">
        <v>32</v>
      </c>
      <c r="I59" s="3"/>
      <c r="J59" s="1"/>
      <c r="K59" s="1"/>
      <c r="L59" s="1"/>
      <c r="M59" s="1"/>
      <c r="N59" s="3"/>
      <c r="O59" s="3"/>
      <c r="P59" s="1"/>
      <c r="Q59" s="3" t="s">
        <v>32</v>
      </c>
      <c r="R59" s="3"/>
      <c r="S59" s="1"/>
      <c r="T59" s="1"/>
      <c r="U59" s="1"/>
      <c r="V59" s="1"/>
      <c r="W59" s="3"/>
      <c r="X59" s="3"/>
      <c r="Y59" s="1"/>
      <c r="Z59" s="3" t="s">
        <v>32</v>
      </c>
      <c r="AA59" s="1"/>
      <c r="AB59" s="1"/>
      <c r="AC59" s="1"/>
      <c r="AD59" s="1"/>
      <c r="AE59" s="1"/>
      <c r="AF59" s="1"/>
      <c r="AG59" s="3"/>
      <c r="AH59" s="1"/>
      <c r="AI59" s="3" t="s">
        <v>32</v>
      </c>
      <c r="AJ59" s="1"/>
      <c r="AK59" s="1"/>
      <c r="AL59" s="1"/>
      <c r="AM59" s="1"/>
      <c r="AN59" s="1"/>
      <c r="AO59" s="1"/>
      <c r="AP59" s="3"/>
    </row>
    <row r="60" spans="1:42">
      <c r="A60" s="1" t="str">
        <v>RECT-  59</v>
      </c>
      <c r="B60" s="3">
        <v>355759.04</v>
      </c>
      <c r="C60" s="1" t="str">
        <v>N25: 10 mer</v>
      </c>
      <c r="D60" s="3">
        <v>12115.985</v>
      </c>
      <c r="E60" s="3">
        <f>B60-D60</f>
        <v>343643.055</v>
      </c>
      <c r="F60" s="3"/>
      <c r="G60" s="3"/>
      <c r="H60" s="3" t="s">
        <v>33</v>
      </c>
      <c r="I60" s="3">
        <f>sum(I40:I59)</f>
        <v>17597718.2125</v>
      </c>
      <c r="J60" s="9">
        <f>I60/$I$63*100</f>
        <v>96.2990347118276</v>
      </c>
      <c r="K60" s="3"/>
      <c r="L60" s="1"/>
      <c r="M60" s="1"/>
      <c r="N60" s="3"/>
      <c r="O60" s="3"/>
      <c r="P60" s="1"/>
      <c r="Q60" s="3" t="s">
        <v>33</v>
      </c>
      <c r="R60" s="3">
        <f>sum(R40:R59)</f>
        <v>7148888.1325</v>
      </c>
      <c r="S60" s="9">
        <f>R60/$R$63*100</f>
        <v>89.8584474674587</v>
      </c>
      <c r="T60" s="3"/>
      <c r="U60" s="1"/>
      <c r="V60" s="1"/>
      <c r="W60" s="3"/>
      <c r="X60" s="3"/>
      <c r="Y60" s="1"/>
      <c r="Z60" s="3" t="s">
        <v>33</v>
      </c>
      <c r="AA60" s="3">
        <f>sum(AA40:AA59)</f>
        <v>11667209.3125</v>
      </c>
      <c r="AB60" s="9">
        <f>AA60/$AA$63*100</f>
        <v>94.9302215423245</v>
      </c>
      <c r="AC60" s="1"/>
      <c r="AD60" s="1"/>
      <c r="AE60" s="1"/>
      <c r="AF60" s="1"/>
      <c r="AG60" s="3"/>
      <c r="AH60" s="1"/>
      <c r="AI60" s="3" t="s">
        <v>33</v>
      </c>
      <c r="AJ60" s="3">
        <f>sum(AJ40:AJ59)</f>
        <v>13782045.5825</v>
      </c>
      <c r="AK60" s="9">
        <f>AJ60/$AJ$63*100</f>
        <v>94.4817642122632</v>
      </c>
      <c r="AL60" s="3"/>
      <c r="AM60" s="1"/>
      <c r="AN60" s="1"/>
      <c r="AO60" s="1"/>
      <c r="AP60" s="3"/>
    </row>
    <row r="61" spans="1:42">
      <c r="A61" s="1" t="str">
        <v>RECT-  60</v>
      </c>
      <c r="B61" s="3">
        <v>135088.89</v>
      </c>
      <c r="C61" s="1" t="str">
        <v>N25: 11 mer</v>
      </c>
      <c r="D61" s="3">
        <v>15873.875</v>
      </c>
      <c r="E61" s="3">
        <f>B61-D61</f>
        <v>119215.015</v>
      </c>
      <c r="F61" s="3"/>
      <c r="G61" s="3"/>
      <c r="H61" s="3" t="s">
        <v>34</v>
      </c>
      <c r="I61" s="3">
        <v>676315.65</v>
      </c>
      <c r="J61" s="9">
        <f>I61/$I$63*100</f>
        <v>3.70096528817243</v>
      </c>
      <c r="K61" s="3">
        <v>676316</v>
      </c>
      <c r="L61" s="9">
        <f>K61/$I$63*100</f>
        <v>3.70096720345836</v>
      </c>
      <c r="M61" s="9">
        <v>3.7</v>
      </c>
      <c r="N61" s="3"/>
      <c r="O61" s="3"/>
      <c r="P61" s="1"/>
      <c r="Q61" s="3" t="s">
        <v>34</v>
      </c>
      <c r="R61" s="3">
        <v>806833.71</v>
      </c>
      <c r="S61" s="9">
        <f>R61/$R$63*100</f>
        <v>10.1415525325413</v>
      </c>
      <c r="T61" s="3">
        <v>806834</v>
      </c>
      <c r="U61" s="9">
        <f>T61/$R$63*100</f>
        <v>10.1415561777165</v>
      </c>
      <c r="V61" s="9">
        <v>10.1</v>
      </c>
      <c r="W61" s="3"/>
      <c r="X61" s="3"/>
      <c r="Y61" s="1"/>
      <c r="Z61" s="3" t="s">
        <v>34</v>
      </c>
      <c r="AA61" s="3">
        <v>623090.9975</v>
      </c>
      <c r="AB61" s="9">
        <f>AA61/$AA$63*100</f>
        <v>5.06977845767546</v>
      </c>
      <c r="AC61" s="1">
        <v>623091</v>
      </c>
      <c r="AD61" s="9">
        <f>+AC61/$AA$63*100</f>
        <v>5.0697784780167</v>
      </c>
      <c r="AE61" s="9">
        <v>5.1</v>
      </c>
      <c r="AF61" s="3"/>
      <c r="AG61" s="3"/>
      <c r="AH61" s="1"/>
      <c r="AI61" s="3" t="s">
        <v>34</v>
      </c>
      <c r="AJ61" s="3">
        <v>804944.5075</v>
      </c>
      <c r="AK61" s="9">
        <f>AJ61/$AJ$63*100</f>
        <v>5.5182357877368</v>
      </c>
      <c r="AL61" s="3">
        <v>804945</v>
      </c>
      <c r="AM61" s="9">
        <f>AL61/$AJ$63*100</f>
        <v>5.51823916403305</v>
      </c>
      <c r="AN61" s="9">
        <v>5.5</v>
      </c>
      <c r="AO61" s="3"/>
      <c r="AP61" s="3"/>
    </row>
    <row r="62" spans="1:42">
      <c r="A62" s="1" t="str">
        <v>RECT-  61</v>
      </c>
      <c r="B62" s="4">
        <v>725861.57</v>
      </c>
      <c r="C62" s="1" t="str">
        <v>DG115a: 3 mer</v>
      </c>
      <c r="D62" s="3">
        <v>276010</v>
      </c>
      <c r="E62" s="4">
        <f>B62-D62</f>
        <v>449851.57</v>
      </c>
      <c r="F62" s="3"/>
      <c r="G62" s="3"/>
      <c r="H62" s="3"/>
      <c r="I62" s="1"/>
      <c r="J62" s="3"/>
      <c r="K62" s="3"/>
      <c r="L62" s="3"/>
      <c r="M62" s="3"/>
      <c r="N62" s="3"/>
      <c r="O62" s="3"/>
      <c r="P62" s="1"/>
      <c r="Q62" s="3"/>
      <c r="R62" s="1"/>
      <c r="S62" s="3"/>
      <c r="T62" s="3"/>
      <c r="U62" s="3"/>
      <c r="V62" s="3"/>
      <c r="W62" s="3"/>
      <c r="X62" s="3"/>
      <c r="Y62" s="1"/>
      <c r="Z62" s="3"/>
      <c r="AA62" s="1"/>
      <c r="AB62" s="3"/>
      <c r="AC62" s="3"/>
      <c r="AD62" s="3"/>
      <c r="AE62" s="3"/>
      <c r="AF62" s="3"/>
      <c r="AG62" s="3"/>
      <c r="AH62" s="1"/>
      <c r="AI62" s="3"/>
      <c r="AJ62" s="3"/>
      <c r="AK62" s="3"/>
      <c r="AL62" s="3"/>
      <c r="AM62" s="3"/>
      <c r="AN62" s="3"/>
      <c r="AO62" s="3"/>
      <c r="AP62" s="3"/>
    </row>
    <row r="63" spans="1:42">
      <c r="A63" s="1" t="str">
        <v>RECT-  62</v>
      </c>
      <c r="B63" s="4">
        <v>469126.05</v>
      </c>
      <c r="C63" s="1" t="str">
        <v>DG115a: 4 mer</v>
      </c>
      <c r="D63" s="3">
        <v>72567.085</v>
      </c>
      <c r="E63" s="4">
        <f>B63-D63</f>
        <v>396558.965</v>
      </c>
      <c r="F63" s="3"/>
      <c r="G63" s="3"/>
      <c r="H63" s="3" t="s">
        <v>35</v>
      </c>
      <c r="I63" s="3">
        <f>sum(I60:I62)</f>
        <v>18274033.8625</v>
      </c>
      <c r="J63" s="3"/>
      <c r="K63" s="3"/>
      <c r="L63" s="3"/>
      <c r="M63" s="3"/>
      <c r="N63" s="3"/>
      <c r="O63" s="3"/>
      <c r="P63" s="1"/>
      <c r="Q63" s="3" t="s">
        <v>35</v>
      </c>
      <c r="R63" s="3">
        <f>sum(R60:R62)</f>
        <v>7955721.8425</v>
      </c>
      <c r="S63" s="3"/>
      <c r="T63" s="3"/>
      <c r="U63" s="3"/>
      <c r="V63" s="3"/>
      <c r="W63" s="3"/>
      <c r="X63" s="3"/>
      <c r="Y63" s="1"/>
      <c r="Z63" s="3" t="s">
        <v>35</v>
      </c>
      <c r="AA63" s="3">
        <f>sum(AA60:AA62)</f>
        <v>12290300.31</v>
      </c>
      <c r="AB63" s="3"/>
      <c r="AC63" s="3"/>
      <c r="AD63" s="3"/>
      <c r="AE63" s="3"/>
      <c r="AF63" s="3"/>
      <c r="AG63" s="3"/>
      <c r="AH63" s="1"/>
      <c r="AI63" s="3" t="s">
        <v>35</v>
      </c>
      <c r="AJ63" s="3">
        <f>sum(AJ60:AJ62)</f>
        <v>14586990.09</v>
      </c>
      <c r="AK63" s="3"/>
      <c r="AL63" s="3"/>
      <c r="AM63" s="3"/>
      <c r="AN63" s="3"/>
      <c r="AO63" s="3"/>
      <c r="AP63" s="3"/>
    </row>
    <row r="64" spans="1:42">
      <c r="A64" s="1" t="str">
        <v>RECT-  63</v>
      </c>
      <c r="B64" s="4">
        <v>377207.31</v>
      </c>
      <c r="C64" s="1" t="str">
        <v>DG115a: 5 mer</v>
      </c>
      <c r="D64" s="3">
        <v>35126.005</v>
      </c>
      <c r="E64" s="4">
        <f>B64-D64</f>
        <v>342081.305</v>
      </c>
      <c r="F64" s="3"/>
      <c r="G64" s="3"/>
      <c r="H64" s="3"/>
      <c r="I64" s="1"/>
      <c r="J64" s="3"/>
      <c r="K64" s="3"/>
      <c r="L64" s="3"/>
      <c r="M64" s="3"/>
      <c r="N64" s="3"/>
      <c r="O64" s="3"/>
      <c r="P64" s="1"/>
      <c r="Q64" s="3"/>
      <c r="R64" s="3"/>
      <c r="S64" s="3"/>
      <c r="T64" s="3"/>
      <c r="U64" s="3"/>
      <c r="V64" s="3"/>
      <c r="W64" s="3"/>
      <c r="X64" s="3"/>
      <c r="Y64" s="1"/>
      <c r="Z64" s="3"/>
      <c r="AA64" s="3"/>
      <c r="AB64" s="3"/>
      <c r="AC64" s="3"/>
      <c r="AD64" s="3"/>
      <c r="AE64" s="3"/>
      <c r="AF64" s="3"/>
      <c r="AG64" s="3"/>
      <c r="AH64" s="1"/>
      <c r="AI64" s="3"/>
      <c r="AJ64" s="3"/>
      <c r="AK64" s="3"/>
      <c r="AL64" s="3"/>
      <c r="AM64" s="3"/>
      <c r="AN64" s="3"/>
      <c r="AO64" s="3"/>
      <c r="AP64" s="3"/>
    </row>
    <row r="65" spans="1:42">
      <c r="A65" s="1" t="str">
        <v>RECT-  64</v>
      </c>
      <c r="B65" s="4">
        <v>974858.85</v>
      </c>
      <c r="C65" s="1" t="str">
        <v>DG115a: 6 mer</v>
      </c>
      <c r="D65" s="3">
        <v>17263.505</v>
      </c>
      <c r="E65" s="4">
        <f>B65-D65</f>
        <v>957595.345</v>
      </c>
      <c r="F65" s="3"/>
      <c r="G65" s="3"/>
      <c r="H65" s="3" t="s">
        <v>36</v>
      </c>
      <c r="I65" s="9">
        <f>I60/I63*100</f>
        <v>96.2990347118276</v>
      </c>
      <c r="J65" s="3"/>
      <c r="K65" s="3"/>
      <c r="L65" s="3"/>
      <c r="M65" s="3"/>
      <c r="N65" s="3"/>
      <c r="O65" s="3"/>
      <c r="P65" s="1"/>
      <c r="Q65" s="3" t="s">
        <v>36</v>
      </c>
      <c r="R65" s="9">
        <f>R60/R63*100</f>
        <v>89.8584474674587</v>
      </c>
      <c r="S65" s="3"/>
      <c r="T65" s="3"/>
      <c r="U65" s="3"/>
      <c r="V65" s="3"/>
      <c r="W65" s="3"/>
      <c r="X65" s="3"/>
      <c r="Y65" s="1"/>
      <c r="Z65" s="3" t="s">
        <v>36</v>
      </c>
      <c r="AA65" s="9">
        <f>AA60/AA63*100</f>
        <v>94.9302215423245</v>
      </c>
      <c r="AB65" s="3"/>
      <c r="AC65" s="3"/>
      <c r="AD65" s="3"/>
      <c r="AE65" s="3"/>
      <c r="AF65" s="3"/>
      <c r="AG65" s="3"/>
      <c r="AH65" s="1"/>
      <c r="AI65" s="3" t="s">
        <v>36</v>
      </c>
      <c r="AJ65" s="9">
        <f>AJ60/AJ63*100</f>
        <v>94.4817642122632</v>
      </c>
      <c r="AK65" s="3"/>
      <c r="AL65" s="3"/>
      <c r="AM65" s="3"/>
      <c r="AN65" s="3"/>
      <c r="AO65" s="3"/>
      <c r="AP65" s="3"/>
    </row>
    <row r="66" spans="1:42">
      <c r="A66" s="1" t="str">
        <v>RECT-  65</v>
      </c>
      <c r="B66" s="4">
        <v>187951.84</v>
      </c>
      <c r="C66" s="1" t="str">
        <v>DG115a: 7 mer</v>
      </c>
      <c r="D66" s="3">
        <v>16064.585</v>
      </c>
      <c r="E66" s="4">
        <f>B66-D66</f>
        <v>171887.255</v>
      </c>
      <c r="F66" s="3"/>
      <c r="G66" s="3"/>
      <c r="H66" s="3" t="s">
        <v>37</v>
      </c>
      <c r="I66" s="9">
        <f>I61/I63*100</f>
        <v>3.70096528817243</v>
      </c>
      <c r="J66" s="3"/>
      <c r="K66" s="3"/>
      <c r="L66" s="3"/>
      <c r="M66" s="3"/>
      <c r="N66" s="3"/>
      <c r="O66" s="3"/>
      <c r="P66" s="1"/>
      <c r="Q66" s="3" t="s">
        <v>37</v>
      </c>
      <c r="R66" s="9">
        <f>R61/R63*100</f>
        <v>10.1415525325413</v>
      </c>
      <c r="S66" s="3"/>
      <c r="T66" s="3"/>
      <c r="U66" s="3"/>
      <c r="V66" s="3"/>
      <c r="W66" s="3"/>
      <c r="X66" s="3"/>
      <c r="Y66" s="1"/>
      <c r="Z66" s="3" t="s">
        <v>37</v>
      </c>
      <c r="AA66" s="9">
        <f>AA61/AA63*100</f>
        <v>5.06977845767546</v>
      </c>
      <c r="AB66" s="3"/>
      <c r="AC66" s="3"/>
      <c r="AD66" s="3"/>
      <c r="AE66" s="3"/>
      <c r="AF66" s="3"/>
      <c r="AG66" s="3"/>
      <c r="AH66" s="1"/>
      <c r="AI66" s="3" t="s">
        <v>37</v>
      </c>
      <c r="AJ66" s="9">
        <f>AJ61/AJ63*100</f>
        <v>5.5182357877368</v>
      </c>
      <c r="AK66" s="3"/>
      <c r="AL66" s="3"/>
      <c r="AM66" s="3"/>
      <c r="AN66" s="3"/>
      <c r="AO66" s="3"/>
      <c r="AP66" s="3"/>
    </row>
    <row r="67" spans="1:42">
      <c r="A67" s="1" t="str">
        <v>RECT-  66</v>
      </c>
      <c r="B67" s="4">
        <v>257380.96</v>
      </c>
      <c r="C67" s="1" t="str">
        <v>DG115a: 8 mer</v>
      </c>
      <c r="D67" s="3">
        <v>15070.42</v>
      </c>
      <c r="E67" s="4">
        <f>B67-D67</f>
        <v>242310.54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1"/>
      <c r="Q67" s="3"/>
      <c r="R67" s="3"/>
      <c r="S67" s="3"/>
      <c r="T67" s="3"/>
      <c r="U67" s="3"/>
      <c r="V67" s="3"/>
      <c r="W67" s="3"/>
      <c r="X67" s="3"/>
      <c r="Y67" s="1"/>
      <c r="Z67" s="3"/>
      <c r="AA67" s="3"/>
      <c r="AB67" s="3"/>
      <c r="AC67" s="3"/>
      <c r="AD67" s="3"/>
      <c r="AE67" s="3"/>
      <c r="AF67" s="3"/>
      <c r="AG67" s="3"/>
      <c r="AH67" s="1"/>
      <c r="AI67" s="3"/>
      <c r="AJ67" s="3"/>
      <c r="AK67" s="3"/>
      <c r="AL67" s="3"/>
      <c r="AM67" s="3"/>
      <c r="AN67" s="3"/>
      <c r="AO67" s="3"/>
      <c r="AP67" s="3"/>
    </row>
    <row r="68" spans="1:42">
      <c r="A68" s="1" t="str">
        <v>RECT-  67</v>
      </c>
      <c r="B68" s="4">
        <v>256869.45</v>
      </c>
      <c r="C68" s="1" t="str">
        <v>DG115a: 9 mer</v>
      </c>
      <c r="D68" s="3">
        <v>13883.105</v>
      </c>
      <c r="E68" s="4">
        <f>B68-D68</f>
        <v>242986.345</v>
      </c>
      <c r="F68" s="3"/>
      <c r="G68" s="3"/>
      <c r="H68" s="3" t="s">
        <v>38</v>
      </c>
      <c r="I68" s="9">
        <f>I65/I66</f>
        <v>26.0199778202678</v>
      </c>
      <c r="J68" s="3"/>
      <c r="K68" s="3"/>
      <c r="L68" s="3"/>
      <c r="M68" s="3"/>
      <c r="N68" s="3"/>
      <c r="O68" s="3"/>
      <c r="P68" s="1"/>
      <c r="Q68" s="3" t="s">
        <v>38</v>
      </c>
      <c r="R68" s="9">
        <f>R65/R66</f>
        <v>8.86042321223787</v>
      </c>
      <c r="S68" s="3"/>
      <c r="T68" s="3"/>
      <c r="U68" s="3"/>
      <c r="V68" s="3"/>
      <c r="W68" s="3"/>
      <c r="X68" s="3"/>
      <c r="Y68" s="1"/>
      <c r="Z68" s="3" t="s">
        <v>38</v>
      </c>
      <c r="AA68" s="9">
        <f>AA65/AA66</f>
        <v>18.7247277834406</v>
      </c>
      <c r="AB68" s="3"/>
      <c r="AC68" s="3"/>
      <c r="AD68" s="3"/>
      <c r="AE68" s="3"/>
      <c r="AF68" s="3"/>
      <c r="AG68" s="3"/>
      <c r="AH68" s="1"/>
      <c r="AI68" s="3" t="s">
        <v>38</v>
      </c>
      <c r="AJ68" s="9">
        <f>AJ65/AJ66</f>
        <v>17.121733801631</v>
      </c>
      <c r="AK68" s="3"/>
      <c r="AL68" s="3"/>
      <c r="AM68" s="3"/>
      <c r="AN68" s="3"/>
      <c r="AO68" s="3"/>
      <c r="AP68" s="3"/>
    </row>
    <row r="69" spans="1:42">
      <c r="A69" s="1" t="str">
        <v>RECT-  68</v>
      </c>
      <c r="B69" s="4">
        <v>326354.43</v>
      </c>
      <c r="C69" s="1" t="str">
        <v>DG115a: 10 mer</v>
      </c>
      <c r="D69" s="3">
        <v>12115.985</v>
      </c>
      <c r="E69" s="4">
        <f>B69-D69</f>
        <v>314238.445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3"/>
      <c r="AB69" s="3"/>
      <c r="AC69" s="3"/>
      <c r="AD69" s="3"/>
      <c r="AE69" s="3"/>
      <c r="AF69" s="3"/>
      <c r="AG69" s="3"/>
      <c r="AH69" s="1"/>
      <c r="AI69" s="1"/>
      <c r="AJ69" s="3"/>
      <c r="AK69" s="3"/>
      <c r="AL69" s="3"/>
      <c r="AM69" s="3"/>
      <c r="AN69" s="3"/>
      <c r="AO69" s="3"/>
      <c r="AP69" s="3"/>
    </row>
    <row r="70" spans="1:42">
      <c r="A70" s="1" t="str">
        <v>RECT-  69</v>
      </c>
      <c r="B70" s="4">
        <v>577845.52</v>
      </c>
      <c r="C70" s="1" t="str">
        <v>DG115a: 11 mer</v>
      </c>
      <c r="D70" s="3">
        <v>15873.875</v>
      </c>
      <c r="E70" s="4">
        <f>B70-D70</f>
        <v>561971.645</v>
      </c>
      <c r="F70" s="3"/>
      <c r="G70" s="3"/>
      <c r="H70" s="3"/>
      <c r="I70" s="3"/>
      <c r="J70" s="3"/>
      <c r="K70" s="3"/>
      <c r="L70" s="3"/>
      <c r="M70" s="3"/>
      <c r="N70" s="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>
      <c r="A71" s="1" t="str">
        <v>RECT-  70</v>
      </c>
      <c r="B71" s="4">
        <v>884255.83</v>
      </c>
      <c r="C71" s="1" t="str">
        <v>DG115a: 12 mer</v>
      </c>
      <c r="D71" s="3">
        <v>16392.465</v>
      </c>
      <c r="E71" s="4">
        <f>B71-D71</f>
        <v>867863.365</v>
      </c>
      <c r="F71" s="3"/>
      <c r="G71" s="3"/>
      <c r="H71" s="1" t="s">
        <v>2</v>
      </c>
      <c r="I71" s="1"/>
      <c r="J71" s="1" t="s">
        <v>1</v>
      </c>
      <c r="K71" s="1"/>
      <c r="L71" s="1"/>
      <c r="M71" s="1"/>
      <c r="N71" s="3"/>
      <c r="O71" s="1"/>
      <c r="P71" s="1"/>
      <c r="Q71" s="1" t="s">
        <v>2</v>
      </c>
      <c r="R71" s="1"/>
      <c r="S71" s="1" t="s">
        <v>1</v>
      </c>
      <c r="T71" s="1"/>
      <c r="U71" s="1"/>
      <c r="V71" s="1"/>
      <c r="W71" s="1"/>
      <c r="X71" s="1"/>
      <c r="Y71" s="1"/>
      <c r="Z71" s="1" t="s">
        <v>2</v>
      </c>
      <c r="AA71" s="1"/>
      <c r="AB71" s="1" t="s">
        <v>1</v>
      </c>
      <c r="AC71" s="1"/>
      <c r="AD71" s="1"/>
      <c r="AE71" s="1"/>
      <c r="AF71" s="1"/>
      <c r="AG71" s="1"/>
      <c r="AH71" s="1"/>
      <c r="AI71" s="1" t="s">
        <v>2</v>
      </c>
      <c r="AJ71" s="1"/>
      <c r="AK71" s="1" t="s">
        <v>1</v>
      </c>
      <c r="AL71" s="1"/>
      <c r="AM71" s="1"/>
      <c r="AN71" s="1"/>
      <c r="AO71" s="1"/>
      <c r="AP71" s="1"/>
    </row>
    <row r="72" spans="1:42">
      <c r="A72" s="1" t="str">
        <v>RECT-  71</v>
      </c>
      <c r="B72" s="4">
        <v>1299921.29</v>
      </c>
      <c r="C72" s="1" t="str">
        <v>DG115a: 13 mer</v>
      </c>
      <c r="D72" s="3">
        <v>15347.72</v>
      </c>
      <c r="E72" s="4">
        <f>B72-D72</f>
        <v>1284573.57</v>
      </c>
      <c r="F72" s="3"/>
      <c r="G72" s="3"/>
      <c r="H72" s="4" t="str">
        <v>Promoter 9: DG431</v>
      </c>
      <c r="I72" s="3"/>
      <c r="J72" s="3"/>
      <c r="K72" s="3"/>
      <c r="L72" s="3"/>
      <c r="M72" s="3"/>
      <c r="N72" s="3"/>
      <c r="O72" s="1"/>
      <c r="P72" s="1"/>
      <c r="Q72" s="4" t="str">
        <v>Promoter 10: DG432</v>
      </c>
      <c r="R72" s="3"/>
      <c r="S72" s="3"/>
      <c r="T72" s="3"/>
      <c r="U72" s="3"/>
      <c r="V72" s="3"/>
      <c r="W72" s="1"/>
      <c r="X72" s="1"/>
      <c r="Y72" s="1"/>
      <c r="Z72" s="4" t="str">
        <v>Promoter 11: DG433</v>
      </c>
      <c r="AA72" s="3"/>
      <c r="AB72" s="3"/>
      <c r="AC72" s="3"/>
      <c r="AD72" s="3"/>
      <c r="AE72" s="3"/>
      <c r="AF72" s="1"/>
      <c r="AG72" s="1"/>
      <c r="AH72" s="1"/>
      <c r="AI72" s="4" t="str">
        <v>Promoter 12: DG434</v>
      </c>
      <c r="AJ72" s="3"/>
      <c r="AK72" s="3"/>
      <c r="AL72" s="3"/>
      <c r="AM72" s="3"/>
      <c r="AN72" s="3"/>
      <c r="AO72" s="1"/>
      <c r="AP72" s="1"/>
    </row>
    <row r="73" spans="1:42">
      <c r="A73" s="1" t="str">
        <v>RECT-  72</v>
      </c>
      <c r="B73" s="4">
        <v>1063486.8</v>
      </c>
      <c r="C73" s="1" t="str">
        <v>DG115a: 14 mer</v>
      </c>
      <c r="D73" s="3">
        <v>13843.88</v>
      </c>
      <c r="E73" s="4">
        <f>B73-D73</f>
        <v>1049642.92</v>
      </c>
      <c r="F73" s="3"/>
      <c r="G73" s="3"/>
      <c r="H73" s="5"/>
      <c r="I73" s="5"/>
      <c r="J73" s="6"/>
      <c r="K73" s="5" t="s">
        <v>3</v>
      </c>
      <c r="L73" s="5"/>
      <c r="M73" s="5"/>
      <c r="N73" s="3"/>
      <c r="O73" s="1"/>
      <c r="P73" s="1"/>
      <c r="Q73" s="5"/>
      <c r="R73" s="5"/>
      <c r="S73" s="6"/>
      <c r="T73" s="5" t="s">
        <v>3</v>
      </c>
      <c r="U73" s="5"/>
      <c r="V73" s="5"/>
      <c r="W73" s="1"/>
      <c r="X73" s="1"/>
      <c r="Y73" s="1"/>
      <c r="Z73" s="5"/>
      <c r="AA73" s="5"/>
      <c r="AB73" s="6"/>
      <c r="AC73" s="5" t="s">
        <v>3</v>
      </c>
      <c r="AD73" s="5"/>
      <c r="AE73" s="5"/>
      <c r="AF73" s="1"/>
      <c r="AG73" s="1"/>
      <c r="AH73" s="1"/>
      <c r="AI73" s="5"/>
      <c r="AJ73" s="5"/>
      <c r="AK73" s="6"/>
      <c r="AL73" s="5" t="s">
        <v>3</v>
      </c>
      <c r="AM73" s="5"/>
      <c r="AN73" s="5"/>
      <c r="AO73" s="1"/>
      <c r="AP73" s="1"/>
    </row>
    <row r="74" spans="1:42">
      <c r="A74" s="1" t="str">
        <v>RECT-  73</v>
      </c>
      <c r="B74" s="4">
        <v>203095.65</v>
      </c>
      <c r="C74" s="1" t="str">
        <v>DG115a: 15 mer</v>
      </c>
      <c r="D74" s="3">
        <v>12093.97</v>
      </c>
      <c r="E74" s="4">
        <f>B74-D74</f>
        <v>191001.68</v>
      </c>
      <c r="F74" s="3"/>
      <c r="G74" s="3"/>
      <c r="H74" s="7" t="s">
        <v>4</v>
      </c>
      <c r="I74" s="8" t="s">
        <v>43</v>
      </c>
      <c r="J74" s="2" t="s">
        <v>6</v>
      </c>
      <c r="K74" s="7" t="s">
        <v>7</v>
      </c>
      <c r="L74" s="7" t="s">
        <v>8</v>
      </c>
      <c r="M74" s="7" t="s">
        <v>9</v>
      </c>
      <c r="N74" s="3"/>
      <c r="O74" s="1"/>
      <c r="P74" s="1"/>
      <c r="Q74" s="7" t="s">
        <v>4</v>
      </c>
      <c r="R74" s="8" t="s">
        <v>44</v>
      </c>
      <c r="S74" s="2" t="s">
        <v>6</v>
      </c>
      <c r="T74" s="7" t="s">
        <v>7</v>
      </c>
      <c r="U74" s="7" t="s">
        <v>8</v>
      </c>
      <c r="V74" s="7" t="s">
        <v>9</v>
      </c>
      <c r="W74" s="1"/>
      <c r="X74" s="1"/>
      <c r="Y74" s="1"/>
      <c r="Z74" s="7" t="s">
        <v>4</v>
      </c>
      <c r="AA74" s="8" t="s">
        <v>45</v>
      </c>
      <c r="AB74" s="2" t="s">
        <v>6</v>
      </c>
      <c r="AC74" s="7" t="s">
        <v>7</v>
      </c>
      <c r="AD74" s="7" t="s">
        <v>8</v>
      </c>
      <c r="AE74" s="7" t="s">
        <v>9</v>
      </c>
      <c r="AF74" s="1"/>
      <c r="AG74" s="1"/>
      <c r="AH74" s="1"/>
      <c r="AI74" s="7" t="s">
        <v>4</v>
      </c>
      <c r="AJ74" s="8" t="s">
        <v>46</v>
      </c>
      <c r="AK74" s="2" t="s">
        <v>6</v>
      </c>
      <c r="AL74" s="7" t="s">
        <v>7</v>
      </c>
      <c r="AM74" s="7" t="s">
        <v>8</v>
      </c>
      <c r="AN74" s="7" t="s">
        <v>9</v>
      </c>
      <c r="AO74" s="1"/>
      <c r="AP74" s="1"/>
    </row>
    <row r="75" spans="1:42">
      <c r="A75" s="1" t="str">
        <v>RECT-  74</v>
      </c>
      <c r="B75" s="4">
        <v>91151.36</v>
      </c>
      <c r="C75" s="1" t="str">
        <v>DG115a: 16 mer</v>
      </c>
      <c r="D75" s="3">
        <v>11591</v>
      </c>
      <c r="E75" s="4">
        <f>B75-D75</f>
        <v>79560.36</v>
      </c>
      <c r="F75" s="3"/>
      <c r="G75" s="3"/>
      <c r="H75" s="3" t="s">
        <v>13</v>
      </c>
      <c r="I75" s="3">
        <v>4051737.2925</v>
      </c>
      <c r="J75" s="9">
        <f>I75/$I$98*100</f>
        <v>36.4069287317814</v>
      </c>
      <c r="K75" s="3">
        <f>sum(I75:I90)+I96</f>
        <v>11129028</v>
      </c>
      <c r="L75" s="9">
        <f>K75/$I$98*100</f>
        <v>100</v>
      </c>
      <c r="M75" s="9">
        <f>J75/L75*100</f>
        <v>36.4069287317814</v>
      </c>
      <c r="N75" s="3"/>
      <c r="O75" s="3"/>
      <c r="P75" s="1"/>
      <c r="Q75" s="3" t="s">
        <v>13</v>
      </c>
      <c r="R75" s="3">
        <v>949644.4925</v>
      </c>
      <c r="S75" s="9">
        <f>R75/$R$98*100</f>
        <v>13.4743153336318</v>
      </c>
      <c r="T75" s="3">
        <f>sum(R75:R90)+R96</f>
        <v>7047812.59</v>
      </c>
      <c r="U75" s="9">
        <f>T75/$R$98*100</f>
        <v>100</v>
      </c>
      <c r="V75" s="9">
        <f>S75/U75*100</f>
        <v>13.4743153336318</v>
      </c>
      <c r="W75" s="3"/>
      <c r="X75" s="3"/>
      <c r="Y75" s="1"/>
      <c r="Z75" s="3" t="s">
        <v>13</v>
      </c>
      <c r="AA75" s="3">
        <v>0</v>
      </c>
      <c r="AB75" s="9">
        <f>AA75/$AA$98*100</f>
        <v>0</v>
      </c>
      <c r="AC75" s="3">
        <f>sum(AA75:AA92)+AA96</f>
        <v>11151464.6475</v>
      </c>
      <c r="AD75" s="9">
        <f>AC75/$AA$98*100</f>
        <v>100</v>
      </c>
      <c r="AE75" s="9">
        <f>AB75/AD75*100</f>
        <v>0</v>
      </c>
      <c r="AF75" s="3"/>
      <c r="AG75" s="3"/>
      <c r="AH75" s="3"/>
      <c r="AI75" s="3" t="s">
        <v>13</v>
      </c>
      <c r="AJ75" s="3">
        <v>0</v>
      </c>
      <c r="AK75" s="9">
        <f>AJ75/$AJ$98*100</f>
        <v>0</v>
      </c>
      <c r="AL75" s="3">
        <f>sum(AJ75:AJ89)+AJ96</f>
        <v>10439669.4075</v>
      </c>
      <c r="AM75" s="9">
        <f>AL75/$AJ$98*100</f>
        <v>100</v>
      </c>
      <c r="AN75" s="9">
        <f>AK75/AM75*100</f>
        <v>0</v>
      </c>
      <c r="AO75" s="3"/>
      <c r="AP75" s="3"/>
    </row>
    <row r="76" spans="1:42">
      <c r="A76" s="1" t="str">
        <v>RECT-  75</v>
      </c>
      <c r="B76" s="4">
        <v>127231.22</v>
      </c>
      <c r="C76" s="1" t="str">
        <v>DG115a: 17 mer</v>
      </c>
      <c r="D76" s="3">
        <v>9881</v>
      </c>
      <c r="E76" s="4">
        <f>B76-D76</f>
        <v>117350.22</v>
      </c>
      <c r="F76" s="3"/>
      <c r="G76" s="3"/>
      <c r="H76" s="3" t="s">
        <v>14</v>
      </c>
      <c r="I76" s="3">
        <v>535809.25</v>
      </c>
      <c r="J76" s="9">
        <f>I76/$I$98*100</f>
        <v>4.81451974062784</v>
      </c>
      <c r="K76" s="3">
        <f>sum(I76:I90)+I96</f>
        <v>7077290.7075</v>
      </c>
      <c r="L76" s="9">
        <f>K76/$I$98*100</f>
        <v>63.5930712682186</v>
      </c>
      <c r="M76" s="9">
        <f>J76/L76*100</f>
        <v>7.57082437538122</v>
      </c>
      <c r="N76" s="3"/>
      <c r="O76" s="3"/>
      <c r="P76" s="1"/>
      <c r="Q76" s="3" t="s">
        <v>14</v>
      </c>
      <c r="R76" s="3">
        <v>407250.74</v>
      </c>
      <c r="S76" s="9">
        <f>R76/$R$98*100</f>
        <v>5.77839911035432</v>
      </c>
      <c r="T76" s="3">
        <f>sum(R76:R90)+R96</f>
        <v>6098168.0975</v>
      </c>
      <c r="U76" s="9">
        <f>T76/$R$98*100</f>
        <v>86.5256846663682</v>
      </c>
      <c r="V76" s="9">
        <f>S76/U76*100</f>
        <v>6.67824719634994</v>
      </c>
      <c r="W76" s="3"/>
      <c r="X76" s="3"/>
      <c r="Y76" s="1"/>
      <c r="Z76" s="3" t="s">
        <v>14</v>
      </c>
      <c r="AA76" s="3">
        <v>17436.58</v>
      </c>
      <c r="AB76" s="9">
        <f>AA76/$AA$98*100</f>
        <v>0.156361344013309</v>
      </c>
      <c r="AC76" s="3">
        <f>sum(AA76:AA92)+AA96</f>
        <v>11151464.6475</v>
      </c>
      <c r="AD76" s="9">
        <f>AC76/$AA$98*100</f>
        <v>100</v>
      </c>
      <c r="AE76" s="9">
        <f>AB76/AD76*100</f>
        <v>0.156361344013309</v>
      </c>
      <c r="AF76" s="3"/>
      <c r="AG76" s="3"/>
      <c r="AH76" s="3"/>
      <c r="AI76" s="3" t="s">
        <v>14</v>
      </c>
      <c r="AJ76" s="3">
        <v>1641473.39</v>
      </c>
      <c r="AK76" s="9">
        <f>AJ76/$AJ$98*100</f>
        <v>15.7234230886731</v>
      </c>
      <c r="AL76" s="3">
        <f>sum(AJ76:AJ89)+AJ96</f>
        <v>10439669.4075</v>
      </c>
      <c r="AM76" s="9">
        <f>AL76/$AJ$98*100</f>
        <v>100</v>
      </c>
      <c r="AN76" s="9">
        <f>AK76/AM76*100</f>
        <v>15.7234230886731</v>
      </c>
      <c r="AO76" s="3"/>
      <c r="AP76" s="3"/>
    </row>
    <row r="77" spans="1:42">
      <c r="A77" s="1" t="str">
        <v>RECT-  76</v>
      </c>
      <c r="B77" s="4">
        <v>122944.56</v>
      </c>
      <c r="C77" s="1" t="str">
        <v>DG115a: 18 mer</v>
      </c>
      <c r="D77" s="3">
        <v>8815</v>
      </c>
      <c r="E77" s="4">
        <f>B77-D77</f>
        <v>114129.56</v>
      </c>
      <c r="F77" s="3"/>
      <c r="G77" s="3"/>
      <c r="H77" s="3" t="s">
        <v>15</v>
      </c>
      <c r="I77" s="3">
        <v>235513.845</v>
      </c>
      <c r="J77" s="9">
        <f>I77/$I$98*100</f>
        <v>2.11621217055074</v>
      </c>
      <c r="K77" s="3">
        <f>sum(I77:I90)+I96</f>
        <v>6541481.4575</v>
      </c>
      <c r="L77" s="9">
        <f>K77/$I$98*100</f>
        <v>58.7785515275907</v>
      </c>
      <c r="M77" s="9">
        <f>J77/L77*100</f>
        <v>3.60031357621562</v>
      </c>
      <c r="N77" s="3"/>
      <c r="O77" s="3"/>
      <c r="P77" s="1"/>
      <c r="Q77" s="3" t="s">
        <v>15</v>
      </c>
      <c r="R77" s="3">
        <v>721181.525</v>
      </c>
      <c r="S77" s="9">
        <f>R77/$R$98*100</f>
        <v>10.2327000865952</v>
      </c>
      <c r="T77" s="3">
        <f>sum(R77:R90)+R96</f>
        <v>5690917.3575</v>
      </c>
      <c r="U77" s="9">
        <f>T77/$R$98*100</f>
        <v>80.7472855560139</v>
      </c>
      <c r="V77" s="9">
        <f>S77/U77*100</f>
        <v>12.6725004018827</v>
      </c>
      <c r="W77" s="3"/>
      <c r="X77" s="3"/>
      <c r="Y77" s="1"/>
      <c r="Z77" s="3" t="s">
        <v>15</v>
      </c>
      <c r="AA77" s="3">
        <v>1083050.005</v>
      </c>
      <c r="AB77" s="9">
        <f>AA77/$AA$98*100</f>
        <v>9.71217718241885</v>
      </c>
      <c r="AC77" s="3">
        <f>sum(AA77:AA92)+AA96</f>
        <v>11134028.0675</v>
      </c>
      <c r="AD77" s="9">
        <f>AC77/$AA$98*100</f>
        <v>99.8436386559867</v>
      </c>
      <c r="AE77" s="9">
        <f>AB77/AD77*100</f>
        <v>9.7273870555563</v>
      </c>
      <c r="AF77" s="3"/>
      <c r="AG77" s="3"/>
      <c r="AH77" s="3"/>
      <c r="AI77" s="3" t="s">
        <v>15</v>
      </c>
      <c r="AJ77" s="3">
        <v>414205.445</v>
      </c>
      <c r="AK77" s="9">
        <f>AJ77/$AJ$98*100</f>
        <v>3.96761074352057</v>
      </c>
      <c r="AL77" s="3">
        <f>sum(AJ77:AJ89)+AJ96</f>
        <v>8798196.0175</v>
      </c>
      <c r="AM77" s="9">
        <f>AL77/$AJ$98*100</f>
        <v>84.2765769113269</v>
      </c>
      <c r="AN77" s="9">
        <f>AK77/AM77*100</f>
        <v>4.70784515571291</v>
      </c>
      <c r="AO77" s="3"/>
      <c r="AP77" s="3"/>
    </row>
    <row r="78" spans="1:42">
      <c r="A78" s="1" t="str">
        <v>RECT-  77</v>
      </c>
      <c r="B78" s="4">
        <v>143980.57</v>
      </c>
      <c r="C78" s="1" t="str">
        <v>DG115a: 19 mer</v>
      </c>
      <c r="D78" s="3">
        <v>9582</v>
      </c>
      <c r="E78" s="4">
        <f>B78-D78</f>
        <v>134398.57</v>
      </c>
      <c r="F78" s="3"/>
      <c r="G78" s="3"/>
      <c r="H78" s="3" t="s">
        <v>16</v>
      </c>
      <c r="I78" s="3">
        <v>79835.165</v>
      </c>
      <c r="J78" s="9">
        <f>I78/$I$98*100</f>
        <v>0.717359728091258</v>
      </c>
      <c r="K78" s="3">
        <f>sum(I78:I90)+I96</f>
        <v>6305967.6125</v>
      </c>
      <c r="L78" s="9">
        <f>K78/$I$98*100</f>
        <v>56.66233935704</v>
      </c>
      <c r="M78" s="9">
        <f>J78/L78*100</f>
        <v>1.26602561106953</v>
      </c>
      <c r="N78" s="3"/>
      <c r="O78" s="3"/>
      <c r="P78" s="1"/>
      <c r="Q78" s="3" t="s">
        <v>16</v>
      </c>
      <c r="R78" s="3">
        <v>52774.205</v>
      </c>
      <c r="S78" s="9">
        <f>R78/$R$98*100</f>
        <v>0.748802615365798</v>
      </c>
      <c r="T78" s="3">
        <f>sum(R78:R90)+R96</f>
        <v>4969735.8325</v>
      </c>
      <c r="U78" s="9">
        <f>T78/$R$98*100</f>
        <v>70.5145854694187</v>
      </c>
      <c r="V78" s="9">
        <f>S78/U78*100</f>
        <v>1.0619116745578</v>
      </c>
      <c r="W78" s="3"/>
      <c r="X78" s="3"/>
      <c r="Y78" s="1"/>
      <c r="Z78" s="3" t="s">
        <v>16</v>
      </c>
      <c r="AA78" s="3">
        <v>3873795.585</v>
      </c>
      <c r="AB78" s="9">
        <f>AA78/$AA$98*100</f>
        <v>34.737998168415</v>
      </c>
      <c r="AC78" s="3">
        <f>sum(AA78:AA92)+AA96</f>
        <v>10050978.0625</v>
      </c>
      <c r="AD78" s="9">
        <f>AC78/$AA$98*100</f>
        <v>90.1314614735678</v>
      </c>
      <c r="AE78" s="9">
        <f>AB78/AD78*100</f>
        <v>38.5414788581925</v>
      </c>
      <c r="AF78" s="3"/>
      <c r="AG78" s="3"/>
      <c r="AH78" s="3"/>
      <c r="AI78" s="3" t="s">
        <v>16</v>
      </c>
      <c r="AJ78" s="3">
        <v>189744.215</v>
      </c>
      <c r="AK78" s="9">
        <f>AJ78/$AJ$98*100</f>
        <v>1.81753087759355</v>
      </c>
      <c r="AL78" s="3">
        <f>sum(AJ78:AJ89)+AJ96</f>
        <v>8383990.5725</v>
      </c>
      <c r="AM78" s="9">
        <f>AL78/$AJ$98*100</f>
        <v>80.3089661678063</v>
      </c>
      <c r="AN78" s="9">
        <f>AK78/AM78*100</f>
        <v>2.26317304819465</v>
      </c>
      <c r="AO78" s="3"/>
      <c r="AP78" s="3"/>
    </row>
    <row r="79" spans="1:42">
      <c r="A79" s="1" t="str">
        <v>RECT-  78</v>
      </c>
      <c r="B79" s="3">
        <v>561788.85</v>
      </c>
      <c r="C79" s="1" t="str">
        <v>DG133: 3 mer</v>
      </c>
      <c r="D79" s="3">
        <v>276010</v>
      </c>
      <c r="E79" s="3">
        <f>B79-D79</f>
        <v>285778.85</v>
      </c>
      <c r="F79" s="3"/>
      <c r="G79" s="3"/>
      <c r="H79" s="3" t="s">
        <v>17</v>
      </c>
      <c r="I79" s="3">
        <v>2881950.055</v>
      </c>
      <c r="J79" s="9">
        <f>I79/$I$98*100</f>
        <v>25.8957930108541</v>
      </c>
      <c r="K79" s="3">
        <f>sum(I79:I90)+I96</f>
        <v>6226132.4475</v>
      </c>
      <c r="L79" s="9">
        <f>K79/$I$98*100</f>
        <v>55.9449796289487</v>
      </c>
      <c r="M79" s="9">
        <f>J79/L79*100</f>
        <v>46.2879657524343</v>
      </c>
      <c r="N79" s="3"/>
      <c r="O79" s="3"/>
      <c r="P79" s="1"/>
      <c r="Q79" s="3" t="s">
        <v>17</v>
      </c>
      <c r="R79" s="3">
        <v>196868.935</v>
      </c>
      <c r="S79" s="9">
        <f>R79/$R$98*100</f>
        <v>2.79333385339067</v>
      </c>
      <c r="T79" s="3">
        <f>sum(R79:R90)+R96</f>
        <v>4916961.6275</v>
      </c>
      <c r="U79" s="9">
        <f>T79/$R$98*100</f>
        <v>69.7657828540529</v>
      </c>
      <c r="V79" s="9">
        <f>S79/U79*100</f>
        <v>4.00387373167475</v>
      </c>
      <c r="W79" s="3"/>
      <c r="X79" s="3"/>
      <c r="Y79" s="1"/>
      <c r="Z79" s="3" t="s">
        <v>17</v>
      </c>
      <c r="AA79" s="3">
        <v>2467196.955</v>
      </c>
      <c r="AB79" s="9">
        <f>AA79/$AA$98*100</f>
        <v>22.1244207195071</v>
      </c>
      <c r="AC79" s="3">
        <f>sum(AA79:AA92)+AA96</f>
        <v>6177182.4775</v>
      </c>
      <c r="AD79" s="9">
        <f>AC79/$AA$98*100</f>
        <v>55.3934633051528</v>
      </c>
      <c r="AE79" s="9">
        <f>AB79/AD79*100</f>
        <v>39.940490085676</v>
      </c>
      <c r="AF79" s="3"/>
      <c r="AG79" s="3"/>
      <c r="AH79" s="3"/>
      <c r="AI79" s="3" t="s">
        <v>17</v>
      </c>
      <c r="AJ79" s="3">
        <v>110295.325</v>
      </c>
      <c r="AK79" s="9">
        <f>AJ79/$AJ$98*100</f>
        <v>1.05650208540859</v>
      </c>
      <c r="AL79" s="3">
        <f>sum(AJ79:AJ89)+AJ96</f>
        <v>8194246.3575</v>
      </c>
      <c r="AM79" s="9">
        <f>AL79/$AJ$98*100</f>
        <v>78.4914352902127</v>
      </c>
      <c r="AN79" s="9">
        <f>AK79/AM79*100</f>
        <v>1.34600938497595</v>
      </c>
      <c r="AO79" s="3"/>
      <c r="AP79" s="3"/>
    </row>
    <row r="80" spans="1:42">
      <c r="A80" s="1" t="str">
        <v>RECT-  79</v>
      </c>
      <c r="B80" s="3">
        <v>364763.54</v>
      </c>
      <c r="C80" s="1" t="str">
        <v>DG133: 4 mer</v>
      </c>
      <c r="D80" s="3">
        <v>72567.085</v>
      </c>
      <c r="E80" s="3">
        <f>B80-D80</f>
        <v>292196.455</v>
      </c>
      <c r="F80" s="3"/>
      <c r="G80" s="3"/>
      <c r="H80" s="3" t="s">
        <v>18</v>
      </c>
      <c r="I80" s="3">
        <v>575174.525</v>
      </c>
      <c r="J80" s="9">
        <f>I80/$I$98*100</f>
        <v>5.1682368397312</v>
      </c>
      <c r="K80" s="3">
        <f>sum(I80:I90)+I96</f>
        <v>3344182.3925</v>
      </c>
      <c r="L80" s="9">
        <f>K80/$I$98*100</f>
        <v>30.0491866180946</v>
      </c>
      <c r="M80" s="9">
        <f>J80/L80*100</f>
        <v>17.1992570228808</v>
      </c>
      <c r="N80" s="3"/>
      <c r="O80" s="3"/>
      <c r="P80" s="1"/>
      <c r="Q80" s="3" t="s">
        <v>18</v>
      </c>
      <c r="R80" s="3">
        <v>299850.425</v>
      </c>
      <c r="S80" s="9">
        <f>R80/$R$98*100</f>
        <v>4.2545175708198</v>
      </c>
      <c r="T80" s="3">
        <f>sum(R80:R90)+R96</f>
        <v>4720092.6925</v>
      </c>
      <c r="U80" s="9">
        <f>T80/$R$98*100</f>
        <v>66.9724490006622</v>
      </c>
      <c r="V80" s="9">
        <f>S80/U80*100</f>
        <v>6.3526384868765</v>
      </c>
      <c r="W80" s="3"/>
      <c r="X80" s="3"/>
      <c r="Y80" s="1"/>
      <c r="Z80" s="3" t="s">
        <v>18</v>
      </c>
      <c r="AA80" s="3">
        <v>240975.655</v>
      </c>
      <c r="AB80" s="9">
        <f>AA80/$AA$98*100</f>
        <v>2.16093277983913</v>
      </c>
      <c r="AC80" s="3">
        <f>sum(AA80:AA92)+AA96</f>
        <v>3709985.5225</v>
      </c>
      <c r="AD80" s="9">
        <f>AC80/$AA$98*100</f>
        <v>33.2690425856457</v>
      </c>
      <c r="AE80" s="9">
        <f>AB80/AD80*100</f>
        <v>6.4953260205074</v>
      </c>
      <c r="AF80" s="3"/>
      <c r="AG80" s="3"/>
      <c r="AH80" s="3"/>
      <c r="AI80" s="3" t="s">
        <v>18</v>
      </c>
      <c r="AJ80" s="3">
        <v>642843.755</v>
      </c>
      <c r="AK80" s="9">
        <f>AJ80/$AJ$98*100</f>
        <v>6.1577022212808</v>
      </c>
      <c r="AL80" s="3">
        <f>sum(AJ80:AJ89)+AJ96</f>
        <v>8083951.0325</v>
      </c>
      <c r="AM80" s="9">
        <f>AL80/$AJ$98*100</f>
        <v>77.4349332048042</v>
      </c>
      <c r="AN80" s="9">
        <f>AK80/AM80*100</f>
        <v>7.95209857674258</v>
      </c>
      <c r="AO80" s="3"/>
      <c r="AP80" s="3"/>
    </row>
    <row r="81" spans="1:42">
      <c r="A81" s="1" t="str">
        <v>RECT-  80</v>
      </c>
      <c r="B81" s="3">
        <v>428713.98</v>
      </c>
      <c r="C81" s="1" t="str">
        <v>DG133: 5 mer</v>
      </c>
      <c r="D81" s="3">
        <v>35126.005</v>
      </c>
      <c r="E81" s="3">
        <f>B81-D81</f>
        <v>393587.975</v>
      </c>
      <c r="F81" s="3"/>
      <c r="G81" s="3"/>
      <c r="H81" s="3" t="s">
        <v>19</v>
      </c>
      <c r="I81" s="3">
        <v>612624.55</v>
      </c>
      <c r="J81" s="9">
        <f>I81/$I$98*100</f>
        <v>5.50474443949642</v>
      </c>
      <c r="K81" s="3">
        <f>sum(I81:I90)+I96</f>
        <v>2769007.8675</v>
      </c>
      <c r="L81" s="9">
        <f>K81/$I$98*100</f>
        <v>24.8809497783634</v>
      </c>
      <c r="M81" s="9">
        <f>J81/L81*100</f>
        <v>22.1243340327923</v>
      </c>
      <c r="N81" s="3"/>
      <c r="O81" s="3"/>
      <c r="P81" s="1"/>
      <c r="Q81" s="3" t="s">
        <v>19</v>
      </c>
      <c r="R81" s="3">
        <v>732939.5</v>
      </c>
      <c r="S81" s="9">
        <f>R81/$R$98*100</f>
        <v>10.3995316368082</v>
      </c>
      <c r="T81" s="3">
        <f>sum(R81:R90)+R96</f>
        <v>4420242.2675</v>
      </c>
      <c r="U81" s="9">
        <f>T81/$R$98*100</f>
        <v>62.7179314298424</v>
      </c>
      <c r="V81" s="9">
        <f>S81/U81*100</f>
        <v>16.5814327732433</v>
      </c>
      <c r="W81" s="3"/>
      <c r="X81" s="3"/>
      <c r="Y81" s="1"/>
      <c r="Z81" s="3" t="s">
        <v>19</v>
      </c>
      <c r="AA81" s="3">
        <v>179588.48</v>
      </c>
      <c r="AB81" s="9">
        <f>AA81/$AA$98*100</f>
        <v>1.61044746745676</v>
      </c>
      <c r="AC81" s="3">
        <f>sum(AA81:AA92)+AA96</f>
        <v>3469009.8675</v>
      </c>
      <c r="AD81" s="9">
        <f>AC81/$AA$98*100</f>
        <v>31.1081098058066</v>
      </c>
      <c r="AE81" s="9">
        <f>AB81/AD81*100</f>
        <v>5.17693771016637</v>
      </c>
      <c r="AF81" s="3"/>
      <c r="AG81" s="3"/>
      <c r="AH81" s="3"/>
      <c r="AI81" s="3" t="s">
        <v>19</v>
      </c>
      <c r="AJ81" s="3">
        <v>2383385.25</v>
      </c>
      <c r="AK81" s="9">
        <f>AJ81/$AJ$98*100</f>
        <v>22.8300835684293</v>
      </c>
      <c r="AL81" s="3">
        <f>sum(AJ81:AJ89)+AJ96</f>
        <v>7441107.2775</v>
      </c>
      <c r="AM81" s="9">
        <f>AL81/$AJ$98*100</f>
        <v>71.2772309835233</v>
      </c>
      <c r="AN81" s="9">
        <f>AK81/AM81*100</f>
        <v>32.0299810379934</v>
      </c>
      <c r="AO81" s="3"/>
      <c r="AP81" s="3"/>
    </row>
    <row r="82" spans="1:42">
      <c r="A82" s="1" t="str">
        <v>RECT-  81</v>
      </c>
      <c r="B82" s="3">
        <v>1213275.83</v>
      </c>
      <c r="C82" s="1" t="str">
        <v>DG133: 6 mer</v>
      </c>
      <c r="D82" s="3">
        <v>17263.505</v>
      </c>
      <c r="E82" s="3">
        <f>B82-D82</f>
        <v>1196012.325</v>
      </c>
      <c r="F82" s="3"/>
      <c r="G82" s="3"/>
      <c r="H82" s="3" t="s">
        <v>20</v>
      </c>
      <c r="I82" s="3">
        <v>144857.485</v>
      </c>
      <c r="J82" s="9">
        <f>I82/$I$98*100</f>
        <v>1.30161847916997</v>
      </c>
      <c r="K82" s="3">
        <f>sum(I82:I90)+I96</f>
        <v>2156383.3175</v>
      </c>
      <c r="L82" s="9">
        <f>K82/$I$98*100</f>
        <v>19.376205338867</v>
      </c>
      <c r="M82" s="9">
        <f>J82/L82*100</f>
        <v>6.71761295055558</v>
      </c>
      <c r="N82" s="3"/>
      <c r="O82" s="3"/>
      <c r="P82" s="1"/>
      <c r="Q82" s="3" t="s">
        <v>20</v>
      </c>
      <c r="R82" s="3">
        <v>392726.665</v>
      </c>
      <c r="S82" s="9">
        <f>R82/$R$98*100</f>
        <v>5.57231992174752</v>
      </c>
      <c r="T82" s="3">
        <f>sum(R82:R90)+R96</f>
        <v>3687302.7675</v>
      </c>
      <c r="U82" s="9">
        <f>T82/$R$98*100</f>
        <v>52.3183997930342</v>
      </c>
      <c r="V82" s="9">
        <f>S82/U82*100</f>
        <v>10.650784320222</v>
      </c>
      <c r="W82" s="3"/>
      <c r="X82" s="3"/>
      <c r="Y82" s="1"/>
      <c r="Z82" s="3" t="s">
        <v>20</v>
      </c>
      <c r="AA82" s="3">
        <v>153397.205</v>
      </c>
      <c r="AB82" s="9">
        <f>AA82/$AA$98*100</f>
        <v>1.37557899207787</v>
      </c>
      <c r="AC82" s="3">
        <f>sum(AA82:AA92)+AA96</f>
        <v>3289421.3875</v>
      </c>
      <c r="AD82" s="9">
        <f>AC82/$AA$98*100</f>
        <v>29.4976623383498</v>
      </c>
      <c r="AE82" s="9">
        <f>AB82/AD82*100</f>
        <v>4.66334917085779</v>
      </c>
      <c r="AF82" s="3"/>
      <c r="AG82" s="3"/>
      <c r="AH82" s="3"/>
      <c r="AI82" s="3" t="s">
        <v>20</v>
      </c>
      <c r="AJ82" s="3">
        <v>1720967.395</v>
      </c>
      <c r="AK82" s="9">
        <f>AJ82/$AJ$98*100</f>
        <v>16.4848840305578</v>
      </c>
      <c r="AL82" s="3">
        <f>sum(AJ82:AJ89)+AJ96</f>
        <v>5057722.0275</v>
      </c>
      <c r="AM82" s="9">
        <f>AL82/$AJ$98*100</f>
        <v>48.447147415094</v>
      </c>
      <c r="AN82" s="9">
        <f>AK82/AM82*100</f>
        <v>34.0265318189237</v>
      </c>
      <c r="AO82" s="3"/>
      <c r="AP82" s="3"/>
    </row>
    <row r="83" spans="1:42">
      <c r="A83" s="1" t="str">
        <v>RECT-  82</v>
      </c>
      <c r="B83" s="3">
        <v>1097049.24</v>
      </c>
      <c r="C83" s="1" t="str">
        <v>DG133: 7 mer</v>
      </c>
      <c r="D83" s="3">
        <v>16064.585</v>
      </c>
      <c r="E83" s="3">
        <f>B83-D83</f>
        <v>1080984.655</v>
      </c>
      <c r="F83" s="3"/>
      <c r="G83" s="3"/>
      <c r="H83" s="3" t="s">
        <v>21</v>
      </c>
      <c r="I83" s="3">
        <v>435198.185</v>
      </c>
      <c r="J83" s="9">
        <f>I83/$I$98*100</f>
        <v>3.9104779411104</v>
      </c>
      <c r="K83" s="3">
        <f>sum(I83:I90)+I96</f>
        <v>2011525.8325</v>
      </c>
      <c r="L83" s="9">
        <f>K83/$I$98*100</f>
        <v>18.074586859697</v>
      </c>
      <c r="M83" s="9">
        <f>J83/L83*100</f>
        <v>21.635227247324</v>
      </c>
      <c r="N83" s="3"/>
      <c r="O83" s="3"/>
      <c r="P83" s="1"/>
      <c r="Q83" s="3" t="s">
        <v>21</v>
      </c>
      <c r="R83" s="3">
        <v>369896.515</v>
      </c>
      <c r="S83" s="9">
        <f>R83/$R$98*100</f>
        <v>5.24838750004276</v>
      </c>
      <c r="T83" s="3">
        <f>sum(R83:R90)+R96</f>
        <v>3294576.1025</v>
      </c>
      <c r="U83" s="9">
        <f>T83/$R$98*100</f>
        <v>46.7460798712867</v>
      </c>
      <c r="V83" s="9">
        <f>S83/U83*100</f>
        <v>11.2274387809501</v>
      </c>
      <c r="W83" s="3"/>
      <c r="X83" s="3"/>
      <c r="Y83" s="1"/>
      <c r="Z83" s="3" t="s">
        <v>21</v>
      </c>
      <c r="AA83" s="3">
        <v>119790.515</v>
      </c>
      <c r="AB83" s="9">
        <f>AA83/$AA$98*100</f>
        <v>1.07421328755102</v>
      </c>
      <c r="AC83" s="3">
        <f>sum(AA83:AA92)+AA96</f>
        <v>3136024.1825</v>
      </c>
      <c r="AD83" s="9">
        <f>AC83/$AA$98*100</f>
        <v>28.1220833462719</v>
      </c>
      <c r="AE83" s="9">
        <f>AB83/AD83*100</f>
        <v>3.81982115024714</v>
      </c>
      <c r="AF83" s="3"/>
      <c r="AG83" s="3"/>
      <c r="AH83" s="3"/>
      <c r="AI83" s="3" t="s">
        <v>21</v>
      </c>
      <c r="AJ83" s="3">
        <v>243607.635</v>
      </c>
      <c r="AK83" s="9">
        <f>AJ83/$AJ$98*100</f>
        <v>2.33348035738554</v>
      </c>
      <c r="AL83" s="3">
        <f>sum(AJ83:AJ89)+AJ96</f>
        <v>3336754.6325</v>
      </c>
      <c r="AM83" s="9">
        <f>AL83/$AJ$98*100</f>
        <v>31.9622633845362</v>
      </c>
      <c r="AN83" s="9">
        <f>AK83/AM83*100</f>
        <v>7.30073564976163</v>
      </c>
      <c r="AO83" s="3"/>
      <c r="AP83" s="3"/>
    </row>
    <row r="84" spans="1:42">
      <c r="A84" s="1" t="str">
        <v>RECT-  83</v>
      </c>
      <c r="B84" s="3">
        <v>550181.85</v>
      </c>
      <c r="C84" s="1" t="str">
        <v>DG133: 8 mer</v>
      </c>
      <c r="D84" s="3">
        <v>15070.42</v>
      </c>
      <c r="E84" s="3">
        <f>B84-D84</f>
        <v>535111.43</v>
      </c>
      <c r="F84" s="3"/>
      <c r="G84" s="3"/>
      <c r="H84" s="3" t="s">
        <v>22</v>
      </c>
      <c r="I84" s="3">
        <v>339685.845</v>
      </c>
      <c r="J84" s="9">
        <f>I84/$I$98*100</f>
        <v>3.05225078955682</v>
      </c>
      <c r="K84" s="3">
        <f>sum(I84:I90)+I96</f>
        <v>1576327.6475</v>
      </c>
      <c r="L84" s="9">
        <f>K84/$I$98*100</f>
        <v>14.1641089185866</v>
      </c>
      <c r="M84" s="9">
        <f>J84/L84*100</f>
        <v>21.5491903310032</v>
      </c>
      <c r="N84" s="3"/>
      <c r="O84" s="3"/>
      <c r="P84" s="1"/>
      <c r="Q84" s="3" t="s">
        <v>22</v>
      </c>
      <c r="R84" s="3">
        <v>156757.665</v>
      </c>
      <c r="S84" s="9">
        <f>R84/$R$98*100</f>
        <v>2.22420308426504</v>
      </c>
      <c r="T84" s="3">
        <f>sum(R84:R90)+R96</f>
        <v>2924679.5875</v>
      </c>
      <c r="U84" s="9">
        <f>T84/$R$98*100</f>
        <v>41.4976923712439</v>
      </c>
      <c r="V84" s="9">
        <f>S84/U84*100</f>
        <v>5.35982353998633</v>
      </c>
      <c r="W84" s="3"/>
      <c r="X84" s="3"/>
      <c r="Y84" s="1"/>
      <c r="Z84" s="3" t="s">
        <v>22</v>
      </c>
      <c r="AA84" s="3">
        <v>748240.885</v>
      </c>
      <c r="AB84" s="9">
        <f>AA84/$AA$98*100</f>
        <v>6.70979919366686</v>
      </c>
      <c r="AC84" s="3">
        <f>sum(AA84:AA92)+AA96</f>
        <v>3016233.6675</v>
      </c>
      <c r="AD84" s="9">
        <f>AC84/$AA$98*100</f>
        <v>27.0478700587209</v>
      </c>
      <c r="AE84" s="9">
        <f>AB84/AD84*100</f>
        <v>24.8071259552042</v>
      </c>
      <c r="AF84" s="3"/>
      <c r="AG84" s="3"/>
      <c r="AH84" s="3"/>
      <c r="AI84" s="3" t="s">
        <v>22</v>
      </c>
      <c r="AJ84" s="3">
        <v>156941.715</v>
      </c>
      <c r="AK84" s="9">
        <f>AJ84/$AJ$98*100</f>
        <v>1.50332073626058</v>
      </c>
      <c r="AL84" s="3">
        <f>sum(AJ84:AJ89)+AJ96</f>
        <v>3093146.9975</v>
      </c>
      <c r="AM84" s="9">
        <f>AL84/$AJ$98*100</f>
        <v>29.6287830271507</v>
      </c>
      <c r="AN84" s="9">
        <f>AK84/AM84*100</f>
        <v>5.07385245922183</v>
      </c>
      <c r="AO84" s="3"/>
      <c r="AP84" s="3"/>
    </row>
    <row r="85" spans="1:42">
      <c r="A85" s="1" t="str">
        <v>RECT-  84</v>
      </c>
      <c r="B85" s="3">
        <v>669739.64</v>
      </c>
      <c r="C85" s="1" t="str">
        <v>DG133: 9 mer</v>
      </c>
      <c r="D85" s="3">
        <v>13883.105</v>
      </c>
      <c r="E85" s="3">
        <f>B85-D85</f>
        <v>655856.535</v>
      </c>
      <c r="F85" s="3"/>
      <c r="G85" s="3"/>
      <c r="H85" s="3" t="s">
        <v>23</v>
      </c>
      <c r="I85" s="3">
        <v>130268.785</v>
      </c>
      <c r="J85" s="9">
        <f>I85/$I$98*100</f>
        <v>1.17053155944976</v>
      </c>
      <c r="K85" s="3">
        <f>sum(I85:I90)+I96</f>
        <v>1236641.8025</v>
      </c>
      <c r="L85" s="9">
        <f>K85/$I$98*100</f>
        <v>11.1118581290298</v>
      </c>
      <c r="M85" s="9">
        <f>J85/L85*100</f>
        <v>10.5340758121429</v>
      </c>
      <c r="N85" s="3"/>
      <c r="O85" s="3"/>
      <c r="P85" s="1"/>
      <c r="Q85" s="3" t="s">
        <v>23</v>
      </c>
      <c r="R85" s="3">
        <v>1324544.115</v>
      </c>
      <c r="S85" s="9">
        <f>R85/$R$98*100</f>
        <v>18.7936909230443</v>
      </c>
      <c r="T85" s="3">
        <f>sum(R85:R90)+R96</f>
        <v>2767921.9225</v>
      </c>
      <c r="U85" s="9">
        <f>T85/$R$98*100</f>
        <v>39.2734892869789</v>
      </c>
      <c r="V85" s="9">
        <f>S85/U85*100</f>
        <v>47.853377085278</v>
      </c>
      <c r="W85" s="3"/>
      <c r="X85" s="3"/>
      <c r="Y85" s="1"/>
      <c r="Z85" s="3" t="s">
        <v>23</v>
      </c>
      <c r="AA85" s="3">
        <v>560775.075</v>
      </c>
      <c r="AB85" s="9">
        <f>AA85/$AA$98*100</f>
        <v>5.02871230574827</v>
      </c>
      <c r="AC85" s="3">
        <f>sum(AA85:AA92)+AA96</f>
        <v>2267992.7825</v>
      </c>
      <c r="AD85" s="9">
        <f>AC85/$AA$98*100</f>
        <v>20.3380708650541</v>
      </c>
      <c r="AE85" s="9">
        <f>AB85/AD85*100</f>
        <v>24.7256110921949</v>
      </c>
      <c r="AF85" s="3"/>
      <c r="AG85" s="3"/>
      <c r="AH85" s="3"/>
      <c r="AI85" s="3" t="s">
        <v>23</v>
      </c>
      <c r="AJ85" s="3">
        <v>149339.785</v>
      </c>
      <c r="AK85" s="9">
        <f>AJ85/$AJ$98*100</f>
        <v>1.43050300896226</v>
      </c>
      <c r="AL85" s="3">
        <f>sum(AJ85:AJ89)+AJ96</f>
        <v>2936205.2825</v>
      </c>
      <c r="AM85" s="9">
        <f>AL85/$AJ$98*100</f>
        <v>28.1254622908901</v>
      </c>
      <c r="AN85" s="9">
        <f>AK85/AM85*100</f>
        <v>5.0861493196704</v>
      </c>
      <c r="AO85" s="3"/>
      <c r="AP85" s="3"/>
    </row>
    <row r="86" spans="1:42">
      <c r="A86" s="1" t="str">
        <v>RECT-  85</v>
      </c>
      <c r="B86" s="3">
        <v>2695412.21</v>
      </c>
      <c r="C86" s="1" t="str">
        <v>DG133: 10 mer</v>
      </c>
      <c r="D86" s="3">
        <v>12115.985</v>
      </c>
      <c r="E86" s="3">
        <f>B86-D86</f>
        <v>2683296.225</v>
      </c>
      <c r="F86" s="3"/>
      <c r="G86" s="3"/>
      <c r="H86" s="3" t="s">
        <v>24</v>
      </c>
      <c r="I86" s="3">
        <v>104016.05</v>
      </c>
      <c r="J86" s="9">
        <f>I86/$I$98*100</f>
        <v>0.934637328614862</v>
      </c>
      <c r="K86" s="3">
        <f>sum(I86:I90)+I96</f>
        <v>1106373.0175</v>
      </c>
      <c r="L86" s="9">
        <f>K86/$I$98*100</f>
        <v>9.94132656958002</v>
      </c>
      <c r="M86" s="9">
        <f>J86/L86*100</f>
        <v>9.40153531898657</v>
      </c>
      <c r="N86" s="3"/>
      <c r="O86" s="3"/>
      <c r="P86" s="1"/>
      <c r="Q86" s="3" t="s">
        <v>24</v>
      </c>
      <c r="R86" s="3">
        <v>204279.09</v>
      </c>
      <c r="S86" s="9">
        <f>R86/$R$98*100</f>
        <v>2.8984750572092</v>
      </c>
      <c r="T86" s="3">
        <f>sum(R86:R90)+R96</f>
        <v>1443377.8075</v>
      </c>
      <c r="U86" s="9">
        <f>T86/$R$98*100</f>
        <v>20.4797983639346</v>
      </c>
      <c r="V86" s="9">
        <f>S86/U86*100</f>
        <v>14.1528495823156</v>
      </c>
      <c r="W86" s="3"/>
      <c r="X86" s="3"/>
      <c r="Y86" s="1"/>
      <c r="Z86" s="3" t="s">
        <v>24</v>
      </c>
      <c r="AA86" s="3">
        <v>801975.88</v>
      </c>
      <c r="AB86" s="9">
        <f>AA86/$AA$98*100</f>
        <v>7.19166410288349</v>
      </c>
      <c r="AC86" s="3">
        <f>sum(AA86:AA92)+AA96</f>
        <v>1707217.7075</v>
      </c>
      <c r="AD86" s="9">
        <f>AC86/$AA$98*100</f>
        <v>15.3093585593058</v>
      </c>
      <c r="AE86" s="9">
        <f>AB86/AD86*100</f>
        <v>46.9756069467198</v>
      </c>
      <c r="AF86" s="3"/>
      <c r="AG86" s="3"/>
      <c r="AH86" s="3"/>
      <c r="AI86" s="3" t="s">
        <v>24</v>
      </c>
      <c r="AJ86" s="3">
        <v>1944411.31</v>
      </c>
      <c r="AK86" s="9">
        <f>AJ86/$AJ$98*100</f>
        <v>18.6252191913578</v>
      </c>
      <c r="AL86" s="3">
        <f>sum(AJ86:AJ89)+AJ96</f>
        <v>2786865.4975</v>
      </c>
      <c r="AM86" s="9">
        <f>AL86/$AJ$98*100</f>
        <v>26.6949592819278</v>
      </c>
      <c r="AN86" s="9">
        <f>AK86/AM86*100</f>
        <v>69.7705472956719</v>
      </c>
      <c r="AO86" s="3"/>
      <c r="AP86" s="3"/>
    </row>
    <row r="87" spans="1:42">
      <c r="A87" s="1" t="str">
        <v>RECT-  86</v>
      </c>
      <c r="B87" s="3">
        <v>588337.6</v>
      </c>
      <c r="C87" s="1" t="str">
        <v>DG133: 11 mer</v>
      </c>
      <c r="D87" s="3">
        <v>15873.875</v>
      </c>
      <c r="E87" s="3">
        <f>B87-D87</f>
        <v>572463.725</v>
      </c>
      <c r="F87" s="3"/>
      <c r="G87" s="3"/>
      <c r="H87" s="3" t="s">
        <v>25</v>
      </c>
      <c r="I87" s="3">
        <v>179397.03</v>
      </c>
      <c r="J87" s="9">
        <f>I87/$I$98*100</f>
        <v>1.61197392979872</v>
      </c>
      <c r="K87" s="3">
        <f>sum(I87:I90)+I96</f>
        <v>1002356.9675</v>
      </c>
      <c r="L87" s="9">
        <f>K87/$I$98*100</f>
        <v>9.00668924096516</v>
      </c>
      <c r="M87" s="9">
        <f>J87/L87*100</f>
        <v>17.8975191290821</v>
      </c>
      <c r="N87" s="3"/>
      <c r="O87" s="3"/>
      <c r="P87" s="1"/>
      <c r="Q87" s="3" t="s">
        <v>25</v>
      </c>
      <c r="R87" s="3">
        <v>243185.81</v>
      </c>
      <c r="S87" s="9">
        <f>R87/$R$98*100</f>
        <v>3.45051470785491</v>
      </c>
      <c r="T87" s="3">
        <f>sum(R87:R90)+R96</f>
        <v>1239098.7175</v>
      </c>
      <c r="U87" s="9">
        <f>T87/$R$98*100</f>
        <v>17.5813233067254</v>
      </c>
      <c r="V87" s="9">
        <f>S87/U87*100</f>
        <v>19.626023864398</v>
      </c>
      <c r="W87" s="3"/>
      <c r="X87" s="3"/>
      <c r="Y87" s="1"/>
      <c r="Z87" s="3" t="s">
        <v>25</v>
      </c>
      <c r="AA87" s="3">
        <v>189627.09</v>
      </c>
      <c r="AB87" s="9">
        <f>AA87/$AA$98*100</f>
        <v>1.70046801917192</v>
      </c>
      <c r="AC87" s="3">
        <f>sum(AA87:AA92)+AA96</f>
        <v>905241.8275</v>
      </c>
      <c r="AD87" s="9">
        <f>AC87/$AA$98*100</f>
        <v>8.1176944564223</v>
      </c>
      <c r="AE87" s="9">
        <f>AB87/AD87*100</f>
        <v>20.9476721290809</v>
      </c>
      <c r="AF87" s="3"/>
      <c r="AG87" s="3"/>
      <c r="AH87" s="3"/>
      <c r="AI87" s="3" t="s">
        <v>25</v>
      </c>
      <c r="AJ87" s="3">
        <v>557754.54</v>
      </c>
      <c r="AK87" s="9">
        <f>AJ87/$AJ$98*100</f>
        <v>5.34264561672136</v>
      </c>
      <c r="AL87" s="3">
        <f>sum(AJ87:AJ89)+AJ96</f>
        <v>842454.1875</v>
      </c>
      <c r="AM87" s="9">
        <f>AL87/$AJ$98*100</f>
        <v>8.06974009057001</v>
      </c>
      <c r="AN87" s="9">
        <f>AK87/AM87*100</f>
        <v>66.2059193574843</v>
      </c>
      <c r="AO87" s="3"/>
      <c r="AP87" s="3"/>
    </row>
    <row r="88" spans="1:42">
      <c r="A88" s="1" t="str">
        <v>RECT-  87</v>
      </c>
      <c r="B88" s="3">
        <v>160224.06</v>
      </c>
      <c r="C88" s="1" t="str">
        <v>DG133: 12 mer</v>
      </c>
      <c r="D88" s="3">
        <v>16392.465</v>
      </c>
      <c r="E88" s="3">
        <f>B88-D88</f>
        <v>143831.595</v>
      </c>
      <c r="F88" s="3"/>
      <c r="G88" s="3"/>
      <c r="H88" s="3" t="s">
        <v>26</v>
      </c>
      <c r="I88" s="3">
        <v>230120.54</v>
      </c>
      <c r="J88" s="9">
        <f>I88/$I$98*100</f>
        <v>2.06775057084949</v>
      </c>
      <c r="K88" s="3">
        <f>sum(I88:I90)+I96</f>
        <v>822959.9375</v>
      </c>
      <c r="L88" s="9">
        <f>K88/$I$98*100</f>
        <v>7.39471531116644</v>
      </c>
      <c r="M88" s="9">
        <f>J88/L88*100</f>
        <v>27.9625446530318</v>
      </c>
      <c r="N88" s="3"/>
      <c r="O88" s="3"/>
      <c r="P88" s="1"/>
      <c r="Q88" s="3" t="s">
        <v>26</v>
      </c>
      <c r="R88" s="3">
        <v>301566.86</v>
      </c>
      <c r="S88" s="9">
        <f>R88/$R$98*100</f>
        <v>4.27887172294972</v>
      </c>
      <c r="T88" s="3">
        <f>sum(R88:R90)+R96</f>
        <v>995912.9075</v>
      </c>
      <c r="U88" s="9">
        <f>T88/$R$98*100</f>
        <v>14.1308085988705</v>
      </c>
      <c r="V88" s="9">
        <f>S88/U88*100</f>
        <v>30.2804449795727</v>
      </c>
      <c r="W88" s="3"/>
      <c r="X88" s="3"/>
      <c r="Y88" s="1"/>
      <c r="Z88" s="3" t="s">
        <v>26</v>
      </c>
      <c r="AA88" s="3">
        <v>69564.07</v>
      </c>
      <c r="AB88" s="9">
        <f>AA88/$AA$98*100</f>
        <v>0.623811061586383</v>
      </c>
      <c r="AC88" s="3">
        <f>sum(AA88:AA92)+AA96</f>
        <v>715614.7375</v>
      </c>
      <c r="AD88" s="9">
        <f>AC88/$AA$98*100</f>
        <v>6.41722643725038</v>
      </c>
      <c r="AE88" s="9">
        <f>AB88/AD88*100</f>
        <v>9.72088280951592</v>
      </c>
      <c r="AF88" s="3"/>
      <c r="AG88" s="3"/>
      <c r="AH88" s="3"/>
      <c r="AI88" s="3" t="s">
        <v>26</v>
      </c>
      <c r="AJ88" s="3">
        <v>84959.15</v>
      </c>
      <c r="AK88" s="9">
        <f>AJ88/$AJ$98*100</f>
        <v>0.813810731774362</v>
      </c>
      <c r="AL88" s="3">
        <f>sum(AJ88:AJ89)+AJ96</f>
        <v>284699.6475</v>
      </c>
      <c r="AM88" s="9">
        <f>AL88/$AJ$98*100</f>
        <v>2.72709447384864</v>
      </c>
      <c r="AN88" s="9">
        <f>AK88/AM88*100</f>
        <v>29.8416772714831</v>
      </c>
      <c r="AO88" s="3"/>
      <c r="AP88" s="3"/>
    </row>
    <row r="89" spans="1:42">
      <c r="A89" s="1" t="str">
        <v>RECT-  88</v>
      </c>
      <c r="B89" s="3">
        <v>315774.21</v>
      </c>
      <c r="C89" s="1" t="str">
        <v>DG133: 13 mer</v>
      </c>
      <c r="D89" s="3">
        <v>15347.72</v>
      </c>
      <c r="E89" s="3">
        <f>B89-D89</f>
        <v>300426.49</v>
      </c>
      <c r="F89" s="3"/>
      <c r="G89" s="3"/>
      <c r="H89" s="3" t="s">
        <v>27</v>
      </c>
      <c r="I89" s="3">
        <v>57655.49</v>
      </c>
      <c r="J89" s="9">
        <f>I89/$I$98*100</f>
        <v>0.518064021404205</v>
      </c>
      <c r="K89" s="3">
        <f>sum(I89:I90)+I96</f>
        <v>592839.3975</v>
      </c>
      <c r="L89" s="9">
        <f>K89/$I$98*100</f>
        <v>5.32696474031694</v>
      </c>
      <c r="M89" s="9">
        <f>J89/L89*100</f>
        <v>9.72531350701941</v>
      </c>
      <c r="N89" s="3"/>
      <c r="O89" s="3"/>
      <c r="P89" s="1"/>
      <c r="Q89" s="3" t="s">
        <v>27</v>
      </c>
      <c r="R89" s="3">
        <v>154479.57</v>
      </c>
      <c r="S89" s="9">
        <f>R89/$R$98*100</f>
        <v>2.19187965098828</v>
      </c>
      <c r="T89" s="3">
        <f>sum(R89:R90)+R96</f>
        <v>694346.0475</v>
      </c>
      <c r="U89" s="9">
        <f>T89/$R$98*100</f>
        <v>9.85193687592082</v>
      </c>
      <c r="V89" s="9">
        <f>S89/U89*100</f>
        <v>22.2482104645379</v>
      </c>
      <c r="W89" s="3"/>
      <c r="X89" s="3"/>
      <c r="Y89" s="1"/>
      <c r="Z89" s="3" t="s">
        <v>27</v>
      </c>
      <c r="AA89" s="3">
        <v>55438.27</v>
      </c>
      <c r="AB89" s="9">
        <f>AA89/$AA$98*100</f>
        <v>0.497138911814857</v>
      </c>
      <c r="AC89" s="3">
        <f>sum(AA89:AA92)+AA96</f>
        <v>646050.6675</v>
      </c>
      <c r="AD89" s="9">
        <f>AC89/$AA$98*100</f>
        <v>5.793415375664</v>
      </c>
      <c r="AE89" s="9">
        <f>AB89/AD89*100</f>
        <v>8.58110250307884</v>
      </c>
      <c r="AF89" s="3"/>
      <c r="AG89" s="3"/>
      <c r="AH89" s="3"/>
      <c r="AI89" s="3" t="s">
        <v>27</v>
      </c>
      <c r="AJ89" s="3">
        <v>51141.51</v>
      </c>
      <c r="AK89" s="9">
        <f>AJ89/$AJ$98*100</f>
        <v>0.489876719307407</v>
      </c>
      <c r="AL89" s="3">
        <f>AJ89+AJ96</f>
        <v>199740.4975</v>
      </c>
      <c r="AM89" s="9">
        <f>AL89/$AJ$98*100</f>
        <v>1.91328374207428</v>
      </c>
      <c r="AN89" s="9">
        <f>AK89/AM89*100</f>
        <v>25.6039764795319</v>
      </c>
      <c r="AO89" s="3"/>
      <c r="AP89" s="3"/>
    </row>
    <row r="90" spans="1:42">
      <c r="A90" s="1" t="str">
        <v>RECT-  89</v>
      </c>
      <c r="B90" s="3">
        <v>113088.55</v>
      </c>
      <c r="C90" s="1" t="str">
        <v>DG133: 14 mer</v>
      </c>
      <c r="D90" s="3">
        <v>13843.88</v>
      </c>
      <c r="E90" s="3">
        <f>B90-D90</f>
        <v>99244.67</v>
      </c>
      <c r="F90" s="3"/>
      <c r="G90" s="3"/>
      <c r="H90" s="3" t="s">
        <v>28</v>
      </c>
      <c r="I90" s="3">
        <v>132438.03</v>
      </c>
      <c r="J90" s="9">
        <f>I90/$I$98*100</f>
        <v>1.19002333357415</v>
      </c>
      <c r="K90" s="3">
        <f>I90+I96</f>
        <v>535183.9075</v>
      </c>
      <c r="L90" s="9">
        <f>K90/$I$98*100</f>
        <v>4.80890071891274</v>
      </c>
      <c r="M90" s="9">
        <f>J90/L90*100</f>
        <v>24.7462653760754</v>
      </c>
      <c r="N90" s="3"/>
      <c r="O90" s="3"/>
      <c r="P90" s="1"/>
      <c r="Q90" s="3" t="s">
        <v>28</v>
      </c>
      <c r="R90" s="3">
        <v>113545.62</v>
      </c>
      <c r="S90" s="9">
        <f>R90/$R$98*100</f>
        <v>1.61107604026117</v>
      </c>
      <c r="T90" s="3">
        <f>R90+R96</f>
        <v>539866.4775</v>
      </c>
      <c r="U90" s="9">
        <f>T90/$R$98*100</f>
        <v>7.66005722493254</v>
      </c>
      <c r="V90" s="9">
        <f>S90/U90*100</f>
        <v>21.0321671621109</v>
      </c>
      <c r="W90" s="3"/>
      <c r="X90" s="3"/>
      <c r="Y90" s="1"/>
      <c r="Z90" s="3" t="s">
        <v>28</v>
      </c>
      <c r="AA90" s="3">
        <v>91337.14</v>
      </c>
      <c r="AB90" s="9">
        <f>AA90/$AA$98*100</f>
        <v>0.819059584432943</v>
      </c>
      <c r="AC90" s="3">
        <f>sum(AA90:AA92)+AA96</f>
        <v>590612.3975</v>
      </c>
      <c r="AD90" s="9">
        <f>AC90/$AA$98*100</f>
        <v>5.29627646384914</v>
      </c>
      <c r="AE90" s="9">
        <f>AB90/AD90*100</f>
        <v>15.4648192937738</v>
      </c>
      <c r="AF90" s="3"/>
      <c r="AG90" s="3"/>
      <c r="AH90" s="3"/>
      <c r="AI90" s="3" t="s">
        <v>28</v>
      </c>
      <c r="AJ90" s="3"/>
      <c r="AK90" s="1"/>
      <c r="AL90" s="1"/>
      <c r="AM90" s="1"/>
      <c r="AN90" s="1"/>
      <c r="AO90" s="1"/>
      <c r="AP90" s="3"/>
    </row>
    <row r="91" spans="1:42">
      <c r="A91" s="1" t="str">
        <v>RECT-  90</v>
      </c>
      <c r="B91" s="3">
        <v>451932.95</v>
      </c>
      <c r="C91" s="1" t="str">
        <v>DG133: 15 mer</v>
      </c>
      <c r="D91" s="3">
        <v>12093.97</v>
      </c>
      <c r="E91" s="3">
        <f>B91-D91</f>
        <v>439838.98</v>
      </c>
      <c r="F91" s="3"/>
      <c r="G91" s="3"/>
      <c r="H91" s="3" t="s">
        <v>29</v>
      </c>
      <c r="I91" s="3"/>
      <c r="J91" s="1"/>
      <c r="K91" s="1"/>
      <c r="L91" s="1"/>
      <c r="M91" s="1"/>
      <c r="N91" s="1"/>
      <c r="O91" s="3"/>
      <c r="P91" s="1"/>
      <c r="Q91" s="3" t="s">
        <v>29</v>
      </c>
      <c r="R91" s="3"/>
      <c r="S91" s="1"/>
      <c r="T91" s="1"/>
      <c r="U91" s="1"/>
      <c r="V91" s="1"/>
      <c r="W91" s="1"/>
      <c r="X91" s="3"/>
      <c r="Y91" s="1"/>
      <c r="Z91" s="3" t="s">
        <v>29</v>
      </c>
      <c r="AA91" s="3">
        <v>92298.5</v>
      </c>
      <c r="AB91" s="9">
        <f>AA91/$AA$98*100</f>
        <v>0.827680514780559</v>
      </c>
      <c r="AC91" s="3">
        <f>sum(AA91:AA92)+AA96</f>
        <v>499275.2575</v>
      </c>
      <c r="AD91" s="9">
        <f>AC91/$AA$98*100</f>
        <v>4.4772168794162</v>
      </c>
      <c r="AE91" s="9">
        <f>AB91/AD91*100</f>
        <v>18.4864958985075</v>
      </c>
      <c r="AF91" s="3"/>
      <c r="AG91" s="3"/>
      <c r="AH91" s="3"/>
      <c r="AI91" s="3" t="s">
        <v>29</v>
      </c>
      <c r="AJ91" s="3"/>
      <c r="AK91" s="1"/>
      <c r="AL91" s="1"/>
      <c r="AM91" s="1"/>
      <c r="AN91" s="1"/>
      <c r="AO91" s="1"/>
      <c r="AP91" s="3"/>
    </row>
    <row r="92" spans="1:42">
      <c r="A92" s="1" t="str">
        <v>RECT-  91</v>
      </c>
      <c r="B92" s="3">
        <v>302903.25</v>
      </c>
      <c r="C92" s="1" t="str">
        <v>DG133: 16 mer</v>
      </c>
      <c r="D92" s="3">
        <v>11591</v>
      </c>
      <c r="E92" s="3">
        <f>B92-D92</f>
        <v>291312.25</v>
      </c>
      <c r="F92" s="3"/>
      <c r="G92" s="3"/>
      <c r="H92" s="3" t="s">
        <v>30</v>
      </c>
      <c r="I92" s="3"/>
      <c r="J92" s="1"/>
      <c r="K92" s="1"/>
      <c r="L92" s="1"/>
      <c r="M92" s="1"/>
      <c r="N92" s="1"/>
      <c r="O92" s="3"/>
      <c r="P92" s="1"/>
      <c r="Q92" s="3" t="s">
        <v>30</v>
      </c>
      <c r="R92" s="3"/>
      <c r="S92" s="1"/>
      <c r="T92" s="1"/>
      <c r="U92" s="1"/>
      <c r="V92" s="1"/>
      <c r="W92" s="1"/>
      <c r="X92" s="3"/>
      <c r="Y92" s="1"/>
      <c r="Z92" s="3" t="s">
        <v>30</v>
      </c>
      <c r="AA92" s="3">
        <v>61024.87</v>
      </c>
      <c r="AB92" s="9">
        <f>AA92/$AA$98*100</f>
        <v>0.547236366961724</v>
      </c>
      <c r="AC92" s="3">
        <f>AA92+AA96</f>
        <v>406976.7575</v>
      </c>
      <c r="AD92" s="9">
        <f>AC92/$AA$98*100</f>
        <v>3.64953636463564</v>
      </c>
      <c r="AE92" s="9">
        <f>AB92/AD92*100</f>
        <v>14.9946818523168</v>
      </c>
      <c r="AF92" s="3"/>
      <c r="AG92" s="3"/>
      <c r="AH92" s="3"/>
      <c r="AI92" s="3" t="s">
        <v>30</v>
      </c>
      <c r="AJ92" s="3"/>
      <c r="AK92" s="1"/>
      <c r="AL92" s="1"/>
      <c r="AM92" s="1"/>
      <c r="AN92" s="1"/>
      <c r="AO92" s="1"/>
      <c r="AP92" s="3"/>
    </row>
    <row r="93" spans="1:42">
      <c r="A93" s="1" t="str">
        <v>RECT-  92</v>
      </c>
      <c r="B93" s="4">
        <v>649063.65</v>
      </c>
      <c r="C93" s="1" t="str">
        <v>A1anti: 3 mer</v>
      </c>
      <c r="D93" s="3">
        <v>276010</v>
      </c>
      <c r="E93" s="4">
        <f>B93-D93</f>
        <v>373053.65</v>
      </c>
      <c r="F93" s="3"/>
      <c r="G93" s="3"/>
      <c r="H93" s="3" t="s">
        <v>31</v>
      </c>
      <c r="I93" s="3"/>
      <c r="J93" s="1"/>
      <c r="K93" s="1"/>
      <c r="L93" s="1"/>
      <c r="M93" s="1"/>
      <c r="N93" s="1"/>
      <c r="O93" s="3"/>
      <c r="P93" s="1"/>
      <c r="Q93" s="3" t="s">
        <v>31</v>
      </c>
      <c r="R93" s="3"/>
      <c r="S93" s="1"/>
      <c r="T93" s="1"/>
      <c r="U93" s="1"/>
      <c r="V93" s="1"/>
      <c r="W93" s="1"/>
      <c r="X93" s="3"/>
      <c r="Y93" s="1"/>
      <c r="Z93" s="3" t="s">
        <v>31</v>
      </c>
      <c r="AA93" s="3"/>
      <c r="AB93" s="1"/>
      <c r="AC93" s="1"/>
      <c r="AD93" s="1"/>
      <c r="AE93" s="1"/>
      <c r="AF93" s="1"/>
      <c r="AG93" s="3"/>
      <c r="AH93" s="3"/>
      <c r="AI93" s="3" t="s">
        <v>31</v>
      </c>
      <c r="AJ93" s="1"/>
      <c r="AK93" s="1"/>
      <c r="AL93" s="1"/>
      <c r="AM93" s="1"/>
      <c r="AN93" s="1"/>
      <c r="AO93" s="1"/>
      <c r="AP93" s="3"/>
    </row>
    <row r="94" spans="1:42">
      <c r="A94" s="1" t="str">
        <v>RECT-  93</v>
      </c>
      <c r="B94" s="4">
        <v>797815.05</v>
      </c>
      <c r="C94" s="1" t="str">
        <v>A1anti: 4 mer</v>
      </c>
      <c r="D94" s="3">
        <v>72567.085</v>
      </c>
      <c r="E94" s="4">
        <f>B94-D94</f>
        <v>725247.965</v>
      </c>
      <c r="F94" s="3"/>
      <c r="G94" s="3"/>
      <c r="H94" s="3" t="s">
        <v>32</v>
      </c>
      <c r="I94" s="3"/>
      <c r="J94" s="1"/>
      <c r="K94" s="1"/>
      <c r="L94" s="1"/>
      <c r="M94" s="1"/>
      <c r="N94" s="1"/>
      <c r="O94" s="3"/>
      <c r="P94" s="1"/>
      <c r="Q94" s="3" t="s">
        <v>32</v>
      </c>
      <c r="R94" s="3"/>
      <c r="S94" s="1"/>
      <c r="T94" s="1"/>
      <c r="U94" s="1"/>
      <c r="V94" s="1"/>
      <c r="W94" s="1"/>
      <c r="X94" s="3"/>
      <c r="Y94" s="1"/>
      <c r="Z94" s="3" t="s">
        <v>32</v>
      </c>
      <c r="AA94" s="1"/>
      <c r="AB94" s="1"/>
      <c r="AC94" s="1"/>
      <c r="AD94" s="1"/>
      <c r="AE94" s="1"/>
      <c r="AF94" s="1"/>
      <c r="AG94" s="3"/>
      <c r="AH94" s="3"/>
      <c r="AI94" s="3" t="s">
        <v>32</v>
      </c>
      <c r="AJ94" s="1"/>
      <c r="AK94" s="1"/>
      <c r="AL94" s="1"/>
      <c r="AM94" s="1"/>
      <c r="AN94" s="1"/>
      <c r="AO94" s="1"/>
      <c r="AP94" s="3"/>
    </row>
    <row r="95" spans="1:42">
      <c r="A95" s="1" t="str">
        <v>RECT-  94</v>
      </c>
      <c r="B95" s="4">
        <v>232340.59</v>
      </c>
      <c r="C95" s="1" t="str">
        <v>A1anti: 5 mer</v>
      </c>
      <c r="D95" s="3">
        <v>35126.005</v>
      </c>
      <c r="E95" s="4">
        <f>B95-D95</f>
        <v>197214.585</v>
      </c>
      <c r="F95" s="3"/>
      <c r="G95" s="3"/>
      <c r="H95" s="3" t="s">
        <v>33</v>
      </c>
      <c r="I95" s="3">
        <f>sum(I75:I94)</f>
        <v>10726282.1225</v>
      </c>
      <c r="J95" s="9">
        <f>I95/$I$98*100</f>
        <v>96.3811226146614</v>
      </c>
      <c r="K95" s="3"/>
      <c r="L95" s="1"/>
      <c r="M95" s="1"/>
      <c r="N95" s="1"/>
      <c r="O95" s="3"/>
      <c r="P95" s="1"/>
      <c r="Q95" s="3" t="s">
        <v>33</v>
      </c>
      <c r="R95" s="3">
        <f>sum(R75:R94)</f>
        <v>6621491.7325</v>
      </c>
      <c r="S95" s="9">
        <f>R95/$R$98*100</f>
        <v>93.9510188153286</v>
      </c>
      <c r="T95" s="3"/>
      <c r="U95" s="1"/>
      <c r="V95" s="1"/>
      <c r="W95" s="1"/>
      <c r="X95" s="3"/>
      <c r="Y95" s="1"/>
      <c r="Z95" s="3" t="s">
        <v>33</v>
      </c>
      <c r="AA95" s="3">
        <f>sum(AA75:AA94)</f>
        <v>10805512.76</v>
      </c>
      <c r="AB95" s="9">
        <f>AA95/$AA$98*100</f>
        <v>96.8977000023261</v>
      </c>
      <c r="AC95" s="1"/>
      <c r="AD95" s="1"/>
      <c r="AE95" s="1"/>
      <c r="AF95" s="1"/>
      <c r="AG95" s="3"/>
      <c r="AH95" s="3"/>
      <c r="AI95" s="3" t="s">
        <v>33</v>
      </c>
      <c r="AJ95" s="3">
        <f>sum(AJ75:AJ94)</f>
        <v>10291070.42</v>
      </c>
      <c r="AK95" s="9">
        <f>AJ95/$AJ$98*100</f>
        <v>98.5765929772331</v>
      </c>
      <c r="AL95" s="3"/>
      <c r="AM95" s="1"/>
      <c r="AN95" s="1"/>
      <c r="AO95" s="1"/>
      <c r="AP95" s="3"/>
    </row>
    <row r="96" spans="1:42">
      <c r="A96" s="1" t="str">
        <v>RECT-  95</v>
      </c>
      <c r="B96" s="4">
        <v>1099397.82</v>
      </c>
      <c r="C96" s="1" t="str">
        <v>A1anti: 6 mer</v>
      </c>
      <c r="D96" s="3">
        <v>17263.505</v>
      </c>
      <c r="E96" s="4">
        <f>B96-D96</f>
        <v>1082134.315</v>
      </c>
      <c r="F96" s="3"/>
      <c r="G96" s="3"/>
      <c r="H96" s="3" t="s">
        <v>34</v>
      </c>
      <c r="I96" s="3">
        <v>402745.8775</v>
      </c>
      <c r="J96" s="9">
        <f>I96/$I$98*100</f>
        <v>3.61887738533859</v>
      </c>
      <c r="K96" s="3">
        <v>402746</v>
      </c>
      <c r="L96" s="9">
        <f>K96/$I$98*100</f>
        <v>3.61887848606365</v>
      </c>
      <c r="M96" s="9">
        <v>3.6</v>
      </c>
      <c r="N96" s="3"/>
      <c r="O96" s="3"/>
      <c r="P96" s="1"/>
      <c r="Q96" s="3" t="s">
        <v>34</v>
      </c>
      <c r="R96" s="3">
        <v>426320.8575</v>
      </c>
      <c r="S96" s="9">
        <f>R96/$R$98*100</f>
        <v>6.04898118467137</v>
      </c>
      <c r="T96" s="3">
        <v>426321</v>
      </c>
      <c r="U96" s="9">
        <f>T96/$R$98*100</f>
        <v>6.0489832065753</v>
      </c>
      <c r="V96" s="9">
        <v>6</v>
      </c>
      <c r="W96" s="3"/>
      <c r="X96" s="3"/>
      <c r="Y96" s="1"/>
      <c r="Z96" s="3" t="s">
        <v>34</v>
      </c>
      <c r="AA96" s="3">
        <v>345951.8875</v>
      </c>
      <c r="AB96" s="9">
        <f>AA96/$AA$98*100</f>
        <v>3.10229999767392</v>
      </c>
      <c r="AC96" s="1">
        <v>345952</v>
      </c>
      <c r="AD96" s="9">
        <f>AC96/$AA$98*100</f>
        <v>3.10230100651001</v>
      </c>
      <c r="AE96" s="9">
        <v>3.1</v>
      </c>
      <c r="AF96" s="3"/>
      <c r="AG96" s="3"/>
      <c r="AH96" s="3"/>
      <c r="AI96" s="3" t="s">
        <v>34</v>
      </c>
      <c r="AJ96" s="3">
        <v>148598.9875</v>
      </c>
      <c r="AK96" s="9">
        <f>AJ96/$AJ$98*100</f>
        <v>1.42340702276687</v>
      </c>
      <c r="AL96" s="3">
        <v>148599</v>
      </c>
      <c r="AM96" s="9">
        <f>AL96/$AJ$98*100</f>
        <v>1.42340714250247</v>
      </c>
      <c r="AN96" s="9">
        <v>1.4</v>
      </c>
      <c r="AO96" s="3"/>
      <c r="AP96" s="3"/>
    </row>
    <row r="97" spans="1:42">
      <c r="A97" s="1" t="str">
        <v>RECT-  96</v>
      </c>
      <c r="B97" s="4">
        <v>311208.33</v>
      </c>
      <c r="C97" s="1" t="str">
        <v>A1anti: 7 mer</v>
      </c>
      <c r="D97" s="3">
        <v>16064.585</v>
      </c>
      <c r="E97" s="4">
        <f>B97-D97</f>
        <v>295143.745</v>
      </c>
      <c r="F97" s="3"/>
      <c r="G97" s="3"/>
      <c r="H97" s="3"/>
      <c r="I97" s="1"/>
      <c r="J97" s="3"/>
      <c r="K97" s="3"/>
      <c r="L97" s="3"/>
      <c r="M97" s="3"/>
      <c r="N97" s="3"/>
      <c r="O97" s="3"/>
      <c r="P97" s="1"/>
      <c r="Q97" s="3"/>
      <c r="R97" s="1"/>
      <c r="S97" s="3"/>
      <c r="T97" s="3"/>
      <c r="U97" s="3"/>
      <c r="V97" s="3"/>
      <c r="W97" s="3"/>
      <c r="X97" s="3"/>
      <c r="Y97" s="1"/>
      <c r="Z97" s="3"/>
      <c r="AA97" s="1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1"/>
      <c r="AO97" s="3"/>
      <c r="AP97" s="3"/>
    </row>
    <row r="98" spans="1:42">
      <c r="A98" s="1" t="str">
        <v>RECT-  97</v>
      </c>
      <c r="B98" s="4">
        <v>2268127.92</v>
      </c>
      <c r="C98" s="1" t="str">
        <v>A1anti: 8 mer</v>
      </c>
      <c r="D98" s="3">
        <v>15070.42</v>
      </c>
      <c r="E98" s="4">
        <f>B98-D98</f>
        <v>2253057.5</v>
      </c>
      <c r="F98" s="3"/>
      <c r="G98" s="3"/>
      <c r="H98" s="3" t="s">
        <v>35</v>
      </c>
      <c r="I98" s="3">
        <f>sum(I95:I97)</f>
        <v>11129028</v>
      </c>
      <c r="J98" s="3"/>
      <c r="K98" s="3"/>
      <c r="L98" s="3"/>
      <c r="M98" s="3"/>
      <c r="N98" s="3"/>
      <c r="O98" s="3"/>
      <c r="P98" s="1"/>
      <c r="Q98" s="3" t="s">
        <v>35</v>
      </c>
      <c r="R98" s="3">
        <f>sum(R95:R97)</f>
        <v>7047812.59</v>
      </c>
      <c r="S98" s="3"/>
      <c r="T98" s="3"/>
      <c r="U98" s="3"/>
      <c r="V98" s="3"/>
      <c r="W98" s="3"/>
      <c r="X98" s="3"/>
      <c r="Y98" s="1"/>
      <c r="Z98" s="3" t="s">
        <v>35</v>
      </c>
      <c r="AA98" s="3">
        <f>sum(AA95:AA97)</f>
        <v>11151464.6475</v>
      </c>
      <c r="AB98" s="3"/>
      <c r="AC98" s="3"/>
      <c r="AD98" s="3"/>
      <c r="AE98" s="3"/>
      <c r="AF98" s="3"/>
      <c r="AG98" s="3"/>
      <c r="AH98" s="3"/>
      <c r="AI98" s="3" t="s">
        <v>35</v>
      </c>
      <c r="AJ98" s="3">
        <f>sum(AJ95:AJ97)</f>
        <v>10439669.4075</v>
      </c>
      <c r="AK98" s="3"/>
      <c r="AL98" s="3"/>
      <c r="AM98" s="3"/>
      <c r="AN98" s="3"/>
      <c r="AO98" s="3"/>
      <c r="AP98" s="3"/>
    </row>
    <row r="99" spans="1:42">
      <c r="A99" s="1" t="str">
        <v>RECT-  98</v>
      </c>
      <c r="B99" s="4">
        <v>1535334.1</v>
      </c>
      <c r="C99" s="1" t="str">
        <v>A1anti: 9 mer</v>
      </c>
      <c r="D99" s="3">
        <v>13883.105</v>
      </c>
      <c r="E99" s="4">
        <f>B99-D99</f>
        <v>1521450.995</v>
      </c>
      <c r="F99" s="3"/>
      <c r="G99" s="3"/>
      <c r="H99" s="3"/>
      <c r="I99" s="1"/>
      <c r="J99" s="3"/>
      <c r="K99" s="3"/>
      <c r="L99" s="3"/>
      <c r="M99" s="3"/>
      <c r="N99" s="3"/>
      <c r="O99" s="3"/>
      <c r="P99" s="1"/>
      <c r="Q99" s="3"/>
      <c r="R99" s="3"/>
      <c r="S99" s="3"/>
      <c r="T99" s="3"/>
      <c r="U99" s="3"/>
      <c r="V99" s="3"/>
      <c r="W99" s="3"/>
      <c r="X99" s="3"/>
      <c r="Y99" s="1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1:42">
      <c r="A100" s="1" t="str">
        <v>RECT-  99</v>
      </c>
      <c r="B100" s="4">
        <v>3345216.9</v>
      </c>
      <c r="C100" s="1" t="str">
        <v>A1anti: 10 mer</v>
      </c>
      <c r="D100" s="3">
        <v>12115.985</v>
      </c>
      <c r="E100" s="4">
        <f>B100-D100</f>
        <v>3333100.915</v>
      </c>
      <c r="F100" s="3"/>
      <c r="G100" s="3"/>
      <c r="H100" s="3" t="s">
        <v>36</v>
      </c>
      <c r="I100" s="9">
        <f>I95/I98*100</f>
        <v>96.3811226146614</v>
      </c>
      <c r="J100" s="3"/>
      <c r="K100" s="3"/>
      <c r="L100" s="3"/>
      <c r="M100" s="3"/>
      <c r="N100" s="3"/>
      <c r="O100" s="3"/>
      <c r="P100" s="1"/>
      <c r="Q100" s="3" t="s">
        <v>36</v>
      </c>
      <c r="R100" s="9">
        <f>R95/R98*100</f>
        <v>93.9510188153286</v>
      </c>
      <c r="S100" s="3"/>
      <c r="T100" s="3"/>
      <c r="U100" s="3"/>
      <c r="V100" s="3"/>
      <c r="W100" s="3"/>
      <c r="X100" s="3"/>
      <c r="Y100" s="1"/>
      <c r="Z100" s="3" t="s">
        <v>36</v>
      </c>
      <c r="AA100" s="9">
        <f>AA95/AA98*100</f>
        <v>96.8977000023261</v>
      </c>
      <c r="AB100" s="3"/>
      <c r="AC100" s="3"/>
      <c r="AD100" s="3"/>
      <c r="AE100" s="3"/>
      <c r="AF100" s="3"/>
      <c r="AG100" s="3"/>
      <c r="AH100" s="3"/>
      <c r="AI100" s="3" t="s">
        <v>36</v>
      </c>
      <c r="AJ100" s="9">
        <f>AJ95/AJ98*100</f>
        <v>98.5765929772331</v>
      </c>
      <c r="AK100" s="3"/>
      <c r="AL100" s="3"/>
      <c r="AM100" s="3"/>
      <c r="AN100" s="3"/>
      <c r="AO100" s="3"/>
      <c r="AP100" s="3"/>
    </row>
    <row r="101" spans="1:42">
      <c r="A101" s="1" t="str">
        <v>RECT- 100</v>
      </c>
      <c r="B101" s="4">
        <v>378472.59</v>
      </c>
      <c r="C101" s="1" t="str">
        <v>A1anti: 11 mer</v>
      </c>
      <c r="D101" s="3">
        <v>15873.875</v>
      </c>
      <c r="E101" s="4">
        <f>B101-D101</f>
        <v>362598.715</v>
      </c>
      <c r="F101" s="3"/>
      <c r="G101" s="3"/>
      <c r="H101" s="3" t="s">
        <v>37</v>
      </c>
      <c r="I101" s="9">
        <f>I96/I98*100</f>
        <v>3.61887738533859</v>
      </c>
      <c r="J101" s="3"/>
      <c r="K101" s="3"/>
      <c r="L101" s="3"/>
      <c r="M101" s="3"/>
      <c r="N101" s="3"/>
      <c r="O101" s="3"/>
      <c r="P101" s="1"/>
      <c r="Q101" s="3" t="s">
        <v>37</v>
      </c>
      <c r="R101" s="9">
        <f>R96/R98*100</f>
        <v>6.04898118467137</v>
      </c>
      <c r="S101" s="3"/>
      <c r="T101" s="3"/>
      <c r="U101" s="3"/>
      <c r="V101" s="3"/>
      <c r="W101" s="3"/>
      <c r="X101" s="3"/>
      <c r="Y101" s="1"/>
      <c r="Z101" s="3" t="s">
        <v>37</v>
      </c>
      <c r="AA101" s="9">
        <f>AA96/AA98*100</f>
        <v>3.10229999767392</v>
      </c>
      <c r="AB101" s="3"/>
      <c r="AC101" s="3"/>
      <c r="AD101" s="3"/>
      <c r="AE101" s="3"/>
      <c r="AF101" s="3"/>
      <c r="AG101" s="3"/>
      <c r="AH101" s="3"/>
      <c r="AI101" s="3" t="s">
        <v>37</v>
      </c>
      <c r="AJ101" s="9">
        <f>AJ96/AJ98*100</f>
        <v>1.42340702276687</v>
      </c>
      <c r="AK101" s="3"/>
      <c r="AL101" s="3"/>
      <c r="AM101" s="3"/>
      <c r="AN101" s="3"/>
      <c r="AO101" s="3"/>
      <c r="AP101" s="3"/>
    </row>
    <row r="102" spans="1:42">
      <c r="A102" s="1" t="str">
        <v>RECT- 101</v>
      </c>
      <c r="B102" s="4">
        <v>530230.43</v>
      </c>
      <c r="C102" s="1" t="str">
        <v>A1anti: 12 mer</v>
      </c>
      <c r="D102" s="3">
        <v>16392.465</v>
      </c>
      <c r="E102" s="4">
        <f>B102-D102</f>
        <v>513837.965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"/>
      <c r="Q102" s="3"/>
      <c r="R102" s="3"/>
      <c r="S102" s="3"/>
      <c r="T102" s="3"/>
      <c r="U102" s="3"/>
      <c r="V102" s="3"/>
      <c r="W102" s="3"/>
      <c r="X102" s="3"/>
      <c r="Y102" s="1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1:42">
      <c r="A103" s="1" t="str">
        <v>RECT- 102</v>
      </c>
      <c r="B103" s="4">
        <v>429550.38</v>
      </c>
      <c r="C103" s="1" t="str">
        <v>A1anti: 13 mer</v>
      </c>
      <c r="D103" s="3">
        <v>15347.72</v>
      </c>
      <c r="E103" s="4">
        <f>B103-D103</f>
        <v>414202.66</v>
      </c>
      <c r="F103" s="3"/>
      <c r="G103" s="3"/>
      <c r="H103" s="3" t="s">
        <v>38</v>
      </c>
      <c r="I103" s="9">
        <f>I100/I101</f>
        <v>26.6328787499507</v>
      </c>
      <c r="J103" s="3"/>
      <c r="K103" s="3"/>
      <c r="L103" s="3"/>
      <c r="M103" s="3"/>
      <c r="N103" s="3"/>
      <c r="O103" s="3"/>
      <c r="P103" s="1"/>
      <c r="Q103" s="3" t="s">
        <v>38</v>
      </c>
      <c r="R103" s="9">
        <f>R100/R101</f>
        <v>15.5317095469578</v>
      </c>
      <c r="S103" s="3"/>
      <c r="T103" s="3"/>
      <c r="U103" s="3"/>
      <c r="V103" s="3"/>
      <c r="W103" s="3"/>
      <c r="X103" s="3"/>
      <c r="Y103" s="1"/>
      <c r="Z103" s="3" t="s">
        <v>38</v>
      </c>
      <c r="AA103" s="9">
        <f>AA100/AA101</f>
        <v>31.2341488814684</v>
      </c>
      <c r="AB103" s="3"/>
      <c r="AC103" s="3"/>
      <c r="AD103" s="3"/>
      <c r="AE103" s="3"/>
      <c r="AF103" s="3"/>
      <c r="AG103" s="3"/>
      <c r="AH103" s="3"/>
      <c r="AI103" s="3" t="s">
        <v>38</v>
      </c>
      <c r="AJ103" s="9">
        <f>AJ100/AJ101</f>
        <v>69.253974021862</v>
      </c>
      <c r="AK103" s="3"/>
      <c r="AL103" s="3"/>
      <c r="AM103" s="3"/>
      <c r="AN103" s="3"/>
      <c r="AO103" s="3"/>
      <c r="AP103" s="3"/>
    </row>
    <row r="104" spans="1:42">
      <c r="A104" s="1" t="str">
        <v>RECT- 103</v>
      </c>
      <c r="B104" s="4">
        <v>223622.63</v>
      </c>
      <c r="C104" s="1" t="str">
        <v>A1anti: 14 mer</v>
      </c>
      <c r="D104" s="3">
        <v>13843.88</v>
      </c>
      <c r="E104" s="4">
        <f>B104-D104</f>
        <v>209778.75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"/>
      <c r="Q104" s="1"/>
      <c r="R104" s="3"/>
      <c r="S104" s="3"/>
      <c r="T104" s="3"/>
      <c r="U104" s="3"/>
      <c r="V104" s="3"/>
      <c r="W104" s="3"/>
      <c r="X104" s="3"/>
      <c r="Y104" s="1"/>
      <c r="Z104" s="1"/>
      <c r="AA104" s="3"/>
      <c r="AB104" s="3"/>
      <c r="AC104" s="3"/>
      <c r="AD104" s="3"/>
      <c r="AE104" s="3"/>
      <c r="AF104" s="3"/>
      <c r="AG104" s="3"/>
      <c r="AH104" s="3"/>
      <c r="AI104" s="1"/>
      <c r="AJ104" s="3"/>
      <c r="AK104" s="3"/>
      <c r="AL104" s="3"/>
      <c r="AM104" s="3"/>
      <c r="AN104" s="3"/>
      <c r="AO104" s="3"/>
      <c r="AP104" s="3"/>
    </row>
    <row r="105" spans="1:42">
      <c r="A105" s="1" t="str">
        <v>RECT- 104</v>
      </c>
      <c r="B105" s="4">
        <v>569911.12</v>
      </c>
      <c r="C105" s="1" t="str">
        <v>A1anti: 15 mer</v>
      </c>
      <c r="D105" s="3">
        <v>12093.97</v>
      </c>
      <c r="E105" s="4">
        <f>B105-D105</f>
        <v>557817.15</v>
      </c>
      <c r="F105" s="3"/>
      <c r="G105" s="3"/>
      <c r="H105" s="3"/>
      <c r="I105" s="3"/>
      <c r="J105" s="3"/>
      <c r="K105" s="3"/>
      <c r="L105" s="3"/>
      <c r="M105" s="3"/>
      <c r="N105" s="3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>
      <c r="A106" s="1" t="str">
        <v>RECT- 105</v>
      </c>
      <c r="B106" s="3">
        <v>556356.3</v>
      </c>
      <c r="C106" s="1" t="str">
        <v>DG427: 3 mer</v>
      </c>
      <c r="D106" s="3">
        <v>276010</v>
      </c>
      <c r="E106" s="3">
        <f>B106-D106</f>
        <v>280346.3</v>
      </c>
      <c r="F106" s="3"/>
      <c r="G106" s="3"/>
      <c r="H106" s="1" t="s">
        <v>2</v>
      </c>
      <c r="I106" s="1"/>
      <c r="J106" s="1" t="s">
        <v>1</v>
      </c>
      <c r="K106" s="1"/>
      <c r="L106" s="1"/>
      <c r="M106" s="1"/>
      <c r="N106" s="3"/>
      <c r="O106" s="1"/>
      <c r="P106" s="1"/>
      <c r="Q106" s="1" t="s">
        <v>2</v>
      </c>
      <c r="R106" s="1"/>
      <c r="S106" s="1" t="s">
        <v>1</v>
      </c>
      <c r="T106" s="1"/>
      <c r="U106" s="1"/>
      <c r="V106" s="1"/>
      <c r="W106" s="1"/>
      <c r="X106" s="1"/>
      <c r="Y106" s="1"/>
      <c r="Z106" s="1" t="s">
        <v>2</v>
      </c>
      <c r="AA106" s="1"/>
      <c r="AB106" s="1" t="s">
        <v>1</v>
      </c>
      <c r="AC106" s="1"/>
      <c r="AD106" s="1"/>
      <c r="AE106" s="1"/>
      <c r="AF106" s="1"/>
      <c r="AG106" s="1"/>
      <c r="AH106" s="1"/>
      <c r="AI106" s="1" t="s">
        <v>2</v>
      </c>
      <c r="AJ106" s="1"/>
      <c r="AK106" s="1" t="s">
        <v>1</v>
      </c>
      <c r="AL106" s="1"/>
      <c r="AM106" s="1"/>
      <c r="AN106" s="1"/>
      <c r="AO106" s="1"/>
      <c r="AP106" s="1"/>
    </row>
    <row r="107" spans="1:42">
      <c r="A107" s="1" t="str">
        <v>RECT- 106</v>
      </c>
      <c r="B107" s="3">
        <v>829361.91</v>
      </c>
      <c r="C107" s="1" t="str">
        <v>DG427: 4 mer</v>
      </c>
      <c r="D107" s="3">
        <v>72567.085</v>
      </c>
      <c r="E107" s="3">
        <f>B107-D107</f>
        <v>756794.825</v>
      </c>
      <c r="F107" s="3"/>
      <c r="G107" s="3"/>
      <c r="H107" s="4" t="str">
        <v>Promoter 13: DG435</v>
      </c>
      <c r="I107" s="3"/>
      <c r="J107" s="3"/>
      <c r="K107" s="3"/>
      <c r="L107" s="3"/>
      <c r="M107" s="3"/>
      <c r="N107" s="3"/>
      <c r="O107" s="1"/>
      <c r="P107" s="1"/>
      <c r="Q107" s="4" t="str">
        <v>Promoter 14: DG436</v>
      </c>
      <c r="R107" s="3"/>
      <c r="S107" s="3"/>
      <c r="T107" s="3"/>
      <c r="U107" s="3"/>
      <c r="V107" s="3"/>
      <c r="W107" s="1"/>
      <c r="X107" s="1"/>
      <c r="Y107" s="1"/>
      <c r="Z107" s="4" t="str">
        <v>Promoter 15: DG437</v>
      </c>
      <c r="AA107" s="3"/>
      <c r="AB107" s="3"/>
      <c r="AC107" s="3"/>
      <c r="AD107" s="3"/>
      <c r="AE107" s="3"/>
      <c r="AF107" s="1"/>
      <c r="AG107" s="1"/>
      <c r="AH107" s="1"/>
      <c r="AI107" s="4" t="str">
        <v>Promoter 16: DG438</v>
      </c>
      <c r="AJ107" s="3"/>
      <c r="AK107" s="3"/>
      <c r="AL107" s="3"/>
      <c r="AM107" s="3"/>
      <c r="AN107" s="3"/>
      <c r="AO107" s="1"/>
      <c r="AP107" s="1"/>
    </row>
    <row r="108" spans="1:42">
      <c r="A108" s="1" t="str">
        <v>RECT- 107</v>
      </c>
      <c r="B108" s="3">
        <v>161369.74</v>
      </c>
      <c r="C108" s="1" t="str">
        <v>DG427: 5 mer</v>
      </c>
      <c r="D108" s="3">
        <v>35126.005</v>
      </c>
      <c r="E108" s="3">
        <f>B108-D108</f>
        <v>126243.735</v>
      </c>
      <c r="F108" s="3"/>
      <c r="G108" s="3"/>
      <c r="H108" s="5"/>
      <c r="I108" s="5"/>
      <c r="J108" s="6"/>
      <c r="K108" s="5" t="s">
        <v>3</v>
      </c>
      <c r="L108" s="5"/>
      <c r="M108" s="5"/>
      <c r="N108" s="3"/>
      <c r="O108" s="1"/>
      <c r="P108" s="1"/>
      <c r="Q108" s="5"/>
      <c r="R108" s="5"/>
      <c r="S108" s="6"/>
      <c r="T108" s="5" t="s">
        <v>3</v>
      </c>
      <c r="U108" s="5"/>
      <c r="V108" s="5"/>
      <c r="W108" s="1"/>
      <c r="X108" s="1"/>
      <c r="Y108" s="1"/>
      <c r="Z108" s="5"/>
      <c r="AA108" s="5"/>
      <c r="AB108" s="6"/>
      <c r="AC108" s="5" t="s">
        <v>3</v>
      </c>
      <c r="AD108" s="5"/>
      <c r="AE108" s="5"/>
      <c r="AF108" s="1"/>
      <c r="AG108" s="1"/>
      <c r="AH108" s="1"/>
      <c r="AI108" s="5"/>
      <c r="AJ108" s="5"/>
      <c r="AK108" s="6"/>
      <c r="AL108" s="5" t="s">
        <v>3</v>
      </c>
      <c r="AM108" s="5"/>
      <c r="AN108" s="5"/>
      <c r="AO108" s="1"/>
      <c r="AP108" s="1"/>
    </row>
    <row r="109" spans="1:42">
      <c r="A109" s="1" t="str">
        <v>RECT- 108</v>
      </c>
      <c r="B109" s="3">
        <v>1502650.15</v>
      </c>
      <c r="C109" s="1" t="str">
        <v>DG427: 6 mer</v>
      </c>
      <c r="D109" s="3">
        <v>17263.505</v>
      </c>
      <c r="E109" s="3">
        <f>B109-D109</f>
        <v>1485386.645</v>
      </c>
      <c r="F109" s="3"/>
      <c r="G109" s="3"/>
      <c r="H109" s="7" t="s">
        <v>4</v>
      </c>
      <c r="I109" s="8" t="s">
        <v>47</v>
      </c>
      <c r="J109" s="2" t="s">
        <v>6</v>
      </c>
      <c r="K109" s="7" t="s">
        <v>7</v>
      </c>
      <c r="L109" s="7" t="s">
        <v>8</v>
      </c>
      <c r="M109" s="7" t="s">
        <v>9</v>
      </c>
      <c r="N109" s="3"/>
      <c r="O109" s="1"/>
      <c r="P109" s="1"/>
      <c r="Q109" s="7" t="s">
        <v>4</v>
      </c>
      <c r="R109" s="8" t="s">
        <v>48</v>
      </c>
      <c r="S109" s="2" t="s">
        <v>6</v>
      </c>
      <c r="T109" s="7" t="s">
        <v>7</v>
      </c>
      <c r="U109" s="7" t="s">
        <v>8</v>
      </c>
      <c r="V109" s="7" t="s">
        <v>9</v>
      </c>
      <c r="W109" s="1"/>
      <c r="X109" s="1"/>
      <c r="Y109" s="1"/>
      <c r="Z109" s="7" t="s">
        <v>4</v>
      </c>
      <c r="AA109" s="8" t="s">
        <v>49</v>
      </c>
      <c r="AB109" s="2" t="s">
        <v>6</v>
      </c>
      <c r="AC109" s="7" t="s">
        <v>7</v>
      </c>
      <c r="AD109" s="7" t="s">
        <v>8</v>
      </c>
      <c r="AE109" s="7" t="s">
        <v>9</v>
      </c>
      <c r="AF109" s="1"/>
      <c r="AG109" s="1"/>
      <c r="AH109" s="1"/>
      <c r="AI109" s="7" t="s">
        <v>4</v>
      </c>
      <c r="AJ109" s="8" t="s">
        <v>50</v>
      </c>
      <c r="AK109" s="2" t="s">
        <v>6</v>
      </c>
      <c r="AL109" s="7" t="s">
        <v>7</v>
      </c>
      <c r="AM109" s="7" t="s">
        <v>8</v>
      </c>
      <c r="AN109" s="7" t="s">
        <v>9</v>
      </c>
      <c r="AO109" s="1"/>
      <c r="AP109" s="1"/>
    </row>
    <row r="110" spans="1:42">
      <c r="A110" s="1" t="str">
        <v>RECT- 109</v>
      </c>
      <c r="B110" s="3">
        <v>652576.03</v>
      </c>
      <c r="C110" s="1" t="str">
        <v>DG427: 7 mer</v>
      </c>
      <c r="D110" s="3">
        <v>16064.585</v>
      </c>
      <c r="E110" s="3">
        <f>B110-D110</f>
        <v>636511.445</v>
      </c>
      <c r="F110" s="3"/>
      <c r="G110" s="3"/>
      <c r="H110" s="3" t="s">
        <v>13</v>
      </c>
      <c r="I110" s="3">
        <v>0</v>
      </c>
      <c r="J110" s="9">
        <f>I110/$I$133*100</f>
        <v>0</v>
      </c>
      <c r="K110" s="3">
        <f>sum(I110:I126)+I131</f>
        <v>5353182.145</v>
      </c>
      <c r="L110" s="9">
        <f>K110/$I$133*100</f>
        <v>100</v>
      </c>
      <c r="M110" s="9">
        <f>J110/L110*100</f>
        <v>0</v>
      </c>
      <c r="N110" s="3"/>
      <c r="O110" s="3"/>
      <c r="P110" s="1"/>
      <c r="Q110" s="3" t="s">
        <v>13</v>
      </c>
      <c r="R110" s="3">
        <v>1031640.0525</v>
      </c>
      <c r="S110" s="9">
        <f>R110/$R$133*100</f>
        <v>17.296230454095</v>
      </c>
      <c r="T110" s="3">
        <f>sum(R110:R126)+R131</f>
        <v>5964536.9275</v>
      </c>
      <c r="U110" s="9">
        <f>T110/$R$133*100</f>
        <v>100</v>
      </c>
      <c r="V110" s="9">
        <f>S110/U110*100</f>
        <v>17.296230454095</v>
      </c>
      <c r="W110" s="3"/>
      <c r="X110" s="3"/>
      <c r="Y110" s="1"/>
      <c r="Z110" s="3" t="s">
        <v>13</v>
      </c>
      <c r="AA110" s="3">
        <v>252679.602499999</v>
      </c>
      <c r="AB110" s="9">
        <f>AA110/$AA$133*100</f>
        <v>6.38187208702197</v>
      </c>
      <c r="AC110" s="3">
        <f>sum(AA110:AA126)+AA131</f>
        <v>3959333.5475</v>
      </c>
      <c r="AD110" s="9">
        <f>AC110/$AA$133*100</f>
        <v>100</v>
      </c>
      <c r="AE110" s="9">
        <f>AB110/AD110*100</f>
        <v>6.38187208702197</v>
      </c>
      <c r="AF110" s="3"/>
      <c r="AG110" s="3"/>
      <c r="AH110" s="1"/>
      <c r="AI110" s="3" t="s">
        <v>13</v>
      </c>
      <c r="AJ110" s="3">
        <v>1095210.2725</v>
      </c>
      <c r="AK110" s="9">
        <f>AJ110/$AJ$133*100</f>
        <v>20.0172838815512</v>
      </c>
      <c r="AL110" s="3">
        <f>sum(AJ110:AJ122)+AJ131</f>
        <v>5471323.0775</v>
      </c>
      <c r="AM110" s="9">
        <f>AL110/$AJ$133*100</f>
        <v>100</v>
      </c>
      <c r="AN110" s="9">
        <f>AK110/AM110*100</f>
        <v>20.0172838815512</v>
      </c>
      <c r="AO110" s="3"/>
      <c r="AP110" s="3"/>
    </row>
    <row r="111" spans="1:42">
      <c r="A111" s="1" t="str">
        <v>RECT- 110</v>
      </c>
      <c r="B111" s="3">
        <v>2358506.76</v>
      </c>
      <c r="C111" s="1" t="str">
        <v>DG427: 8 mer</v>
      </c>
      <c r="D111" s="3">
        <v>15070.42</v>
      </c>
      <c r="E111" s="3">
        <f>B111-D111</f>
        <v>2343436.34</v>
      </c>
      <c r="F111" s="3"/>
      <c r="G111" s="3"/>
      <c r="H111" s="3" t="s">
        <v>14</v>
      </c>
      <c r="I111" s="3">
        <v>854550.92</v>
      </c>
      <c r="J111" s="9">
        <f>I111/$I$133*100</f>
        <v>15.9634194550651</v>
      </c>
      <c r="K111" s="3">
        <f>sum(I111:I126)+I131</f>
        <v>5353182.145</v>
      </c>
      <c r="L111" s="9">
        <f>K111/$I$133*100</f>
        <v>100</v>
      </c>
      <c r="M111" s="9">
        <f>J111/L111*100</f>
        <v>15.9634194550651</v>
      </c>
      <c r="N111" s="3"/>
      <c r="O111" s="3"/>
      <c r="P111" s="1"/>
      <c r="Q111" s="3" t="s">
        <v>14</v>
      </c>
      <c r="R111" s="3">
        <v>177571.87</v>
      </c>
      <c r="S111" s="9">
        <f>R111/$R$133*100</f>
        <v>2.97712751481661</v>
      </c>
      <c r="T111" s="3">
        <f>sum(R111:R126)+R131</f>
        <v>4932896.875</v>
      </c>
      <c r="U111" s="9">
        <f>T111/$R$133*100</f>
        <v>82.7037695459049</v>
      </c>
      <c r="V111" s="9">
        <f>S111/U111*100</f>
        <v>3.59974827164819</v>
      </c>
      <c r="W111" s="3"/>
      <c r="X111" s="3"/>
      <c r="Y111" s="1"/>
      <c r="Z111" s="3" t="s">
        <v>14</v>
      </c>
      <c r="AA111" s="3">
        <v>119603.65</v>
      </c>
      <c r="AB111" s="9">
        <f>AA111/$AA$133*100</f>
        <v>3.02080258116976</v>
      </c>
      <c r="AC111" s="3">
        <f>sum(AA111:AA126)+AA131</f>
        <v>3706653.945</v>
      </c>
      <c r="AD111" s="9">
        <f>AC111/$AA$133*100</f>
        <v>93.618127912978</v>
      </c>
      <c r="AE111" s="9">
        <f>AB111/AD111*100</f>
        <v>3.22672825072695</v>
      </c>
      <c r="AF111" s="3"/>
      <c r="AG111" s="3"/>
      <c r="AH111" s="1"/>
      <c r="AI111" s="3" t="s">
        <v>14</v>
      </c>
      <c r="AJ111" s="3">
        <v>904727.43</v>
      </c>
      <c r="AK111" s="9">
        <f>AJ111/$AJ$133*100</f>
        <v>16.5358071015868</v>
      </c>
      <c r="AL111" s="3">
        <f>sum(AJ111:AJ122)+AJ131</f>
        <v>4376112.805</v>
      </c>
      <c r="AM111" s="9">
        <f>AL111/$AJ$133*100</f>
        <v>79.9827161184488</v>
      </c>
      <c r="AN111" s="9">
        <f>AK111/AM111*100</f>
        <v>20.674225512795</v>
      </c>
      <c r="AO111" s="3"/>
      <c r="AP111" s="3"/>
    </row>
    <row r="112" spans="1:42">
      <c r="A112" s="1" t="str">
        <v>RECT- 111</v>
      </c>
      <c r="B112" s="3">
        <v>1647755.74</v>
      </c>
      <c r="C112" s="1" t="str">
        <v>DG427: 9 mer</v>
      </c>
      <c r="D112" s="3">
        <v>13883.105</v>
      </c>
      <c r="E112" s="3">
        <f>B112-D112</f>
        <v>1633872.635</v>
      </c>
      <c r="F112" s="3"/>
      <c r="G112" s="3"/>
      <c r="H112" s="3" t="s">
        <v>15</v>
      </c>
      <c r="I112" s="3">
        <v>208807.185</v>
      </c>
      <c r="J112" s="9">
        <f>I112/$I$133*100</f>
        <v>3.90061797532951</v>
      </c>
      <c r="K112" s="3">
        <f>sum(I112:I126)+I131</f>
        <v>4498631.225</v>
      </c>
      <c r="L112" s="9">
        <f>K112/$I$133*100</f>
        <v>84.0365805449349</v>
      </c>
      <c r="M112" s="9">
        <f>J112/L112*100</f>
        <v>4.64157150378558</v>
      </c>
      <c r="N112" s="3"/>
      <c r="O112" s="3"/>
      <c r="P112" s="1"/>
      <c r="Q112" s="3" t="s">
        <v>15</v>
      </c>
      <c r="R112" s="3">
        <v>123323.275</v>
      </c>
      <c r="S112" s="9">
        <f>R112/$R$133*100</f>
        <v>2.06760854193739</v>
      </c>
      <c r="T112" s="3">
        <f>sum(R112:R126)+R131</f>
        <v>4755325.005</v>
      </c>
      <c r="U112" s="9">
        <f>T112/$R$133*100</f>
        <v>79.7266420310883</v>
      </c>
      <c r="V112" s="9">
        <f>S112/U112*100</f>
        <v>2.59337216426493</v>
      </c>
      <c r="W112" s="3"/>
      <c r="X112" s="3"/>
      <c r="Y112" s="1"/>
      <c r="Z112" s="3" t="s">
        <v>15</v>
      </c>
      <c r="AA112" s="3">
        <v>84280.885</v>
      </c>
      <c r="AB112" s="9">
        <f>AA112/$AA$133*100</f>
        <v>2.12866342248979</v>
      </c>
      <c r="AC112" s="3">
        <f>sum(AA112:AA126)+AA131</f>
        <v>3587050.295</v>
      </c>
      <c r="AD112" s="9">
        <f>AC112/$AA$133*100</f>
        <v>90.5973253318083</v>
      </c>
      <c r="AE112" s="9">
        <f>AB112/AD112*100</f>
        <v>2.34958749024176</v>
      </c>
      <c r="AF112" s="3"/>
      <c r="AG112" s="3"/>
      <c r="AH112" s="1"/>
      <c r="AI112" s="3" t="s">
        <v>15</v>
      </c>
      <c r="AJ112" s="3">
        <v>267431.305</v>
      </c>
      <c r="AK112" s="9">
        <f>AJ112/$AJ$133*100</f>
        <v>4.88787266282577</v>
      </c>
      <c r="AL112" s="3">
        <f>sum(AJ112:AJ122)+AJ131</f>
        <v>3471385.375</v>
      </c>
      <c r="AM112" s="9">
        <f>AL112/$AJ$133*100</f>
        <v>63.4469090168621</v>
      </c>
      <c r="AN112" s="9">
        <f>AK112/AM112*100</f>
        <v>7.70387831111952</v>
      </c>
      <c r="AO112" s="3"/>
      <c r="AP112" s="3"/>
    </row>
    <row r="113" spans="1:42">
      <c r="A113" s="1" t="str">
        <v>RECT- 112</v>
      </c>
      <c r="B113" s="3">
        <v>505439.59</v>
      </c>
      <c r="C113" s="1" t="str">
        <v>DG427: 10 mer</v>
      </c>
      <c r="D113" s="3">
        <v>12115.985</v>
      </c>
      <c r="E113" s="3">
        <f>B113-D113</f>
        <v>493323.605</v>
      </c>
      <c r="F113" s="3"/>
      <c r="G113" s="3"/>
      <c r="H113" s="3" t="s">
        <v>16</v>
      </c>
      <c r="I113" s="3">
        <v>346912.265</v>
      </c>
      <c r="J113" s="9">
        <f>I113/$I$133*100</f>
        <v>6.48048685068608</v>
      </c>
      <c r="K113" s="3">
        <f>sum(I113:I126)+I131</f>
        <v>4289824.04</v>
      </c>
      <c r="L113" s="9">
        <f>K113/$I$133*100</f>
        <v>80.1359625696054</v>
      </c>
      <c r="M113" s="9">
        <f>J113/L113*100</f>
        <v>8.08686467708825</v>
      </c>
      <c r="N113" s="3"/>
      <c r="O113" s="3"/>
      <c r="P113" s="1"/>
      <c r="Q113" s="3" t="s">
        <v>16</v>
      </c>
      <c r="R113" s="3">
        <v>77886.525</v>
      </c>
      <c r="S113" s="9">
        <f>R113/$R$133*100</f>
        <v>1.30582685540763</v>
      </c>
      <c r="T113" s="3">
        <f>sum(R113:R126)+R131</f>
        <v>4632001.73</v>
      </c>
      <c r="U113" s="9">
        <f>T113/$R$133*100</f>
        <v>77.6590334891509</v>
      </c>
      <c r="V113" s="9">
        <f>S113/U113*100</f>
        <v>1.68148739011805</v>
      </c>
      <c r="W113" s="3"/>
      <c r="X113" s="3"/>
      <c r="Y113" s="1"/>
      <c r="Z113" s="3" t="s">
        <v>16</v>
      </c>
      <c r="AA113" s="3">
        <v>85533.745</v>
      </c>
      <c r="AB113" s="9">
        <f>AA113/$AA$133*100</f>
        <v>2.16030662670508</v>
      </c>
      <c r="AC113" s="3">
        <f>sum(AA113:AA126)+AA131</f>
        <v>3502769.41</v>
      </c>
      <c r="AD113" s="9">
        <f>AC113/$AA$133*100</f>
        <v>88.4686619093185</v>
      </c>
      <c r="AE113" s="9">
        <f>AB113/AD113*100</f>
        <v>2.44188911653194</v>
      </c>
      <c r="AF113" s="3"/>
      <c r="AG113" s="3"/>
      <c r="AH113" s="1"/>
      <c r="AI113" s="3" t="s">
        <v>16</v>
      </c>
      <c r="AJ113" s="3">
        <v>38063.515</v>
      </c>
      <c r="AK113" s="9">
        <f>AJ113/$AJ$133*100</f>
        <v>0.695691233378825</v>
      </c>
      <c r="AL113" s="3">
        <f>sum(AJ113:AJ122)+AJ131</f>
        <v>3203954.07</v>
      </c>
      <c r="AM113" s="9">
        <f>AL113/$AJ$133*100</f>
        <v>58.5590363540363</v>
      </c>
      <c r="AN113" s="9">
        <f>AK113/AM113*100</f>
        <v>1.18801687441169</v>
      </c>
      <c r="AO113" s="3"/>
      <c r="AP113" s="3"/>
    </row>
    <row r="114" spans="1:42">
      <c r="A114" s="1" t="str">
        <v>RECT- 113</v>
      </c>
      <c r="B114" s="3">
        <v>1202052.29</v>
      </c>
      <c r="C114" s="1" t="str">
        <v>DG427: 11 mer</v>
      </c>
      <c r="D114" s="3">
        <v>15873.875</v>
      </c>
      <c r="E114" s="3">
        <f>B114-D114</f>
        <v>1186178.415</v>
      </c>
      <c r="F114" s="3"/>
      <c r="G114" s="3"/>
      <c r="H114" s="3" t="s">
        <v>17</v>
      </c>
      <c r="I114" s="3">
        <v>350282.845</v>
      </c>
      <c r="J114" s="9">
        <f>I114/$I$133*100</f>
        <v>6.54345089541129</v>
      </c>
      <c r="K114" s="3">
        <f>sum(I114:I126)+I131</f>
        <v>3942911.775</v>
      </c>
      <c r="L114" s="9">
        <f>K114/$I$133*100</f>
        <v>73.6554757189193</v>
      </c>
      <c r="M114" s="9">
        <f>J114/L114*100</f>
        <v>8.88386210467517</v>
      </c>
      <c r="N114" s="3"/>
      <c r="O114" s="3"/>
      <c r="P114" s="1"/>
      <c r="Q114" s="3" t="s">
        <v>17</v>
      </c>
      <c r="R114" s="3">
        <v>474236.085</v>
      </c>
      <c r="S114" s="9">
        <f>R114/$R$133*100</f>
        <v>7.95092881081001</v>
      </c>
      <c r="T114" s="3">
        <f>sum(R114:R126)+R131</f>
        <v>4554115.205</v>
      </c>
      <c r="U114" s="9">
        <f>T114/$R$133*100</f>
        <v>76.3532066337433</v>
      </c>
      <c r="V114" s="9">
        <f>S114/U114*100</f>
        <v>10.4133528391933</v>
      </c>
      <c r="W114" s="3"/>
      <c r="X114" s="3"/>
      <c r="Y114" s="1"/>
      <c r="Z114" s="3" t="s">
        <v>17</v>
      </c>
      <c r="AA114" s="3">
        <v>125628.055</v>
      </c>
      <c r="AB114" s="9">
        <f>AA114/$AA$133*100</f>
        <v>3.17295962799911</v>
      </c>
      <c r="AC114" s="3">
        <f>sum(AA114:AA126)+AA131</f>
        <v>3417235.665</v>
      </c>
      <c r="AD114" s="9">
        <f>AC114/$AA$133*100</f>
        <v>86.3083552826134</v>
      </c>
      <c r="AE114" s="9">
        <f>AB114/AD114*100</f>
        <v>3.67630644519801</v>
      </c>
      <c r="AF114" s="3"/>
      <c r="AG114" s="3"/>
      <c r="AH114" s="1"/>
      <c r="AI114" s="3" t="s">
        <v>17</v>
      </c>
      <c r="AJ114" s="3">
        <v>1259334.105</v>
      </c>
      <c r="AK114" s="9">
        <f>AJ114/$AJ$133*100</f>
        <v>23.016994009709</v>
      </c>
      <c r="AL114" s="3">
        <f>sum(AJ114:AJ122)+AJ131</f>
        <v>3165890.555</v>
      </c>
      <c r="AM114" s="9">
        <f>AL114/$AJ$133*100</f>
        <v>57.8633451206574</v>
      </c>
      <c r="AN114" s="9">
        <f>AK114/AM114*100</f>
        <v>39.7781945750175</v>
      </c>
      <c r="AO114" s="3"/>
      <c r="AP114" s="3"/>
    </row>
    <row r="115" spans="1:42">
      <c r="A115" s="1" t="str">
        <v>RECT- 114</v>
      </c>
      <c r="B115" s="3">
        <v>742662.23</v>
      </c>
      <c r="C115" s="1" t="str">
        <v>DG427: 12 mer</v>
      </c>
      <c r="D115" s="3">
        <v>16392.465</v>
      </c>
      <c r="E115" s="3">
        <f>B115-D115</f>
        <v>726269.765</v>
      </c>
      <c r="F115" s="3"/>
      <c r="G115" s="3"/>
      <c r="H115" s="3" t="s">
        <v>18</v>
      </c>
      <c r="I115" s="3">
        <v>120203.355</v>
      </c>
      <c r="J115" s="9">
        <f>I115/$I$133*100</f>
        <v>2.24545609964482</v>
      </c>
      <c r="K115" s="3">
        <f>sum(I115:I126)+I131</f>
        <v>3592628.93</v>
      </c>
      <c r="L115" s="9">
        <f>K115/$I$133*100</f>
        <v>67.112024823508</v>
      </c>
      <c r="M115" s="9">
        <f>J115/L115*100</f>
        <v>3.34583274092824</v>
      </c>
      <c r="N115" s="3"/>
      <c r="O115" s="3"/>
      <c r="P115" s="1"/>
      <c r="Q115" s="3" t="s">
        <v>18</v>
      </c>
      <c r="R115" s="3">
        <v>288555.195</v>
      </c>
      <c r="S115" s="9">
        <f>R115/$R$133*100</f>
        <v>4.83784740554781</v>
      </c>
      <c r="T115" s="3">
        <f>sum(R115:R126)+R131</f>
        <v>4079879.12</v>
      </c>
      <c r="U115" s="9">
        <f>T115/$R$133*100</f>
        <v>68.4022778229333</v>
      </c>
      <c r="V115" s="9">
        <f>S115/U115*100</f>
        <v>7.07264079431844</v>
      </c>
      <c r="W115" s="3"/>
      <c r="X115" s="3"/>
      <c r="Y115" s="1"/>
      <c r="Z115" s="3" t="s">
        <v>18</v>
      </c>
      <c r="AA115" s="3">
        <v>264962.925</v>
      </c>
      <c r="AB115" s="9">
        <f>AA115/$AA$133*100</f>
        <v>6.69210921033169</v>
      </c>
      <c r="AC115" s="3">
        <f>sum(AA115:AA126)+AA131</f>
        <v>3291607.61</v>
      </c>
      <c r="AD115" s="9">
        <f>AC115/$AA$133*100</f>
        <v>83.1353956546143</v>
      </c>
      <c r="AE115" s="9">
        <f>AB115/AD115*100</f>
        <v>8.04965100320691</v>
      </c>
      <c r="AF115" s="3"/>
      <c r="AG115" s="3"/>
      <c r="AH115" s="1"/>
      <c r="AI115" s="3" t="s">
        <v>18</v>
      </c>
      <c r="AJ115" s="3">
        <v>129404.425</v>
      </c>
      <c r="AK115" s="9">
        <f>AJ115/$AJ$133*100</f>
        <v>2.36513953146281</v>
      </c>
      <c r="AL115" s="3">
        <f>sum(AJ115:AJ122)+AJ131</f>
        <v>1906556.45</v>
      </c>
      <c r="AM115" s="9">
        <f>AL115/$AJ$133*100</f>
        <v>34.8463511109485</v>
      </c>
      <c r="AN115" s="9">
        <f>AK115/AM115*100</f>
        <v>6.78733771559714</v>
      </c>
      <c r="AO115" s="3"/>
      <c r="AP115" s="3"/>
    </row>
    <row r="116" spans="1:42">
      <c r="A116" s="1" t="str">
        <v>RECT- 115</v>
      </c>
      <c r="B116" s="3">
        <v>1844840.47</v>
      </c>
      <c r="C116" s="1" t="str">
        <v>DG427: 13 mer</v>
      </c>
      <c r="D116" s="3">
        <v>15347.72</v>
      </c>
      <c r="E116" s="3">
        <f>B116-D116</f>
        <v>1829492.75</v>
      </c>
      <c r="F116" s="3"/>
      <c r="G116" s="3"/>
      <c r="H116" s="3" t="s">
        <v>19</v>
      </c>
      <c r="I116" s="3">
        <v>593712.16</v>
      </c>
      <c r="J116" s="9">
        <f>I116/$I$133*100</f>
        <v>11.0908268001779</v>
      </c>
      <c r="K116" s="3">
        <f>sum(I116:I126)+I131</f>
        <v>3472425.575</v>
      </c>
      <c r="L116" s="9">
        <f>K116/$I$133*100</f>
        <v>64.8665687238632</v>
      </c>
      <c r="M116" s="9">
        <f>J116/L116*100</f>
        <v>17.0979088587089</v>
      </c>
      <c r="N116" s="3"/>
      <c r="O116" s="3"/>
      <c r="P116" s="1"/>
      <c r="Q116" s="3" t="s">
        <v>19</v>
      </c>
      <c r="R116" s="3">
        <v>379004.68</v>
      </c>
      <c r="S116" s="9">
        <f>R116/$R$133*100</f>
        <v>6.35430184449973</v>
      </c>
      <c r="T116" s="3">
        <f>sum(R116:R126)+R131</f>
        <v>3791323.925</v>
      </c>
      <c r="U116" s="9">
        <f>T116/$R$133*100</f>
        <v>63.5644304173855</v>
      </c>
      <c r="V116" s="9">
        <f>S116/U116*100</f>
        <v>9.99663145374739</v>
      </c>
      <c r="W116" s="3"/>
      <c r="X116" s="3"/>
      <c r="Y116" s="1"/>
      <c r="Z116" s="3" t="s">
        <v>19</v>
      </c>
      <c r="AA116" s="3">
        <v>772985.15</v>
      </c>
      <c r="AB116" s="9">
        <f>AA116/$AA$133*100</f>
        <v>19.5231126836505</v>
      </c>
      <c r="AC116" s="3">
        <f>sum(AA116:AA126)+AA131</f>
        <v>3026644.685</v>
      </c>
      <c r="AD116" s="9">
        <f>AC116/$AA$133*100</f>
        <v>76.4432864442826</v>
      </c>
      <c r="AE116" s="9">
        <f>AB116/AD116*100</f>
        <v>25.5393424220194</v>
      </c>
      <c r="AF116" s="3"/>
      <c r="AG116" s="3"/>
      <c r="AH116" s="1"/>
      <c r="AI116" s="3" t="s">
        <v>19</v>
      </c>
      <c r="AJ116" s="3">
        <v>269064.2</v>
      </c>
      <c r="AK116" s="9">
        <f>AJ116/$AJ$133*100</f>
        <v>4.9177172721985</v>
      </c>
      <c r="AL116" s="3">
        <f>sum(AJ116:AJ122)+AJ131</f>
        <v>1777152.025</v>
      </c>
      <c r="AM116" s="9">
        <f>AL116/$AJ$133*100</f>
        <v>32.4812115794856</v>
      </c>
      <c r="AN116" s="9">
        <f>AK116/AM116*100</f>
        <v>15.1401903841063</v>
      </c>
      <c r="AO116" s="3"/>
      <c r="AP116" s="3"/>
    </row>
    <row r="117" spans="1:42">
      <c r="A117" s="1" t="str">
        <v>RECT- 116</v>
      </c>
      <c r="B117" s="3">
        <v>1410957.51</v>
      </c>
      <c r="C117" s="1" t="str">
        <v>DG427: 14 mer</v>
      </c>
      <c r="D117" s="3">
        <v>13843.88</v>
      </c>
      <c r="E117" s="3">
        <f>B117-D117</f>
        <v>1397113.63</v>
      </c>
      <c r="F117" s="3"/>
      <c r="G117" s="3"/>
      <c r="H117" s="3" t="s">
        <v>20</v>
      </c>
      <c r="I117" s="3">
        <v>206948.255</v>
      </c>
      <c r="J117" s="9">
        <f>I117/$I$133*100</f>
        <v>3.86589227480882</v>
      </c>
      <c r="K117" s="3">
        <f>sum(I117:I126)+I131</f>
        <v>2878713.415</v>
      </c>
      <c r="L117" s="9">
        <f>K117/$I$133*100</f>
        <v>53.7757419236853</v>
      </c>
      <c r="M117" s="9">
        <f>J117/L117*100</f>
        <v>7.18891480901373</v>
      </c>
      <c r="N117" s="3"/>
      <c r="O117" s="3"/>
      <c r="P117" s="1"/>
      <c r="Q117" s="3" t="s">
        <v>20</v>
      </c>
      <c r="R117" s="3">
        <v>541508.225</v>
      </c>
      <c r="S117" s="9">
        <f>R117/$R$133*100</f>
        <v>9.07879742521721</v>
      </c>
      <c r="T117" s="3">
        <f>sum(R117:R126)+R131</f>
        <v>3412319.245</v>
      </c>
      <c r="U117" s="9">
        <f>T117/$R$133*100</f>
        <v>57.2101285728858</v>
      </c>
      <c r="V117" s="9">
        <f>S117/U117*100</f>
        <v>15.8692134621771</v>
      </c>
      <c r="W117" s="3"/>
      <c r="X117" s="3"/>
      <c r="Y117" s="1"/>
      <c r="Z117" s="3" t="s">
        <v>20</v>
      </c>
      <c r="AA117" s="3">
        <v>403167.185</v>
      </c>
      <c r="AB117" s="9">
        <f>AA117/$AA$133*100</f>
        <v>10.182703229299</v>
      </c>
      <c r="AC117" s="3">
        <f>sum(AA117:AA126)+AA131</f>
        <v>2253659.535</v>
      </c>
      <c r="AD117" s="9">
        <f>AC117/$AA$133*100</f>
        <v>56.9201737606321</v>
      </c>
      <c r="AE117" s="9">
        <f>AB117/AD117*100</f>
        <v>17.8894450886966</v>
      </c>
      <c r="AF117" s="3"/>
      <c r="AG117" s="3"/>
      <c r="AH117" s="1"/>
      <c r="AI117" s="3" t="s">
        <v>20</v>
      </c>
      <c r="AJ117" s="3">
        <v>365994.055</v>
      </c>
      <c r="AK117" s="9">
        <f>AJ117/$AJ$133*100</f>
        <v>6.68931535966311</v>
      </c>
      <c r="AL117" s="3">
        <f>sum(AJ117:AJ122)+AJ131</f>
        <v>1508087.825</v>
      </c>
      <c r="AM117" s="9">
        <f>AL117/$AJ$133*100</f>
        <v>27.5634943072871</v>
      </c>
      <c r="AN117" s="9">
        <f>AK117/AM117*100</f>
        <v>24.2687494012492</v>
      </c>
      <c r="AO117" s="3"/>
      <c r="AP117" s="3"/>
    </row>
    <row r="118" spans="1:42">
      <c r="A118" s="1" t="str">
        <v>RECT- 117</v>
      </c>
      <c r="B118" s="3">
        <v>396257.89</v>
      </c>
      <c r="C118" s="1" t="str">
        <v>DG427: 15 mer</v>
      </c>
      <c r="D118" s="3">
        <v>12093.97</v>
      </c>
      <c r="E118" s="3">
        <f>B118-D118</f>
        <v>384163.92</v>
      </c>
      <c r="F118" s="3"/>
      <c r="G118" s="3"/>
      <c r="H118" s="3" t="s">
        <v>21</v>
      </c>
      <c r="I118" s="3">
        <v>241947.835</v>
      </c>
      <c r="J118" s="9">
        <f>I118/$I$133*100</f>
        <v>4.51970115057611</v>
      </c>
      <c r="K118" s="3">
        <f>sum(I118:I126)+I131</f>
        <v>2671765.16</v>
      </c>
      <c r="L118" s="9">
        <f>K118/$I$133*100</f>
        <v>49.9098496488765</v>
      </c>
      <c r="M118" s="9">
        <f>J118/L118*100</f>
        <v>9.05572984565754</v>
      </c>
      <c r="N118" s="3"/>
      <c r="O118" s="3"/>
      <c r="P118" s="1"/>
      <c r="Q118" s="3" t="s">
        <v>21</v>
      </c>
      <c r="R118" s="3">
        <v>244959.635</v>
      </c>
      <c r="S118" s="9">
        <f>R118/$R$133*100</f>
        <v>4.10693467032777</v>
      </c>
      <c r="T118" s="3">
        <f>sum(R118:R126)+R131</f>
        <v>2870811.02</v>
      </c>
      <c r="U118" s="9">
        <f>T118/$R$133*100</f>
        <v>48.1313311476685</v>
      </c>
      <c r="V118" s="9">
        <f>S118/U118*100</f>
        <v>8.53276768458274</v>
      </c>
      <c r="W118" s="3"/>
      <c r="X118" s="3"/>
      <c r="Y118" s="1"/>
      <c r="Z118" s="3" t="s">
        <v>21</v>
      </c>
      <c r="AA118" s="3">
        <v>93923.335</v>
      </c>
      <c r="AB118" s="9">
        <f>AA118/$AA$133*100</f>
        <v>2.37220062096827</v>
      </c>
      <c r="AC118" s="3">
        <f>sum(AA118:AA126)+AA131</f>
        <v>1850492.35</v>
      </c>
      <c r="AD118" s="9">
        <f>AC118/$AA$133*100</f>
        <v>46.7374705313332</v>
      </c>
      <c r="AE118" s="9">
        <f>AB118/AD118*100</f>
        <v>5.07558623519843</v>
      </c>
      <c r="AF118" s="3"/>
      <c r="AG118" s="3"/>
      <c r="AH118" s="1"/>
      <c r="AI118" s="3" t="s">
        <v>21</v>
      </c>
      <c r="AJ118" s="3">
        <v>61720.495</v>
      </c>
      <c r="AK118" s="9">
        <f>AJ118/$AJ$133*100</f>
        <v>1.1280725726802</v>
      </c>
      <c r="AL118" s="3">
        <f>sum(AJ118:AJ122)+AJ131</f>
        <v>1142093.77</v>
      </c>
      <c r="AM118" s="9">
        <f>AL118/$AJ$133*100</f>
        <v>20.874178947624</v>
      </c>
      <c r="AN118" s="9">
        <f>AK118/AM118*100</f>
        <v>5.40415302326708</v>
      </c>
      <c r="AO118" s="3"/>
      <c r="AP118" s="3"/>
    </row>
    <row r="119" spans="1:42">
      <c r="A119" s="1" t="str">
        <v>RECT- 118</v>
      </c>
      <c r="B119" s="4">
        <v>374080.5</v>
      </c>
      <c r="C119" s="1" t="str">
        <v>DG428: 3 mer</v>
      </c>
      <c r="D119" s="3">
        <v>276010</v>
      </c>
      <c r="E119" s="4">
        <f>B119-D119</f>
        <v>98070.5</v>
      </c>
      <c r="F119" s="3"/>
      <c r="G119" s="3"/>
      <c r="H119" s="3" t="s">
        <v>22</v>
      </c>
      <c r="I119" s="3">
        <v>120355.175</v>
      </c>
      <c r="J119" s="9">
        <f>I119/$I$133*100</f>
        <v>2.24829216977821</v>
      </c>
      <c r="K119" s="3">
        <f>sum(I119:I126)+I131</f>
        <v>2429817.325</v>
      </c>
      <c r="L119" s="9">
        <f>K119/$I$133*100</f>
        <v>45.3901484983003</v>
      </c>
      <c r="M119" s="9">
        <f>J119/L119*100</f>
        <v>4.95326022090982</v>
      </c>
      <c r="N119" s="3"/>
      <c r="O119" s="3"/>
      <c r="P119" s="1"/>
      <c r="Q119" s="3" t="s">
        <v>22</v>
      </c>
      <c r="R119" s="3">
        <v>164080.845</v>
      </c>
      <c r="S119" s="9">
        <f>R119/$R$133*100</f>
        <v>2.75094021538355</v>
      </c>
      <c r="T119" s="3">
        <f>sum(R119:R126)+R131</f>
        <v>2625851.385</v>
      </c>
      <c r="U119" s="9">
        <f>T119/$R$133*100</f>
        <v>44.0243964773408</v>
      </c>
      <c r="V119" s="9">
        <f>S119/U119*100</f>
        <v>6.24867218066113</v>
      </c>
      <c r="W119" s="3"/>
      <c r="X119" s="3"/>
      <c r="Y119" s="1"/>
      <c r="Z119" s="3" t="s">
        <v>22</v>
      </c>
      <c r="AA119" s="3">
        <v>66699.945</v>
      </c>
      <c r="AB119" s="9">
        <f>AA119/$AA$133*100</f>
        <v>1.68462556134266</v>
      </c>
      <c r="AC119" s="3">
        <f>sum(AA119:AA126)+AA131</f>
        <v>1756569.015</v>
      </c>
      <c r="AD119" s="9">
        <f>AC119/$AA$133*100</f>
        <v>44.3652699103649</v>
      </c>
      <c r="AE119" s="9">
        <f>AB119/AD119*100</f>
        <v>3.79717189762681</v>
      </c>
      <c r="AF119" s="3"/>
      <c r="AG119" s="3"/>
      <c r="AH119" s="1"/>
      <c r="AI119" s="3" t="s">
        <v>22</v>
      </c>
      <c r="AJ119" s="3">
        <v>85076.255</v>
      </c>
      <c r="AK119" s="9">
        <f>AJ119/$AJ$133*100</f>
        <v>1.55494847946127</v>
      </c>
      <c r="AL119" s="3">
        <f>sum(AJ119:AJ122)+AJ131</f>
        <v>1080373.275</v>
      </c>
      <c r="AM119" s="9">
        <f>AL119/$AJ$133*100</f>
        <v>19.7461063749438</v>
      </c>
      <c r="AN119" s="9">
        <f>AK119/AM119*100</f>
        <v>7.87470932210906</v>
      </c>
      <c r="AO119" s="3"/>
      <c r="AP119" s="3"/>
    </row>
    <row r="120" spans="1:42">
      <c r="A120" s="1" t="str">
        <v>RECT- 119</v>
      </c>
      <c r="B120" s="4">
        <v>366929.53</v>
      </c>
      <c r="C120" s="1" t="str">
        <v>DG428: 4 mer</v>
      </c>
      <c r="D120" s="3">
        <v>72567.085</v>
      </c>
      <c r="E120" s="4">
        <f>B120-D120</f>
        <v>294362.445</v>
      </c>
      <c r="F120" s="3"/>
      <c r="G120" s="3"/>
      <c r="H120" s="3" t="s">
        <v>23</v>
      </c>
      <c r="I120" s="3">
        <v>97119.115</v>
      </c>
      <c r="J120" s="9">
        <f>I120/$I$133*100</f>
        <v>1.81423146773946</v>
      </c>
      <c r="K120" s="3">
        <f>sum(I120:I126)+I131</f>
        <v>2309462.15</v>
      </c>
      <c r="L120" s="9">
        <f>K120/$I$133*100</f>
        <v>43.1418563285222</v>
      </c>
      <c r="M120" s="9">
        <f>J120/L120*100</f>
        <v>4.2052698287348</v>
      </c>
      <c r="N120" s="3"/>
      <c r="O120" s="3"/>
      <c r="P120" s="1"/>
      <c r="Q120" s="3" t="s">
        <v>23</v>
      </c>
      <c r="R120" s="3">
        <v>225388.855</v>
      </c>
      <c r="S120" s="9">
        <f>R120/$R$133*100</f>
        <v>3.77881565223992</v>
      </c>
      <c r="T120" s="3">
        <f>sum(R120:R126)+R131</f>
        <v>2461770.54</v>
      </c>
      <c r="U120" s="9">
        <f>T120/$R$133*100</f>
        <v>41.2734562619572</v>
      </c>
      <c r="V120" s="9">
        <f>S120/U120*100</f>
        <v>9.15555903110287</v>
      </c>
      <c r="W120" s="3"/>
      <c r="X120" s="3"/>
      <c r="Y120" s="1"/>
      <c r="Z120" s="3" t="s">
        <v>23</v>
      </c>
      <c r="AA120" s="3">
        <v>109162.395</v>
      </c>
      <c r="AB120" s="9">
        <f>AA120/$AA$133*100</f>
        <v>2.75709014384321</v>
      </c>
      <c r="AC120" s="3">
        <f>sum(AA120:AA126)+AA131</f>
        <v>1689869.07</v>
      </c>
      <c r="AD120" s="9">
        <f>AC120/$AA$133*100</f>
        <v>42.6806443490222</v>
      </c>
      <c r="AE120" s="9">
        <f>AB120/AD120*100</f>
        <v>6.45981377717032</v>
      </c>
      <c r="AF120" s="3"/>
      <c r="AG120" s="3"/>
      <c r="AH120" s="1"/>
      <c r="AI120" s="3" t="s">
        <v>23</v>
      </c>
      <c r="AJ120" s="3">
        <v>62551.055</v>
      </c>
      <c r="AK120" s="9">
        <f>AJ120/$AJ$133*100</f>
        <v>1.1432528131492</v>
      </c>
      <c r="AL120" s="3">
        <f>sum(AJ120:AJ122)+AJ131</f>
        <v>995297.02</v>
      </c>
      <c r="AM120" s="9">
        <f>AL120/$AJ$133*100</f>
        <v>18.1911578954826</v>
      </c>
      <c r="AN120" s="9">
        <f>AK120/AM120*100</f>
        <v>6.28466214035284</v>
      </c>
      <c r="AO120" s="3"/>
      <c r="AP120" s="3"/>
    </row>
    <row r="121" spans="1:42">
      <c r="A121" s="1" t="str">
        <v>RECT- 120</v>
      </c>
      <c r="B121" s="4">
        <v>115737.3</v>
      </c>
      <c r="C121" s="1" t="str">
        <v>DG428: 5 mer</v>
      </c>
      <c r="D121" s="3">
        <v>35126.005</v>
      </c>
      <c r="E121" s="4">
        <f>B121-D121</f>
        <v>80611.295</v>
      </c>
      <c r="F121" s="3"/>
      <c r="G121" s="3"/>
      <c r="H121" s="3" t="s">
        <v>24</v>
      </c>
      <c r="I121" s="3">
        <v>107947.62</v>
      </c>
      <c r="J121" s="9">
        <f>I121/$I$133*100</f>
        <v>2.01651311455609</v>
      </c>
      <c r="K121" s="3">
        <f>sum(I121:I126)+I131</f>
        <v>2212343.035</v>
      </c>
      <c r="L121" s="9">
        <f>K121/$I$133*100</f>
        <v>41.3276248607827</v>
      </c>
      <c r="M121" s="9">
        <f>J121/L121*100</f>
        <v>4.87933463718026</v>
      </c>
      <c r="N121" s="3"/>
      <c r="O121" s="3"/>
      <c r="P121" s="1"/>
      <c r="Q121" s="3" t="s">
        <v>24</v>
      </c>
      <c r="R121" s="3">
        <v>201624.68</v>
      </c>
      <c r="S121" s="9">
        <f>R121/$R$133*100</f>
        <v>3.38039117622681</v>
      </c>
      <c r="T121" s="3">
        <f>sum(R121:R126)+R131</f>
        <v>2236381.685</v>
      </c>
      <c r="U121" s="9">
        <f>T121/$R$133*100</f>
        <v>37.4946406097173</v>
      </c>
      <c r="V121" s="9">
        <f>S121/U121*100</f>
        <v>9.01566496239661</v>
      </c>
      <c r="W121" s="3"/>
      <c r="X121" s="3"/>
      <c r="Y121" s="1"/>
      <c r="Z121" s="3" t="s">
        <v>24</v>
      </c>
      <c r="AA121" s="3">
        <v>488548.07</v>
      </c>
      <c r="AB121" s="9">
        <f>AA121/$AA$133*100</f>
        <v>12.3391491052447</v>
      </c>
      <c r="AC121" s="3">
        <f>sum(AA121:AA126)+AA131</f>
        <v>1580706.675</v>
      </c>
      <c r="AD121" s="9">
        <f>AC121/$AA$133*100</f>
        <v>39.923554205179</v>
      </c>
      <c r="AE121" s="9">
        <f>AB121/AD121*100</f>
        <v>30.906940403728</v>
      </c>
      <c r="AF121" s="3"/>
      <c r="AG121" s="3"/>
      <c r="AH121" s="1"/>
      <c r="AI121" s="3" t="s">
        <v>24</v>
      </c>
      <c r="AJ121" s="3">
        <v>143015.12</v>
      </c>
      <c r="AK121" s="9">
        <f>AJ121/$AJ$133*100</f>
        <v>2.61390376649715</v>
      </c>
      <c r="AL121" s="3">
        <f>sum(AJ121:AJ122)+AJ131</f>
        <v>932745.965</v>
      </c>
      <c r="AM121" s="9">
        <f>AL121/$AJ$133*100</f>
        <v>17.0479050823334</v>
      </c>
      <c r="AN121" s="9">
        <f>AK121/AM121*100</f>
        <v>15.332697794088</v>
      </c>
      <c r="AO121" s="3"/>
      <c r="AP121" s="3"/>
    </row>
    <row r="122" spans="1:42">
      <c r="A122" s="1" t="str">
        <v>RECT- 121</v>
      </c>
      <c r="B122" s="4">
        <v>1590260.5</v>
      </c>
      <c r="C122" s="1" t="str">
        <v>DG428: 6 mer</v>
      </c>
      <c r="D122" s="3">
        <v>17263.505</v>
      </c>
      <c r="E122" s="4">
        <f>B122-D122</f>
        <v>1572996.995</v>
      </c>
      <c r="F122" s="3"/>
      <c r="G122" s="3"/>
      <c r="H122" s="3" t="s">
        <v>25</v>
      </c>
      <c r="I122" s="3">
        <v>112395.13</v>
      </c>
      <c r="J122" s="9">
        <f>I122/$I$133*100</f>
        <v>2.0995947261944</v>
      </c>
      <c r="K122" s="3">
        <f>sum(I122:I126)+I131</f>
        <v>2104395.415</v>
      </c>
      <c r="L122" s="9">
        <f>K122/$I$133*100</f>
        <v>39.3111117462266</v>
      </c>
      <c r="M122" s="9">
        <f>J122/L122*100</f>
        <v>5.3409701047082</v>
      </c>
      <c r="N122" s="3"/>
      <c r="O122" s="3"/>
      <c r="P122" s="1"/>
      <c r="Q122" s="3" t="s">
        <v>25</v>
      </c>
      <c r="R122" s="3">
        <v>479459.27</v>
      </c>
      <c r="S122" s="9">
        <f>R122/$R$133*100</f>
        <v>8.0384994816515</v>
      </c>
      <c r="T122" s="3">
        <f>sum(R122:R126)+R131</f>
        <v>2034757.005</v>
      </c>
      <c r="U122" s="9">
        <f>T122/$R$133*100</f>
        <v>34.1142494334905</v>
      </c>
      <c r="V122" s="9">
        <f>S122/U122*100</f>
        <v>23.5634657515284</v>
      </c>
      <c r="W122" s="3"/>
      <c r="X122" s="3"/>
      <c r="Y122" s="1"/>
      <c r="Z122" s="3" t="s">
        <v>25</v>
      </c>
      <c r="AA122" s="3">
        <v>502710.6</v>
      </c>
      <c r="AB122" s="9">
        <f>AA122/$AA$133*100</f>
        <v>12.6968489511933</v>
      </c>
      <c r="AC122" s="3">
        <f>sum(AA122:AA126)+AA131</f>
        <v>1092158.605</v>
      </c>
      <c r="AD122" s="9">
        <f>AC122/$AA$133*100</f>
        <v>27.5844050999343</v>
      </c>
      <c r="AE122" s="9">
        <f>AB122/AD122*100</f>
        <v>46.0290838435504</v>
      </c>
      <c r="AF122" s="3"/>
      <c r="AG122" s="3"/>
      <c r="AH122" s="1"/>
      <c r="AI122" s="3" t="s">
        <v>25</v>
      </c>
      <c r="AJ122" s="3">
        <v>299891.01</v>
      </c>
      <c r="AK122" s="9">
        <f>AJ122/$AJ$133*100</f>
        <v>5.48114241751245</v>
      </c>
      <c r="AL122" s="3">
        <f>AJ122+AJ131</f>
        <v>789730.845</v>
      </c>
      <c r="AM122" s="9">
        <f>AL122/$AJ$133*100</f>
        <v>14.4340013158362</v>
      </c>
      <c r="AN122" s="9">
        <f>AK122/AM122*100</f>
        <v>37.9738251201269</v>
      </c>
      <c r="AO122" s="3"/>
      <c r="AP122" s="3"/>
    </row>
    <row r="123" spans="1:42">
      <c r="A123" s="1" t="str">
        <v>RECT- 122</v>
      </c>
      <c r="B123" s="4">
        <v>1177604.21</v>
      </c>
      <c r="C123" s="1" t="str">
        <v>DG428: 7 mer</v>
      </c>
      <c r="D123" s="3">
        <v>16064.585</v>
      </c>
      <c r="E123" s="4">
        <f>B123-D123</f>
        <v>1161539.625</v>
      </c>
      <c r="F123" s="3"/>
      <c r="G123" s="3"/>
      <c r="H123" s="3" t="s">
        <v>26</v>
      </c>
      <c r="I123" s="3">
        <v>709352.85</v>
      </c>
      <c r="J123" s="9">
        <f>I123/$I$133*100</f>
        <v>13.2510501377681</v>
      </c>
      <c r="K123" s="3">
        <f>sum(I123:I126)+I131</f>
        <v>1992000.285</v>
      </c>
      <c r="L123" s="9">
        <f>K123/$I$133*100</f>
        <v>37.2115170200322</v>
      </c>
      <c r="M123" s="9">
        <f>J123/L123*100</f>
        <v>35.61007773651</v>
      </c>
      <c r="N123" s="3"/>
      <c r="O123" s="3"/>
      <c r="P123" s="1"/>
      <c r="Q123" s="3" t="s">
        <v>26</v>
      </c>
      <c r="R123" s="3">
        <v>796496.2</v>
      </c>
      <c r="S123" s="9">
        <f>R123/$R$133*100</f>
        <v>13.3538648461993</v>
      </c>
      <c r="T123" s="3">
        <f>sum(R123:R126)+R131</f>
        <v>1555297.735</v>
      </c>
      <c r="U123" s="9">
        <f>T123/$R$133*100</f>
        <v>26.075749951839</v>
      </c>
      <c r="V123" s="9">
        <f>S123/U123*100</f>
        <v>51.2118150805383</v>
      </c>
      <c r="W123" s="3"/>
      <c r="X123" s="3"/>
      <c r="Y123" s="1"/>
      <c r="Z123" s="3" t="s">
        <v>26</v>
      </c>
      <c r="AA123" s="3">
        <v>180307.54</v>
      </c>
      <c r="AB123" s="9">
        <f>AA123/$AA$133*100</f>
        <v>4.55398712527894</v>
      </c>
      <c r="AC123" s="3">
        <f>sum(AA123:AA126)+AA131</f>
        <v>589448.005</v>
      </c>
      <c r="AD123" s="9">
        <f>AC123/$AA$133*100</f>
        <v>14.887556148741</v>
      </c>
      <c r="AE123" s="9">
        <f>AB123/AD123*100</f>
        <v>30.5892188065002</v>
      </c>
      <c r="AF123" s="3"/>
      <c r="AG123" s="3"/>
      <c r="AH123" s="1"/>
      <c r="AI123" s="3" t="s">
        <v>26</v>
      </c>
      <c r="AJ123" s="3"/>
      <c r="AK123" s="1"/>
      <c r="AL123" s="1"/>
      <c r="AM123" s="1"/>
      <c r="AN123" s="1"/>
      <c r="AO123" s="1"/>
      <c r="AP123" s="3"/>
    </row>
    <row r="124" spans="1:42">
      <c r="A124" s="1" t="str">
        <v>RECT- 123</v>
      </c>
      <c r="B124" s="4">
        <v>262069.15</v>
      </c>
      <c r="C124" s="1" t="str">
        <v>DG428: 8 mer</v>
      </c>
      <c r="D124" s="3">
        <v>15070.42</v>
      </c>
      <c r="E124" s="4">
        <f>B124-D124</f>
        <v>246998.73</v>
      </c>
      <c r="F124" s="3"/>
      <c r="G124" s="3"/>
      <c r="H124" s="3" t="s">
        <v>27</v>
      </c>
      <c r="I124" s="3">
        <v>147282.14</v>
      </c>
      <c r="J124" s="9">
        <f>I124/$I$133*100</f>
        <v>2.75130074058035</v>
      </c>
      <c r="K124" s="3">
        <f>sum(I124:I126)+I131</f>
        <v>1282647.435</v>
      </c>
      <c r="L124" s="9">
        <f>K124/$I$133*100</f>
        <v>23.9604668822641</v>
      </c>
      <c r="M124" s="9">
        <f>J124/L124*100</f>
        <v>11.4826674876561</v>
      </c>
      <c r="N124" s="3"/>
      <c r="O124" s="3"/>
      <c r="P124" s="1"/>
      <c r="Q124" s="3" t="s">
        <v>27</v>
      </c>
      <c r="R124" s="3">
        <v>59995.08</v>
      </c>
      <c r="S124" s="9">
        <f>R124/$R$133*100</f>
        <v>1.00586316639918</v>
      </c>
      <c r="T124" s="3">
        <f>sum(R124:R126)+R131</f>
        <v>758801.535</v>
      </c>
      <c r="U124" s="9">
        <f>T124/$R$133*100</f>
        <v>12.7218851056397</v>
      </c>
      <c r="V124" s="9">
        <f>S124/U124*100</f>
        <v>7.90655754274403</v>
      </c>
      <c r="W124" s="3"/>
      <c r="X124" s="3"/>
      <c r="Y124" s="1"/>
      <c r="Z124" s="3" t="s">
        <v>27</v>
      </c>
      <c r="AA124" s="3">
        <v>101003.29</v>
      </c>
      <c r="AB124" s="9">
        <f>AA124/$AA$133*100</f>
        <v>2.5510174575662</v>
      </c>
      <c r="AC124" s="3">
        <f>sum(AA124:AA126)+AA131</f>
        <v>409140.465</v>
      </c>
      <c r="AD124" s="9">
        <f>AC124/$AA$133*100</f>
        <v>10.333569023462</v>
      </c>
      <c r="AE124" s="9">
        <f>AB124/AD124*100</f>
        <v>24.6867026462415</v>
      </c>
      <c r="AF124" s="3"/>
      <c r="AG124" s="3"/>
      <c r="AH124" s="1"/>
      <c r="AI124" s="3" t="s">
        <v>27</v>
      </c>
      <c r="AJ124" s="3"/>
      <c r="AK124" s="1"/>
      <c r="AL124" s="1"/>
      <c r="AM124" s="1"/>
      <c r="AN124" s="1"/>
      <c r="AO124" s="1"/>
      <c r="AP124" s="3"/>
    </row>
    <row r="125" spans="1:42">
      <c r="A125" s="1" t="str">
        <v>RECT- 124</v>
      </c>
      <c r="B125" s="4">
        <v>481620.07</v>
      </c>
      <c r="C125" s="1" t="str">
        <v>DG428: 9 mer</v>
      </c>
      <c r="D125" s="3">
        <v>13883.105</v>
      </c>
      <c r="E125" s="4">
        <f>B125-D125</f>
        <v>467736.965</v>
      </c>
      <c r="F125" s="3"/>
      <c r="G125" s="3"/>
      <c r="H125" s="3" t="s">
        <v>28</v>
      </c>
      <c r="I125" s="3">
        <v>490395.32</v>
      </c>
      <c r="J125" s="9">
        <f>I125/$I$133*100</f>
        <v>9.16081886841906</v>
      </c>
      <c r="K125" s="3">
        <f>sum(I125:I126)+I131</f>
        <v>1135365.295</v>
      </c>
      <c r="L125" s="9">
        <f>K125/$I$133*100</f>
        <v>21.2091661416838</v>
      </c>
      <c r="M125" s="9">
        <f>J125/L125*100</f>
        <v>43.1927347224401</v>
      </c>
      <c r="N125" s="3"/>
      <c r="O125" s="3"/>
      <c r="P125" s="1"/>
      <c r="Q125" s="3" t="s">
        <v>28</v>
      </c>
      <c r="R125" s="3">
        <v>232274.67</v>
      </c>
      <c r="S125" s="9">
        <f>R125/$R$133*100</f>
        <v>3.89426158012499</v>
      </c>
      <c r="T125" s="3">
        <f>sum(R125:R126)+R131</f>
        <v>698806.455</v>
      </c>
      <c r="U125" s="9">
        <f>T125/$R$133*100</f>
        <v>11.7160219392405</v>
      </c>
      <c r="V125" s="9">
        <f>S125/U125*100</f>
        <v>33.2387699538351</v>
      </c>
      <c r="W125" s="3"/>
      <c r="X125" s="3"/>
      <c r="Y125" s="1"/>
      <c r="Z125" s="3" t="s">
        <v>28</v>
      </c>
      <c r="AA125" s="3">
        <v>48575.27</v>
      </c>
      <c r="AB125" s="9">
        <f>AA125/$AA$133*100</f>
        <v>1.22685470716837</v>
      </c>
      <c r="AC125" s="3">
        <f>sum(AA125:AA126)+AA131</f>
        <v>308137.175</v>
      </c>
      <c r="AD125" s="9">
        <f>AC125/$AA$133*100</f>
        <v>7.78255156589583</v>
      </c>
      <c r="AE125" s="9">
        <f>AB125/AD125*100</f>
        <v>15.7641706165444</v>
      </c>
      <c r="AF125" s="3"/>
      <c r="AG125" s="3"/>
      <c r="AH125" s="1"/>
      <c r="AI125" s="3" t="s">
        <v>28</v>
      </c>
      <c r="AJ125" s="3"/>
      <c r="AK125" s="1"/>
      <c r="AL125" s="1"/>
      <c r="AM125" s="1"/>
      <c r="AN125" s="1"/>
      <c r="AO125" s="1"/>
      <c r="AP125" s="3"/>
    </row>
    <row r="126" spans="1:42">
      <c r="A126" s="1" t="str">
        <v>RECT- 125</v>
      </c>
      <c r="B126" s="4">
        <v>206603.88</v>
      </c>
      <c r="C126" s="1" t="str">
        <v>DG428: 10 mer</v>
      </c>
      <c r="D126" s="3">
        <v>12115.985</v>
      </c>
      <c r="E126" s="4">
        <f>B126-D126</f>
        <v>194487.895</v>
      </c>
      <c r="F126" s="3"/>
      <c r="G126" s="3"/>
      <c r="H126" s="3" t="s">
        <v>29</v>
      </c>
      <c r="I126" s="3">
        <v>84550.02</v>
      </c>
      <c r="J126" s="9">
        <f>I126/$I$133*100</f>
        <v>1.57943476814014</v>
      </c>
      <c r="K126" s="3">
        <f>I126+I131</f>
        <v>644969.975</v>
      </c>
      <c r="L126" s="9">
        <f>K126/$I$133*100</f>
        <v>12.0483472732647</v>
      </c>
      <c r="M126" s="9">
        <f>J126/L126*100</f>
        <v>13.109140468128</v>
      </c>
      <c r="N126" s="3"/>
      <c r="O126" s="3"/>
      <c r="P126" s="1"/>
      <c r="Q126" s="3" t="s">
        <v>29</v>
      </c>
      <c r="R126" s="3">
        <v>49142.38</v>
      </c>
      <c r="S126" s="9">
        <f>R126/$R$133*100</f>
        <v>0.823909393090097</v>
      </c>
      <c r="T126" s="3">
        <f>R126+R131</f>
        <v>466531.785</v>
      </c>
      <c r="U126" s="9">
        <f>T126/$R$133*100</f>
        <v>7.82176035911549</v>
      </c>
      <c r="V126" s="9">
        <f>S126/U126*100</f>
        <v>10.5335545358394</v>
      </c>
      <c r="W126" s="3"/>
      <c r="X126" s="3"/>
      <c r="Y126" s="1"/>
      <c r="Z126" s="3" t="s">
        <v>29</v>
      </c>
      <c r="AA126" s="3">
        <v>33063.18</v>
      </c>
      <c r="AB126" s="9">
        <f>AA126/$AA$133*100</f>
        <v>0.835069326777905</v>
      </c>
      <c r="AC126" s="3">
        <f>AA126+AA131</f>
        <v>259561.905</v>
      </c>
      <c r="AD126" s="9">
        <f>AC126/$AA$133*100</f>
        <v>6.55569685872746</v>
      </c>
      <c r="AE126" s="9">
        <f>AB126/AD126*100</f>
        <v>12.7380710971435</v>
      </c>
      <c r="AF126" s="3"/>
      <c r="AG126" s="3"/>
      <c r="AH126" s="1"/>
      <c r="AI126" s="3" t="s">
        <v>29</v>
      </c>
      <c r="AJ126" s="3"/>
      <c r="AK126" s="1"/>
      <c r="AL126" s="1"/>
      <c r="AM126" s="1"/>
      <c r="AN126" s="1"/>
      <c r="AO126" s="1"/>
      <c r="AP126" s="3"/>
    </row>
    <row r="127" spans="1:42">
      <c r="A127" s="1" t="str">
        <v>RECT- 126</v>
      </c>
      <c r="B127" s="4">
        <v>550625.57</v>
      </c>
      <c r="C127" s="1" t="str">
        <v>DG428: 11 mer</v>
      </c>
      <c r="D127" s="3">
        <v>15873.875</v>
      </c>
      <c r="E127" s="4">
        <f>B127-D127</f>
        <v>534751.695</v>
      </c>
      <c r="F127" s="3"/>
      <c r="G127" s="3"/>
      <c r="H127" s="3" t="s">
        <v>30</v>
      </c>
      <c r="I127" s="3"/>
      <c r="J127" s="1"/>
      <c r="K127" s="1"/>
      <c r="L127" s="1"/>
      <c r="M127" s="1"/>
      <c r="N127" s="1"/>
      <c r="O127" s="3"/>
      <c r="P127" s="1"/>
      <c r="Q127" s="3" t="s">
        <v>30</v>
      </c>
      <c r="R127" s="3"/>
      <c r="S127" s="1"/>
      <c r="T127" s="1"/>
      <c r="U127" s="1"/>
      <c r="V127" s="1"/>
      <c r="W127" s="1"/>
      <c r="X127" s="3"/>
      <c r="Y127" s="1"/>
      <c r="Z127" s="3" t="s">
        <v>30</v>
      </c>
      <c r="AA127" s="3"/>
      <c r="AB127" s="1"/>
      <c r="AC127" s="1"/>
      <c r="AD127" s="1"/>
      <c r="AE127" s="1"/>
      <c r="AF127" s="1"/>
      <c r="AG127" s="3"/>
      <c r="AH127" s="1"/>
      <c r="AI127" s="3" t="s">
        <v>30</v>
      </c>
      <c r="AJ127" s="3"/>
      <c r="AK127" s="1"/>
      <c r="AL127" s="1"/>
      <c r="AM127" s="1"/>
      <c r="AN127" s="1"/>
      <c r="AO127" s="1"/>
      <c r="AP127" s="3"/>
    </row>
    <row r="128" spans="1:42">
      <c r="A128" s="1" t="str">
        <v>RECT- 127</v>
      </c>
      <c r="B128" s="4">
        <v>135339.47</v>
      </c>
      <c r="C128" s="1" t="str">
        <v>DG428: 12 mer</v>
      </c>
      <c r="D128" s="3">
        <v>16392.465</v>
      </c>
      <c r="E128" s="4">
        <f>B128-D128</f>
        <v>118947.005</v>
      </c>
      <c r="F128" s="3"/>
      <c r="G128" s="3"/>
      <c r="H128" s="3" t="s">
        <v>31</v>
      </c>
      <c r="I128" s="3"/>
      <c r="J128" s="1"/>
      <c r="K128" s="1"/>
      <c r="L128" s="1"/>
      <c r="M128" s="1"/>
      <c r="N128" s="1"/>
      <c r="O128" s="3"/>
      <c r="P128" s="1"/>
      <c r="Q128" s="3" t="s">
        <v>31</v>
      </c>
      <c r="R128" s="3"/>
      <c r="S128" s="1"/>
      <c r="T128" s="1"/>
      <c r="U128" s="1"/>
      <c r="V128" s="1"/>
      <c r="W128" s="1"/>
      <c r="X128" s="3"/>
      <c r="Y128" s="1"/>
      <c r="Z128" s="3" t="s">
        <v>31</v>
      </c>
      <c r="AA128" s="3"/>
      <c r="AB128" s="1"/>
      <c r="AC128" s="1"/>
      <c r="AD128" s="1"/>
      <c r="AE128" s="1"/>
      <c r="AF128" s="1"/>
      <c r="AG128" s="3"/>
      <c r="AH128" s="1"/>
      <c r="AI128" s="3" t="s">
        <v>31</v>
      </c>
      <c r="AJ128" s="1"/>
      <c r="AK128" s="1"/>
      <c r="AL128" s="1"/>
      <c r="AM128" s="1"/>
      <c r="AN128" s="1"/>
      <c r="AO128" s="1"/>
      <c r="AP128" s="3"/>
    </row>
    <row r="129" spans="1:42">
      <c r="A129" s="1" t="str">
        <v>RECT- 128</v>
      </c>
      <c r="B129" s="4">
        <v>562378.85</v>
      </c>
      <c r="C129" s="1" t="str">
        <v>DG428: 13 mer</v>
      </c>
      <c r="D129" s="3">
        <v>15347.72</v>
      </c>
      <c r="E129" s="4">
        <f>B129-D129</f>
        <v>547031.13</v>
      </c>
      <c r="F129" s="3"/>
      <c r="G129" s="3"/>
      <c r="H129" s="3" t="s">
        <v>32</v>
      </c>
      <c r="I129" s="3"/>
      <c r="J129" s="1"/>
      <c r="K129" s="1"/>
      <c r="L129" s="1"/>
      <c r="M129" s="1"/>
      <c r="N129" s="1"/>
      <c r="O129" s="3"/>
      <c r="P129" s="1"/>
      <c r="Q129" s="3" t="s">
        <v>32</v>
      </c>
      <c r="R129" s="3"/>
      <c r="S129" s="1"/>
      <c r="T129" s="1"/>
      <c r="U129" s="1"/>
      <c r="V129" s="1"/>
      <c r="W129" s="1"/>
      <c r="X129" s="3"/>
      <c r="Y129" s="1"/>
      <c r="Z129" s="3" t="s">
        <v>32</v>
      </c>
      <c r="AA129" s="1"/>
      <c r="AB129" s="1"/>
      <c r="AC129" s="1"/>
      <c r="AD129" s="1"/>
      <c r="AE129" s="1"/>
      <c r="AF129" s="1"/>
      <c r="AG129" s="3"/>
      <c r="AH129" s="1"/>
      <c r="AI129" s="3" t="s">
        <v>32</v>
      </c>
      <c r="AJ129" s="1"/>
      <c r="AK129" s="1"/>
      <c r="AL129" s="1"/>
      <c r="AM129" s="1"/>
      <c r="AN129" s="1"/>
      <c r="AO129" s="1"/>
      <c r="AP129" s="3"/>
    </row>
    <row r="130" spans="1:42">
      <c r="A130" s="1" t="str">
        <v>RECT- 129</v>
      </c>
      <c r="B130" s="4">
        <v>147197.72</v>
      </c>
      <c r="C130" s="1" t="str">
        <v>DG428: 14 mer</v>
      </c>
      <c r="D130" s="3">
        <v>13843.88</v>
      </c>
      <c r="E130" s="4">
        <f>B130-D130</f>
        <v>133353.84</v>
      </c>
      <c r="F130" s="3"/>
      <c r="G130" s="3"/>
      <c r="H130" s="3" t="s">
        <v>33</v>
      </c>
      <c r="I130" s="3">
        <f>sum(I110:I129)</f>
        <v>4792762.19</v>
      </c>
      <c r="J130" s="9">
        <f>I130/$I$133*100</f>
        <v>89.5310874948754</v>
      </c>
      <c r="K130" s="3"/>
      <c r="L130" s="1"/>
      <c r="M130" s="1"/>
      <c r="N130" s="1"/>
      <c r="O130" s="3"/>
      <c r="P130" s="1"/>
      <c r="Q130" s="3" t="s">
        <v>33</v>
      </c>
      <c r="R130" s="3">
        <f>sum(R110:R129)</f>
        <v>5547147.5225</v>
      </c>
      <c r="S130" s="9">
        <f>R130/$R$133*100</f>
        <v>93.0021490339746</v>
      </c>
      <c r="T130" s="3"/>
      <c r="U130" s="1"/>
      <c r="V130" s="1"/>
      <c r="W130" s="1"/>
      <c r="X130" s="3"/>
      <c r="Y130" s="1"/>
      <c r="Z130" s="3" t="s">
        <v>33</v>
      </c>
      <c r="AA130" s="3">
        <f>sum(AA110:AA129)</f>
        <v>3732834.8225</v>
      </c>
      <c r="AB130" s="9">
        <f>AA130/$AA$133*100</f>
        <v>94.2793724680504</v>
      </c>
      <c r="AC130" s="3"/>
      <c r="AD130" s="1"/>
      <c r="AE130" s="1"/>
      <c r="AF130" s="1"/>
      <c r="AG130" s="3"/>
      <c r="AH130" s="1"/>
      <c r="AI130" s="3" t="s">
        <v>33</v>
      </c>
      <c r="AJ130" s="3">
        <f>sum(AJ110:AJ129)</f>
        <v>4981483.2425</v>
      </c>
      <c r="AK130" s="9">
        <f>AJ130/$AJ$133*100</f>
        <v>91.0471411016762</v>
      </c>
      <c r="AL130" s="3"/>
      <c r="AM130" s="1"/>
      <c r="AN130" s="1"/>
      <c r="AO130" s="1"/>
      <c r="AP130" s="3"/>
    </row>
    <row r="131" spans="1:42">
      <c r="A131" s="1" t="str">
        <v>RECT- 130</v>
      </c>
      <c r="B131" s="3">
        <v>721993.34</v>
      </c>
      <c r="C131" s="1" t="str">
        <v>DG429: 3 mer</v>
      </c>
      <c r="D131" s="3">
        <v>276010</v>
      </c>
      <c r="E131" s="3">
        <f>B131-D131</f>
        <v>445983.34</v>
      </c>
      <c r="F131" s="3"/>
      <c r="G131" s="3"/>
      <c r="H131" s="3" t="s">
        <v>34</v>
      </c>
      <c r="I131" s="3">
        <v>560419.955</v>
      </c>
      <c r="J131" s="9">
        <f>I131/$I$133*100</f>
        <v>10.4689125051246</v>
      </c>
      <c r="K131" s="3">
        <v>560420</v>
      </c>
      <c r="L131" s="9">
        <f>K131/$I$133*100</f>
        <v>10.4689133457461</v>
      </c>
      <c r="M131" s="9">
        <v>10.5</v>
      </c>
      <c r="N131" s="3"/>
      <c r="O131" s="3"/>
      <c r="P131" s="1"/>
      <c r="Q131" s="3" t="s">
        <v>34</v>
      </c>
      <c r="R131" s="3">
        <v>417389.405</v>
      </c>
      <c r="S131" s="9">
        <f>R131/$R$133*100</f>
        <v>6.99785096602539</v>
      </c>
      <c r="T131" s="3">
        <v>417389</v>
      </c>
      <c r="U131" s="9">
        <f>T131/$R$133*100</f>
        <v>6.99784417589223</v>
      </c>
      <c r="V131" s="9">
        <v>7</v>
      </c>
      <c r="W131" s="3"/>
      <c r="X131" s="3"/>
      <c r="Y131" s="1"/>
      <c r="Z131" s="3" t="s">
        <v>34</v>
      </c>
      <c r="AA131" s="3">
        <v>226498.725</v>
      </c>
      <c r="AB131" s="9">
        <f>AA131/$AA$133*100</f>
        <v>5.72062753194956</v>
      </c>
      <c r="AC131" s="3">
        <v>226499</v>
      </c>
      <c r="AD131" s="9">
        <f>AC131/$AA$133*100</f>
        <v>5.72063447756292</v>
      </c>
      <c r="AE131" s="9">
        <v>5.7</v>
      </c>
      <c r="AF131" s="3"/>
      <c r="AG131" s="3"/>
      <c r="AH131" s="1"/>
      <c r="AI131" s="3" t="s">
        <v>34</v>
      </c>
      <c r="AJ131" s="3">
        <v>489839.835</v>
      </c>
      <c r="AK131" s="9">
        <f>AJ131/$AJ$133*100</f>
        <v>8.95285889832376</v>
      </c>
      <c r="AL131" s="3">
        <v>489840</v>
      </c>
      <c r="AM131" s="9">
        <f>AL131/$AJ$133*100</f>
        <v>8.9528619140477</v>
      </c>
      <c r="AN131" s="9">
        <v>9</v>
      </c>
      <c r="AO131" s="3"/>
      <c r="AP131" s="3"/>
    </row>
    <row r="132" spans="1:42">
      <c r="A132" s="1" t="str">
        <v>RECT- 131</v>
      </c>
      <c r="B132" s="3">
        <v>403238.01</v>
      </c>
      <c r="C132" s="1" t="str">
        <v>DG429: 4 mer</v>
      </c>
      <c r="D132" s="3">
        <v>72567.085</v>
      </c>
      <c r="E132" s="3">
        <f>B132-D132</f>
        <v>330670.925</v>
      </c>
      <c r="F132" s="3"/>
      <c r="G132" s="3"/>
      <c r="H132" s="3"/>
      <c r="I132" s="1"/>
      <c r="J132" s="3"/>
      <c r="K132" s="3"/>
      <c r="L132" s="3"/>
      <c r="M132" s="3"/>
      <c r="N132" s="3"/>
      <c r="O132" s="3"/>
      <c r="P132" s="1"/>
      <c r="Q132" s="3"/>
      <c r="R132" s="1"/>
      <c r="S132" s="3"/>
      <c r="T132" s="3"/>
      <c r="U132" s="3"/>
      <c r="V132" s="3"/>
      <c r="W132" s="3"/>
      <c r="X132" s="3"/>
      <c r="Y132" s="1"/>
      <c r="Z132" s="3"/>
      <c r="AA132" s="1"/>
      <c r="AB132" s="3"/>
      <c r="AC132" s="3"/>
      <c r="AD132" s="3"/>
      <c r="AE132" s="3"/>
      <c r="AF132" s="3"/>
      <c r="AG132" s="3"/>
      <c r="AH132" s="1"/>
      <c r="AI132" s="3"/>
      <c r="AJ132" s="1"/>
      <c r="AK132" s="3"/>
      <c r="AL132" s="3"/>
      <c r="AM132" s="3"/>
      <c r="AN132" s="3"/>
      <c r="AO132" s="3"/>
      <c r="AP132" s="3"/>
    </row>
    <row r="133" spans="1:42">
      <c r="A133" s="1" t="str">
        <v>RECT- 132</v>
      </c>
      <c r="B133" s="3">
        <v>876568.3</v>
      </c>
      <c r="C133" s="1" t="str">
        <v>DG429: 5 mer</v>
      </c>
      <c r="D133" s="3">
        <v>35126.005</v>
      </c>
      <c r="E133" s="3">
        <f>B133-D133</f>
        <v>841442.295</v>
      </c>
      <c r="F133" s="3"/>
      <c r="G133" s="3"/>
      <c r="H133" s="3" t="s">
        <v>35</v>
      </c>
      <c r="I133" s="3">
        <f>sum(I130:I132)</f>
        <v>5353182.145</v>
      </c>
      <c r="J133" s="3"/>
      <c r="K133" s="3"/>
      <c r="L133" s="3"/>
      <c r="M133" s="3"/>
      <c r="N133" s="3"/>
      <c r="O133" s="3"/>
      <c r="P133" s="1"/>
      <c r="Q133" s="3" t="s">
        <v>35</v>
      </c>
      <c r="R133" s="3">
        <f>sum(R130:R132)</f>
        <v>5964536.9275</v>
      </c>
      <c r="S133" s="3"/>
      <c r="T133" s="3"/>
      <c r="U133" s="3"/>
      <c r="V133" s="3"/>
      <c r="W133" s="3"/>
      <c r="X133" s="3"/>
      <c r="Y133" s="1"/>
      <c r="Z133" s="3" t="s">
        <v>35</v>
      </c>
      <c r="AA133" s="3">
        <f>sum(AA130:AA132)</f>
        <v>3959333.5475</v>
      </c>
      <c r="AB133" s="3"/>
      <c r="AC133" s="3"/>
      <c r="AD133" s="3"/>
      <c r="AE133" s="3"/>
      <c r="AF133" s="3"/>
      <c r="AG133" s="3"/>
      <c r="AH133" s="1"/>
      <c r="AI133" s="3" t="s">
        <v>35</v>
      </c>
      <c r="AJ133" s="3">
        <f>sum(AJ130:AJ132)</f>
        <v>5471323.0775</v>
      </c>
      <c r="AK133" s="3"/>
      <c r="AL133" s="3"/>
      <c r="AM133" s="3"/>
      <c r="AN133" s="3"/>
      <c r="AO133" s="3"/>
      <c r="AP133" s="3"/>
    </row>
    <row r="134" spans="1:42">
      <c r="A134" s="1" t="str">
        <v>RECT- 133</v>
      </c>
      <c r="B134" s="3">
        <v>501953.47</v>
      </c>
      <c r="C134" s="1" t="str">
        <v>DG429: 6 mer</v>
      </c>
      <c r="D134" s="3">
        <v>17263.505</v>
      </c>
      <c r="E134" s="3">
        <f>B134-D134</f>
        <v>484689.965</v>
      </c>
      <c r="F134" s="3"/>
      <c r="G134" s="3"/>
      <c r="H134" s="3"/>
      <c r="I134" s="1"/>
      <c r="J134" s="3"/>
      <c r="K134" s="3"/>
      <c r="L134" s="3"/>
      <c r="M134" s="3"/>
      <c r="N134" s="3"/>
      <c r="O134" s="3"/>
      <c r="P134" s="1"/>
      <c r="Q134" s="3"/>
      <c r="R134" s="1"/>
      <c r="S134" s="3"/>
      <c r="T134" s="3"/>
      <c r="U134" s="3"/>
      <c r="V134" s="3"/>
      <c r="W134" s="3"/>
      <c r="X134" s="3"/>
      <c r="Y134" s="1"/>
      <c r="Z134" s="3"/>
      <c r="AA134" s="3"/>
      <c r="AB134" s="3"/>
      <c r="AC134" s="3"/>
      <c r="AD134" s="3"/>
      <c r="AE134" s="3"/>
      <c r="AF134" s="3"/>
      <c r="AG134" s="3"/>
      <c r="AH134" s="1"/>
      <c r="AI134" s="3"/>
      <c r="AJ134" s="3"/>
      <c r="AK134" s="3"/>
      <c r="AL134" s="3"/>
      <c r="AM134" s="3"/>
      <c r="AN134" s="3"/>
      <c r="AO134" s="3"/>
      <c r="AP134" s="3"/>
    </row>
    <row r="135" spans="1:42">
      <c r="A135" s="1" t="str">
        <v>RECT- 134</v>
      </c>
      <c r="B135" s="3">
        <v>684876.01</v>
      </c>
      <c r="C135" s="1" t="str">
        <v>DG429: 7 mer</v>
      </c>
      <c r="D135" s="3">
        <v>16064.585</v>
      </c>
      <c r="E135" s="3">
        <f>B135-D135</f>
        <v>668811.425</v>
      </c>
      <c r="F135" s="3"/>
      <c r="G135" s="3"/>
      <c r="H135" s="3" t="s">
        <v>36</v>
      </c>
      <c r="I135" s="9">
        <f>I130/I133*100</f>
        <v>89.5310874948754</v>
      </c>
      <c r="J135" s="3"/>
      <c r="K135" s="3"/>
      <c r="L135" s="3"/>
      <c r="M135" s="3"/>
      <c r="N135" s="3"/>
      <c r="O135" s="3"/>
      <c r="P135" s="1"/>
      <c r="Q135" s="3" t="s">
        <v>36</v>
      </c>
      <c r="R135" s="9">
        <f>R130/R133*100</f>
        <v>93.0021490339746</v>
      </c>
      <c r="S135" s="3"/>
      <c r="T135" s="3"/>
      <c r="U135" s="3"/>
      <c r="V135" s="3"/>
      <c r="W135" s="3"/>
      <c r="X135" s="3"/>
      <c r="Y135" s="1"/>
      <c r="Z135" s="3" t="s">
        <v>36</v>
      </c>
      <c r="AA135" s="9">
        <f>AA130/AA133*100</f>
        <v>94.2793724680504</v>
      </c>
      <c r="AB135" s="3"/>
      <c r="AC135" s="3"/>
      <c r="AD135" s="3"/>
      <c r="AE135" s="3"/>
      <c r="AF135" s="3"/>
      <c r="AG135" s="3"/>
      <c r="AH135" s="1"/>
      <c r="AI135" s="3" t="s">
        <v>36</v>
      </c>
      <c r="AJ135" s="9">
        <f>AJ130/AJ133*100</f>
        <v>91.0471411016762</v>
      </c>
      <c r="AK135" s="3"/>
      <c r="AL135" s="3"/>
      <c r="AM135" s="3"/>
      <c r="AN135" s="3"/>
      <c r="AO135" s="3"/>
      <c r="AP135" s="3"/>
    </row>
    <row r="136" spans="1:42">
      <c r="A136" s="1" t="str">
        <v>RECT- 135</v>
      </c>
      <c r="B136" s="3">
        <v>350625.47</v>
      </c>
      <c r="C136" s="1" t="str">
        <v>DG429: 8 mer</v>
      </c>
      <c r="D136" s="3">
        <v>15070.42</v>
      </c>
      <c r="E136" s="3">
        <f>B136-D136</f>
        <v>335555.05</v>
      </c>
      <c r="F136" s="3"/>
      <c r="G136" s="3"/>
      <c r="H136" s="3" t="s">
        <v>37</v>
      </c>
      <c r="I136" s="9">
        <f>I131/I133*100</f>
        <v>10.4689125051246</v>
      </c>
      <c r="J136" s="3"/>
      <c r="K136" s="3"/>
      <c r="L136" s="3"/>
      <c r="M136" s="3"/>
      <c r="N136" s="3"/>
      <c r="O136" s="3"/>
      <c r="P136" s="1"/>
      <c r="Q136" s="3" t="s">
        <v>37</v>
      </c>
      <c r="R136" s="9">
        <f>R131/R133*100</f>
        <v>6.99785096602539</v>
      </c>
      <c r="S136" s="3"/>
      <c r="T136" s="3"/>
      <c r="U136" s="3"/>
      <c r="V136" s="3"/>
      <c r="W136" s="3"/>
      <c r="X136" s="3"/>
      <c r="Y136" s="1"/>
      <c r="Z136" s="3" t="s">
        <v>37</v>
      </c>
      <c r="AA136" s="9">
        <f>AA131/AA133*100</f>
        <v>5.72062753194956</v>
      </c>
      <c r="AB136" s="3"/>
      <c r="AC136" s="3"/>
      <c r="AD136" s="3"/>
      <c r="AE136" s="3"/>
      <c r="AF136" s="3"/>
      <c r="AG136" s="3"/>
      <c r="AH136" s="1"/>
      <c r="AI136" s="3" t="s">
        <v>37</v>
      </c>
      <c r="AJ136" s="9">
        <f>AJ131/AJ133*100</f>
        <v>8.95285889832376</v>
      </c>
      <c r="AK136" s="3"/>
      <c r="AL136" s="3"/>
      <c r="AM136" s="3"/>
      <c r="AN136" s="3"/>
      <c r="AO136" s="3"/>
      <c r="AP136" s="3"/>
    </row>
    <row r="137" spans="1:42">
      <c r="A137" s="1" t="str">
        <v>RECT- 136</v>
      </c>
      <c r="B137" s="3">
        <v>1236570.73</v>
      </c>
      <c r="C137" s="1" t="str">
        <v>DG429: 9 mer</v>
      </c>
      <c r="D137" s="3">
        <v>13883.105</v>
      </c>
      <c r="E137" s="3">
        <f>B137-D137</f>
        <v>1222687.625</v>
      </c>
      <c r="F137" s="3"/>
      <c r="G137" s="3"/>
      <c r="H137" s="3"/>
      <c r="I137" s="9"/>
      <c r="J137" s="3"/>
      <c r="K137" s="3"/>
      <c r="L137" s="3"/>
      <c r="M137" s="3"/>
      <c r="N137" s="3"/>
      <c r="O137" s="3"/>
      <c r="P137" s="1"/>
      <c r="Q137" s="3"/>
      <c r="R137" s="9"/>
      <c r="S137" s="3"/>
      <c r="T137" s="3"/>
      <c r="U137" s="3"/>
      <c r="V137" s="3"/>
      <c r="W137" s="3"/>
      <c r="X137" s="3"/>
      <c r="Y137" s="1"/>
      <c r="Z137" s="3"/>
      <c r="AA137" s="9"/>
      <c r="AB137" s="3"/>
      <c r="AC137" s="3"/>
      <c r="AD137" s="3"/>
      <c r="AE137" s="3"/>
      <c r="AF137" s="3"/>
      <c r="AG137" s="3"/>
      <c r="AH137" s="1"/>
      <c r="AI137" s="3"/>
      <c r="AJ137" s="9"/>
      <c r="AK137" s="3"/>
      <c r="AL137" s="3"/>
      <c r="AM137" s="3"/>
      <c r="AN137" s="3"/>
      <c r="AO137" s="3"/>
      <c r="AP137" s="3"/>
    </row>
    <row r="138" spans="1:42">
      <c r="A138" s="1" t="str">
        <v>RECT- 137</v>
      </c>
      <c r="B138" s="3">
        <v>643409.05</v>
      </c>
      <c r="C138" s="1" t="str">
        <v>DG429: 10 mer</v>
      </c>
      <c r="D138" s="3">
        <v>12115.985</v>
      </c>
      <c r="E138" s="3">
        <f>B138-D138</f>
        <v>631293.065</v>
      </c>
      <c r="F138" s="3"/>
      <c r="G138" s="3"/>
      <c r="H138" s="3" t="s">
        <v>38</v>
      </c>
      <c r="I138" s="9">
        <f>I135/I136</f>
        <v>8.55209053003832</v>
      </c>
      <c r="J138" s="3"/>
      <c r="K138" s="3"/>
      <c r="L138" s="3"/>
      <c r="M138" s="3"/>
      <c r="N138" s="3"/>
      <c r="O138" s="3"/>
      <c r="P138" s="1"/>
      <c r="Q138" s="3" t="s">
        <v>38</v>
      </c>
      <c r="R138" s="9">
        <f>R135/R136</f>
        <v>13.2901014162063</v>
      </c>
      <c r="S138" s="3"/>
      <c r="T138" s="3"/>
      <c r="U138" s="3"/>
      <c r="V138" s="3"/>
      <c r="W138" s="3"/>
      <c r="X138" s="3"/>
      <c r="Y138" s="1"/>
      <c r="Z138" s="3" t="s">
        <v>38</v>
      </c>
      <c r="AA138" s="9">
        <f>AA135/AA136</f>
        <v>16.4805997141926</v>
      </c>
      <c r="AB138" s="3"/>
      <c r="AC138" s="3"/>
      <c r="AD138" s="3"/>
      <c r="AE138" s="3"/>
      <c r="AF138" s="3"/>
      <c r="AG138" s="3"/>
      <c r="AH138" s="1"/>
      <c r="AI138" s="3" t="s">
        <v>38</v>
      </c>
      <c r="AJ138" s="9">
        <f>AJ135/AJ136</f>
        <v>10.1696164471801</v>
      </c>
      <c r="AK138" s="3"/>
      <c r="AL138" s="3"/>
      <c r="AM138" s="3"/>
      <c r="AN138" s="3"/>
      <c r="AO138" s="3"/>
      <c r="AP138" s="3"/>
    </row>
    <row r="139" spans="1:42">
      <c r="A139" s="1" t="str">
        <v>RECT- 138</v>
      </c>
      <c r="B139" s="3">
        <v>886747.51</v>
      </c>
      <c r="C139" s="1" t="str">
        <v>DG429: 11 mer</v>
      </c>
      <c r="D139" s="3">
        <v>15873.875</v>
      </c>
      <c r="E139" s="3">
        <f>B139-D139</f>
        <v>870873.635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"/>
      <c r="Q139" s="1"/>
      <c r="R139" s="3"/>
      <c r="S139" s="3"/>
      <c r="T139" s="3"/>
      <c r="U139" s="3"/>
      <c r="V139" s="3"/>
      <c r="W139" s="3"/>
      <c r="X139" s="3"/>
      <c r="Y139" s="1"/>
      <c r="Z139" s="1"/>
      <c r="AA139" s="3"/>
      <c r="AB139" s="3"/>
      <c r="AC139" s="3"/>
      <c r="AD139" s="3"/>
      <c r="AE139" s="3"/>
      <c r="AF139" s="3"/>
      <c r="AG139" s="3"/>
      <c r="AH139" s="1"/>
      <c r="AI139" s="1"/>
      <c r="AJ139" s="3"/>
      <c r="AK139" s="3"/>
      <c r="AL139" s="3"/>
      <c r="AM139" s="3"/>
      <c r="AN139" s="3"/>
      <c r="AO139" s="3"/>
      <c r="AP139" s="3"/>
    </row>
    <row r="140" spans="1:42">
      <c r="A140" s="1" t="str">
        <v>RECT- 139</v>
      </c>
      <c r="B140" s="3">
        <v>2067811.54</v>
      </c>
      <c r="C140" s="1" t="str">
        <v>DG429: 12 mer</v>
      </c>
      <c r="D140" s="3">
        <v>16392.465</v>
      </c>
      <c r="E140" s="3">
        <f>B140-D140</f>
        <v>2051419.075</v>
      </c>
      <c r="F140" s="3"/>
      <c r="G140" s="3"/>
      <c r="H140" s="3"/>
      <c r="I140" s="3"/>
      <c r="J140" s="3"/>
      <c r="K140" s="3"/>
      <c r="L140" s="3"/>
      <c r="M140" s="3"/>
      <c r="N140" s="3"/>
      <c r="O140" s="1"/>
      <c r="P140" s="1"/>
      <c r="Q140" s="1"/>
      <c r="R140" s="3"/>
      <c r="S140" s="3"/>
      <c r="T140" s="3"/>
      <c r="U140" s="3"/>
      <c r="V140" s="3"/>
      <c r="W140" s="3"/>
      <c r="X140" s="3"/>
      <c r="Y140" s="1"/>
      <c r="Z140" s="1"/>
      <c r="AA140" s="3"/>
      <c r="AB140" s="3"/>
      <c r="AC140" s="3"/>
      <c r="AD140" s="3"/>
      <c r="AE140" s="3"/>
      <c r="AF140" s="3"/>
      <c r="AG140" s="3"/>
      <c r="AH140" s="1"/>
      <c r="AI140" s="1"/>
      <c r="AJ140" s="3"/>
      <c r="AK140" s="3"/>
      <c r="AL140" s="3"/>
      <c r="AM140" s="3"/>
      <c r="AN140" s="3"/>
      <c r="AO140" s="3"/>
      <c r="AP140" s="3"/>
    </row>
    <row r="141" spans="1:42">
      <c r="A141" s="11" t="str">
        <v>RECT- 140</v>
      </c>
      <c r="B141" s="3">
        <v>1531386.99</v>
      </c>
      <c r="C141" s="1" t="str">
        <v>DG429: 13 mer</v>
      </c>
      <c r="D141" s="3">
        <v>15347.72</v>
      </c>
      <c r="E141" s="3">
        <f>B141-D141</f>
        <v>1516039.27</v>
      </c>
      <c r="F141" s="3"/>
      <c r="G141" s="3"/>
      <c r="H141" s="1" t="s">
        <v>2</v>
      </c>
      <c r="I141" s="1"/>
      <c r="J141" s="1" t="s">
        <v>1</v>
      </c>
      <c r="K141" s="1"/>
      <c r="L141" s="1"/>
      <c r="M141" s="1"/>
      <c r="N141" s="3"/>
      <c r="O141" s="1"/>
      <c r="P141" s="1"/>
      <c r="Q141" s="1"/>
      <c r="R141" s="3"/>
      <c r="S141" s="3"/>
      <c r="T141" s="3"/>
      <c r="U141" s="3"/>
      <c r="V141" s="3"/>
      <c r="W141" s="3"/>
      <c r="X141" s="3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3"/>
      <c r="AK141" s="3"/>
      <c r="AL141" s="3"/>
      <c r="AM141" s="3"/>
      <c r="AN141" s="3"/>
      <c r="AO141" s="3"/>
      <c r="AP141" s="3"/>
    </row>
    <row r="142" spans="1:42">
      <c r="A142" s="11" t="str">
        <v>RECT- 317</v>
      </c>
      <c r="B142" s="3">
        <v>89063</v>
      </c>
      <c r="C142" s="1" t="str">
        <v>DG429: 14 mer</v>
      </c>
      <c r="D142" s="3">
        <v>13843.88</v>
      </c>
      <c r="E142" s="3">
        <f>B142-D142</f>
        <v>75219.12</v>
      </c>
      <c r="F142" s="3"/>
      <c r="G142" s="3"/>
      <c r="H142" s="4" t="str">
        <v>Promoter 17: DG439</v>
      </c>
      <c r="I142" s="3"/>
      <c r="J142" s="3"/>
      <c r="K142" s="3"/>
      <c r="L142" s="3"/>
      <c r="M142" s="3"/>
      <c r="N142" s="3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1:42">
      <c r="A143" s="11" t="str">
        <v>RECT- 318</v>
      </c>
      <c r="B143" s="3">
        <v>61030</v>
      </c>
      <c r="C143" s="1" t="str">
        <v>DG429: 15 mer</v>
      </c>
      <c r="D143" s="3">
        <v>12093.97</v>
      </c>
      <c r="E143" s="3">
        <f>B143-D143</f>
        <v>48936.03</v>
      </c>
      <c r="F143" s="3"/>
      <c r="G143" s="3"/>
      <c r="H143" s="5"/>
      <c r="I143" s="5"/>
      <c r="J143" s="6"/>
      <c r="K143" s="5" t="s">
        <v>3</v>
      </c>
      <c r="L143" s="5"/>
      <c r="M143" s="5"/>
      <c r="N143" s="3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1:42">
      <c r="A144" s="11" t="str">
        <v>RECT- 319</v>
      </c>
      <c r="B144" s="3">
        <v>114806</v>
      </c>
      <c r="C144" s="1" t="str">
        <v>DG429: 16 mer</v>
      </c>
      <c r="D144" s="3">
        <v>11591</v>
      </c>
      <c r="E144" s="3">
        <f>B144-D144</f>
        <v>103215</v>
      </c>
      <c r="F144" s="3"/>
      <c r="G144" s="3"/>
      <c r="H144" s="7" t="s">
        <v>4</v>
      </c>
      <c r="I144" s="8" t="s">
        <v>51</v>
      </c>
      <c r="J144" s="2" t="s">
        <v>6</v>
      </c>
      <c r="K144" s="7" t="s">
        <v>7</v>
      </c>
      <c r="L144" s="7" t="s">
        <v>8</v>
      </c>
      <c r="M144" s="7" t="s">
        <v>9</v>
      </c>
      <c r="N144" s="3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1:42">
      <c r="A145" s="11" t="str">
        <v>RECT- 141</v>
      </c>
      <c r="B145" s="4">
        <v>595067.01</v>
      </c>
      <c r="C145" s="1" t="str">
        <v>DG430: 3 mer</v>
      </c>
      <c r="D145" s="3">
        <v>338571</v>
      </c>
      <c r="E145" s="4">
        <f>B145-D145</f>
        <v>256496.01</v>
      </c>
      <c r="F145" s="3"/>
      <c r="G145" s="3"/>
      <c r="H145" s="3" t="s">
        <v>13</v>
      </c>
      <c r="I145" s="3">
        <v>2443092.2025</v>
      </c>
      <c r="J145" s="9">
        <f>I145/$I$168*100</f>
        <v>36.2101637706148</v>
      </c>
      <c r="K145" s="3">
        <f>sum(I145:I162)+I166</f>
        <v>6746979.1575</v>
      </c>
      <c r="L145" s="9">
        <f>K145/$I$168*100</f>
        <v>100</v>
      </c>
      <c r="M145" s="9">
        <f>J145/L145*100</f>
        <v>36.2101637706148</v>
      </c>
      <c r="N145" s="3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1:42">
      <c r="A146" s="1" t="str">
        <v>RECT- 142</v>
      </c>
      <c r="B146" s="4">
        <v>1265217.52</v>
      </c>
      <c r="C146" s="1" t="str">
        <v>DG430: 4 mer</v>
      </c>
      <c r="D146" s="3">
        <v>72567.085</v>
      </c>
      <c r="E146" s="4">
        <f>B146-D146</f>
        <v>1192650.435</v>
      </c>
      <c r="F146" s="3"/>
      <c r="G146" s="3"/>
      <c r="H146" s="3" t="s">
        <v>14</v>
      </c>
      <c r="I146" s="3">
        <v>230256.6</v>
      </c>
      <c r="J146" s="9">
        <f>I146/$I$168*100</f>
        <v>3.41273619830357</v>
      </c>
      <c r="K146" s="3">
        <f>sum(I146:I162)+I166</f>
        <v>4303886.955</v>
      </c>
      <c r="L146" s="9">
        <f>K146/$I$168*100</f>
        <v>63.7898362293852</v>
      </c>
      <c r="M146" s="9">
        <f>J146/L146*100</f>
        <v>5.3499685843863</v>
      </c>
      <c r="N146" s="3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1:42">
      <c r="A147" s="1" t="str">
        <v>RECT- 143</v>
      </c>
      <c r="B147" s="4">
        <v>83860.44</v>
      </c>
      <c r="C147" s="1" t="str">
        <v>DG430: 5 mer</v>
      </c>
      <c r="D147" s="3">
        <v>35126.005</v>
      </c>
      <c r="E147" s="4">
        <f>B147-D147</f>
        <v>48734.435</v>
      </c>
      <c r="F147" s="3"/>
      <c r="G147" s="3"/>
      <c r="H147" s="3" t="s">
        <v>15</v>
      </c>
      <c r="I147" s="3">
        <v>192615.755</v>
      </c>
      <c r="J147" s="9">
        <f>I147/$I$168*100</f>
        <v>2.85484437558825</v>
      </c>
      <c r="K147" s="3">
        <f>sum(I147:I162)+I166</f>
        <v>4073630.355</v>
      </c>
      <c r="L147" s="9">
        <f>K147/$I$168*100</f>
        <v>60.3771000310816</v>
      </c>
      <c r="M147" s="9">
        <f>J147/L147*100</f>
        <v>4.72835623790907</v>
      </c>
      <c r="N147" s="3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1:42">
      <c r="A148" s="1" t="str">
        <v>RECT- 144</v>
      </c>
      <c r="B148" s="4">
        <v>313105.05</v>
      </c>
      <c r="C148" s="1" t="str">
        <v>DG430: 6 mer</v>
      </c>
      <c r="D148" s="3">
        <v>17263.505</v>
      </c>
      <c r="E148" s="4">
        <f>B148-D148</f>
        <v>295841.545</v>
      </c>
      <c r="F148" s="3"/>
      <c r="G148" s="3"/>
      <c r="H148" s="3" t="s">
        <v>16</v>
      </c>
      <c r="I148" s="3">
        <v>98445.445</v>
      </c>
      <c r="J148" s="9">
        <f>I148/$I$168*100</f>
        <v>1.45910403310743</v>
      </c>
      <c r="K148" s="3">
        <f>sum(I148:I162)+I166</f>
        <v>3881014.6</v>
      </c>
      <c r="L148" s="9">
        <f>K148/$I$168*100</f>
        <v>57.5222556554933</v>
      </c>
      <c r="M148" s="9">
        <f>J148/L148*100</f>
        <v>2.5365904317907</v>
      </c>
      <c r="N148" s="3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1:42">
      <c r="A149" s="1" t="str">
        <v>RECT- 145</v>
      </c>
      <c r="B149" s="4">
        <v>907706.61</v>
      </c>
      <c r="C149" s="1" t="str">
        <v>DG430: 7 mer</v>
      </c>
      <c r="D149" s="3">
        <v>16064.585</v>
      </c>
      <c r="E149" s="4">
        <f>B149-D149</f>
        <v>891642.025</v>
      </c>
      <c r="F149" s="3"/>
      <c r="G149" s="3"/>
      <c r="H149" s="3" t="s">
        <v>17</v>
      </c>
      <c r="I149" s="3">
        <v>622244.405</v>
      </c>
      <c r="J149" s="9">
        <f>I149/$I$168*100</f>
        <v>9.22256302375424</v>
      </c>
      <c r="K149" s="3">
        <f>sum(I149:I162)+I166</f>
        <v>3782569.155</v>
      </c>
      <c r="L149" s="9">
        <f>K149/$I$168*100</f>
        <v>56.0631516223859</v>
      </c>
      <c r="M149" s="9">
        <f>J149/L149*100</f>
        <v>16.4503114021718</v>
      </c>
      <c r="N149" s="3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1:42">
      <c r="A150" s="1" t="str">
        <v>RECT- 146</v>
      </c>
      <c r="B150" s="4">
        <v>878358.38</v>
      </c>
      <c r="C150" s="1" t="str">
        <v>DG430: 8 mer</v>
      </c>
      <c r="D150" s="3">
        <v>15070.42</v>
      </c>
      <c r="E150" s="4">
        <f>B150-D150</f>
        <v>863287.96</v>
      </c>
      <c r="F150" s="3"/>
      <c r="G150" s="3"/>
      <c r="H150" s="3" t="s">
        <v>18</v>
      </c>
      <c r="I150" s="3">
        <v>239147.205</v>
      </c>
      <c r="J150" s="9">
        <f>I150/$I$168*100</f>
        <v>3.54450783702454</v>
      </c>
      <c r="K150" s="3">
        <f>sum(I150:I162)+I166</f>
        <v>3160324.75</v>
      </c>
      <c r="L150" s="9">
        <f>K150/$I$168*100</f>
        <v>46.8405885986317</v>
      </c>
      <c r="M150" s="9">
        <f>J150/L150*100</f>
        <v>7.5671718547279</v>
      </c>
      <c r="N150" s="3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1:42">
      <c r="A151" s="1" t="str">
        <v>RECT- 147</v>
      </c>
      <c r="B151" s="4">
        <v>1198388.77</v>
      </c>
      <c r="C151" s="1" t="str">
        <v>DG430: 9 mer</v>
      </c>
      <c r="D151" s="3">
        <v>13883.105</v>
      </c>
      <c r="E151" s="4">
        <f>B151-D151</f>
        <v>1184505.665</v>
      </c>
      <c r="F151" s="3"/>
      <c r="G151" s="3"/>
      <c r="H151" s="3" t="s">
        <v>19</v>
      </c>
      <c r="I151" s="3">
        <v>276385.57</v>
      </c>
      <c r="J151" s="9">
        <f>I151/$I$168*100</f>
        <v>4.09643432339297</v>
      </c>
      <c r="K151" s="3">
        <f>sum(I151:I162)+I166</f>
        <v>2921177.545</v>
      </c>
      <c r="L151" s="9">
        <f>K151/$I$168*100</f>
        <v>43.2960807616071</v>
      </c>
      <c r="M151" s="9">
        <f>J151/L151*100</f>
        <v>9.46144374117459</v>
      </c>
      <c r="N151" s="3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1:42">
      <c r="A152" s="1" t="str">
        <v>RECT- 148</v>
      </c>
      <c r="B152" s="4">
        <v>213032.91</v>
      </c>
      <c r="C152" s="1" t="str">
        <v>DG430: 10 mer</v>
      </c>
      <c r="D152" s="3">
        <v>12115.985</v>
      </c>
      <c r="E152" s="4">
        <f>B152-D152</f>
        <v>200916.925</v>
      </c>
      <c r="F152" s="3"/>
      <c r="G152" s="3"/>
      <c r="H152" s="3" t="s">
        <v>20</v>
      </c>
      <c r="I152" s="3">
        <v>203358.375</v>
      </c>
      <c r="J152" s="9">
        <f>I152/$I$168*100</f>
        <v>3.01406555812382</v>
      </c>
      <c r="K152" s="3">
        <f>sum(I152:I162)+I166</f>
        <v>2644791.975</v>
      </c>
      <c r="L152" s="9">
        <f>K152/$I$168*100</f>
        <v>39.1996464382142</v>
      </c>
      <c r="M152" s="9">
        <f>J152/L152*100</f>
        <v>7.68901210084774</v>
      </c>
      <c r="N152" s="3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1:42">
      <c r="A153" s="1" t="str">
        <v>RECT- 149</v>
      </c>
      <c r="B153" s="4">
        <v>296462.92</v>
      </c>
      <c r="C153" s="1" t="str">
        <v>DG430: 11 mer</v>
      </c>
      <c r="D153" s="3">
        <v>15873.875</v>
      </c>
      <c r="E153" s="4">
        <f>B153-D153</f>
        <v>280589.045</v>
      </c>
      <c r="F153" s="3"/>
      <c r="G153" s="3"/>
      <c r="H153" s="3" t="s">
        <v>21</v>
      </c>
      <c r="I153" s="3">
        <v>68204.325</v>
      </c>
      <c r="J153" s="9">
        <f>I153/$I$168*100</f>
        <v>1.01088684888234</v>
      </c>
      <c r="K153" s="3">
        <f>sum(I153:I162)+I166</f>
        <v>2441433.6</v>
      </c>
      <c r="L153" s="9">
        <f>K153/$I$168*100</f>
        <v>36.1855808800903</v>
      </c>
      <c r="M153" s="9">
        <f>J153/L153*100</f>
        <v>2.79361785632835</v>
      </c>
      <c r="N153" s="3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1:42">
      <c r="A154" s="1" t="str">
        <v>RECT- 150</v>
      </c>
      <c r="B154" s="4">
        <v>610881.59</v>
      </c>
      <c r="C154" s="1" t="str">
        <v>DG430: 12 mer</v>
      </c>
      <c r="D154" s="3">
        <v>16392.465</v>
      </c>
      <c r="E154" s="4">
        <f>B154-D154</f>
        <v>594489.125</v>
      </c>
      <c r="F154" s="3"/>
      <c r="G154" s="3"/>
      <c r="H154" s="3" t="s">
        <v>22</v>
      </c>
      <c r="I154" s="3">
        <v>122517.805</v>
      </c>
      <c r="J154" s="9">
        <f>I154/$I$168*100</f>
        <v>1.81589126244459</v>
      </c>
      <c r="K154" s="3">
        <f>sum(I154:I162)+I166</f>
        <v>2373229.275</v>
      </c>
      <c r="L154" s="9">
        <f>K154/$I$168*100</f>
        <v>35.174694031208</v>
      </c>
      <c r="M154" s="9">
        <f>J154/L154*100</f>
        <v>5.16249341311534</v>
      </c>
      <c r="N154" s="3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1:42">
      <c r="A155" s="1" t="str">
        <v>RECT- 151</v>
      </c>
      <c r="B155" s="4">
        <v>1150773.68</v>
      </c>
      <c r="C155" s="1" t="str">
        <v>DG430: 13 mer</v>
      </c>
      <c r="D155" s="3">
        <v>15347.72</v>
      </c>
      <c r="E155" s="4">
        <f>B155-D155</f>
        <v>1135425.96</v>
      </c>
      <c r="F155" s="3"/>
      <c r="G155" s="3"/>
      <c r="H155" s="3" t="s">
        <v>23</v>
      </c>
      <c r="I155" s="3">
        <v>124734.175</v>
      </c>
      <c r="J155" s="9">
        <f>I155/$I$168*100</f>
        <v>1.84874107490527</v>
      </c>
      <c r="K155" s="3">
        <f>sum(I155:I162)+I166</f>
        <v>2250711.47</v>
      </c>
      <c r="L155" s="9">
        <f>K155/$I$168*100</f>
        <v>33.3588027687634</v>
      </c>
      <c r="M155" s="9">
        <f>J155/L155*100</f>
        <v>5.54198868502678</v>
      </c>
      <c r="N155" s="3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1:42">
      <c r="A156" s="1" t="str">
        <v>RECT- 152</v>
      </c>
      <c r="B156" s="4">
        <v>88039.34</v>
      </c>
      <c r="C156" s="1" t="str">
        <v>DG430: 14 mer</v>
      </c>
      <c r="D156" s="3">
        <v>13843.88</v>
      </c>
      <c r="E156" s="4">
        <f>B156-D156</f>
        <v>74195.46</v>
      </c>
      <c r="F156" s="3"/>
      <c r="G156" s="3"/>
      <c r="H156" s="3" t="s">
        <v>24</v>
      </c>
      <c r="I156" s="3">
        <v>104940.35</v>
      </c>
      <c r="J156" s="9">
        <f>I156/$I$168*100</f>
        <v>1.55536792911754</v>
      </c>
      <c r="K156" s="3">
        <f>sum(I156:I162)+I166</f>
        <v>2125977.295</v>
      </c>
      <c r="L156" s="9">
        <f>K156/$I$168*100</f>
        <v>31.5100616938581</v>
      </c>
      <c r="M156" s="9">
        <f>J156/L156*100</f>
        <v>4.93609928228326</v>
      </c>
      <c r="N156" s="3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1:42">
      <c r="A157" s="1" t="str">
        <v>RECT- 153</v>
      </c>
      <c r="B157" s="4">
        <v>491154.85</v>
      </c>
      <c r="C157" s="1" t="str">
        <v>DG430: 15 mer</v>
      </c>
      <c r="D157" s="3">
        <v>12093.97</v>
      </c>
      <c r="E157" s="4">
        <f>B157-D157</f>
        <v>479060.88</v>
      </c>
      <c r="F157" s="3"/>
      <c r="G157" s="3"/>
      <c r="H157" s="3" t="s">
        <v>25</v>
      </c>
      <c r="I157" s="3">
        <v>375145.58</v>
      </c>
      <c r="J157" s="9">
        <f>I157/$I$168*100</f>
        <v>5.56020066525602</v>
      </c>
      <c r="K157" s="3">
        <f>sum(I157:I162)+I166</f>
        <v>2021036.945</v>
      </c>
      <c r="L157" s="9">
        <f>K157/$I$168*100</f>
        <v>29.9546937647406</v>
      </c>
      <c r="M157" s="9">
        <f>J157/L157*100</f>
        <v>18.5620347479595</v>
      </c>
      <c r="N157" s="3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1:42">
      <c r="A158" s="1" t="str">
        <v>RECT- 154</v>
      </c>
      <c r="B158" s="4">
        <v>445306.5</v>
      </c>
      <c r="C158" s="1" t="str">
        <v>DG430: 16 mer</v>
      </c>
      <c r="D158" s="3">
        <v>11591</v>
      </c>
      <c r="E158" s="4">
        <f>B158-D158</f>
        <v>433715.5</v>
      </c>
      <c r="F158" s="3"/>
      <c r="G158" s="3"/>
      <c r="H158" s="3" t="s">
        <v>26</v>
      </c>
      <c r="I158" s="3">
        <v>327282.64</v>
      </c>
      <c r="J158" s="9">
        <f>I158/$I$168*100</f>
        <v>4.85080259416823</v>
      </c>
      <c r="K158" s="3">
        <f>sum(I158:I162)+I166</f>
        <v>1645891.365</v>
      </c>
      <c r="L158" s="9">
        <f>K158/$I$168*100</f>
        <v>24.3944930994846</v>
      </c>
      <c r="M158" s="9">
        <f>J158/L158*100</f>
        <v>19.8848263597276</v>
      </c>
      <c r="N158" s="3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1:42">
      <c r="A159" s="1" t="str">
        <v>RECT- 155</v>
      </c>
      <c r="B159" s="4">
        <v>299305.31</v>
      </c>
      <c r="C159" s="1" t="str">
        <v>DG430: 17 mer</v>
      </c>
      <c r="D159" s="3">
        <v>9881</v>
      </c>
      <c r="E159" s="4">
        <f>B159-D159</f>
        <v>289424.31</v>
      </c>
      <c r="F159" s="3"/>
      <c r="G159" s="3"/>
      <c r="H159" s="3" t="s">
        <v>27</v>
      </c>
      <c r="I159" s="3">
        <v>40680.9</v>
      </c>
      <c r="J159" s="9">
        <f>I159/$I$168*100</f>
        <v>0.602949839481552</v>
      </c>
      <c r="K159" s="3">
        <f>sum(I159:I162)+I166</f>
        <v>1318608.725</v>
      </c>
      <c r="L159" s="9">
        <f>K159/$I$168*100</f>
        <v>19.5436905053163</v>
      </c>
      <c r="M159" s="9">
        <f>J159/L159*100</f>
        <v>3.08513808749445</v>
      </c>
      <c r="N159" s="3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1:42">
      <c r="A160" s="1" t="str">
        <v>RECT- 156</v>
      </c>
      <c r="B160" s="4">
        <v>86532.19</v>
      </c>
      <c r="C160" s="1" t="str">
        <v>DG430: 18 mer</v>
      </c>
      <c r="D160" s="3">
        <v>8815</v>
      </c>
      <c r="E160" s="4">
        <f>B160-D160</f>
        <v>77717.19</v>
      </c>
      <c r="F160" s="3"/>
      <c r="G160" s="3"/>
      <c r="H160" s="3" t="s">
        <v>28</v>
      </c>
      <c r="I160" s="3">
        <v>41729.86</v>
      </c>
      <c r="J160" s="9">
        <f>I160/$I$168*100</f>
        <v>0.618496945460588</v>
      </c>
      <c r="K160" s="3">
        <f>sum(I160:I162)+I166</f>
        <v>1277927.825</v>
      </c>
      <c r="L160" s="9">
        <f>K160/$I$168*100</f>
        <v>18.9407406658348</v>
      </c>
      <c r="M160" s="9">
        <f>J160/L160*100</f>
        <v>3.26543167647203</v>
      </c>
      <c r="N160" s="3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1:42">
      <c r="A161" s="1" t="str">
        <v>RECT- 157</v>
      </c>
      <c r="B161" s="3">
        <v>874380.25</v>
      </c>
      <c r="C161" s="1" t="str">
        <v>DG431: 3 mer</v>
      </c>
      <c r="D161" s="3">
        <v>338571</v>
      </c>
      <c r="E161" s="3">
        <f>B161-D161</f>
        <v>535809.25</v>
      </c>
      <c r="F161" s="3"/>
      <c r="G161" s="3"/>
      <c r="H161" s="3" t="s">
        <v>29</v>
      </c>
      <c r="I161" s="3">
        <v>233029.13</v>
      </c>
      <c r="J161" s="9">
        <f>I161/$I$168*100</f>
        <v>3.45382910722294</v>
      </c>
      <c r="K161" s="3">
        <f>sum(I161:I162)+I166</f>
        <v>1236197.965</v>
      </c>
      <c r="L161" s="9">
        <f>K161/$I$168*100</f>
        <v>18.3222437203742</v>
      </c>
      <c r="M161" s="9">
        <f>J161/L161*100</f>
        <v>18.8504702804619</v>
      </c>
      <c r="N161" s="3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1:42">
      <c r="A162" s="1" t="str">
        <v>RECT- 158</v>
      </c>
      <c r="B162" s="3">
        <v>308080.93</v>
      </c>
      <c r="C162" s="1" t="str">
        <v>DG431: 4 mer</v>
      </c>
      <c r="D162" s="3">
        <v>72567.085</v>
      </c>
      <c r="E162" s="3">
        <f>B162-D162</f>
        <v>235513.845</v>
      </c>
      <c r="F162" s="3"/>
      <c r="G162" s="3"/>
      <c r="H162" s="3" t="s">
        <v>30</v>
      </c>
      <c r="I162" s="3">
        <v>167522.82</v>
      </c>
      <c r="J162" s="9">
        <f>I162/$I$168*100</f>
        <v>2.48293074707042</v>
      </c>
      <c r="K162" s="3">
        <f>I162+I166</f>
        <v>1003168.835</v>
      </c>
      <c r="L162" s="9">
        <f>K162/$I$168*100</f>
        <v>14.8684146131513</v>
      </c>
      <c r="M162" s="9">
        <f>J162/L162*100</f>
        <v>16.6993644693916</v>
      </c>
      <c r="N162" s="3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1:42">
      <c r="A163" s="1" t="str">
        <v>RECT- 159</v>
      </c>
      <c r="B163" s="3">
        <v>114961.17</v>
      </c>
      <c r="C163" s="1" t="str">
        <v>DG431: 5 mer</v>
      </c>
      <c r="D163" s="3">
        <v>35126.005</v>
      </c>
      <c r="E163" s="3">
        <f>B163-D163</f>
        <v>79835.165</v>
      </c>
      <c r="F163" s="3"/>
      <c r="G163" s="3"/>
      <c r="H163" s="3" t="s">
        <v>31</v>
      </c>
      <c r="I163" s="3"/>
      <c r="J163" s="1"/>
      <c r="K163" s="1"/>
      <c r="L163" s="1"/>
      <c r="M163" s="1"/>
      <c r="N163" s="1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1:42">
      <c r="A164" s="1" t="str">
        <v>RECT- 160</v>
      </c>
      <c r="B164" s="3">
        <v>2899213.56</v>
      </c>
      <c r="C164" s="1" t="str">
        <v>DG431: 6 mer</v>
      </c>
      <c r="D164" s="3">
        <v>17263.505</v>
      </c>
      <c r="E164" s="3">
        <f>B164-D164</f>
        <v>2881950.055</v>
      </c>
      <c r="F164" s="3"/>
      <c r="G164" s="3"/>
      <c r="H164" s="3" t="s">
        <v>32</v>
      </c>
      <c r="I164" s="3"/>
      <c r="J164" s="1"/>
      <c r="K164" s="1"/>
      <c r="L164" s="1"/>
      <c r="M164" s="1"/>
      <c r="N164" s="1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1:42">
      <c r="A165" s="1" t="str">
        <v>RECT- 161</v>
      </c>
      <c r="B165" s="3">
        <v>591239.11</v>
      </c>
      <c r="C165" s="1" t="str">
        <v>DG431: 7 mer</v>
      </c>
      <c r="D165" s="3">
        <v>16064.585</v>
      </c>
      <c r="E165" s="3">
        <f>B165-D165</f>
        <v>575174.525</v>
      </c>
      <c r="F165" s="3"/>
      <c r="G165" s="3"/>
      <c r="H165" s="3" t="s">
        <v>33</v>
      </c>
      <c r="I165" s="3">
        <f>sum(I145:I164)</f>
        <v>5911333.1425</v>
      </c>
      <c r="J165" s="9">
        <f>I165/$I$168*100</f>
        <v>87.6145161339192</v>
      </c>
      <c r="K165" s="3"/>
      <c r="L165" s="1"/>
      <c r="M165" s="1"/>
      <c r="N165" s="1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1:42">
      <c r="A166" s="1" t="str">
        <v>RECT- 162</v>
      </c>
      <c r="B166" s="3">
        <v>627694.97</v>
      </c>
      <c r="C166" s="1" t="str">
        <v>DG431: 8 mer</v>
      </c>
      <c r="D166" s="3">
        <v>15070.42</v>
      </c>
      <c r="E166" s="3">
        <f>B166-D166</f>
        <v>612624.55</v>
      </c>
      <c r="F166" s="3"/>
      <c r="G166" s="3"/>
      <c r="H166" s="3" t="s">
        <v>34</v>
      </c>
      <c r="I166" s="3">
        <v>835646.015</v>
      </c>
      <c r="J166" s="9">
        <f>I166/$I$168*100</f>
        <v>12.3854838660809</v>
      </c>
      <c r="K166" s="3">
        <v>835646</v>
      </c>
      <c r="L166" s="9">
        <f>K166/$I$168*100</f>
        <v>12.3854836437591</v>
      </c>
      <c r="M166" s="9">
        <v>12.4</v>
      </c>
      <c r="N166" s="3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1:42">
      <c r="A167" s="1" t="str">
        <v>RECT- 163</v>
      </c>
      <c r="B167" s="3">
        <v>158740.59</v>
      </c>
      <c r="C167" s="1" t="str">
        <v>DG431: 9 mer</v>
      </c>
      <c r="D167" s="3">
        <v>13883.105</v>
      </c>
      <c r="E167" s="3">
        <f>B167-D167</f>
        <v>144857.485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1:42">
      <c r="A168" s="1" t="str">
        <v>RECT- 164</v>
      </c>
      <c r="B168" s="3">
        <v>447314.17</v>
      </c>
      <c r="C168" s="1" t="str">
        <v>DG431: 10 mer</v>
      </c>
      <c r="D168" s="3">
        <v>12115.985</v>
      </c>
      <c r="E168" s="3">
        <f>B168-D168</f>
        <v>435198.185</v>
      </c>
      <c r="F168" s="3"/>
      <c r="G168" s="3"/>
      <c r="H168" s="3" t="s">
        <v>35</v>
      </c>
      <c r="I168" s="3">
        <f>sum(I165:I167)</f>
        <v>6746979.1575</v>
      </c>
      <c r="J168" s="3"/>
      <c r="K168" s="3"/>
      <c r="L168" s="3"/>
      <c r="M168" s="3"/>
      <c r="N168" s="3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1:42">
      <c r="A169" s="1" t="str">
        <v>RECT- 165</v>
      </c>
      <c r="B169" s="3">
        <v>355559.72</v>
      </c>
      <c r="C169" s="1" t="str">
        <v>DG431: 11 mer</v>
      </c>
      <c r="D169" s="3">
        <v>15873.875</v>
      </c>
      <c r="E169" s="3">
        <f>B169-D169</f>
        <v>339685.845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1:42">
      <c r="A170" s="1" t="str">
        <v>RECT- 166</v>
      </c>
      <c r="B170" s="3">
        <v>146661.25</v>
      </c>
      <c r="C170" s="1" t="str">
        <v>DG431: 12 mer</v>
      </c>
      <c r="D170" s="3">
        <v>16392.465</v>
      </c>
      <c r="E170" s="3">
        <f>B170-D170</f>
        <v>130268.785</v>
      </c>
      <c r="F170" s="3"/>
      <c r="G170" s="3"/>
      <c r="H170" s="3" t="s">
        <v>36</v>
      </c>
      <c r="I170" s="9">
        <f>I165/I168*100</f>
        <v>87.6145161339192</v>
      </c>
      <c r="J170" s="3"/>
      <c r="K170" s="3"/>
      <c r="L170" s="3"/>
      <c r="M170" s="3"/>
      <c r="N170" s="3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1:42">
      <c r="A171" s="1" t="str">
        <v>RECT- 167</v>
      </c>
      <c r="B171" s="3">
        <v>119363.77</v>
      </c>
      <c r="C171" s="1" t="str">
        <v>DG431: 13 mer</v>
      </c>
      <c r="D171" s="3">
        <v>15347.72</v>
      </c>
      <c r="E171" s="3">
        <f>B171-D171</f>
        <v>104016.05</v>
      </c>
      <c r="F171" s="3"/>
      <c r="G171" s="3"/>
      <c r="H171" s="3" t="s">
        <v>37</v>
      </c>
      <c r="I171" s="9">
        <f>I166/I168*100</f>
        <v>12.3854838660809</v>
      </c>
      <c r="J171" s="3"/>
      <c r="K171" s="3"/>
      <c r="L171" s="3"/>
      <c r="M171" s="3"/>
      <c r="N171" s="3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1:42">
      <c r="A172" s="1" t="str">
        <v>RECT- 168</v>
      </c>
      <c r="B172" s="3">
        <v>193240.91</v>
      </c>
      <c r="C172" s="1" t="str">
        <v>DG431: 14 mer</v>
      </c>
      <c r="D172" s="3">
        <v>13843.88</v>
      </c>
      <c r="E172" s="3">
        <f>B172-D172</f>
        <v>179397.03</v>
      </c>
      <c r="F172" s="3"/>
      <c r="G172" s="3"/>
      <c r="H172" s="3"/>
      <c r="I172" s="9"/>
      <c r="J172" s="3"/>
      <c r="K172" s="3"/>
      <c r="L172" s="3"/>
      <c r="M172" s="3"/>
      <c r="N172" s="3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1:42">
      <c r="A173" s="1" t="str">
        <v>RECT- 169</v>
      </c>
      <c r="B173" s="3">
        <v>242214.51</v>
      </c>
      <c r="C173" s="1" t="str">
        <v>DG431: 15 mer</v>
      </c>
      <c r="D173" s="3">
        <v>12093.97</v>
      </c>
      <c r="E173" s="3">
        <f>B173-D173</f>
        <v>230120.54</v>
      </c>
      <c r="F173" s="3"/>
      <c r="G173" s="3"/>
      <c r="H173" s="3" t="s">
        <v>38</v>
      </c>
      <c r="I173" s="9">
        <f>I170/I171</f>
        <v>7.07396796776444</v>
      </c>
      <c r="J173" s="3"/>
      <c r="K173" s="3"/>
      <c r="L173" s="3"/>
      <c r="M173" s="3"/>
      <c r="N173" s="3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1:42">
      <c r="A174" s="1" t="str">
        <v>RECT- 170</v>
      </c>
      <c r="B174" s="3">
        <v>69246.49</v>
      </c>
      <c r="C174" s="1" t="str">
        <v>DG431: 16 mer</v>
      </c>
      <c r="D174" s="3">
        <v>11591</v>
      </c>
      <c r="E174" s="3">
        <f>B174-D174</f>
        <v>57655.49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1:42">
      <c r="A175" s="1" t="str">
        <v>RECT- 171</v>
      </c>
      <c r="B175" s="3">
        <v>142319.03</v>
      </c>
      <c r="C175" s="1" t="str">
        <v>DG431: 17 mer</v>
      </c>
      <c r="D175" s="3">
        <v>9881</v>
      </c>
      <c r="E175" s="3">
        <f>B175-D175</f>
        <v>132438.03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1:42">
      <c r="A176" s="1" t="str">
        <v>RECT- 172</v>
      </c>
      <c r="B176" s="4">
        <v>683260.74</v>
      </c>
      <c r="C176" s="1" t="str">
        <v>DG432: 3 mer</v>
      </c>
      <c r="D176" s="3">
        <v>276010</v>
      </c>
      <c r="E176" s="4">
        <f>B176-D176</f>
        <v>407250.74</v>
      </c>
      <c r="F176" s="3"/>
      <c r="G176" s="3"/>
      <c r="H176" s="3"/>
      <c r="I176" s="3"/>
      <c r="J176" s="3"/>
      <c r="K176" s="3"/>
      <c r="L176" s="3"/>
      <c r="M176" s="3"/>
      <c r="N176" s="3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1:42">
      <c r="A177" s="1" t="str">
        <v>RECT- 173</v>
      </c>
      <c r="B177" s="4">
        <v>793748.61</v>
      </c>
      <c r="C177" s="1" t="str">
        <v>DG432: 4 mer</v>
      </c>
      <c r="D177" s="3">
        <v>72567.085</v>
      </c>
      <c r="E177" s="4">
        <f>B177-D177</f>
        <v>721181.525</v>
      </c>
      <c r="F177" s="3"/>
      <c r="G177" s="3"/>
      <c r="H177" s="3"/>
      <c r="I177" s="3"/>
      <c r="J177" s="3"/>
      <c r="K177" s="3"/>
      <c r="L177" s="3"/>
      <c r="M177" s="3"/>
      <c r="N177" s="3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1:42">
      <c r="A178" s="1" t="str">
        <v>RECT- 174</v>
      </c>
      <c r="B178" s="4">
        <v>87900.21</v>
      </c>
      <c r="C178" s="1" t="str">
        <v>DG432: 5 mer</v>
      </c>
      <c r="D178" s="3">
        <v>35126.005</v>
      </c>
      <c r="E178" s="4">
        <f>B178-D178</f>
        <v>52774.205</v>
      </c>
      <c r="F178" s="3"/>
      <c r="G178" s="3"/>
      <c r="H178" s="3"/>
      <c r="I178" s="3"/>
      <c r="J178" s="3"/>
      <c r="K178" s="3"/>
      <c r="L178" s="3"/>
      <c r="M178" s="3"/>
      <c r="N178" s="3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1:42">
      <c r="A179" s="1" t="str">
        <v>RECT- 175</v>
      </c>
      <c r="B179" s="4">
        <v>214132.44</v>
      </c>
      <c r="C179" s="1" t="str">
        <v>DG432: 6 mer</v>
      </c>
      <c r="D179" s="3">
        <v>17263.505</v>
      </c>
      <c r="E179" s="4">
        <f>B179-D179</f>
        <v>196868.935</v>
      </c>
      <c r="F179" s="3"/>
      <c r="G179" s="3"/>
      <c r="H179" s="3"/>
      <c r="I179" s="3"/>
      <c r="J179" s="3"/>
      <c r="K179" s="3"/>
      <c r="L179" s="3"/>
      <c r="M179" s="3"/>
      <c r="N179" s="3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1:42">
      <c r="A180" s="1" t="str">
        <v>RECT- 176</v>
      </c>
      <c r="B180" s="4">
        <v>315915.01</v>
      </c>
      <c r="C180" s="1" t="str">
        <v>DG432: 7 mer</v>
      </c>
      <c r="D180" s="3">
        <v>16064.585</v>
      </c>
      <c r="E180" s="4">
        <f>B180-D180</f>
        <v>299850.425</v>
      </c>
      <c r="F180" s="3"/>
      <c r="G180" s="3"/>
      <c r="H180" s="3" t="str">
        <v>SUMMARY</v>
      </c>
      <c r="I180" s="3"/>
      <c r="J180" s="3"/>
      <c r="K180" s="3"/>
      <c r="L180" s="3"/>
      <c r="M180" s="3"/>
      <c r="N180" s="3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1:42">
      <c r="A181" s="1" t="str">
        <v>RECT- 177</v>
      </c>
      <c r="B181" s="4">
        <v>748009.92</v>
      </c>
      <c r="C181" s="1" t="str">
        <v>DG432: 8 mer</v>
      </c>
      <c r="D181" s="3">
        <v>15070.42</v>
      </c>
      <c r="E181" s="4">
        <f>B181-D181</f>
        <v>732939.5</v>
      </c>
      <c r="F181" s="3"/>
      <c r="G181" s="3"/>
      <c r="H181" s="3"/>
      <c r="I181" s="3"/>
      <c r="J181" s="3"/>
      <c r="K181" s="3"/>
      <c r="L181" s="3"/>
      <c r="M181" s="3"/>
      <c r="N181" s="3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1:42">
      <c r="A182" s="1" t="str">
        <v>RECT- 178</v>
      </c>
      <c r="B182" s="4">
        <v>406609.77</v>
      </c>
      <c r="C182" s="1" t="str">
        <v>DG432: 9 mer</v>
      </c>
      <c r="D182" s="3">
        <v>13883.105</v>
      </c>
      <c r="E182" s="4">
        <f>B182-D182</f>
        <v>392726.665</v>
      </c>
      <c r="F182" s="3"/>
      <c r="G182" s="3"/>
      <c r="H182" s="1" t="str">
        <v>IQ_20120623_a.xlsx</v>
      </c>
      <c r="I182" s="1"/>
      <c r="J182" s="3"/>
      <c r="K182" s="3"/>
      <c r="L182" s="3"/>
      <c r="M182" s="3"/>
      <c r="N182" s="3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1:42">
      <c r="A183" s="1" t="str">
        <v>RECT- 179</v>
      </c>
      <c r="B183" s="4">
        <v>382012.5</v>
      </c>
      <c r="C183" s="1" t="str">
        <v>DG432: 10 mer</v>
      </c>
      <c r="D183" s="3">
        <v>12115.985</v>
      </c>
      <c r="E183" s="4">
        <f>B183-D183</f>
        <v>369896.515</v>
      </c>
      <c r="F183" s="3"/>
      <c r="G183" s="3"/>
      <c r="H183" s="3"/>
      <c r="I183" s="5">
        <v>1</v>
      </c>
      <c r="J183" s="5">
        <v>2</v>
      </c>
      <c r="K183" s="5">
        <v>3</v>
      </c>
      <c r="L183" s="5">
        <v>4</v>
      </c>
      <c r="M183" s="5">
        <v>5</v>
      </c>
      <c r="N183" s="5">
        <v>6</v>
      </c>
      <c r="O183" s="5">
        <v>7</v>
      </c>
      <c r="P183" s="5">
        <v>8</v>
      </c>
      <c r="Q183" s="5">
        <v>9</v>
      </c>
      <c r="R183" s="5">
        <v>10</v>
      </c>
      <c r="S183" s="5">
        <v>11</v>
      </c>
      <c r="T183" s="5">
        <v>12</v>
      </c>
      <c r="U183" s="5">
        <v>13</v>
      </c>
      <c r="V183" s="5">
        <v>14</v>
      </c>
      <c r="W183" s="5">
        <v>15</v>
      </c>
      <c r="X183" s="5">
        <v>16</v>
      </c>
      <c r="Y183" s="5">
        <v>17</v>
      </c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1:42">
      <c r="A184" s="1" t="str">
        <v>RECT- 180</v>
      </c>
      <c r="B184" s="4">
        <v>172631.54</v>
      </c>
      <c r="C184" s="1" t="str">
        <v>DG432: 11 mer</v>
      </c>
      <c r="D184" s="3">
        <v>15873.875</v>
      </c>
      <c r="E184" s="4">
        <f>B184-D184</f>
        <v>156757.665</v>
      </c>
      <c r="F184" s="3"/>
      <c r="G184" s="3"/>
      <c r="H184" s="12" t="s">
        <v>52</v>
      </c>
      <c r="I184" s="7" t="s">
        <v>5</v>
      </c>
      <c r="J184" s="7" t="s">
        <v>10</v>
      </c>
      <c r="K184" s="7" t="s">
        <v>11</v>
      </c>
      <c r="L184" s="7" t="s">
        <v>12</v>
      </c>
      <c r="M184" s="7" t="s">
        <v>39</v>
      </c>
      <c r="N184" s="7" t="s">
        <v>40</v>
      </c>
      <c r="O184" s="2" t="s">
        <v>41</v>
      </c>
      <c r="P184" s="2" t="s">
        <v>42</v>
      </c>
      <c r="Q184" s="2" t="s">
        <v>43</v>
      </c>
      <c r="R184" s="2" t="s">
        <v>44</v>
      </c>
      <c r="S184" s="2" t="s">
        <v>45</v>
      </c>
      <c r="T184" s="2" t="s">
        <v>46</v>
      </c>
      <c r="U184" s="2" t="s">
        <v>47</v>
      </c>
      <c r="V184" s="2" t="s">
        <v>48</v>
      </c>
      <c r="W184" s="2" t="s">
        <v>49</v>
      </c>
      <c r="X184" s="2" t="s">
        <v>50</v>
      </c>
      <c r="Y184" s="2" t="s">
        <v>51</v>
      </c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1:42">
      <c r="A185" s="1" t="str">
        <v>RECT- 181</v>
      </c>
      <c r="B185" s="4">
        <v>1340936.58</v>
      </c>
      <c r="C185" s="1" t="str">
        <v>DG432: 12 mer</v>
      </c>
      <c r="D185" s="3">
        <v>16392.465</v>
      </c>
      <c r="E185" s="4">
        <f>B185-D185</f>
        <v>1324544.115</v>
      </c>
      <c r="F185" s="3"/>
      <c r="G185" s="3"/>
      <c r="H185" s="3"/>
      <c r="I185" s="5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1:42">
      <c r="A186" s="1" t="str">
        <v>RECT- 182</v>
      </c>
      <c r="B186" s="4">
        <v>219626.81</v>
      </c>
      <c r="C186" s="1" t="str">
        <v>DG432: 13 mer</v>
      </c>
      <c r="D186" s="3">
        <v>15347.72</v>
      </c>
      <c r="E186" s="4">
        <f>B186-D186</f>
        <v>204279.09</v>
      </c>
      <c r="F186" s="3"/>
      <c r="G186" s="3"/>
      <c r="H186" s="3" t="s">
        <v>35</v>
      </c>
      <c r="I186" s="5">
        <v>9282943.1875</v>
      </c>
      <c r="J186" s="5">
        <v>10535602.0925</v>
      </c>
      <c r="K186" s="5">
        <v>16856814.2125</v>
      </c>
      <c r="L186" s="5">
        <v>24612563.7025</v>
      </c>
      <c r="M186" s="5">
        <v>18274033.8625</v>
      </c>
      <c r="N186" s="5">
        <v>7955721.8425</v>
      </c>
      <c r="O186" s="5">
        <v>12290300.31</v>
      </c>
      <c r="P186" s="5">
        <v>14586990.09</v>
      </c>
      <c r="Q186" s="5">
        <v>11129028</v>
      </c>
      <c r="R186" s="5">
        <v>7047812.59</v>
      </c>
      <c r="S186" s="5">
        <v>11151464.6475</v>
      </c>
      <c r="T186" s="5">
        <v>10439669.4075</v>
      </c>
      <c r="U186" s="5">
        <v>5353182.145</v>
      </c>
      <c r="V186" s="5">
        <v>5964536.9275</v>
      </c>
      <c r="W186" s="5">
        <v>3959333.5475</v>
      </c>
      <c r="X186" s="5">
        <v>5471323.0775</v>
      </c>
      <c r="Y186" s="5">
        <v>6746979.1575</v>
      </c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1:42">
      <c r="A187" s="1" t="str">
        <v>RECT- 183</v>
      </c>
      <c r="B187" s="4">
        <v>257029.69</v>
      </c>
      <c r="C187" s="1" t="str">
        <v>DG432: 14 mer</v>
      </c>
      <c r="D187" s="3">
        <v>13843.88</v>
      </c>
      <c r="E187" s="4">
        <f>B187-D187</f>
        <v>243185.81</v>
      </c>
      <c r="F187" s="3"/>
      <c r="G187" s="3"/>
      <c r="H187" s="1"/>
      <c r="I187" s="3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1:42">
      <c r="A188" s="1" t="str">
        <v>RECT- 184</v>
      </c>
      <c r="B188" s="4">
        <v>313660.83</v>
      </c>
      <c r="C188" s="1" t="str">
        <v>DG432: 15 mer</v>
      </c>
      <c r="D188" s="3">
        <v>12093.97</v>
      </c>
      <c r="E188" s="4">
        <f>B188-D188</f>
        <v>301566.86</v>
      </c>
      <c r="F188" s="3"/>
      <c r="G188" s="3"/>
      <c r="H188" s="3" t="s">
        <v>53</v>
      </c>
      <c r="I188" s="5">
        <v>6519110.6175</v>
      </c>
      <c r="J188" s="5">
        <v>9695976.2625</v>
      </c>
      <c r="K188" s="5">
        <v>15334220.6625</v>
      </c>
      <c r="L188" s="5">
        <v>23833571.9525</v>
      </c>
      <c r="M188" s="5">
        <v>17597718.2125</v>
      </c>
      <c r="N188" s="5">
        <v>7148888.1325</v>
      </c>
      <c r="O188" s="5">
        <v>11667209.3125</v>
      </c>
      <c r="P188" s="5">
        <v>13782045.5825</v>
      </c>
      <c r="Q188" s="5">
        <v>10726282.1225</v>
      </c>
      <c r="R188" s="5">
        <v>6621491.7325</v>
      </c>
      <c r="S188" s="5">
        <v>10805512.76</v>
      </c>
      <c r="T188" s="5">
        <v>10291070.42</v>
      </c>
      <c r="U188" s="5">
        <v>4792762.19</v>
      </c>
      <c r="V188" s="5">
        <v>5547147.5225</v>
      </c>
      <c r="W188" s="5">
        <v>3732834.8225</v>
      </c>
      <c r="X188" s="5">
        <v>4981483.2425</v>
      </c>
      <c r="Y188" s="5">
        <v>5911333.1425</v>
      </c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1:42">
      <c r="A189" s="1" t="str">
        <v>RECT- 185</v>
      </c>
      <c r="B189" s="4">
        <v>166070.57</v>
      </c>
      <c r="C189" s="1" t="str">
        <v>DG432: 16 mer</v>
      </c>
      <c r="D189" s="3">
        <v>11591</v>
      </c>
      <c r="E189" s="4">
        <f>B189-D189</f>
        <v>154479.57</v>
      </c>
      <c r="F189" s="3"/>
      <c r="G189" s="3"/>
      <c r="H189" s="3" t="s">
        <v>54</v>
      </c>
      <c r="I189" s="5">
        <v>2763832.57</v>
      </c>
      <c r="J189" s="5">
        <v>839625.83</v>
      </c>
      <c r="K189" s="5">
        <v>1522593.55</v>
      </c>
      <c r="L189" s="5">
        <v>778991.75</v>
      </c>
      <c r="M189" s="5">
        <v>676315.65</v>
      </c>
      <c r="N189" s="5">
        <v>806833.71</v>
      </c>
      <c r="O189" s="5">
        <v>623090.9975</v>
      </c>
      <c r="P189" s="5">
        <v>804944.5075</v>
      </c>
      <c r="Q189" s="5">
        <v>402745.8775</v>
      </c>
      <c r="R189" s="5">
        <v>426320.8575</v>
      </c>
      <c r="S189" s="5">
        <v>345951.8875</v>
      </c>
      <c r="T189" s="5">
        <v>148598.9875</v>
      </c>
      <c r="U189" s="5">
        <v>560419.955</v>
      </c>
      <c r="V189" s="5">
        <v>417389.405</v>
      </c>
      <c r="W189" s="5">
        <v>226498.725</v>
      </c>
      <c r="X189" s="5">
        <v>489839.835</v>
      </c>
      <c r="Y189" s="5">
        <v>835646.015</v>
      </c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1:42">
      <c r="A190" s="1" t="str">
        <v>RECT- 186</v>
      </c>
      <c r="B190" s="4">
        <v>123426.62</v>
      </c>
      <c r="C190" s="1" t="str">
        <v>DG432: 17 mer</v>
      </c>
      <c r="D190" s="3">
        <v>9881</v>
      </c>
      <c r="E190" s="4">
        <f>B190-D190</f>
        <v>113545.62</v>
      </c>
      <c r="F190" s="3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1:42">
      <c r="A191" s="1" t="str">
        <v>RECT- 187</v>
      </c>
      <c r="B191" s="3">
        <v>356007.58</v>
      </c>
      <c r="C191" s="1" t="str">
        <v>DG433: 3 mer</v>
      </c>
      <c r="D191" s="3">
        <v>338571</v>
      </c>
      <c r="E191" s="3">
        <f>B191-D191</f>
        <v>17436.58</v>
      </c>
      <c r="F191" s="3"/>
      <c r="G191" s="3"/>
      <c r="H191" s="3" t="s">
        <v>36</v>
      </c>
      <c r="I191" s="13">
        <v>70.2267641396141</v>
      </c>
      <c r="J191" s="13">
        <v>92.0305852230533</v>
      </c>
      <c r="K191" s="13">
        <v>90.9674892847135</v>
      </c>
      <c r="L191" s="13">
        <v>96.8349833060224</v>
      </c>
      <c r="M191" s="13">
        <v>96.2990347118276</v>
      </c>
      <c r="N191" s="13">
        <v>89.8584474674587</v>
      </c>
      <c r="O191" s="13">
        <v>94.9302215423245</v>
      </c>
      <c r="P191" s="13">
        <v>94.4817642122632</v>
      </c>
      <c r="Q191" s="13">
        <v>96.3811226146614</v>
      </c>
      <c r="R191" s="13">
        <v>93.9510188153286</v>
      </c>
      <c r="S191" s="13">
        <v>96.8977000023261</v>
      </c>
      <c r="T191" s="13">
        <v>98.5765929772331</v>
      </c>
      <c r="U191" s="13">
        <v>89.5310874948754</v>
      </c>
      <c r="V191" s="13">
        <v>93.0021490339746</v>
      </c>
      <c r="W191" s="13">
        <v>94.2793724680504</v>
      </c>
      <c r="X191" s="13">
        <v>91.0471411016762</v>
      </c>
      <c r="Y191" s="13">
        <v>87.6145161339192</v>
      </c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1:42">
      <c r="A192" s="1" t="str">
        <v>RECT- 188</v>
      </c>
      <c r="B192" s="3">
        <v>1155617.09</v>
      </c>
      <c r="C192" s="1" t="str">
        <v>DG433: 4 mer</v>
      </c>
      <c r="D192" s="3">
        <v>72567.085</v>
      </c>
      <c r="E192" s="3">
        <f>B192-D192</f>
        <v>1083050.005</v>
      </c>
      <c r="F192" s="3"/>
      <c r="G192" s="3"/>
      <c r="H192" s="4" t="s">
        <v>37</v>
      </c>
      <c r="I192" s="14">
        <v>29.7732358603859</v>
      </c>
      <c r="J192" s="14">
        <v>7.96941477694669</v>
      </c>
      <c r="K192" s="14">
        <v>9.0325107152865</v>
      </c>
      <c r="L192" s="14">
        <v>3.16501669397762</v>
      </c>
      <c r="M192" s="14">
        <v>3.70096528817243</v>
      </c>
      <c r="N192" s="14">
        <v>10.1415525325413</v>
      </c>
      <c r="O192" s="14">
        <v>5.06977845767546</v>
      </c>
      <c r="P192" s="14">
        <v>5.5182357877368</v>
      </c>
      <c r="Q192" s="14">
        <v>3.61887738533859</v>
      </c>
      <c r="R192" s="14">
        <v>6.04898118467137</v>
      </c>
      <c r="S192" s="14">
        <v>3.10229999767392</v>
      </c>
      <c r="T192" s="14">
        <v>1.42340702276687</v>
      </c>
      <c r="U192" s="14">
        <v>10.4689125051246</v>
      </c>
      <c r="V192" s="14">
        <v>6.99785096602539</v>
      </c>
      <c r="W192" s="14">
        <v>5.72062753194956</v>
      </c>
      <c r="X192" s="14">
        <v>8.95285889832376</v>
      </c>
      <c r="Y192" s="14">
        <v>12.3854838660809</v>
      </c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1:42">
      <c r="A193" s="1" t="str">
        <v>RECT- 189</v>
      </c>
      <c r="B193" s="3">
        <v>3908921.59</v>
      </c>
      <c r="C193" s="1" t="str">
        <v>DG433: 5 mer</v>
      </c>
      <c r="D193" s="3">
        <v>35126.005</v>
      </c>
      <c r="E193" s="3">
        <f>B193-D193</f>
        <v>3873795.585</v>
      </c>
      <c r="F193" s="3"/>
      <c r="G193" s="3"/>
      <c r="H193" s="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1:42">
      <c r="A194" s="1" t="str">
        <v>RECT- 190</v>
      </c>
      <c r="B194" s="3">
        <v>2484460.46</v>
      </c>
      <c r="C194" s="1" t="str">
        <v>DG433: 6 mer</v>
      </c>
      <c r="D194" s="3">
        <v>17263.505</v>
      </c>
      <c r="E194" s="3">
        <f>B194-D194</f>
        <v>2467196.955</v>
      </c>
      <c r="F194" s="3"/>
      <c r="G194" s="3"/>
      <c r="H194" s="3" t="s">
        <v>38</v>
      </c>
      <c r="I194" s="13">
        <v>2.35872125115741</v>
      </c>
      <c r="J194" s="13">
        <v>11.5479728184399</v>
      </c>
      <c r="K194" s="13">
        <v>10.0711188895421</v>
      </c>
      <c r="L194" s="13">
        <v>30.5954099674355</v>
      </c>
      <c r="M194" s="13">
        <v>26.0199778202678</v>
      </c>
      <c r="N194" s="13">
        <v>8.86042321223787</v>
      </c>
      <c r="O194" s="13">
        <v>18.7247277834406</v>
      </c>
      <c r="P194" s="13">
        <v>17.121733801631</v>
      </c>
      <c r="Q194" s="13">
        <v>26.6328787499507</v>
      </c>
      <c r="R194" s="13">
        <v>15.5317095469578</v>
      </c>
      <c r="S194" s="13">
        <v>31.2341488814684</v>
      </c>
      <c r="T194" s="13">
        <v>69.253974021862</v>
      </c>
      <c r="U194" s="13">
        <v>8.55209053003832</v>
      </c>
      <c r="V194" s="13">
        <v>13.2901014162063</v>
      </c>
      <c r="W194" s="13">
        <v>16.4805997141926</v>
      </c>
      <c r="X194" s="13">
        <v>10.1696164471801</v>
      </c>
      <c r="Y194" s="13">
        <v>7.07396796776444</v>
      </c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1:42">
      <c r="A195" s="1" t="str">
        <v>RECT- 191</v>
      </c>
      <c r="B195" s="3">
        <v>257040.24</v>
      </c>
      <c r="C195" s="1" t="str">
        <v>DG433: 7 mer</v>
      </c>
      <c r="D195" s="3">
        <v>16064.585</v>
      </c>
      <c r="E195" s="3">
        <f>B195-D195</f>
        <v>240975.655</v>
      </c>
      <c r="F195" s="3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1:42">
      <c r="A196" s="1" t="str">
        <v>RECT- 192</v>
      </c>
      <c r="B196" s="3">
        <v>194658.9</v>
      </c>
      <c r="C196" s="1" t="str">
        <v>DG433: 8 mer</v>
      </c>
      <c r="D196" s="3">
        <v>15070.42</v>
      </c>
      <c r="E196" s="3">
        <f>B196-D196</f>
        <v>179588.48</v>
      </c>
      <c r="F196" s="3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1:42">
      <c r="A197" s="15" t="str">
        <v>RECT- 193</v>
      </c>
      <c r="B197" s="10">
        <v>167280.31</v>
      </c>
      <c r="C197" s="15" t="str">
        <v>DG433: 9 mer</v>
      </c>
      <c r="D197" s="3">
        <v>13883.105</v>
      </c>
      <c r="E197" s="3">
        <f>B197-D197</f>
        <v>153397.205</v>
      </c>
      <c r="F197" s="3"/>
      <c r="G197" s="3"/>
      <c r="H197" s="3"/>
      <c r="I197" s="3"/>
      <c r="J197" s="3"/>
      <c r="K197" s="3"/>
      <c r="L197" s="3"/>
      <c r="M197" s="3"/>
      <c r="N197" s="3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1:42">
      <c r="A198" s="15" t="str">
        <v>RECT- 195</v>
      </c>
      <c r="B198" s="10">
        <v>131906.5</v>
      </c>
      <c r="C198" s="15" t="str">
        <v>DG433: 10 mer</v>
      </c>
      <c r="D198" s="3">
        <v>12115.985</v>
      </c>
      <c r="E198" s="3">
        <f>B198-D198</f>
        <v>119790.515</v>
      </c>
      <c r="F198" s="3"/>
      <c r="G198" s="3"/>
      <c r="H198" s="3" t="str">
        <v>IQ_20120623_b.xlsx</v>
      </c>
      <c r="I198" s="3"/>
      <c r="J198" s="3"/>
      <c r="K198" s="3"/>
      <c r="L198" s="3"/>
      <c r="M198" s="3"/>
      <c r="N198" s="3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1:42">
      <c r="A199" s="1" t="str">
        <v>RECT- 196</v>
      </c>
      <c r="B199" s="3">
        <v>764114.76</v>
      </c>
      <c r="C199" s="1" t="str">
        <v>DG433: 11 mer</v>
      </c>
      <c r="D199" s="3">
        <v>15873.875</v>
      </c>
      <c r="E199" s="3">
        <f>B199-D199</f>
        <v>748240.885</v>
      </c>
      <c r="F199" s="3"/>
      <c r="G199" s="3"/>
      <c r="H199" s="3"/>
      <c r="I199" s="5">
        <v>1</v>
      </c>
      <c r="J199" s="5">
        <v>2</v>
      </c>
      <c r="K199" s="5">
        <v>3</v>
      </c>
      <c r="L199" s="5">
        <v>4</v>
      </c>
      <c r="M199" s="5">
        <v>18</v>
      </c>
      <c r="N199" s="5">
        <v>19</v>
      </c>
      <c r="O199" s="6">
        <v>20</v>
      </c>
      <c r="P199" s="6">
        <v>21</v>
      </c>
      <c r="Q199" s="6">
        <v>22</v>
      </c>
      <c r="R199" s="6">
        <v>23</v>
      </c>
      <c r="S199" s="6">
        <v>24</v>
      </c>
      <c r="T199" s="6">
        <v>25</v>
      </c>
      <c r="U199" s="6">
        <v>26</v>
      </c>
      <c r="V199" s="6">
        <v>27</v>
      </c>
      <c r="W199" s="6">
        <v>28</v>
      </c>
      <c r="X199" s="6">
        <v>29</v>
      </c>
      <c r="Y199" s="6">
        <v>30</v>
      </c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1:42">
      <c r="A200" s="1" t="str">
        <v>RECT- 197</v>
      </c>
      <c r="B200" s="3">
        <v>577167.54</v>
      </c>
      <c r="C200" s="1" t="str">
        <v>DG433: 12 mer</v>
      </c>
      <c r="D200" s="3">
        <v>16392.465</v>
      </c>
      <c r="E200" s="3">
        <f>B200-D200</f>
        <v>560775.075</v>
      </c>
      <c r="F200" s="3"/>
      <c r="G200" s="3"/>
      <c r="H200" s="12" t="s">
        <v>52</v>
      </c>
      <c r="I200" s="7" t="s">
        <v>5</v>
      </c>
      <c r="J200" s="7" t="s">
        <v>10</v>
      </c>
      <c r="K200" s="7" t="s">
        <v>11</v>
      </c>
      <c r="L200" s="7" t="s">
        <v>12</v>
      </c>
      <c r="M200" s="7" t="str">
        <v>DG440</v>
      </c>
      <c r="N200" s="7" t="str">
        <v>DG441</v>
      </c>
      <c r="O200" s="2" t="str">
        <v>DG442</v>
      </c>
      <c r="P200" s="2" t="str">
        <v>DG443</v>
      </c>
      <c r="Q200" s="2" t="str">
        <v>DG444</v>
      </c>
      <c r="R200" s="2" t="str">
        <v>DG445</v>
      </c>
      <c r="S200" s="2" t="str">
        <v>DG446</v>
      </c>
      <c r="T200" s="2" t="str">
        <v>DG447</v>
      </c>
      <c r="U200" s="2" t="str">
        <v>DG448</v>
      </c>
      <c r="V200" s="2" t="str">
        <v>DG449</v>
      </c>
      <c r="W200" s="2" t="str">
        <v>DG450</v>
      </c>
      <c r="X200" s="2" t="str">
        <v>DG451</v>
      </c>
      <c r="Y200" s="2" t="str">
        <v>DG452</v>
      </c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1:42">
      <c r="A201" s="1" t="str">
        <v>RECT- 198</v>
      </c>
      <c r="B201" s="3">
        <v>817323.6</v>
      </c>
      <c r="C201" s="1" t="str">
        <v>DG433: 13 mer</v>
      </c>
      <c r="D201" s="3">
        <v>15347.72</v>
      </c>
      <c r="E201" s="3">
        <f>B201-D201</f>
        <v>801975.88</v>
      </c>
      <c r="F201" s="3"/>
      <c r="G201" s="3"/>
      <c r="H201" s="3"/>
      <c r="I201" s="5"/>
      <c r="J201" s="5"/>
      <c r="K201" s="5"/>
      <c r="L201" s="5"/>
      <c r="M201" s="5"/>
      <c r="N201" s="5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1:42">
      <c r="A202" s="1" t="str">
        <v>RECT- 199</v>
      </c>
      <c r="B202" s="3">
        <v>203470.97</v>
      </c>
      <c r="C202" s="1" t="str">
        <v>DG433: 14 mer</v>
      </c>
      <c r="D202" s="3">
        <v>13843.88</v>
      </c>
      <c r="E202" s="3">
        <f>B202-D202</f>
        <v>189627.09</v>
      </c>
      <c r="F202" s="3"/>
      <c r="G202" s="3"/>
      <c r="H202" s="3" t="s">
        <v>35</v>
      </c>
      <c r="I202" s="5">
        <v>7639391.1925</v>
      </c>
      <c r="J202" s="5">
        <v>9298982.9525</v>
      </c>
      <c r="K202" s="5">
        <v>14214397.1625</v>
      </c>
      <c r="L202" s="5">
        <v>21692146.8625</v>
      </c>
      <c r="M202" s="5">
        <v>6692163.5125</v>
      </c>
      <c r="N202" s="5">
        <v>5026057.8025</v>
      </c>
      <c r="O202" s="5">
        <v>3524981.2275</v>
      </c>
      <c r="P202" s="5">
        <v>5577373.0875</v>
      </c>
      <c r="Q202" s="5">
        <v>4116647.7575</v>
      </c>
      <c r="R202" s="5">
        <v>3145175.9175</v>
      </c>
      <c r="S202" s="5">
        <v>3130596.3275</v>
      </c>
      <c r="T202" s="5">
        <v>5548859.7475</v>
      </c>
      <c r="U202" s="5">
        <v>6165291.7125</v>
      </c>
      <c r="V202" s="5">
        <v>5754803.7825</v>
      </c>
      <c r="W202" s="5">
        <v>4708521.6025</v>
      </c>
      <c r="X202" s="5">
        <v>5234613.9025</v>
      </c>
      <c r="Y202" s="5">
        <v>5343963.4225</v>
      </c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1:42">
      <c r="A203" s="1" t="str">
        <v>RECT- 200</v>
      </c>
      <c r="B203" s="3">
        <v>81658.04</v>
      </c>
      <c r="C203" s="1" t="str">
        <v>DG433: 15 mer</v>
      </c>
      <c r="D203" s="3">
        <v>12093.97</v>
      </c>
      <c r="E203" s="3">
        <f>B203-D203</f>
        <v>69564.07</v>
      </c>
      <c r="F203" s="3"/>
      <c r="G203" s="3"/>
      <c r="H203" s="3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1:42">
      <c r="A204" s="1" t="str">
        <v>RECT- 201</v>
      </c>
      <c r="B204" s="3">
        <v>67029.27</v>
      </c>
      <c r="C204" s="1" t="str">
        <v>DG433: 16 mer</v>
      </c>
      <c r="D204" s="3">
        <v>11591</v>
      </c>
      <c r="E204" s="3">
        <f>B204-D204</f>
        <v>55438.27</v>
      </c>
      <c r="F204" s="3"/>
      <c r="G204" s="3"/>
      <c r="H204" s="3" t="s">
        <v>53</v>
      </c>
      <c r="I204" s="5">
        <v>5198319.6825</v>
      </c>
      <c r="J204" s="5">
        <v>8515080.3725</v>
      </c>
      <c r="K204" s="5">
        <v>12813377.9425</v>
      </c>
      <c r="L204" s="5">
        <v>20946351.2825</v>
      </c>
      <c r="M204" s="5">
        <v>5881329.6125</v>
      </c>
      <c r="N204" s="5">
        <v>4569604.7575</v>
      </c>
      <c r="O204" s="5">
        <v>2749970.2725</v>
      </c>
      <c r="P204" s="5">
        <v>4425827.9125</v>
      </c>
      <c r="Q204" s="5">
        <v>3022511.9025</v>
      </c>
      <c r="R204" s="5">
        <v>2239483.8625</v>
      </c>
      <c r="S204" s="5">
        <v>2390095.0725</v>
      </c>
      <c r="T204" s="5">
        <v>4143958.5925</v>
      </c>
      <c r="U204" s="5">
        <v>4838806.6225</v>
      </c>
      <c r="V204" s="5">
        <v>5000399.3725</v>
      </c>
      <c r="W204" s="5">
        <v>3372517.1725</v>
      </c>
      <c r="X204" s="5">
        <v>4244807.7525</v>
      </c>
      <c r="Y204" s="5">
        <v>4169855.0925</v>
      </c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1:42">
      <c r="A205" s="1" t="str">
        <v>RECT- 202</v>
      </c>
      <c r="B205" s="3">
        <v>101218.14</v>
      </c>
      <c r="C205" s="1" t="str">
        <v>DG433: 17 mer</v>
      </c>
      <c r="D205" s="3">
        <v>9881</v>
      </c>
      <c r="E205" s="3">
        <f>B205-D205</f>
        <v>91337.14</v>
      </c>
      <c r="F205" s="3"/>
      <c r="G205" s="3"/>
      <c r="H205" s="3" t="s">
        <v>54</v>
      </c>
      <c r="I205" s="5">
        <v>2441071.51</v>
      </c>
      <c r="J205" s="5">
        <v>783902.58</v>
      </c>
      <c r="K205" s="5">
        <v>1401019.22</v>
      </c>
      <c r="L205" s="5">
        <v>745795.58</v>
      </c>
      <c r="M205" s="5">
        <v>810833.9</v>
      </c>
      <c r="N205" s="5">
        <v>456453.045</v>
      </c>
      <c r="O205" s="5">
        <v>775010.955</v>
      </c>
      <c r="P205" s="5">
        <v>1151545.175</v>
      </c>
      <c r="Q205" s="5">
        <v>1094135.855</v>
      </c>
      <c r="R205" s="5">
        <v>905692.055</v>
      </c>
      <c r="S205" s="5">
        <v>740501.255</v>
      </c>
      <c r="T205" s="5">
        <v>1404901.155</v>
      </c>
      <c r="U205" s="5">
        <v>1326485.09</v>
      </c>
      <c r="V205" s="5">
        <v>754404.41</v>
      </c>
      <c r="W205" s="5">
        <v>1336004.43</v>
      </c>
      <c r="X205" s="5">
        <v>989806.15</v>
      </c>
      <c r="Y205" s="5">
        <v>1174108.33</v>
      </c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1:42">
      <c r="A206" s="1" t="str">
        <v>RECT- 203</v>
      </c>
      <c r="B206" s="3">
        <v>101113.5</v>
      </c>
      <c r="C206" s="1" t="str">
        <v>DG433: 18 mer</v>
      </c>
      <c r="D206" s="3">
        <v>8815</v>
      </c>
      <c r="E206" s="3">
        <f>B206-D206</f>
        <v>92298.5</v>
      </c>
      <c r="F206" s="3"/>
      <c r="G206" s="3"/>
      <c r="H206" s="3"/>
      <c r="I206" s="5"/>
      <c r="J206" s="5"/>
      <c r="K206" s="5"/>
      <c r="L206" s="5"/>
      <c r="M206" s="5"/>
      <c r="N206" s="5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1:42">
      <c r="A207" s="1" t="str">
        <v>RECT- 204</v>
      </c>
      <c r="B207" s="3">
        <v>70606.87</v>
      </c>
      <c r="C207" s="1" t="str">
        <v>DG433: 19 mer</v>
      </c>
      <c r="D207" s="3">
        <v>9582</v>
      </c>
      <c r="E207" s="3">
        <f>B207-D207</f>
        <v>61024.87</v>
      </c>
      <c r="F207" s="3"/>
      <c r="G207" s="3"/>
      <c r="H207" s="3" t="s">
        <v>36</v>
      </c>
      <c r="I207" s="13">
        <v>68.0462559320626</v>
      </c>
      <c r="J207" s="13">
        <v>91.5700180976324</v>
      </c>
      <c r="K207" s="13">
        <v>90.1436606562807</v>
      </c>
      <c r="L207" s="13">
        <v>96.5619097790211</v>
      </c>
      <c r="M207" s="13">
        <v>87.8838301173383</v>
      </c>
      <c r="N207" s="13">
        <v>90.9182690900818</v>
      </c>
      <c r="O207" s="13">
        <v>78.01375652858</v>
      </c>
      <c r="P207" s="13">
        <v>79.3532697753205</v>
      </c>
      <c r="Q207" s="13">
        <v>73.4216790103883</v>
      </c>
      <c r="R207" s="13">
        <v>71.203771148041</v>
      </c>
      <c r="S207" s="13">
        <v>76.3463194377621</v>
      </c>
      <c r="T207" s="13">
        <v>74.6812639185381</v>
      </c>
      <c r="U207" s="13">
        <v>78.4846337877155</v>
      </c>
      <c r="V207" s="13">
        <v>86.8908751972726</v>
      </c>
      <c r="W207" s="13">
        <v>71.6258192531039</v>
      </c>
      <c r="X207" s="13">
        <v>81.0911335881472</v>
      </c>
      <c r="Y207" s="13">
        <v>78.0292596117596</v>
      </c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1:42">
      <c r="A208" s="1" t="str">
        <v>RECT- 205</v>
      </c>
      <c r="B208" s="4">
        <v>1917483.39</v>
      </c>
      <c r="C208" s="1" t="str">
        <v>DG434: 3 mer</v>
      </c>
      <c r="D208" s="3">
        <v>276010</v>
      </c>
      <c r="E208" s="4">
        <f>B208-D208</f>
        <v>1641473.39</v>
      </c>
      <c r="F208" s="3"/>
      <c r="G208" s="3"/>
      <c r="H208" s="4" t="s">
        <v>37</v>
      </c>
      <c r="I208" s="14">
        <v>31.9537440679374</v>
      </c>
      <c r="J208" s="14">
        <v>8.42998190236762</v>
      </c>
      <c r="K208" s="14">
        <v>9.85633934371925</v>
      </c>
      <c r="L208" s="14">
        <v>3.43809022097893</v>
      </c>
      <c r="M208" s="14">
        <v>12.1161698826617</v>
      </c>
      <c r="N208" s="14">
        <v>9.08173090991824</v>
      </c>
      <c r="O208" s="14">
        <v>21.98624347142</v>
      </c>
      <c r="P208" s="14">
        <v>20.6467302246795</v>
      </c>
      <c r="Q208" s="14">
        <v>26.5783209896117</v>
      </c>
      <c r="R208" s="14">
        <v>28.796228851959</v>
      </c>
      <c r="S208" s="14">
        <v>23.6536805622379</v>
      </c>
      <c r="T208" s="14">
        <v>25.3187360814619</v>
      </c>
      <c r="U208" s="14">
        <v>21.5153662122845</v>
      </c>
      <c r="V208" s="14">
        <v>13.1091248027274</v>
      </c>
      <c r="W208" s="14">
        <v>28.3741807468961</v>
      </c>
      <c r="X208" s="14">
        <v>18.9088664118528</v>
      </c>
      <c r="Y208" s="14">
        <v>21.9707403882404</v>
      </c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1:42">
      <c r="A209" s="1" t="str">
        <v>RECT- 206</v>
      </c>
      <c r="B209" s="4">
        <v>486772.53</v>
      </c>
      <c r="C209" s="1" t="str">
        <v>DG434: 4 mer</v>
      </c>
      <c r="D209" s="3">
        <v>72567.085</v>
      </c>
      <c r="E209" s="4">
        <f>B209-D209</f>
        <v>414205.445</v>
      </c>
      <c r="F209" s="3"/>
      <c r="G209" s="3"/>
      <c r="H209" s="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1:42">
      <c r="A210" s="1" t="str">
        <v>RECT- 207</v>
      </c>
      <c r="B210" s="4">
        <v>224870.22</v>
      </c>
      <c r="C210" s="1" t="str">
        <v>DG434: 5 mer</v>
      </c>
      <c r="D210" s="3">
        <v>35126.005</v>
      </c>
      <c r="E210" s="4">
        <f>B210-D210</f>
        <v>189744.215</v>
      </c>
      <c r="F210" s="3"/>
      <c r="G210" s="3"/>
      <c r="H210" s="3" t="s">
        <v>38</v>
      </c>
      <c r="I210" s="13">
        <v>2.12952371989299</v>
      </c>
      <c r="J210" s="13">
        <v>10.8624216704326</v>
      </c>
      <c r="K210" s="13">
        <v>9.1457545760864</v>
      </c>
      <c r="L210" s="13">
        <v>28.0859150204403</v>
      </c>
      <c r="M210" s="13">
        <v>7.25343330181434</v>
      </c>
      <c r="N210" s="13">
        <v>10.011116822542</v>
      </c>
      <c r="O210" s="13">
        <v>3.5482985817923</v>
      </c>
      <c r="P210" s="13">
        <v>3.84338192594138</v>
      </c>
      <c r="Q210" s="13">
        <v>2.76246490660888</v>
      </c>
      <c r="R210" s="13">
        <v>2.47267694371019</v>
      </c>
      <c r="S210" s="13">
        <v>3.22767187275057</v>
      </c>
      <c r="T210" s="13">
        <v>2.94964423493552</v>
      </c>
      <c r="U210" s="13">
        <v>3.64784094369278</v>
      </c>
      <c r="V210" s="13">
        <v>6.62827431311013</v>
      </c>
      <c r="W210" s="13">
        <v>2.52433083062457</v>
      </c>
      <c r="X210" s="13">
        <v>4.28852432620266</v>
      </c>
      <c r="Y210" s="13">
        <v>3.55150797073384</v>
      </c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1:42">
      <c r="A211" s="1" t="str">
        <v>RECT- 208</v>
      </c>
      <c r="B211" s="4">
        <v>127558.83</v>
      </c>
      <c r="C211" s="1" t="str">
        <v>DG434: 6 mer</v>
      </c>
      <c r="D211" s="3">
        <v>17263.505</v>
      </c>
      <c r="E211" s="4">
        <f>B211-D211</f>
        <v>110295.325</v>
      </c>
      <c r="F211" s="3"/>
      <c r="G211" s="3"/>
      <c r="H211" s="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1:42">
      <c r="A212" s="1" t="str">
        <v>RECT- 209</v>
      </c>
      <c r="B212" s="4">
        <v>658908.34</v>
      </c>
      <c r="C212" s="1" t="str">
        <v>DG434: 7 mer</v>
      </c>
      <c r="D212" s="3">
        <v>16064.585</v>
      </c>
      <c r="E212" s="4">
        <f>B212-D212</f>
        <v>642843.755</v>
      </c>
      <c r="F212" s="3"/>
      <c r="G212" s="3"/>
      <c r="H212" s="3"/>
      <c r="I212" s="3"/>
      <c r="J212" s="3"/>
      <c r="K212" s="3"/>
      <c r="L212" s="3"/>
      <c r="M212" s="3"/>
      <c r="N212" s="3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1:42">
      <c r="A213" s="1" t="str">
        <v>RECT- 210</v>
      </c>
      <c r="B213" s="4">
        <v>2398455.67</v>
      </c>
      <c r="C213" s="1" t="str">
        <v>DG434: 8 mer</v>
      </c>
      <c r="D213" s="3">
        <v>15070.42</v>
      </c>
      <c r="E213" s="4">
        <f>B213-D213</f>
        <v>2383385.25</v>
      </c>
      <c r="F213" s="3"/>
      <c r="G213" s="3"/>
      <c r="H213" s="3"/>
      <c r="I213" s="3"/>
      <c r="J213" s="3"/>
      <c r="K213" s="3"/>
      <c r="L213" s="3"/>
      <c r="M213" s="3"/>
      <c r="N213" s="3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1:42">
      <c r="A214" s="1" t="str">
        <v>RECT- 211</v>
      </c>
      <c r="B214" s="4">
        <v>1734850.5</v>
      </c>
      <c r="C214" s="1" t="str">
        <v>DG434: 9 mer</v>
      </c>
      <c r="D214" s="3">
        <v>13883.105</v>
      </c>
      <c r="E214" s="4">
        <f>B214-D214</f>
        <v>1720967.395</v>
      </c>
      <c r="F214" s="3"/>
      <c r="G214" s="3"/>
      <c r="H214" s="3"/>
      <c r="I214" s="3"/>
      <c r="J214" s="3"/>
      <c r="K214" s="3"/>
      <c r="L214" s="3"/>
      <c r="M214" s="3"/>
      <c r="N214" s="3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1:42">
      <c r="A215" s="1" t="str">
        <v>RECT- 212</v>
      </c>
      <c r="B215" s="4">
        <v>255723.62</v>
      </c>
      <c r="C215" s="1" t="str">
        <v>DG434: 10 mer</v>
      </c>
      <c r="D215" s="3">
        <v>12115.985</v>
      </c>
      <c r="E215" s="4">
        <f>B215-D215</f>
        <v>243607.635</v>
      </c>
      <c r="F215" s="3"/>
      <c r="G215" s="3"/>
      <c r="H215" s="3"/>
      <c r="I215" s="3"/>
      <c r="J215" s="3"/>
      <c r="K215" s="3"/>
      <c r="L215" s="3"/>
      <c r="M215" s="3"/>
      <c r="N215" s="3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1:42">
      <c r="A216" s="1" t="str">
        <v>RECT- 213</v>
      </c>
      <c r="B216" s="4">
        <v>172815.59</v>
      </c>
      <c r="C216" s="1" t="str">
        <v>DG434: 11 mer</v>
      </c>
      <c r="D216" s="3">
        <v>15873.875</v>
      </c>
      <c r="E216" s="4">
        <f>B216-D216</f>
        <v>156941.715</v>
      </c>
      <c r="F216" s="3"/>
      <c r="G216" s="3"/>
      <c r="H216" s="3"/>
      <c r="I216" s="3"/>
      <c r="J216" s="3"/>
      <c r="K216" s="3"/>
      <c r="L216" s="3"/>
      <c r="M216" s="3"/>
      <c r="N216" s="3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1:42">
      <c r="A217" s="1" t="str">
        <v>RECT- 214</v>
      </c>
      <c r="B217" s="4">
        <v>165732.25</v>
      </c>
      <c r="C217" s="1" t="str">
        <v>DG434: 12 mer</v>
      </c>
      <c r="D217" s="3">
        <v>16392.465</v>
      </c>
      <c r="E217" s="4">
        <f>B217-D217</f>
        <v>149339.785</v>
      </c>
      <c r="F217" s="3"/>
      <c r="G217" s="3"/>
      <c r="H217" s="3"/>
      <c r="I217" s="3"/>
      <c r="J217" s="3"/>
      <c r="K217" s="3"/>
      <c r="L217" s="3"/>
      <c r="M217" s="3"/>
      <c r="N217" s="3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1:42">
      <c r="A218" s="1" t="str">
        <v>RECT- 215</v>
      </c>
      <c r="B218" s="4">
        <v>1959759.03</v>
      </c>
      <c r="C218" s="1" t="str">
        <v>DG434: 13 mer</v>
      </c>
      <c r="D218" s="3">
        <v>15347.72</v>
      </c>
      <c r="E218" s="4">
        <f>B218-D218</f>
        <v>1944411.31</v>
      </c>
      <c r="F218" s="3"/>
      <c r="G218" s="3"/>
      <c r="H218" s="3"/>
      <c r="I218" s="3"/>
      <c r="J218" s="3"/>
      <c r="K218" s="3"/>
      <c r="L218" s="3"/>
      <c r="M218" s="3"/>
      <c r="N218" s="3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1:42">
      <c r="A219" s="1" t="str">
        <v>RECT- 216</v>
      </c>
      <c r="B219" s="4">
        <v>571598.42</v>
      </c>
      <c r="C219" s="1" t="str">
        <v>DG434: 14 mer</v>
      </c>
      <c r="D219" s="3">
        <v>13843.88</v>
      </c>
      <c r="E219" s="4">
        <f>B219-D219</f>
        <v>557754.54</v>
      </c>
      <c r="F219" s="3"/>
      <c r="G219" s="3"/>
      <c r="H219" s="3"/>
      <c r="I219" s="3"/>
      <c r="J219" s="3"/>
      <c r="K219" s="3"/>
      <c r="L219" s="3"/>
      <c r="M219" s="3"/>
      <c r="N219" s="3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1:42">
      <c r="A220" s="1" t="str">
        <v>RECT- 217</v>
      </c>
      <c r="B220" s="4">
        <v>97053.12</v>
      </c>
      <c r="C220" s="1" t="str">
        <v>DG434: 15 mer</v>
      </c>
      <c r="D220" s="3">
        <v>12093.97</v>
      </c>
      <c r="E220" s="4">
        <f>B220-D220</f>
        <v>84959.15</v>
      </c>
      <c r="F220" s="3"/>
      <c r="G220" s="3"/>
      <c r="H220" s="3"/>
      <c r="I220" s="3"/>
      <c r="J220" s="3"/>
      <c r="K220" s="3"/>
      <c r="L220" s="3"/>
      <c r="M220" s="3"/>
      <c r="N220" s="3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1:42">
      <c r="A221" s="1" t="str">
        <v>RECT- 218</v>
      </c>
      <c r="B221" s="4">
        <v>62732.51</v>
      </c>
      <c r="C221" s="1" t="str">
        <v>DG434: 16 mer</v>
      </c>
      <c r="D221" s="3">
        <v>11591</v>
      </c>
      <c r="E221" s="4">
        <f>B221-D221</f>
        <v>51141.51</v>
      </c>
      <c r="F221" s="3"/>
      <c r="G221" s="3"/>
      <c r="H221" s="3"/>
      <c r="I221" s="3"/>
      <c r="J221" s="3"/>
      <c r="K221" s="3"/>
      <c r="L221" s="3"/>
      <c r="M221" s="3"/>
      <c r="N221" s="3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1:42">
      <c r="A222" s="1" t="str">
        <v>RECT- 219</v>
      </c>
      <c r="B222" s="3">
        <v>1130560.92</v>
      </c>
      <c r="C222" s="1" t="str">
        <v>DG435: 3 mer</v>
      </c>
      <c r="D222" s="3">
        <v>276010</v>
      </c>
      <c r="E222" s="3">
        <f>B222-D222</f>
        <v>854550.92</v>
      </c>
      <c r="F222" s="3"/>
      <c r="G222" s="3"/>
      <c r="H222" s="3"/>
      <c r="I222" s="3"/>
      <c r="J222" s="3"/>
      <c r="K222" s="3"/>
      <c r="L222" s="3"/>
      <c r="M222" s="3"/>
      <c r="N222" s="3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1:42">
      <c r="A223" s="1" t="str">
        <v>RECT- 220</v>
      </c>
      <c r="B223" s="3">
        <v>281374.27</v>
      </c>
      <c r="C223" s="1" t="str">
        <v>DG435: 4 mer</v>
      </c>
      <c r="D223" s="3">
        <v>72567.085</v>
      </c>
      <c r="E223" s="3">
        <f>B223-D223</f>
        <v>208807.185</v>
      </c>
      <c r="F223" s="3"/>
      <c r="G223" s="3"/>
      <c r="H223" s="3"/>
      <c r="I223" s="3"/>
      <c r="J223" s="3"/>
      <c r="K223" s="3"/>
      <c r="L223" s="3"/>
      <c r="M223" s="3"/>
      <c r="N223" s="3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1:42">
      <c r="A224" s="1" t="str">
        <v>RECT- 221</v>
      </c>
      <c r="B224" s="3">
        <v>382038.27</v>
      </c>
      <c r="C224" s="1" t="str">
        <v>DG435: 5 mer</v>
      </c>
      <c r="D224" s="3">
        <v>35126.005</v>
      </c>
      <c r="E224" s="3">
        <f>B224-D224</f>
        <v>346912.265</v>
      </c>
      <c r="F224" s="3"/>
      <c r="G224" s="3"/>
      <c r="H224" s="3"/>
      <c r="I224" s="3"/>
      <c r="J224" s="3"/>
      <c r="K224" s="3"/>
      <c r="L224" s="3"/>
      <c r="M224" s="3"/>
      <c r="N224" s="3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1:42">
      <c r="A225" s="1" t="str">
        <v>RECT- 222</v>
      </c>
      <c r="B225" s="3">
        <v>367546.35</v>
      </c>
      <c r="C225" s="1" t="str">
        <v>DG435: 6 mer</v>
      </c>
      <c r="D225" s="3">
        <v>17263.505</v>
      </c>
      <c r="E225" s="3">
        <f>B225-D225</f>
        <v>350282.845</v>
      </c>
      <c r="F225" s="3"/>
      <c r="G225" s="3"/>
      <c r="H225" s="3"/>
      <c r="I225" s="3"/>
      <c r="J225" s="3"/>
      <c r="K225" s="3"/>
      <c r="L225" s="3"/>
      <c r="M225" s="3"/>
      <c r="N225" s="3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1:42">
      <c r="A226" s="1" t="str">
        <v>RECT- 223</v>
      </c>
      <c r="B226" s="3">
        <v>136267.94</v>
      </c>
      <c r="C226" s="1" t="str">
        <v>DG435: 7 mer</v>
      </c>
      <c r="D226" s="3">
        <v>16064.585</v>
      </c>
      <c r="E226" s="3">
        <f>B226-D226</f>
        <v>120203.355</v>
      </c>
      <c r="F226" s="3"/>
      <c r="G226" s="3"/>
      <c r="H226" s="3"/>
      <c r="I226" s="3"/>
      <c r="J226" s="3"/>
      <c r="K226" s="3"/>
      <c r="L226" s="3"/>
      <c r="M226" s="3"/>
      <c r="N226" s="3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1:42">
      <c r="A227" s="1" t="str">
        <v>RECT- 224</v>
      </c>
      <c r="B227" s="3">
        <v>608782.58</v>
      </c>
      <c r="C227" s="1" t="str">
        <v>DG435: 8 mer</v>
      </c>
      <c r="D227" s="3">
        <v>15070.42</v>
      </c>
      <c r="E227" s="3">
        <f>B227-D227</f>
        <v>593712.16</v>
      </c>
      <c r="F227" s="3"/>
      <c r="G227" s="3"/>
      <c r="H227" s="3"/>
      <c r="I227" s="3"/>
      <c r="J227" s="3"/>
      <c r="K227" s="3"/>
      <c r="L227" s="3"/>
      <c r="M227" s="3"/>
      <c r="N227" s="3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1:42">
      <c r="A228" s="1" t="str">
        <v>RECT- 225</v>
      </c>
      <c r="B228" s="3">
        <v>220831.36</v>
      </c>
      <c r="C228" s="1" t="str">
        <v>DG435: 9 mer</v>
      </c>
      <c r="D228" s="3">
        <v>13883.105</v>
      </c>
      <c r="E228" s="3">
        <f>B228-D228</f>
        <v>206948.255</v>
      </c>
      <c r="F228" s="3"/>
      <c r="G228" s="3"/>
      <c r="H228" s="3"/>
      <c r="I228" s="3"/>
      <c r="J228" s="3"/>
      <c r="K228" s="3"/>
      <c r="L228" s="3"/>
      <c r="M228" s="3"/>
      <c r="N228" s="3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1:42">
      <c r="A229" s="1" t="str">
        <v>RECT- 226</v>
      </c>
      <c r="B229" s="3">
        <v>254063.82</v>
      </c>
      <c r="C229" s="1" t="str">
        <v>DG435: 10 mer</v>
      </c>
      <c r="D229" s="3">
        <v>12115.985</v>
      </c>
      <c r="E229" s="3">
        <f>B229-D229</f>
        <v>241947.835</v>
      </c>
      <c r="F229" s="3"/>
      <c r="G229" s="3"/>
      <c r="H229" s="3"/>
      <c r="I229" s="3"/>
      <c r="J229" s="3"/>
      <c r="K229" s="3"/>
      <c r="L229" s="3"/>
      <c r="M229" s="3"/>
      <c r="N229" s="3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1:42">
      <c r="A230" s="1" t="str">
        <v>RECT- 227</v>
      </c>
      <c r="B230" s="3">
        <v>136229.05</v>
      </c>
      <c r="C230" s="1" t="str">
        <v>DG435: 11 mer</v>
      </c>
      <c r="D230" s="3">
        <v>15873.875</v>
      </c>
      <c r="E230" s="3">
        <f>B230-D230</f>
        <v>120355.175</v>
      </c>
      <c r="F230" s="3"/>
      <c r="G230" s="3"/>
      <c r="H230" s="3"/>
      <c r="I230" s="3"/>
      <c r="J230" s="3"/>
      <c r="K230" s="3"/>
      <c r="L230" s="3"/>
      <c r="M230" s="3"/>
      <c r="N230" s="3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1:42">
      <c r="A231" s="1" t="str">
        <v>RECT- 228</v>
      </c>
      <c r="B231" s="3">
        <v>113511.58</v>
      </c>
      <c r="C231" s="1" t="str">
        <v>DG435: 12 mer</v>
      </c>
      <c r="D231" s="3">
        <v>16392.465</v>
      </c>
      <c r="E231" s="3">
        <f>B231-D231</f>
        <v>97119.115</v>
      </c>
      <c r="F231" s="3"/>
      <c r="G231" s="3"/>
      <c r="H231" s="3"/>
      <c r="I231" s="3"/>
      <c r="J231" s="3"/>
      <c r="K231" s="3"/>
      <c r="L231" s="3"/>
      <c r="M231" s="3"/>
      <c r="N231" s="3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1:42">
      <c r="A232" s="1" t="str">
        <v>RECT- 229</v>
      </c>
      <c r="B232" s="3">
        <v>123295.34</v>
      </c>
      <c r="C232" s="1" t="str">
        <v>DG435: 13 mer</v>
      </c>
      <c r="D232" s="3">
        <v>15347.72</v>
      </c>
      <c r="E232" s="3">
        <f>B232-D232</f>
        <v>107947.62</v>
      </c>
      <c r="F232" s="3"/>
      <c r="G232" s="3"/>
      <c r="H232" s="3"/>
      <c r="I232" s="3"/>
      <c r="J232" s="3"/>
      <c r="K232" s="3"/>
      <c r="L232" s="3"/>
      <c r="M232" s="3"/>
      <c r="N232" s="3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1:42">
      <c r="A233" s="1" t="str">
        <v>RECT- 230</v>
      </c>
      <c r="B233" s="3">
        <v>126239.01</v>
      </c>
      <c r="C233" s="1" t="str">
        <v>DG435: 14 mer</v>
      </c>
      <c r="D233" s="3">
        <v>13843.88</v>
      </c>
      <c r="E233" s="3">
        <f>B233-D233</f>
        <v>112395.13</v>
      </c>
      <c r="F233" s="3"/>
      <c r="G233" s="3"/>
      <c r="H233" s="3"/>
      <c r="I233" s="3"/>
      <c r="J233" s="3"/>
      <c r="K233" s="3"/>
      <c r="L233" s="3"/>
      <c r="M233" s="3"/>
      <c r="N233" s="3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1:42">
      <c r="A234" s="1" t="str">
        <v>RECT- 231</v>
      </c>
      <c r="B234" s="3">
        <v>721446.82</v>
      </c>
      <c r="C234" s="1" t="str">
        <v>DG435: 15 mer</v>
      </c>
      <c r="D234" s="3">
        <v>12093.97</v>
      </c>
      <c r="E234" s="3">
        <f>B234-D234</f>
        <v>709352.85</v>
      </c>
      <c r="F234" s="3"/>
      <c r="G234" s="3"/>
      <c r="H234" s="3"/>
      <c r="I234" s="3"/>
      <c r="J234" s="3"/>
      <c r="K234" s="3"/>
      <c r="L234" s="3"/>
      <c r="M234" s="3"/>
      <c r="N234" s="3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1:42">
      <c r="A235" s="1" t="str">
        <v>RECT- 232</v>
      </c>
      <c r="B235" s="3">
        <v>158873.14</v>
      </c>
      <c r="C235" s="1" t="str">
        <v>DG435: 16 mer</v>
      </c>
      <c r="D235" s="3">
        <v>11591</v>
      </c>
      <c r="E235" s="3">
        <f>B235-D235</f>
        <v>147282.14</v>
      </c>
      <c r="F235" s="3"/>
      <c r="G235" s="3"/>
      <c r="H235" s="3"/>
      <c r="I235" s="3"/>
      <c r="J235" s="3"/>
      <c r="K235" s="3"/>
      <c r="L235" s="3"/>
      <c r="M235" s="3"/>
      <c r="N235" s="3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1:42">
      <c r="A236" s="1" t="str">
        <v>RECT- 233</v>
      </c>
      <c r="B236" s="3">
        <v>500276.32</v>
      </c>
      <c r="C236" s="1" t="str">
        <v>DG435: 17 mer</v>
      </c>
      <c r="D236" s="3">
        <v>9881</v>
      </c>
      <c r="E236" s="3">
        <f>B236-D236</f>
        <v>490395.32</v>
      </c>
      <c r="F236" s="3"/>
      <c r="G236" s="3"/>
      <c r="H236" s="3"/>
      <c r="I236" s="3"/>
      <c r="J236" s="3"/>
      <c r="K236" s="3"/>
      <c r="L236" s="3"/>
      <c r="M236" s="3"/>
      <c r="N236" s="3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1:42">
      <c r="A237" s="1" t="str">
        <v>RECT- 234</v>
      </c>
      <c r="B237" s="3">
        <v>93365.02</v>
      </c>
      <c r="C237" s="1" t="str">
        <v>DG435: 18 mer</v>
      </c>
      <c r="D237" s="3">
        <v>8815</v>
      </c>
      <c r="E237" s="3">
        <f>B237-D237</f>
        <v>84550.02</v>
      </c>
      <c r="F237" s="3"/>
      <c r="G237" s="3"/>
      <c r="H237" s="3"/>
      <c r="I237" s="3"/>
      <c r="J237" s="3"/>
      <c r="K237" s="3"/>
      <c r="L237" s="3"/>
      <c r="M237" s="3"/>
      <c r="N237" s="3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1:42">
      <c r="A238" s="1" t="str">
        <v>RECT- 235</v>
      </c>
      <c r="B238" s="4">
        <v>453581.87</v>
      </c>
      <c r="C238" s="1" t="str">
        <v>DG436: 3 mer</v>
      </c>
      <c r="D238" s="3">
        <v>276010</v>
      </c>
      <c r="E238" s="4">
        <f>B238-D238</f>
        <v>177571.87</v>
      </c>
      <c r="F238" s="3"/>
      <c r="G238" s="3"/>
      <c r="H238" s="3"/>
      <c r="I238" s="3"/>
      <c r="J238" s="3"/>
      <c r="K238" s="3"/>
      <c r="L238" s="3"/>
      <c r="M238" s="3"/>
      <c r="N238" s="3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1:42">
      <c r="A239" s="1" t="str">
        <v>RECT- 236</v>
      </c>
      <c r="B239" s="4">
        <v>195890.36</v>
      </c>
      <c r="C239" s="1" t="str">
        <v>DG436: 4 mer</v>
      </c>
      <c r="D239" s="3">
        <v>72567.085</v>
      </c>
      <c r="E239" s="4">
        <f>B239-D239</f>
        <v>123323.275</v>
      </c>
      <c r="F239" s="3"/>
      <c r="G239" s="3"/>
      <c r="H239" s="3"/>
      <c r="I239" s="3"/>
      <c r="J239" s="3"/>
      <c r="K239" s="3"/>
      <c r="L239" s="3"/>
      <c r="M239" s="3"/>
      <c r="N239" s="3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1:42">
      <c r="A240" s="1" t="str">
        <v>RECT- 237</v>
      </c>
      <c r="B240" s="4">
        <v>113012.53</v>
      </c>
      <c r="C240" s="1" t="str">
        <v>DG436: 5 mer</v>
      </c>
      <c r="D240" s="3">
        <v>35126.005</v>
      </c>
      <c r="E240" s="4">
        <f>B240-D240</f>
        <v>77886.525</v>
      </c>
      <c r="F240" s="3"/>
      <c r="G240" s="3"/>
      <c r="H240" s="3"/>
      <c r="I240" s="3"/>
      <c r="J240" s="3"/>
      <c r="K240" s="3"/>
      <c r="L240" s="3"/>
      <c r="M240" s="3"/>
      <c r="N240" s="3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1:42">
      <c r="A241" s="1" t="str">
        <v>RECT- 238</v>
      </c>
      <c r="B241" s="4">
        <v>491499.59</v>
      </c>
      <c r="C241" s="1" t="str">
        <v>DG436: 6 mer</v>
      </c>
      <c r="D241" s="3">
        <v>17263.505</v>
      </c>
      <c r="E241" s="4">
        <f>B241-D241</f>
        <v>474236.085</v>
      </c>
      <c r="F241" s="3"/>
      <c r="G241" s="3"/>
      <c r="H241" s="3"/>
      <c r="I241" s="3"/>
      <c r="J241" s="3"/>
      <c r="K241" s="3"/>
      <c r="L241" s="3"/>
      <c r="M241" s="3"/>
      <c r="N241" s="3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1:42">
      <c r="A242" s="1" t="str">
        <v>RECT- 239</v>
      </c>
      <c r="B242" s="4">
        <v>304619.78</v>
      </c>
      <c r="C242" s="1" t="str">
        <v>DG436: 7 mer</v>
      </c>
      <c r="D242" s="3">
        <v>16064.585</v>
      </c>
      <c r="E242" s="4">
        <f>B242-D242</f>
        <v>288555.195</v>
      </c>
      <c r="F242" s="3"/>
      <c r="G242" s="3"/>
      <c r="H242" s="3"/>
      <c r="I242" s="3"/>
      <c r="J242" s="3"/>
      <c r="K242" s="3"/>
      <c r="L242" s="3"/>
      <c r="M242" s="3"/>
      <c r="N242" s="3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1:42">
      <c r="A243" s="1" t="str">
        <v>RECT- 240</v>
      </c>
      <c r="B243" s="4">
        <v>394075.1</v>
      </c>
      <c r="C243" s="1" t="str">
        <v>DG436: 8 mer</v>
      </c>
      <c r="D243" s="3">
        <v>15070.42</v>
      </c>
      <c r="E243" s="4">
        <f>B243-D243</f>
        <v>379004.68</v>
      </c>
      <c r="F243" s="3"/>
      <c r="G243" s="3"/>
      <c r="H243" s="3"/>
      <c r="I243" s="3"/>
      <c r="J243" s="3"/>
      <c r="K243" s="3"/>
      <c r="L243" s="3"/>
      <c r="M243" s="3"/>
      <c r="N243" s="3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1:42">
      <c r="A244" s="1" t="str">
        <v>RECT- 241</v>
      </c>
      <c r="B244" s="4">
        <v>555391.33</v>
      </c>
      <c r="C244" s="1" t="str">
        <v>DG436: 9 mer</v>
      </c>
      <c r="D244" s="3">
        <v>13883.105</v>
      </c>
      <c r="E244" s="4">
        <f>B244-D244</f>
        <v>541508.225</v>
      </c>
      <c r="F244" s="3"/>
      <c r="G244" s="3"/>
      <c r="H244" s="3"/>
      <c r="I244" s="3"/>
      <c r="J244" s="3"/>
      <c r="K244" s="3"/>
      <c r="L244" s="3"/>
      <c r="M244" s="3"/>
      <c r="N244" s="3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1:42">
      <c r="A245" s="1" t="str">
        <v>RECT- 242</v>
      </c>
      <c r="B245" s="4">
        <v>257075.62</v>
      </c>
      <c r="C245" s="1" t="str">
        <v>DG436: 10 mer</v>
      </c>
      <c r="D245" s="3">
        <v>12115.985</v>
      </c>
      <c r="E245" s="4">
        <f>B245-D245</f>
        <v>244959.635</v>
      </c>
      <c r="F245" s="3"/>
      <c r="G245" s="3"/>
      <c r="H245" s="3"/>
      <c r="I245" s="3"/>
      <c r="J245" s="3"/>
      <c r="K245" s="3"/>
      <c r="L245" s="3"/>
      <c r="M245" s="3"/>
      <c r="N245" s="3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1:42">
      <c r="A246" s="1" t="str">
        <v>RECT- 243</v>
      </c>
      <c r="B246" s="4">
        <v>179954.72</v>
      </c>
      <c r="C246" s="1" t="str">
        <v>DG436: 11 mer</v>
      </c>
      <c r="D246" s="3">
        <v>15873.875</v>
      </c>
      <c r="E246" s="4">
        <f>B246-D246</f>
        <v>164080.845</v>
      </c>
      <c r="F246" s="3"/>
      <c r="G246" s="3"/>
      <c r="H246" s="3"/>
      <c r="I246" s="3"/>
      <c r="J246" s="3"/>
      <c r="K246" s="3"/>
      <c r="L246" s="3"/>
      <c r="M246" s="3"/>
      <c r="N246" s="3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1:42">
      <c r="A247" s="1" t="str">
        <v>RECT- 244</v>
      </c>
      <c r="B247" s="4">
        <v>241781.32</v>
      </c>
      <c r="C247" s="1" t="str">
        <v>DG436: 12 mer</v>
      </c>
      <c r="D247" s="3">
        <v>16392.465</v>
      </c>
      <c r="E247" s="4">
        <f>B247-D247</f>
        <v>225388.855</v>
      </c>
      <c r="F247" s="3"/>
      <c r="G247" s="3"/>
      <c r="H247" s="3"/>
      <c r="I247" s="3"/>
      <c r="J247" s="3"/>
      <c r="K247" s="3"/>
      <c r="L247" s="3"/>
      <c r="M247" s="3"/>
      <c r="N247" s="3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1:42">
      <c r="A248" s="1" t="str">
        <v>RECT- 245</v>
      </c>
      <c r="B248" s="4">
        <v>216972.4</v>
      </c>
      <c r="C248" s="1" t="str">
        <v>DG436: 13 mer</v>
      </c>
      <c r="D248" s="3">
        <v>15347.72</v>
      </c>
      <c r="E248" s="4">
        <f>B248-D248</f>
        <v>201624.68</v>
      </c>
      <c r="F248" s="3"/>
      <c r="G248" s="3"/>
      <c r="H248" s="3"/>
      <c r="I248" s="3"/>
      <c r="J248" s="3"/>
      <c r="K248" s="3"/>
      <c r="L248" s="3"/>
      <c r="M248" s="3"/>
      <c r="N248" s="3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1:42">
      <c r="A249" s="1" t="str">
        <v>RECT- 246</v>
      </c>
      <c r="B249" s="4">
        <v>493303.15</v>
      </c>
      <c r="C249" s="1" t="str">
        <v>DG436: 14 mer</v>
      </c>
      <c r="D249" s="3">
        <v>13843.88</v>
      </c>
      <c r="E249" s="4">
        <f>B249-D249</f>
        <v>479459.27</v>
      </c>
      <c r="F249" s="3"/>
      <c r="G249" s="3"/>
      <c r="H249" s="3"/>
      <c r="I249" s="3"/>
      <c r="J249" s="3"/>
      <c r="K249" s="3"/>
      <c r="L249" s="3"/>
      <c r="M249" s="3"/>
      <c r="N249" s="3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1:42">
      <c r="A250" s="1" t="str">
        <v>RECT- 247</v>
      </c>
      <c r="B250" s="4">
        <v>808590.17</v>
      </c>
      <c r="C250" s="1" t="str">
        <v>DG436: 15 mer</v>
      </c>
      <c r="D250" s="3">
        <v>12093.97</v>
      </c>
      <c r="E250" s="4">
        <f>B250-D250</f>
        <v>796496.2</v>
      </c>
      <c r="F250" s="3"/>
      <c r="G250" s="3"/>
      <c r="H250" s="3"/>
      <c r="I250" s="3"/>
      <c r="J250" s="3"/>
      <c r="K250" s="3"/>
      <c r="L250" s="3"/>
      <c r="M250" s="3"/>
      <c r="N250" s="3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1:42">
      <c r="A251" s="1" t="str">
        <v>RECT- 248</v>
      </c>
      <c r="B251" s="4">
        <v>71586.08</v>
      </c>
      <c r="C251" s="1" t="str">
        <v>DG436: 16 mer</v>
      </c>
      <c r="D251" s="3">
        <v>11591</v>
      </c>
      <c r="E251" s="4">
        <f>B251-D251</f>
        <v>59995.08</v>
      </c>
      <c r="F251" s="3"/>
      <c r="G251" s="3"/>
      <c r="H251" s="3"/>
      <c r="I251" s="3"/>
      <c r="J251" s="3"/>
      <c r="K251" s="3"/>
      <c r="L251" s="3"/>
      <c r="M251" s="3"/>
      <c r="N251" s="3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1:42">
      <c r="A252" s="1" t="str">
        <v>RECT- 249</v>
      </c>
      <c r="B252" s="4">
        <v>242155.67</v>
      </c>
      <c r="C252" s="1" t="str">
        <v>DG436: 17 mer</v>
      </c>
      <c r="D252" s="3">
        <v>9881</v>
      </c>
      <c r="E252" s="4">
        <f>B252-D252</f>
        <v>232274.67</v>
      </c>
      <c r="F252" s="3"/>
      <c r="G252" s="3"/>
      <c r="H252" s="3"/>
      <c r="I252" s="3"/>
      <c r="J252" s="3"/>
      <c r="K252" s="3"/>
      <c r="L252" s="3"/>
      <c r="M252" s="3"/>
      <c r="N252" s="3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1:42">
      <c r="A253" s="1" t="str">
        <v>RECT- 250</v>
      </c>
      <c r="B253" s="4">
        <v>57957.38</v>
      </c>
      <c r="C253" s="1" t="str">
        <v>DG436: 18 mer</v>
      </c>
      <c r="D253" s="3">
        <v>8815</v>
      </c>
      <c r="E253" s="4">
        <f>B253-D253</f>
        <v>49142.38</v>
      </c>
      <c r="F253" s="3"/>
      <c r="G253" s="3"/>
      <c r="H253" s="3"/>
      <c r="I253" s="3"/>
      <c r="J253" s="3"/>
      <c r="K253" s="3"/>
      <c r="L253" s="3"/>
      <c r="M253" s="3"/>
      <c r="N253" s="3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1:42">
      <c r="A254" s="1" t="str">
        <v>RECT- 251</v>
      </c>
      <c r="B254" s="3">
        <v>395613.65</v>
      </c>
      <c r="C254" s="1" t="str">
        <v>DG437: 3 mer</v>
      </c>
      <c r="D254" s="3">
        <v>276010</v>
      </c>
      <c r="E254" s="3">
        <f>B254-D254</f>
        <v>119603.65</v>
      </c>
      <c r="F254" s="3"/>
      <c r="G254" s="3"/>
      <c r="H254" s="3"/>
      <c r="I254" s="3"/>
      <c r="J254" s="3"/>
      <c r="K254" s="3"/>
      <c r="L254" s="3"/>
      <c r="M254" s="3"/>
      <c r="N254" s="3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1:42">
      <c r="A255" s="1" t="str">
        <v>RECT- 252</v>
      </c>
      <c r="B255" s="3">
        <v>156847.97</v>
      </c>
      <c r="C255" s="1" t="str">
        <v>DG437: 4 mer</v>
      </c>
      <c r="D255" s="3">
        <v>72567.085</v>
      </c>
      <c r="E255" s="3">
        <f>B255-D255</f>
        <v>84280.885</v>
      </c>
      <c r="F255" s="3"/>
      <c r="G255" s="3"/>
      <c r="H255" s="3"/>
      <c r="I255" s="3"/>
      <c r="J255" s="3"/>
      <c r="K255" s="3"/>
      <c r="L255" s="3"/>
      <c r="M255" s="3"/>
      <c r="N255" s="3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1:42">
      <c r="A256" s="1" t="str">
        <v>RECT- 253</v>
      </c>
      <c r="B256" s="3">
        <v>120659.75</v>
      </c>
      <c r="C256" s="1" t="str">
        <v>DG437: 5 mer</v>
      </c>
      <c r="D256" s="3">
        <v>35126.005</v>
      </c>
      <c r="E256" s="3">
        <f>B256-D256</f>
        <v>85533.745</v>
      </c>
      <c r="F256" s="3"/>
      <c r="G256" s="3"/>
      <c r="H256" s="3"/>
      <c r="I256" s="3"/>
      <c r="J256" s="3"/>
      <c r="K256" s="3"/>
      <c r="L256" s="3"/>
      <c r="M256" s="3"/>
      <c r="N256" s="3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1:42">
      <c r="A257" s="1" t="str">
        <v>RECT- 254</v>
      </c>
      <c r="B257" s="3">
        <v>142891.56</v>
      </c>
      <c r="C257" s="1" t="str">
        <v>DG437: 6 mer</v>
      </c>
      <c r="D257" s="3">
        <v>17263.505</v>
      </c>
      <c r="E257" s="3">
        <f>B257-D257</f>
        <v>125628.055</v>
      </c>
      <c r="F257" s="3"/>
      <c r="G257" s="3"/>
      <c r="H257" s="3"/>
      <c r="I257" s="3"/>
      <c r="J257" s="3"/>
      <c r="K257" s="3"/>
      <c r="L257" s="3"/>
      <c r="M257" s="3"/>
      <c r="N257" s="3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1:42">
      <c r="A258" s="1" t="str">
        <v>RECT- 255</v>
      </c>
      <c r="B258" s="3">
        <v>281027.51</v>
      </c>
      <c r="C258" s="1" t="str">
        <v>DG437: 7 mer</v>
      </c>
      <c r="D258" s="3">
        <v>16064.585</v>
      </c>
      <c r="E258" s="3">
        <f>B258-D258</f>
        <v>264962.925</v>
      </c>
      <c r="F258" s="3"/>
      <c r="G258" s="3"/>
      <c r="H258" s="3"/>
      <c r="I258" s="3"/>
      <c r="J258" s="3"/>
      <c r="K258" s="3"/>
      <c r="L258" s="3"/>
      <c r="M258" s="3"/>
      <c r="N258" s="3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1:42">
      <c r="A259" s="1" t="str">
        <v>RECT- 256</v>
      </c>
      <c r="B259" s="3">
        <v>788055.57</v>
      </c>
      <c r="C259" s="1" t="str">
        <v>DG437: 8 mer</v>
      </c>
      <c r="D259" s="3">
        <v>15070.42</v>
      </c>
      <c r="E259" s="3">
        <f>B259-D259</f>
        <v>772985.15</v>
      </c>
      <c r="F259" s="3"/>
      <c r="G259" s="3"/>
      <c r="H259" s="3"/>
      <c r="I259" s="3"/>
      <c r="J259" s="3"/>
      <c r="K259" s="3"/>
      <c r="L259" s="3"/>
      <c r="M259" s="3"/>
      <c r="N259" s="3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1:42">
      <c r="A260" s="1" t="str">
        <v>RECT- 257</v>
      </c>
      <c r="B260" s="3">
        <v>417050.29</v>
      </c>
      <c r="C260" s="1" t="str">
        <v>DG437: 9 mer</v>
      </c>
      <c r="D260" s="3">
        <v>13883.105</v>
      </c>
      <c r="E260" s="3">
        <f>B260-D260</f>
        <v>403167.185</v>
      </c>
      <c r="F260" s="3"/>
      <c r="G260" s="3"/>
      <c r="H260" s="3"/>
      <c r="I260" s="3"/>
      <c r="J260" s="3"/>
      <c r="K260" s="3"/>
      <c r="L260" s="3"/>
      <c r="M260" s="3"/>
      <c r="N260" s="3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1:42">
      <c r="A261" s="1" t="str">
        <v>RECT- 258</v>
      </c>
      <c r="B261" s="3">
        <v>106039.32</v>
      </c>
      <c r="C261" s="1" t="str">
        <v>DG437: 10 mer</v>
      </c>
      <c r="D261" s="3">
        <v>12115.985</v>
      </c>
      <c r="E261" s="3">
        <f>B261-D261</f>
        <v>93923.335</v>
      </c>
      <c r="F261" s="3"/>
      <c r="G261" s="3"/>
      <c r="H261" s="3"/>
      <c r="I261" s="3"/>
      <c r="J261" s="3"/>
      <c r="K261" s="3"/>
      <c r="L261" s="3"/>
      <c r="M261" s="3"/>
      <c r="N261" s="3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1:42">
      <c r="A262" s="1" t="str">
        <v>RECT- 259</v>
      </c>
      <c r="B262" s="3">
        <v>82573.82</v>
      </c>
      <c r="C262" s="1" t="str">
        <v>DG437: 11 mer</v>
      </c>
      <c r="D262" s="3">
        <v>15873.875</v>
      </c>
      <c r="E262" s="3">
        <f>B262-D262</f>
        <v>66699.945</v>
      </c>
      <c r="F262" s="3"/>
      <c r="G262" s="3"/>
      <c r="H262" s="3"/>
      <c r="I262" s="3"/>
      <c r="J262" s="3"/>
      <c r="K262" s="3"/>
      <c r="L262" s="3"/>
      <c r="M262" s="3"/>
      <c r="N262" s="3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1:42">
      <c r="A263" s="1" t="str">
        <v>RECT- 260</v>
      </c>
      <c r="B263" s="3">
        <v>125554.86</v>
      </c>
      <c r="C263" s="1" t="str">
        <v>DG437: 12 mer</v>
      </c>
      <c r="D263" s="3">
        <v>16392.465</v>
      </c>
      <c r="E263" s="3">
        <f>B263-D263</f>
        <v>109162.395</v>
      </c>
      <c r="F263" s="3"/>
      <c r="G263" s="3"/>
      <c r="H263" s="3"/>
      <c r="I263" s="3"/>
      <c r="J263" s="3"/>
      <c r="K263" s="3"/>
      <c r="L263" s="3"/>
      <c r="M263" s="3"/>
      <c r="N263" s="3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1:42">
      <c r="A264" s="1" t="str">
        <v>RECT- 261</v>
      </c>
      <c r="B264" s="3">
        <v>503895.79</v>
      </c>
      <c r="C264" s="1" t="str">
        <v>DG437: 13 mer</v>
      </c>
      <c r="D264" s="3">
        <v>15347.72</v>
      </c>
      <c r="E264" s="3">
        <f>B264-D264</f>
        <v>488548.07</v>
      </c>
      <c r="F264" s="3"/>
      <c r="G264" s="3"/>
      <c r="H264" s="3"/>
      <c r="I264" s="3"/>
      <c r="J264" s="3"/>
      <c r="K264" s="3"/>
      <c r="L264" s="3"/>
      <c r="M264" s="3"/>
      <c r="N264" s="3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1:42">
      <c r="A265" s="1" t="str">
        <v>RECT- 262</v>
      </c>
      <c r="B265" s="3">
        <v>516554.48</v>
      </c>
      <c r="C265" s="1" t="str">
        <v>DG437: 14 mer</v>
      </c>
      <c r="D265" s="3">
        <v>13843.88</v>
      </c>
      <c r="E265" s="3">
        <f>B265-D265</f>
        <v>502710.6</v>
      </c>
      <c r="F265" s="3"/>
      <c r="G265" s="3"/>
      <c r="H265" s="3"/>
      <c r="I265" s="3"/>
      <c r="J265" s="3"/>
      <c r="K265" s="3"/>
      <c r="L265" s="3"/>
      <c r="M265" s="3"/>
      <c r="N265" s="3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1:42">
      <c r="A266" s="1" t="str">
        <v>RECT- 263</v>
      </c>
      <c r="B266" s="3">
        <v>192401.51</v>
      </c>
      <c r="C266" s="1" t="str">
        <v>DG437: 15 mer</v>
      </c>
      <c r="D266" s="3">
        <v>12093.97</v>
      </c>
      <c r="E266" s="3">
        <f>B266-D266</f>
        <v>180307.54</v>
      </c>
      <c r="F266" s="3"/>
      <c r="G266" s="3"/>
      <c r="H266" s="3"/>
      <c r="I266" s="3"/>
      <c r="J266" s="3"/>
      <c r="K266" s="3"/>
      <c r="L266" s="3"/>
      <c r="M266" s="3"/>
      <c r="N266" s="3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1:42">
      <c r="A267" s="1" t="str">
        <v>RECT- 264</v>
      </c>
      <c r="B267" s="3">
        <v>112594.29</v>
      </c>
      <c r="C267" s="1" t="str">
        <v>DG437: 16 mer</v>
      </c>
      <c r="D267" s="3">
        <v>11591</v>
      </c>
      <c r="E267" s="3">
        <f>B267-D267</f>
        <v>101003.29</v>
      </c>
      <c r="F267" s="3"/>
      <c r="G267" s="3"/>
      <c r="H267" s="3"/>
      <c r="I267" s="3"/>
      <c r="J267" s="3"/>
      <c r="K267" s="3"/>
      <c r="L267" s="3"/>
      <c r="M267" s="3"/>
      <c r="N267" s="3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1:42">
      <c r="A268" s="1" t="str">
        <v>RECT- 265</v>
      </c>
      <c r="B268" s="3">
        <v>58456.27</v>
      </c>
      <c r="C268" s="1" t="str">
        <v>DG437: 17 mer</v>
      </c>
      <c r="D268" s="3">
        <v>9881</v>
      </c>
      <c r="E268" s="3">
        <f>B268-D268</f>
        <v>48575.27</v>
      </c>
      <c r="F268" s="3"/>
      <c r="G268" s="3"/>
      <c r="H268" s="3"/>
      <c r="I268" s="3"/>
      <c r="J268" s="3"/>
      <c r="K268" s="3"/>
      <c r="L268" s="3"/>
      <c r="M268" s="3"/>
      <c r="N268" s="3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1:42">
      <c r="A269" s="1" t="str">
        <v>RECT- 266</v>
      </c>
      <c r="B269" s="3">
        <v>41878.18</v>
      </c>
      <c r="C269" s="1" t="str">
        <v>DG437: 18 mer</v>
      </c>
      <c r="D269" s="3">
        <v>8815</v>
      </c>
      <c r="E269" s="3">
        <f>B269-D269</f>
        <v>33063.18</v>
      </c>
      <c r="F269" s="3"/>
      <c r="G269" s="3"/>
      <c r="H269" s="3"/>
      <c r="I269" s="3"/>
      <c r="J269" s="3"/>
      <c r="K269" s="3"/>
      <c r="L269" s="3"/>
      <c r="M269" s="3"/>
      <c r="N269" s="3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>
      <c r="A270" s="1" t="str">
        <v>RECT- 267</v>
      </c>
      <c r="B270" s="4">
        <v>1180737.43</v>
      </c>
      <c r="C270" s="1" t="str">
        <v>DG438: 3 mer</v>
      </c>
      <c r="D270" s="3">
        <v>276010</v>
      </c>
      <c r="E270" s="4">
        <f>B270-D270</f>
        <v>904727.43</v>
      </c>
      <c r="F270" s="3"/>
      <c r="G270" s="3"/>
      <c r="H270" s="3"/>
      <c r="I270" s="3"/>
      <c r="J270" s="3"/>
      <c r="K270" s="3"/>
      <c r="L270" s="3"/>
      <c r="M270" s="3"/>
      <c r="N270" s="3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>
      <c r="A271" s="1" t="str">
        <v>RECT- 268</v>
      </c>
      <c r="B271" s="4">
        <v>339998.39</v>
      </c>
      <c r="C271" s="1" t="str">
        <v>DG438: 4 mer</v>
      </c>
      <c r="D271" s="3">
        <v>72567.085</v>
      </c>
      <c r="E271" s="4">
        <f>B271-D271</f>
        <v>267431.305</v>
      </c>
      <c r="F271" s="3"/>
      <c r="G271" s="3"/>
      <c r="H271" s="3"/>
      <c r="I271" s="3"/>
      <c r="J271" s="3"/>
      <c r="K271" s="3"/>
      <c r="L271" s="3"/>
      <c r="M271" s="3"/>
      <c r="N271" s="3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>
      <c r="A272" s="1" t="str">
        <v>RECT- 269</v>
      </c>
      <c r="B272" s="4">
        <v>73189.52</v>
      </c>
      <c r="C272" s="1" t="str">
        <v>DG438: 5 mer</v>
      </c>
      <c r="D272" s="3">
        <v>35126.005</v>
      </c>
      <c r="E272" s="4">
        <f>B272-D272</f>
        <v>38063.515</v>
      </c>
      <c r="F272" s="3"/>
      <c r="G272" s="3"/>
      <c r="H272" s="3"/>
      <c r="I272" s="3"/>
      <c r="J272" s="3"/>
      <c r="K272" s="3"/>
      <c r="L272" s="3"/>
      <c r="M272" s="3"/>
      <c r="N272" s="3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>
      <c r="A273" s="1" t="str">
        <v>RECT- 270</v>
      </c>
      <c r="B273" s="4">
        <v>1276597.61</v>
      </c>
      <c r="C273" s="1" t="str">
        <v>DG438: 6 mer</v>
      </c>
      <c r="D273" s="3">
        <v>17263.505</v>
      </c>
      <c r="E273" s="4">
        <f>B273-D273</f>
        <v>1259334.105</v>
      </c>
      <c r="F273" s="3"/>
      <c r="G273" s="3"/>
      <c r="H273" s="3"/>
      <c r="I273" s="3"/>
      <c r="J273" s="3"/>
      <c r="K273" s="3"/>
      <c r="L273" s="3"/>
      <c r="M273" s="3"/>
      <c r="N273" s="3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>
      <c r="A274" s="1" t="str">
        <v>RECT- 271</v>
      </c>
      <c r="B274" s="4">
        <v>145469.01</v>
      </c>
      <c r="C274" s="1" t="str">
        <v>DG438: 7 mer</v>
      </c>
      <c r="D274" s="3">
        <v>16064.585</v>
      </c>
      <c r="E274" s="4">
        <f>B274-D274</f>
        <v>129404.425</v>
      </c>
      <c r="F274" s="3"/>
      <c r="G274" s="3"/>
      <c r="H274" s="3"/>
      <c r="I274" s="3"/>
      <c r="J274" s="3"/>
      <c r="K274" s="3"/>
      <c r="L274" s="3"/>
      <c r="M274" s="3"/>
      <c r="N274" s="3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>
      <c r="A275" s="1" t="str">
        <v>RECT- 272</v>
      </c>
      <c r="B275" s="4">
        <v>284134.62</v>
      </c>
      <c r="C275" s="1" t="str">
        <v>DG438: 8 mer</v>
      </c>
      <c r="D275" s="3">
        <v>15070.42</v>
      </c>
      <c r="E275" s="4">
        <f>B275-D275</f>
        <v>269064.2</v>
      </c>
      <c r="F275" s="3"/>
      <c r="G275" s="3"/>
      <c r="H275" s="3"/>
      <c r="I275" s="3"/>
      <c r="J275" s="3"/>
      <c r="K275" s="3"/>
      <c r="L275" s="3"/>
      <c r="M275" s="3"/>
      <c r="N275" s="3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>
      <c r="A276" s="1" t="str">
        <v>RECT- 273</v>
      </c>
      <c r="B276" s="4">
        <v>379877.16</v>
      </c>
      <c r="C276" s="1" t="str">
        <v>DG438: 9 mer</v>
      </c>
      <c r="D276" s="3">
        <v>13883.105</v>
      </c>
      <c r="E276" s="4">
        <f>B276-D276</f>
        <v>365994.055</v>
      </c>
      <c r="F276" s="3"/>
      <c r="G276" s="3"/>
      <c r="H276" s="3"/>
      <c r="I276" s="3"/>
      <c r="J276" s="3"/>
      <c r="K276" s="3"/>
      <c r="L276" s="3"/>
      <c r="M276" s="3"/>
      <c r="N276" s="3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>
      <c r="A277" s="1" t="str">
        <v>RECT- 274</v>
      </c>
      <c r="B277" s="4">
        <v>73836.48</v>
      </c>
      <c r="C277" s="1" t="str">
        <v>DG438: 10 mer</v>
      </c>
      <c r="D277" s="3">
        <v>12115.985</v>
      </c>
      <c r="E277" s="4">
        <f>B277-D277</f>
        <v>61720.495</v>
      </c>
      <c r="F277" s="3"/>
      <c r="G277" s="3"/>
      <c r="H277" s="3"/>
      <c r="I277" s="3"/>
      <c r="J277" s="3"/>
      <c r="K277" s="3"/>
      <c r="L277" s="3"/>
      <c r="M277" s="3"/>
      <c r="N277" s="3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>
      <c r="A278" s="1" t="str">
        <v>RECT- 275</v>
      </c>
      <c r="B278" s="4">
        <v>100950.13</v>
      </c>
      <c r="C278" s="1" t="str">
        <v>DG438: 11 mer</v>
      </c>
      <c r="D278" s="3">
        <v>15873.875</v>
      </c>
      <c r="E278" s="4">
        <f>B278-D278</f>
        <v>85076.255</v>
      </c>
      <c r="F278" s="3"/>
      <c r="G278" s="3"/>
      <c r="H278" s="3"/>
      <c r="I278" s="3"/>
      <c r="J278" s="3"/>
      <c r="K278" s="3"/>
      <c r="L278" s="3"/>
      <c r="M278" s="3"/>
      <c r="N278" s="3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>
      <c r="A279" s="1" t="str">
        <v>RECT- 276</v>
      </c>
      <c r="B279" s="4">
        <v>78943.52</v>
      </c>
      <c r="C279" s="1" t="str">
        <v>DG438: 12 mer</v>
      </c>
      <c r="D279" s="3">
        <v>16392.465</v>
      </c>
      <c r="E279" s="4">
        <f>B279-D279</f>
        <v>62551.055</v>
      </c>
      <c r="F279" s="3"/>
      <c r="G279" s="3"/>
      <c r="H279" s="3"/>
      <c r="I279" s="3"/>
      <c r="J279" s="3"/>
      <c r="K279" s="3"/>
      <c r="L279" s="3"/>
      <c r="M279" s="3"/>
      <c r="N279" s="3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>
      <c r="A280" s="1" t="str">
        <v>RECT- 277</v>
      </c>
      <c r="B280" s="4">
        <v>158362.84</v>
      </c>
      <c r="C280" s="1" t="str">
        <v>DG438: 13 mer</v>
      </c>
      <c r="D280" s="3">
        <v>15347.72</v>
      </c>
      <c r="E280" s="4">
        <f>B280-D280</f>
        <v>143015.12</v>
      </c>
      <c r="F280" s="3"/>
      <c r="G280" s="3"/>
      <c r="H280" s="3"/>
      <c r="I280" s="3"/>
      <c r="J280" s="3"/>
      <c r="K280" s="3"/>
      <c r="L280" s="3"/>
      <c r="M280" s="3"/>
      <c r="N280" s="3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>
      <c r="A281" s="1" t="str">
        <v>RECT- 278</v>
      </c>
      <c r="B281" s="4">
        <v>313734.89</v>
      </c>
      <c r="C281" s="1" t="str">
        <v>DG438: 14 mer</v>
      </c>
      <c r="D281" s="3">
        <v>13843.88</v>
      </c>
      <c r="E281" s="4">
        <f>B281-D281</f>
        <v>299891.01</v>
      </c>
      <c r="F281" s="3"/>
      <c r="G281" s="3"/>
      <c r="H281" s="3"/>
      <c r="I281" s="3"/>
      <c r="J281" s="3"/>
      <c r="K281" s="3"/>
      <c r="L281" s="3"/>
      <c r="M281" s="3"/>
      <c r="N281" s="3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>
      <c r="A282" s="1" t="str">
        <v>RECT- 279</v>
      </c>
      <c r="B282" s="3">
        <v>506266.6</v>
      </c>
      <c r="C282" s="1" t="str">
        <v>DG439: 3 mer</v>
      </c>
      <c r="D282" s="3">
        <v>276010</v>
      </c>
      <c r="E282" s="3">
        <f>B282-D282</f>
        <v>230256.6</v>
      </c>
      <c r="F282" s="3"/>
      <c r="G282" s="3"/>
      <c r="H282" s="3"/>
      <c r="I282" s="3"/>
      <c r="J282" s="3"/>
      <c r="K282" s="3"/>
      <c r="L282" s="3"/>
      <c r="M282" s="3"/>
      <c r="N282" s="3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>
      <c r="A283" s="1" t="str">
        <v>RECT- 280</v>
      </c>
      <c r="B283" s="3">
        <v>265182.84</v>
      </c>
      <c r="C283" s="1" t="str">
        <v>DG439: 4 mer</v>
      </c>
      <c r="D283" s="3">
        <v>72567.085</v>
      </c>
      <c r="E283" s="3">
        <f>B283-D283</f>
        <v>192615.755</v>
      </c>
      <c r="F283" s="3"/>
      <c r="G283" s="3"/>
      <c r="H283" s="3"/>
      <c r="I283" s="3"/>
      <c r="J283" s="3"/>
      <c r="K283" s="3"/>
      <c r="L283" s="3"/>
      <c r="M283" s="3"/>
      <c r="N283" s="3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>
      <c r="A284" s="1" t="str">
        <v>RECT- 281</v>
      </c>
      <c r="B284" s="3">
        <v>133571.45</v>
      </c>
      <c r="C284" s="1" t="str">
        <v>DG439: 5 mer</v>
      </c>
      <c r="D284" s="3">
        <v>35126.005</v>
      </c>
      <c r="E284" s="3">
        <f>B284-D284</f>
        <v>98445.445</v>
      </c>
      <c r="F284" s="3"/>
      <c r="G284" s="3"/>
      <c r="H284" s="3"/>
      <c r="I284" s="3"/>
      <c r="J284" s="3"/>
      <c r="K284" s="3"/>
      <c r="L284" s="3"/>
      <c r="M284" s="3"/>
      <c r="N284" s="3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>
      <c r="A285" s="1" t="str">
        <v>RECT- 282</v>
      </c>
      <c r="B285" s="3">
        <v>639507.91</v>
      </c>
      <c r="C285" s="1" t="str">
        <v>DG439: 6 mer</v>
      </c>
      <c r="D285" s="3">
        <v>17263.505</v>
      </c>
      <c r="E285" s="3">
        <f>B285-D285</f>
        <v>622244.405</v>
      </c>
      <c r="F285" s="3"/>
      <c r="G285" s="3"/>
      <c r="H285" s="3"/>
      <c r="I285" s="3"/>
      <c r="J285" s="3"/>
      <c r="K285" s="3"/>
      <c r="L285" s="3"/>
      <c r="M285" s="3"/>
      <c r="N285" s="3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>
      <c r="A286" s="1" t="str">
        <v>RECT- 283</v>
      </c>
      <c r="B286" s="3">
        <v>255211.79</v>
      </c>
      <c r="C286" s="1" t="str">
        <v>DG439: 7 mer</v>
      </c>
      <c r="D286" s="3">
        <v>16064.585</v>
      </c>
      <c r="E286" s="3">
        <f>B286-D286</f>
        <v>239147.205</v>
      </c>
      <c r="F286" s="3"/>
      <c r="G286" s="3"/>
      <c r="H286" s="3"/>
      <c r="I286" s="3"/>
      <c r="J286" s="3"/>
      <c r="K286" s="3"/>
      <c r="L286" s="3"/>
      <c r="M286" s="3"/>
      <c r="N286" s="3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>
      <c r="A287" s="1" t="str">
        <v>RECT- 284</v>
      </c>
      <c r="B287" s="3">
        <v>291455.99</v>
      </c>
      <c r="C287" s="1" t="str">
        <v>DG439: 8 mer</v>
      </c>
      <c r="D287" s="3">
        <v>15070.42</v>
      </c>
      <c r="E287" s="3">
        <f>B287-D287</f>
        <v>276385.57</v>
      </c>
      <c r="F287" s="3"/>
      <c r="G287" s="3"/>
      <c r="H287" s="3"/>
      <c r="I287" s="3"/>
      <c r="J287" s="3"/>
      <c r="K287" s="3"/>
      <c r="L287" s="3"/>
      <c r="M287" s="3"/>
      <c r="N287" s="3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>
      <c r="A288" s="1" t="str">
        <v>RECT- 285</v>
      </c>
      <c r="B288" s="3">
        <v>217241.48</v>
      </c>
      <c r="C288" s="1" t="str">
        <v>DG439: 9 mer</v>
      </c>
      <c r="D288" s="3">
        <v>13883.105</v>
      </c>
      <c r="E288" s="3">
        <f>B288-D288</f>
        <v>203358.375</v>
      </c>
      <c r="F288" s="3"/>
      <c r="G288" s="3"/>
      <c r="H288" s="3"/>
      <c r="I288" s="3"/>
      <c r="J288" s="3"/>
      <c r="K288" s="3"/>
      <c r="L288" s="3"/>
      <c r="M288" s="3"/>
      <c r="N288" s="3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>
      <c r="A289" s="1" t="str">
        <v>RECT- 286</v>
      </c>
      <c r="B289" s="3">
        <v>80320.31</v>
      </c>
      <c r="C289" s="1" t="str">
        <v>DG439: 10 mer</v>
      </c>
      <c r="D289" s="3">
        <v>12115.985</v>
      </c>
      <c r="E289" s="3">
        <f>B289-D289</f>
        <v>68204.325</v>
      </c>
      <c r="F289" s="3"/>
      <c r="G289" s="3"/>
      <c r="H289" s="3"/>
      <c r="I289" s="3"/>
      <c r="J289" s="3"/>
      <c r="K289" s="3"/>
      <c r="L289" s="3"/>
      <c r="M289" s="3"/>
      <c r="N289" s="3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>
      <c r="A290" s="1" t="str">
        <v>RECT- 287</v>
      </c>
      <c r="B290" s="3">
        <v>138391.68</v>
      </c>
      <c r="C290" s="1" t="str">
        <v>DG439: 11 mer</v>
      </c>
      <c r="D290" s="3">
        <v>15873.875</v>
      </c>
      <c r="E290" s="3">
        <f>B290-D290</f>
        <v>122517.805</v>
      </c>
      <c r="F290" s="3"/>
      <c r="G290" s="3"/>
      <c r="H290" s="3"/>
      <c r="I290" s="3"/>
      <c r="J290" s="3"/>
      <c r="K290" s="3"/>
      <c r="L290" s="3"/>
      <c r="M290" s="3"/>
      <c r="N290" s="3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>
      <c r="A291" s="1" t="str">
        <v>RECT- 288</v>
      </c>
      <c r="B291" s="3">
        <v>141126.64</v>
      </c>
      <c r="C291" s="1" t="str">
        <v>DG439: 12 mer</v>
      </c>
      <c r="D291" s="3">
        <v>16392.465</v>
      </c>
      <c r="E291" s="3">
        <f>B291-D291</f>
        <v>124734.175</v>
      </c>
      <c r="F291" s="3"/>
      <c r="G291" s="3"/>
      <c r="H291" s="3"/>
      <c r="I291" s="3"/>
      <c r="J291" s="3"/>
      <c r="K291" s="3"/>
      <c r="L291" s="3"/>
      <c r="M291" s="3"/>
      <c r="N291" s="3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>
      <c r="A292" s="1" t="str">
        <v>RECT- 289</v>
      </c>
      <c r="B292" s="3">
        <v>120288.07</v>
      </c>
      <c r="C292" s="1" t="str">
        <v>DG439: 13 mer</v>
      </c>
      <c r="D292" s="3">
        <v>15347.72</v>
      </c>
      <c r="E292" s="3">
        <f>B292-D292</f>
        <v>104940.35</v>
      </c>
      <c r="F292" s="3"/>
      <c r="G292" s="3"/>
      <c r="H292" s="3"/>
      <c r="I292" s="3"/>
      <c r="J292" s="3"/>
      <c r="K292" s="3"/>
      <c r="L292" s="3"/>
      <c r="M292" s="3"/>
      <c r="N292" s="3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>
      <c r="A293" s="1" t="str">
        <v>RECT- 290</v>
      </c>
      <c r="B293" s="3">
        <v>388989.46</v>
      </c>
      <c r="C293" s="1" t="str">
        <v>DG439: 14 mer</v>
      </c>
      <c r="D293" s="3">
        <v>13843.88</v>
      </c>
      <c r="E293" s="3">
        <f>B293-D293</f>
        <v>375145.58</v>
      </c>
      <c r="F293" s="3"/>
      <c r="G293" s="3"/>
      <c r="H293" s="3"/>
      <c r="I293" s="3"/>
      <c r="J293" s="3"/>
      <c r="K293" s="3"/>
      <c r="L293" s="3"/>
      <c r="M293" s="3"/>
      <c r="N293" s="3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>
      <c r="A294" s="1" t="str">
        <v>RECT- 291</v>
      </c>
      <c r="B294" s="3">
        <v>339376.61</v>
      </c>
      <c r="C294" s="1" t="str">
        <v>DG439: 15 mer</v>
      </c>
      <c r="D294" s="3">
        <v>12093.97</v>
      </c>
      <c r="E294" s="3">
        <f>B294-D294</f>
        <v>327282.64</v>
      </c>
      <c r="F294" s="3"/>
      <c r="G294" s="3"/>
      <c r="H294" s="3"/>
      <c r="I294" s="3"/>
      <c r="J294" s="3"/>
      <c r="K294" s="3"/>
      <c r="L294" s="3"/>
      <c r="M294" s="3"/>
      <c r="N294" s="3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>
      <c r="A295" s="1" t="str">
        <v>RECT- 292</v>
      </c>
      <c r="B295" s="3">
        <v>52271.9</v>
      </c>
      <c r="C295" s="1" t="str">
        <v>DG439: 16 mer</v>
      </c>
      <c r="D295" s="3">
        <v>11591</v>
      </c>
      <c r="E295" s="3">
        <f>B295-D295</f>
        <v>40680.9</v>
      </c>
      <c r="F295" s="3"/>
      <c r="G295" s="3"/>
      <c r="H295" s="3"/>
      <c r="I295" s="3"/>
      <c r="J295" s="3"/>
      <c r="K295" s="3"/>
      <c r="L295" s="3"/>
      <c r="M295" s="3"/>
      <c r="N295" s="3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>
      <c r="A296" s="1" t="str">
        <v>RECT- 293</v>
      </c>
      <c r="B296" s="3">
        <v>51610.86</v>
      </c>
      <c r="C296" s="1" t="str">
        <v>DG439: 17 mer</v>
      </c>
      <c r="D296" s="3">
        <v>9881</v>
      </c>
      <c r="E296" s="3">
        <f>B296-D296</f>
        <v>41729.86</v>
      </c>
      <c r="F296" s="3"/>
      <c r="G296" s="3"/>
      <c r="H296" s="3"/>
      <c r="I296" s="3"/>
      <c r="J296" s="3"/>
      <c r="K296" s="3"/>
      <c r="L296" s="3"/>
      <c r="M296" s="3"/>
      <c r="N296" s="3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>
      <c r="A297" s="1" t="str">
        <v>RECT- 294</v>
      </c>
      <c r="B297" s="3">
        <v>241844.13</v>
      </c>
      <c r="C297" s="1" t="str">
        <v>DG439: 18 mer</v>
      </c>
      <c r="D297" s="3">
        <v>8815</v>
      </c>
      <c r="E297" s="3">
        <f>B297-D297</f>
        <v>233029.13</v>
      </c>
      <c r="F297" s="3"/>
      <c r="G297" s="3"/>
      <c r="H297" s="3"/>
      <c r="I297" s="3"/>
      <c r="J297" s="3"/>
      <c r="K297" s="3"/>
      <c r="L297" s="3"/>
      <c r="M297" s="3"/>
      <c r="N297" s="3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>
      <c r="A298" s="1" t="str">
        <v>RECT- 295</v>
      </c>
      <c r="B298" s="3">
        <v>177104.82</v>
      </c>
      <c r="C298" s="1" t="str">
        <v>DG439: 19 mer</v>
      </c>
      <c r="D298" s="3">
        <v>9582</v>
      </c>
      <c r="E298" s="3">
        <f>B298-D298</f>
        <v>167522.82</v>
      </c>
      <c r="F298" s="3"/>
      <c r="G298" s="3"/>
      <c r="H298" s="3"/>
      <c r="I298" s="3"/>
      <c r="J298" s="3"/>
      <c r="K298" s="3"/>
      <c r="L298" s="3"/>
      <c r="M298" s="3"/>
      <c r="N298" s="3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>
      <c r="A299" s="1" t="str">
        <v>RECT- 296</v>
      </c>
      <c r="B299" s="3">
        <v>18083.4</v>
      </c>
      <c r="C299" s="1" t="str">
        <v>FL blank: C1</v>
      </c>
      <c r="D299" s="3">
        <f>(B299+B300)/2</f>
        <v>28579.09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>
      <c r="A300" s="1" t="str">
        <v>RECT- 297</v>
      </c>
      <c r="B300" s="3">
        <v>39074.78</v>
      </c>
      <c r="C300" s="1" t="str">
        <v>FL blank: C2</v>
      </c>
      <c r="D300" s="3">
        <f>(B299+B300+B301+B302)/4</f>
        <v>49853.1025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>
      <c r="A301" s="1" t="str">
        <v>RECT- 298</v>
      </c>
      <c r="B301" s="3">
        <v>83264.11</v>
      </c>
      <c r="C301" s="1" t="str">
        <v>FL blank: C3</v>
      </c>
      <c r="D301" s="3">
        <f>(B301+B302)/2</f>
        <v>71127.115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>
      <c r="A302" s="1" t="str">
        <v>RECT- 299</v>
      </c>
      <c r="B302" s="3">
        <v>58990.12</v>
      </c>
      <c r="C302" s="1" t="str">
        <v>FL blank: C4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>
      <c r="A303" s="1" t="str">
        <v>RECT- 300</v>
      </c>
      <c r="B303" s="4">
        <v>2792411.66</v>
      </c>
      <c r="C303" s="1" t="str">
        <v>FL: promoter 1</v>
      </c>
      <c r="D303" s="3">
        <v>28579.09</v>
      </c>
      <c r="E303" s="10">
        <f>B303-D303</f>
        <v>2763832.57</v>
      </c>
      <c r="F303" s="3"/>
      <c r="G303" s="3"/>
      <c r="H303" s="3"/>
      <c r="I303" s="3"/>
      <c r="J303" s="3"/>
      <c r="K303" s="3"/>
      <c r="L303" s="3"/>
      <c r="M303" s="3"/>
      <c r="N303" s="3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>
      <c r="A304" s="1" t="str">
        <v>RECT- 301</v>
      </c>
      <c r="B304" s="4">
        <v>868204.92</v>
      </c>
      <c r="C304" s="1" t="str">
        <v>FL: promoter 2</v>
      </c>
      <c r="D304" s="3">
        <v>28579.09</v>
      </c>
      <c r="E304" s="10">
        <f>B304-D304</f>
        <v>839625.83</v>
      </c>
      <c r="F304" s="3"/>
      <c r="G304" s="3"/>
      <c r="H304" s="3"/>
      <c r="I304" s="3"/>
      <c r="J304" s="3"/>
      <c r="K304" s="3"/>
      <c r="L304" s="3"/>
      <c r="M304" s="3"/>
      <c r="N304" s="3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>
      <c r="A305" s="1" t="str">
        <v>RECT- 302</v>
      </c>
      <c r="B305" s="4">
        <v>1551172.64</v>
      </c>
      <c r="C305" s="1" t="str">
        <v>FL: promoter 3</v>
      </c>
      <c r="D305" s="3">
        <v>28579.09</v>
      </c>
      <c r="E305" s="10">
        <f>B305-D305</f>
        <v>1522593.55</v>
      </c>
      <c r="F305" s="3"/>
      <c r="G305" s="3"/>
      <c r="H305" s="3"/>
      <c r="I305" s="3"/>
      <c r="J305" s="3"/>
      <c r="K305" s="3"/>
      <c r="L305" s="3"/>
      <c r="M305" s="3"/>
      <c r="N305" s="3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>
      <c r="A306" s="1" t="str">
        <v>RECT- 303</v>
      </c>
      <c r="B306" s="4">
        <v>807570.84</v>
      </c>
      <c r="C306" s="1" t="str">
        <v>FL: promoter 4</v>
      </c>
      <c r="D306" s="3">
        <v>28579.09</v>
      </c>
      <c r="E306" s="10">
        <f>B306-D306</f>
        <v>778991.75</v>
      </c>
      <c r="F306" s="3"/>
      <c r="G306" s="3"/>
      <c r="H306" s="3"/>
      <c r="I306" s="3"/>
      <c r="J306" s="3"/>
      <c r="K306" s="3"/>
      <c r="L306" s="3"/>
      <c r="M306" s="3"/>
      <c r="N306" s="3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>
      <c r="A307" s="1" t="str">
        <v>RECT- 304</v>
      </c>
      <c r="B307" s="4">
        <v>704894.74</v>
      </c>
      <c r="C307" s="1" t="str">
        <v>FL: promoter 5</v>
      </c>
      <c r="D307" s="3">
        <v>28579.09</v>
      </c>
      <c r="E307" s="10">
        <f>B307-D307</f>
        <v>676315.65</v>
      </c>
      <c r="F307" s="3"/>
      <c r="G307" s="3"/>
      <c r="H307" s="3"/>
      <c r="I307" s="3"/>
      <c r="J307" s="3"/>
      <c r="K307" s="3"/>
      <c r="L307" s="3"/>
      <c r="M307" s="3"/>
      <c r="N307" s="3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>
      <c r="A308" s="1" t="str">
        <v>RECT- 305</v>
      </c>
      <c r="B308" s="4">
        <v>835412.8</v>
      </c>
      <c r="C308" s="1" t="str">
        <v>FL: promoter 6</v>
      </c>
      <c r="D308" s="3">
        <v>28579.09</v>
      </c>
      <c r="E308" s="10">
        <f>B308-D308</f>
        <v>806833.71</v>
      </c>
      <c r="F308" s="3"/>
      <c r="G308" s="3"/>
      <c r="H308" s="3"/>
      <c r="I308" s="3"/>
      <c r="J308" s="3"/>
      <c r="K308" s="3"/>
      <c r="L308" s="3"/>
      <c r="M308" s="3"/>
      <c r="N308" s="3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>
      <c r="A309" s="1" t="str">
        <v>RECT- 306</v>
      </c>
      <c r="B309" s="4">
        <v>672944.1</v>
      </c>
      <c r="C309" s="1" t="str">
        <v>FL: promoter 7</v>
      </c>
      <c r="D309" s="3">
        <v>49853.1025</v>
      </c>
      <c r="E309" s="10">
        <f>B309-D309</f>
        <v>623090.9975</v>
      </c>
      <c r="F309" s="3"/>
      <c r="G309" s="3"/>
      <c r="H309" s="3"/>
      <c r="I309" s="3"/>
      <c r="J309" s="3"/>
      <c r="K309" s="3"/>
      <c r="L309" s="3"/>
      <c r="M309" s="3"/>
      <c r="N309" s="3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>
      <c r="A310" s="1" t="str">
        <v>RECT- 307</v>
      </c>
      <c r="B310" s="4">
        <v>854797.61</v>
      </c>
      <c r="C310" s="1" t="str">
        <v>FL: promoter 8</v>
      </c>
      <c r="D310" s="3">
        <v>49853.1025</v>
      </c>
      <c r="E310" s="10">
        <f>B310-D310</f>
        <v>804944.5075</v>
      </c>
      <c r="F310" s="3"/>
      <c r="G310" s="3"/>
      <c r="H310" s="3"/>
      <c r="I310" s="3"/>
      <c r="J310" s="3"/>
      <c r="K310" s="3"/>
      <c r="L310" s="3"/>
      <c r="M310" s="3"/>
      <c r="N310" s="3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>
      <c r="A311" s="1" t="str">
        <v>RECT- 308</v>
      </c>
      <c r="B311" s="4">
        <v>452598.98</v>
      </c>
      <c r="C311" s="1" t="str">
        <v>FL: promoter 9</v>
      </c>
      <c r="D311" s="3">
        <v>49853.1025</v>
      </c>
      <c r="E311" s="10">
        <f>B311-D311</f>
        <v>402745.8775</v>
      </c>
      <c r="F311" s="3"/>
      <c r="G311" s="3"/>
      <c r="H311" s="3"/>
      <c r="I311" s="3"/>
      <c r="J311" s="3"/>
      <c r="K311" s="3"/>
      <c r="L311" s="3"/>
      <c r="M311" s="3"/>
      <c r="N311" s="3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>
      <c r="A312" s="1" t="str">
        <v>RECT- 309</v>
      </c>
      <c r="B312" s="4">
        <v>476173.96</v>
      </c>
      <c r="C312" s="1" t="str">
        <v>FL: promoter 10</v>
      </c>
      <c r="D312" s="3">
        <v>49853.1025</v>
      </c>
      <c r="E312" s="10">
        <f>B312-D312</f>
        <v>426320.8575</v>
      </c>
      <c r="F312" s="3"/>
      <c r="G312" s="3"/>
      <c r="H312" s="3"/>
      <c r="I312" s="3"/>
      <c r="J312" s="3"/>
      <c r="K312" s="3"/>
      <c r="L312" s="3"/>
      <c r="M312" s="3"/>
      <c r="N312" s="3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>
      <c r="A313" s="1" t="str">
        <v>RECT- 310</v>
      </c>
      <c r="B313" s="4">
        <v>395804.99</v>
      </c>
      <c r="C313" s="1" t="str">
        <v>FL: promoter 11</v>
      </c>
      <c r="D313" s="3">
        <v>49853.1025</v>
      </c>
      <c r="E313" s="10">
        <f>B313-D313</f>
        <v>345951.8875</v>
      </c>
      <c r="F313" s="3"/>
      <c r="G313" s="3"/>
      <c r="H313" s="3"/>
      <c r="I313" s="3"/>
      <c r="J313" s="3"/>
      <c r="K313" s="3"/>
      <c r="L313" s="3"/>
      <c r="M313" s="3"/>
      <c r="N313" s="3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>
      <c r="A314" s="1" t="str">
        <v>RECT- 311</v>
      </c>
      <c r="B314" s="4">
        <v>198452.09</v>
      </c>
      <c r="C314" s="1" t="str">
        <v>FL: promoter 12</v>
      </c>
      <c r="D314" s="3">
        <v>49853.1025</v>
      </c>
      <c r="E314" s="10">
        <f>B314-D314</f>
        <v>148598.9875</v>
      </c>
      <c r="F314" s="3"/>
      <c r="G314" s="3"/>
      <c r="H314" s="3"/>
      <c r="I314" s="3"/>
      <c r="J314" s="3"/>
      <c r="K314" s="3"/>
      <c r="L314" s="3"/>
      <c r="M314" s="3"/>
      <c r="N314" s="3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>
      <c r="A315" s="1" t="str">
        <v>RECT- 312</v>
      </c>
      <c r="B315" s="4">
        <v>631547.07</v>
      </c>
      <c r="C315" s="1" t="str">
        <v>FL: promoter 13</v>
      </c>
      <c r="D315" s="3">
        <v>71127.115</v>
      </c>
      <c r="E315" s="10">
        <f>B315-D315</f>
        <v>560419.955</v>
      </c>
      <c r="F315" s="3"/>
      <c r="G315" s="3"/>
      <c r="H315" s="3"/>
      <c r="I315" s="3"/>
      <c r="J315" s="3"/>
      <c r="K315" s="3"/>
      <c r="L315" s="3"/>
      <c r="M315" s="3"/>
      <c r="N315" s="3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>
      <c r="A316" s="1" t="str">
        <v>RECT- 313</v>
      </c>
      <c r="B316" s="4">
        <v>488516.52</v>
      </c>
      <c r="C316" s="1" t="str">
        <v>FL: promoter 14</v>
      </c>
      <c r="D316" s="3">
        <v>71127.115</v>
      </c>
      <c r="E316" s="10">
        <f>B316-D316</f>
        <v>417389.405</v>
      </c>
      <c r="F316" s="3"/>
      <c r="G316" s="3"/>
      <c r="H316" s="3"/>
      <c r="I316" s="3"/>
      <c r="J316" s="3"/>
      <c r="K316" s="3"/>
      <c r="L316" s="3"/>
      <c r="M316" s="3"/>
      <c r="N316" s="3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>
      <c r="A317" s="1" t="str">
        <v>RECT- 314</v>
      </c>
      <c r="B317" s="4">
        <v>297625.84</v>
      </c>
      <c r="C317" s="1" t="str">
        <v>FL: promoter 15</v>
      </c>
      <c r="D317" s="3">
        <v>71127.115</v>
      </c>
      <c r="E317" s="10">
        <f>B317-D317</f>
        <v>226498.725</v>
      </c>
      <c r="F317" s="3"/>
      <c r="G317" s="3"/>
      <c r="H317" s="3"/>
      <c r="I317" s="3"/>
      <c r="J317" s="3"/>
      <c r="K317" s="3"/>
      <c r="L317" s="3"/>
      <c r="M317" s="3"/>
      <c r="N317" s="3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>
      <c r="A318" s="1" t="str">
        <v>RECT- 315</v>
      </c>
      <c r="B318" s="4">
        <v>560966.95</v>
      </c>
      <c r="C318" s="1" t="str">
        <v>FL: promoter 16</v>
      </c>
      <c r="D318" s="3">
        <v>71127.115</v>
      </c>
      <c r="E318" s="10">
        <f>B318-D318</f>
        <v>489839.835</v>
      </c>
      <c r="F318" s="3"/>
      <c r="G318" s="3"/>
      <c r="H318" s="3"/>
      <c r="I318" s="3"/>
      <c r="J318" s="3"/>
      <c r="K318" s="3"/>
      <c r="L318" s="3"/>
      <c r="M318" s="3"/>
      <c r="N318" s="3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>
      <c r="A319" s="1" t="str">
        <v>RECT- 316</v>
      </c>
      <c r="B319" s="4">
        <v>906773.13</v>
      </c>
      <c r="C319" s="1" t="str">
        <v>FL: promoter 17</v>
      </c>
      <c r="D319" s="3">
        <v>71127.115</v>
      </c>
      <c r="E319" s="10">
        <f>B319-D319</f>
        <v>835646.015</v>
      </c>
      <c r="F319" s="3"/>
      <c r="G319" s="3"/>
      <c r="H319" s="3"/>
      <c r="I319" s="3"/>
      <c r="J319" s="3"/>
      <c r="K319" s="3"/>
      <c r="L319" s="3"/>
      <c r="M319" s="3"/>
      <c r="N319" s="3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>
      <c r="A320" s="1"/>
      <c r="B320" s="1"/>
      <c r="C320" s="1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>
      <c r="A321" s="1"/>
      <c r="B321" s="1"/>
      <c r="C321" s="1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>
      <c r="A322" s="1"/>
      <c r="B322" s="1"/>
      <c r="C322" s="1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>
      <c r="A323" s="1"/>
      <c r="B323" s="3"/>
      <c r="C323" s="1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>
      <c r="A324" s="1"/>
      <c r="B324" s="3"/>
      <c r="C324" s="1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>
      <c r="A325" s="1"/>
      <c r="B325" s="3"/>
      <c r="C325" s="1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>
      <c r="A326" s="1"/>
      <c r="B326" s="3"/>
      <c r="C326" s="1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>
      <c r="A327" s="1"/>
      <c r="B327" s="3"/>
      <c r="C327" s="1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>
      <c r="A328" s="1"/>
      <c r="B328" s="3"/>
      <c r="C328" s="1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>
      <c r="A329" s="1"/>
      <c r="B329" s="3"/>
      <c r="C329" s="1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>
      <c r="A330" s="1"/>
      <c r="B330" s="3"/>
      <c r="C330" s="1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>
      <c r="A331" s="1"/>
      <c r="B331" s="3"/>
      <c r="C331" s="1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>
      <c r="A332" s="1"/>
      <c r="B332" s="3"/>
      <c r="C332" s="1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>
      <c r="A333" s="1"/>
      <c r="B333" s="3"/>
      <c r="C333" s="1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>
      <c r="A334" s="1"/>
      <c r="B334" s="3"/>
      <c r="C334" s="1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>
      <c r="A335" s="1"/>
      <c r="B335" s="3"/>
      <c r="C335" s="1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>
      <c r="A336" s="1"/>
      <c r="B336" s="3"/>
      <c r="C336" s="1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>
      <c r="A337" s="1"/>
      <c r="B337" s="3"/>
      <c r="C337" s="1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>
      <c r="A338" s="1"/>
      <c r="B338" s="3"/>
      <c r="C338" s="1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>
      <c r="A339" s="1"/>
      <c r="B339" s="3"/>
      <c r="C339" s="1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>
      <c r="A340" s="1"/>
      <c r="B340" s="3"/>
      <c r="C340" s="1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>
      <c r="A341" s="1"/>
      <c r="B341" s="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>
      <c r="A342" s="1"/>
      <c r="B342" s="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>
      <c r="A343" s="1"/>
      <c r="B343" s="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>
      <c r="A344" s="1"/>
      <c r="B344" s="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>
      <c r="A345" s="1"/>
      <c r="B345" s="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>
      <c r="A346" s="1"/>
      <c r="B346" s="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>
      <c r="A347" s="1"/>
      <c r="B347" s="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>
      <c r="A348" s="1"/>
      <c r="B348" s="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>
      <c r="A349" s="1"/>
      <c r="B349" s="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>
      <c r="A350" s="1"/>
      <c r="B350" s="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>
      <c r="A351" s="1"/>
      <c r="B351" s="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>
      <c r="A352" s="1"/>
      <c r="B352" s="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>
      <c r="A353" s="1"/>
      <c r="B353" s="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>
      <c r="A354" s="1"/>
      <c r="B354" s="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>
      <c r="A355" s="1"/>
      <c r="B355" s="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>
      <c r="A356" s="1"/>
      <c r="B356" s="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>
      <c r="A357" s="1"/>
      <c r="B357" s="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>
      <c r="A358" s="1"/>
      <c r="B358" s="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>
      <c r="A359" s="1"/>
      <c r="B359" s="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>
      <c r="A360" s="1"/>
      <c r="B360" s="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>
      <c r="A361" s="1"/>
      <c r="B361" s="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>
      <c r="A362" s="1"/>
      <c r="B362" s="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>
      <c r="A363" s="1"/>
      <c r="B363" s="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>
      <c r="A364" s="1"/>
      <c r="B364" s="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>
      <c r="A365" s="1"/>
      <c r="B365" s="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>
      <c r="A366" s="1"/>
      <c r="B366" s="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>
      <c r="A367" s="1"/>
      <c r="B367" s="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>
      <c r="A368" s="1"/>
      <c r="B368" s="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>
      <c r="A369" s="1"/>
      <c r="B369" s="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>
      <c r="A370" s="1"/>
      <c r="B370" s="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>
      <c r="A371" s="1"/>
      <c r="B371" s="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>
      <c r="A372" s="1"/>
      <c r="B372" s="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>
      <c r="A373" s="1"/>
      <c r="B373" s="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>
      <c r="A374" s="1"/>
      <c r="B374" s="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>
      <c r="A375" s="1"/>
      <c r="B375" s="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>
      <c r="A376" s="1"/>
      <c r="B376" s="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>
      <c r="A377" s="1"/>
      <c r="B377" s="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>
      <c r="A378" s="1"/>
      <c r="B378" s="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>
      <c r="A379" s="1"/>
      <c r="B379" s="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>
      <c r="A380" s="1"/>
      <c r="B380" s="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>
      <c r="A381" s="1"/>
      <c r="B381" s="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>
      <c r="A382" s="1"/>
      <c r="B382" s="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>
      <c r="A383" s="1"/>
      <c r="B383" s="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>
      <c r="A384" s="1"/>
      <c r="B384" s="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>
      <c r="A385" s="1"/>
      <c r="B385" s="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>
      <c r="A386" s="1"/>
      <c r="B386" s="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>
      <c r="A387" s="1"/>
      <c r="B387" s="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>
      <c r="A388" s="1"/>
      <c r="B388" s="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>
      <c r="A389" s="1"/>
      <c r="B389" s="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>
      <c r="A390" s="1"/>
      <c r="B390" s="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>
      <c r="A391" s="1"/>
      <c r="B391" s="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>
      <c r="A392" s="1"/>
      <c r="B392" s="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>
      <c r="A393" s="1"/>
      <c r="B393" s="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>
      <c r="A394" s="1"/>
      <c r="B394" s="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>
      <c r="A395" s="1"/>
      <c r="B395" s="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>
      <c r="A396" s="1"/>
      <c r="B396" s="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>
      <c r="A397" s="1"/>
      <c r="B397" s="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>
      <c r="A398" s="1"/>
      <c r="B398" s="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>
      <c r="A399" s="1"/>
      <c r="B399" s="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>
      <c r="A400" s="1"/>
      <c r="B400" s="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>
      <c r="A401" s="1"/>
      <c r="B401" s="3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>
      <c r="A402" s="1"/>
      <c r="B402" s="3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>
      <c r="A403" s="1"/>
      <c r="B403" s="3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>
      <c r="A404" s="1"/>
      <c r="B404" s="3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>
      <c r="A405" s="1"/>
      <c r="B405" s="3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>
      <c r="A406" s="1"/>
      <c r="B406" s="3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>
      <c r="A407" s="1"/>
      <c r="B407" s="3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>
      <c r="A408" s="1"/>
      <c r="B408" s="3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>
      <c r="A409" s="1"/>
      <c r="B409" s="3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>
      <c r="A410" s="1"/>
      <c r="B410" s="3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>
      <c r="A411" s="1"/>
      <c r="B411" s="3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>
      <c r="A412" s="1"/>
      <c r="B412" s="3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>
      <c r="A413" s="1"/>
      <c r="B413" s="3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>
      <c r="A414" s="1"/>
      <c r="B414" s="3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>
      <c r="A415" s="1"/>
      <c r="B415" s="3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>
      <c r="A416" s="1"/>
      <c r="B416" s="3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>
      <c r="A417" s="1"/>
      <c r="B417" s="3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>
      <c r="A418" s="1"/>
      <c r="B418" s="3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>
      <c r="A419" s="1"/>
      <c r="B419" s="3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>
      <c r="A420" s="1"/>
      <c r="B420" s="3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>
      <c r="A421" s="1"/>
      <c r="B421" s="3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>
      <c r="A422" s="1"/>
      <c r="B422" s="3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>
      <c r="A423" s="1"/>
      <c r="B423" s="3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>
      <c r="A424" s="1"/>
      <c r="B424" s="3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>
      <c r="A425" s="1"/>
      <c r="B425" s="3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>
      <c r="A426" s="1"/>
      <c r="B426" s="3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>
      <c r="A427" s="1"/>
      <c r="B427" s="3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>
      <c r="A428" s="1"/>
      <c r="B428" s="3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>
      <c r="A429" s="1"/>
      <c r="B429" s="3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>
      <c r="A430" s="1"/>
      <c r="B430" s="3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>
      <c r="A431" s="1"/>
      <c r="B431" s="3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>
      <c r="A432" s="1"/>
      <c r="B432" s="3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>
      <c r="A433" s="1"/>
      <c r="B433" s="3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>
      <c r="A434" s="1"/>
      <c r="B434" s="3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>
      <c r="A435" s="1"/>
      <c r="B435" s="3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>
      <c r="A436" s="1"/>
      <c r="B436" s="3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>
      <c r="A437" s="1"/>
      <c r="B437" s="3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>
      <c r="A438" s="1"/>
      <c r="B438" s="3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>
      <c r="A439" s="1"/>
      <c r="B439" s="3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>
      <c r="A440" s="1"/>
      <c r="B440" s="3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>
      <c r="A441" s="1"/>
      <c r="B441" s="3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>
      <c r="A442" s="1"/>
      <c r="B442" s="3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>
      <c r="A443" s="1"/>
      <c r="B443" s="3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>
      <c r="A444" s="1"/>
      <c r="B444" s="3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>
      <c r="A445" s="1"/>
      <c r="B445" s="3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>
      <c r="A446" s="1"/>
      <c r="B446" s="3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>
      <c r="A447" s="1"/>
      <c r="B447" s="3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>
      <c r="A448" s="1"/>
      <c r="B448" s="3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>
      <c r="A449" s="1"/>
      <c r="B449" s="3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>
      <c r="A450" s="1"/>
      <c r="B450" s="3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>
      <c r="A451" s="1"/>
      <c r="B451" s="3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>
      <c r="A452" s="1"/>
      <c r="B452" s="3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>
      <c r="A453" s="1"/>
      <c r="B453" s="3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>
      <c r="A454" s="1"/>
      <c r="B454" s="3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>
      <c r="A455" s="1"/>
      <c r="B455" s="3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>
      <c r="A456" s="1"/>
      <c r="B456" s="3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>
      <c r="A457" s="1"/>
      <c r="B457" s="3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>
      <c r="A458" s="1"/>
      <c r="B458" s="3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>
      <c r="A459" s="1"/>
      <c r="B459" s="3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>
      <c r="A460" s="1"/>
      <c r="B460" s="3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>
      <c r="A461" s="1"/>
      <c r="B461" s="3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>
      <c r="A462" s="1"/>
      <c r="B462" s="3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>
      <c r="A463" s="1"/>
      <c r="B463" s="3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>
      <c r="A464" s="1"/>
      <c r="B464" s="3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>
      <c r="A465" s="1"/>
      <c r="B465" s="3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>
      <c r="A466" s="1"/>
      <c r="B466" s="3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>
      <c r="A467" s="1"/>
      <c r="B467" s="3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>
      <c r="A468" s="1"/>
      <c r="B468" s="3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>
      <c r="A469" s="1"/>
      <c r="B469" s="3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>
      <c r="A470" s="1"/>
      <c r="B470" s="3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>
      <c r="A471" s="1"/>
      <c r="B471" s="3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>
      <c r="A472" s="1"/>
      <c r="B472" s="3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>
      <c r="A473" s="1"/>
      <c r="B473" s="3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>
      <c r="A474" s="1"/>
      <c r="B474" s="3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>
      <c r="A475" s="1"/>
      <c r="B475" s="3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>
      <c r="A476" s="1"/>
      <c r="B476" s="3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>
      <c r="A477" s="1"/>
      <c r="B477" s="3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>
      <c r="A478" s="1"/>
      <c r="B478" s="3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>
      <c r="A479" s="1"/>
      <c r="B479" s="3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>
      <c r="A480" s="1"/>
      <c r="B480" s="3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>
      <c r="A481" s="1"/>
      <c r="B481" s="3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>
      <c r="A482" s="1"/>
      <c r="B482" s="3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>
      <c r="A483" s="1"/>
      <c r="B483" s="3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>
      <c r="A484" s="1"/>
      <c r="B484" s="3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>
      <c r="A485" s="1"/>
      <c r="B485" s="3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>
      <c r="A486" s="1"/>
      <c r="B486" s="3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>
      <c r="A487" s="1"/>
      <c r="B487" s="3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>
      <c r="A488" s="1"/>
      <c r="B488" s="3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>
      <c r="A489" s="1"/>
      <c r="B489" s="3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>
      <c r="A490" s="1"/>
      <c r="B490" s="3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>
      <c r="A491" s="1"/>
      <c r="B491" s="3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>
      <c r="A492" s="1"/>
      <c r="B492" s="3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>
      <c r="A493" s="1"/>
      <c r="B493" s="3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>
      <c r="A494" s="1"/>
      <c r="B494" s="3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>
      <c r="A495" s="1"/>
      <c r="B495" s="3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>
      <c r="A496" s="1"/>
      <c r="B496" s="3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>
      <c r="A497" s="1"/>
      <c r="B497" s="3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>
      <c r="A498" s="1"/>
      <c r="B498" s="3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>
      <c r="A499" s="1"/>
      <c r="B499" s="3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>
      <c r="A500" s="1"/>
      <c r="B500" s="3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>
      <c r="A501" s="1"/>
      <c r="B501" s="3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>
      <c r="A502" s="1"/>
      <c r="B502" s="3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>
      <c r="A503" s="1"/>
      <c r="B503" s="3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>
      <c r="A504" s="1"/>
      <c r="B504" s="3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>
      <c r="A505" s="1"/>
      <c r="B505" s="3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>
      <c r="A506" s="1"/>
      <c r="B506" s="3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>
      <c r="A507" s="1"/>
      <c r="B507" s="3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>
      <c r="A508" s="1"/>
      <c r="B508" s="3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>
      <c r="A509" s="1"/>
      <c r="B509" s="3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>
      <c r="A510" s="1"/>
      <c r="B510" s="3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>
      <c r="A511" s="1"/>
      <c r="B511" s="3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>
      <c r="A512" s="1"/>
      <c r="B512" s="3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>
      <c r="A513" s="1"/>
      <c r="B513" s="3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>
      <c r="A514" s="1"/>
      <c r="B514" s="3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>
      <c r="A515" s="1"/>
      <c r="B515" s="3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>
      <c r="A516" s="1"/>
      <c r="B516" s="3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>
      <c r="A517" s="1"/>
      <c r="B517" s="3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>
      <c r="A518" s="1"/>
      <c r="B518" s="3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>
      <c r="A519" s="1"/>
      <c r="B519" s="3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>
      <c r="A520" s="1"/>
      <c r="B520" s="3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>
      <c r="A521" s="1"/>
      <c r="B521" s="3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>
      <c r="A522" s="1"/>
      <c r="B522" s="3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>
      <c r="A523" s="1"/>
      <c r="B523" s="3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.5" footer="0.5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1.1017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CTS LITS</cp:lastModifiedBy>
  <dcterms:modified xsi:type="dcterms:W3CDTF">2013-02-03T10:38:48Z</dcterms:modified>
  <dcterms:created xsi:type="dcterms:W3CDTF">2012-07-03T21:13:11Z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