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teriscloud-my.sharepoint.com/personal/jgabrisch_ceteris_ag/Documents/Dokumente/GitHubJoris/ComparisonPineSearch/Search-Comparison-Pinecone-CognitiveSearch/Vergleich_Pinecone_Search/"/>
    </mc:Choice>
  </mc:AlternateContent>
  <xr:revisionPtr revIDLastSave="0" documentId="8_{6B29519A-8906-4871-9831-39006FD68391}" xr6:coauthVersionLast="47" xr6:coauthVersionMax="47" xr10:uidLastSave="{00000000-0000-0000-0000-000000000000}"/>
  <bookViews>
    <workbookView xWindow="8010" yWindow="-16320" windowWidth="29040" windowHeight="15720" activeTab="1" xr2:uid="{0068B4A9-B175-4BB0-BB86-4E5F20A51246}"/>
  </bookViews>
  <sheets>
    <sheet name="Szenarien" sheetId="2" r:id="rId1"/>
    <sheet name="Berechnungsübersich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2" l="1"/>
  <c r="I16" i="2" s="1"/>
  <c r="C14" i="2"/>
  <c r="C16" i="2" s="1"/>
  <c r="I28" i="2"/>
  <c r="C28" i="2"/>
  <c r="B47" i="1"/>
  <c r="B19" i="1"/>
  <c r="B27" i="1" l="1"/>
  <c r="C27" i="1"/>
  <c r="B28" i="1"/>
  <c r="C28" i="1"/>
  <c r="B30" i="1" l="1"/>
  <c r="C30" i="1"/>
</calcChain>
</file>

<file path=xl/sharedStrings.xml><?xml version="1.0" encoding="utf-8"?>
<sst xmlns="http://schemas.openxmlformats.org/spreadsheetml/2006/main" count="96" uniqueCount="66">
  <si>
    <t>Szeanrio 1</t>
  </si>
  <si>
    <t>Szenario 2</t>
  </si>
  <si>
    <t>Umgebung aufsetzen</t>
  </si>
  <si>
    <t>PT</t>
  </si>
  <si>
    <t>Einfache Anpassungen der Umgebung an Kundenumgebung</t>
  </si>
  <si>
    <t>Damit einher gehen ein paar einfache Anpassungen der Abfrage und der Ausgabestruktur nach Kundenanforderungen</t>
  </si>
  <si>
    <t>Gibt es hier ggf. Mehraufwände durch größeres Szenario?</t>
  </si>
  <si>
    <t>Kommunikation</t>
  </si>
  <si>
    <t>Aufwand</t>
  </si>
  <si>
    <t>Consultant á</t>
  </si>
  <si>
    <t>€</t>
  </si>
  <si>
    <t>Festpreis Einrichtung</t>
  </si>
  <si>
    <t>Storage</t>
  </si>
  <si>
    <t>App Services</t>
  </si>
  <si>
    <t>Form Recognizer</t>
  </si>
  <si>
    <t>Embeddings</t>
  </si>
  <si>
    <t>Embedings</t>
  </si>
  <si>
    <t>Cognitive Search</t>
  </si>
  <si>
    <t>ggf. müsste sogar eine größere Einheit verwendet werden, was zu eine Verdoppelung dieser Kosten führen würde.</t>
  </si>
  <si>
    <t>Open AI Ressource</t>
  </si>
  <si>
    <t>Betriebskosten</t>
  </si>
  <si>
    <t>€ im Monat</t>
  </si>
  <si>
    <t>Betriebskosten DocExplorer</t>
  </si>
  <si>
    <t>Fragen</t>
  </si>
  <si>
    <t>Antwort</t>
  </si>
  <si>
    <t>Ressource Im System</t>
  </si>
  <si>
    <t>Kommentar / Erklärung</t>
  </si>
  <si>
    <t>Unter welchem Pricing Tier läuft die Azure Open AI Ressource?</t>
  </si>
  <si>
    <t>Standard</t>
  </si>
  <si>
    <t>Azure Open AI - GPT</t>
  </si>
  <si>
    <t xml:space="preserve">Gibt es noch mehr Pricing Tiers?? Sah für mich jetzt erstmal nicht so aus. </t>
  </si>
  <si>
    <t>Wieviele Nutzer sollen den Doc explorer nutzen?</t>
  </si>
  <si>
    <t xml:space="preserve">Das soll eine Grobe abschätzung sein. </t>
  </si>
  <si>
    <t>Wieviele Anfragen werden  pro Nutzer pro Tag an den DocExplorer gestellt?</t>
  </si>
  <si>
    <t>Das soll eine Grobe Abschätzung sein.</t>
  </si>
  <si>
    <t>Wieviele Seiten Text werden aus der Knowledge Base verarbeitet</t>
  </si>
  <si>
    <t>Azure Open AI - Embedding</t>
  </si>
  <si>
    <t>Auch wiederum eine sehr grobe Abschätzung. Hier schätze ich die Zeichen über die Nomrseiten ab (https://de.wikipedia.org/wiki/Normseite) die eine Seite inklusive Leerzeichen durschnittlich 1800  Zeichen hat.</t>
  </si>
  <si>
    <t>Arbeitstage pro Monat</t>
  </si>
  <si>
    <t>Total Anfragen an das System pro Monat</t>
  </si>
  <si>
    <t>GPT 3.5</t>
  </si>
  <si>
    <t>average Token Input (pessimistisch geschätzt)</t>
  </si>
  <si>
    <t>4k</t>
  </si>
  <si>
    <t>16k</t>
  </si>
  <si>
    <t>Input</t>
  </si>
  <si>
    <t>average Token Output (pessimistisch geschätzt)</t>
  </si>
  <si>
    <t>output</t>
  </si>
  <si>
    <t>Preis Input</t>
  </si>
  <si>
    <t>Preis Output</t>
  </si>
  <si>
    <t>Total</t>
  </si>
  <si>
    <t>Kosten Azure Functions (vernachlässigbar?)</t>
  </si>
  <si>
    <t>Kosten für  Blob Storage (vernachlässigbar?)</t>
  </si>
  <si>
    <t>Pricing für Embeddingmodelle</t>
  </si>
  <si>
    <t>characters pro seite text</t>
  </si>
  <si>
    <t>Siehe oben. Normseite.</t>
  </si>
  <si>
    <t xml:space="preserve">characters pro Token </t>
  </si>
  <si>
    <t>Das ist eigentlich in Englischer Sprache so. Eine Statistik zu deutscher Sprache habe ich nicht gefunden .</t>
  </si>
  <si>
    <t>preis embedding pro 1000 tokens</t>
  </si>
  <si>
    <t>Gesamtpreis embedding</t>
  </si>
  <si>
    <t>Azure Cognitive Search</t>
  </si>
  <si>
    <t>Kostenlos</t>
  </si>
  <si>
    <t>Basic</t>
  </si>
  <si>
    <t>Standard S1</t>
  </si>
  <si>
    <t>Erst ab dieser Ebene ist die Semantische Suche möglich.</t>
  </si>
  <si>
    <t>Standard S2</t>
  </si>
  <si>
    <t>Standard 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</si>
</sst>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2" fillId="0" borderId="0" xfId="0" applyFont="1" applyAlignment="1">
      <alignment horizontal="center"/>
    </xf>
    <xf numFmtId="0" fontId="0" fillId="0" borderId="1" xfId="0" applyBorder="1"/>
    <xf numFmtId="0" fontId="0" fillId="2" borderId="0" xfId="0" applyFill="1"/>
    <xf numFmtId="0" fontId="1" fillId="2" borderId="0" xfId="0" applyFont="1" applyFill="1"/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2" fontId="4" fillId="0" borderId="0" xfId="0" applyNumberFormat="1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4" fontId="0" fillId="0" borderId="0" xfId="0" applyNumberFormat="1" applyAlignment="1">
      <alignment vertical="top"/>
    </xf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4991100" cy="114300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63EC4DDD-A70D-E461-474A-38CA3F4EE418}"/>
            </a:ext>
          </a:extLst>
        </xdr:cNvPr>
        <xdr:cNvSpPr txBox="1"/>
      </xdr:nvSpPr>
      <xdr:spPr>
        <a:xfrm>
          <a:off x="0" y="952500"/>
          <a:ext cx="4991100" cy="114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/>
            <a:t>Ein Unternehmen</a:t>
          </a:r>
          <a:r>
            <a:rPr lang="de-DE" sz="1100" baseline="0"/>
            <a:t> hat ein Modell mit der Standardd S1 Lösung als Cognitive Search Lösung.</a:t>
          </a:r>
        </a:p>
        <a:p>
          <a:r>
            <a:rPr lang="de-DE" sz="1100" baseline="0"/>
            <a:t>Sie schätzen ab, dass 3 Mitarbeiter ca. 3 Abrfagen pro Tag machen. In der Knowledge Base sind 2000 Dokumente.</a:t>
          </a:r>
        </a:p>
        <a:p>
          <a:r>
            <a:rPr lang="de-DE" sz="1100" baseline="0"/>
            <a:t>Als Sprachmodell benutzen sie ein GPT 3.5 Sprachmodell. Es wird pessimistisch geschätzt.</a:t>
          </a:r>
          <a:endParaRPr lang="de-DE" sz="1100"/>
        </a:p>
      </xdr:txBody>
    </xdr:sp>
    <xdr:clientData/>
  </xdr:oneCellAnchor>
  <xdr:oneCellAnchor>
    <xdr:from>
      <xdr:col>6</xdr:col>
      <xdr:colOff>0</xdr:colOff>
      <xdr:row>2</xdr:row>
      <xdr:rowOff>0</xdr:rowOff>
    </xdr:from>
    <xdr:ext cx="4991100" cy="1143000"/>
    <xdr:sp macro="" textlink="">
      <xdr:nvSpPr>
        <xdr:cNvPr id="4" name="Textfeld 2">
          <a:extLst>
            <a:ext uri="{FF2B5EF4-FFF2-40B4-BE49-F238E27FC236}">
              <a16:creationId xmlns:a16="http://schemas.microsoft.com/office/drawing/2014/main" id="{96ABAB8D-3D6A-5C04-6CD6-8D4E59C3DC84}"/>
            </a:ext>
          </a:extLst>
        </xdr:cNvPr>
        <xdr:cNvSpPr txBox="1"/>
      </xdr:nvSpPr>
      <xdr:spPr>
        <a:xfrm>
          <a:off x="7553325" y="952500"/>
          <a:ext cx="4991100" cy="114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de-DE" sz="1100"/>
            <a:t>Ein Unternehmen</a:t>
          </a:r>
          <a:r>
            <a:rPr lang="de-DE" sz="1100" baseline="0"/>
            <a:t> hat ein Modell mit der Standard S1 Lösung von Cognitive Search. Sie schätzen ab, dass 10 Mitarbeiter bis zu 5 Anfragen pro Tag machen.</a:t>
          </a:r>
        </a:p>
        <a:p>
          <a:r>
            <a:rPr lang="de-DE" sz="1100" baseline="0"/>
            <a:t>In der Knowledge Base sind 50000 Dokumente. Als Sprachmodell nehmen sie GPT 3.5. Es Wird Pessimistisch Geschätzt.</a:t>
          </a:r>
          <a:endParaRPr lang="de-D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5</xdr:row>
      <xdr:rowOff>19049</xdr:rowOff>
    </xdr:from>
    <xdr:to>
      <xdr:col>7</xdr:col>
      <xdr:colOff>390525</xdr:colOff>
      <xdr:row>10</xdr:row>
      <xdr:rowOff>171449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8609BF4F-0323-8F02-06BA-25FCEF071D01}"/>
            </a:ext>
          </a:extLst>
        </xdr:cNvPr>
        <xdr:cNvSpPr txBox="1"/>
      </xdr:nvSpPr>
      <xdr:spPr>
        <a:xfrm>
          <a:off x="11344275" y="923924"/>
          <a:ext cx="2362200" cy="105727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Im Endeffekt berechnet</a:t>
          </a:r>
          <a:r>
            <a:rPr lang="de-DE" sz="1100" baseline="0"/>
            <a:t> sich der Usage Preis der Open AI Ressource nur über die Token Nutzung. DIe Beiden Fragen sollen dazu dienen das grob abzuschätzen.</a:t>
          </a:r>
          <a:endParaRPr lang="de-DE" sz="1100"/>
        </a:p>
      </xdr:txBody>
    </xdr:sp>
    <xdr:clientData/>
  </xdr:twoCellAnchor>
  <xdr:oneCellAnchor>
    <xdr:from>
      <xdr:col>7</xdr:col>
      <xdr:colOff>495301</xdr:colOff>
      <xdr:row>5</xdr:row>
      <xdr:rowOff>171450</xdr:rowOff>
    </xdr:from>
    <xdr:ext cx="3438524" cy="609013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13E47278-9405-EC78-82EF-E6759EF6228C}"/>
            </a:ext>
          </a:extLst>
        </xdr:cNvPr>
        <xdr:cNvSpPr txBox="1"/>
      </xdr:nvSpPr>
      <xdr:spPr>
        <a:xfrm>
          <a:off x="13811251" y="1076325"/>
          <a:ext cx="3438524" cy="60901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/>
            <a:t>Da</a:t>
          </a:r>
          <a:r>
            <a:rPr lang="de-DE" sz="1100" baseline="0"/>
            <a:t> Kunden  sich dort wahrscheinloch schwer tun das abzuschätzen, werde ich einfach mal gewissen Szenarien, um einen groben Kostenrahmen zu geben.</a:t>
          </a:r>
          <a:endParaRPr lang="de-DE" sz="1100"/>
        </a:p>
      </xdr:txBody>
    </xdr:sp>
    <xdr:clientData/>
  </xdr:oneCellAnchor>
  <xdr:oneCellAnchor>
    <xdr:from>
      <xdr:col>3</xdr:col>
      <xdr:colOff>9525</xdr:colOff>
      <xdr:row>16</xdr:row>
      <xdr:rowOff>0</xdr:rowOff>
    </xdr:from>
    <xdr:ext cx="4476750" cy="609013"/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D2708DC-F297-52B9-0BBC-02B8812B802C}"/>
            </a:ext>
          </a:extLst>
        </xdr:cNvPr>
        <xdr:cNvSpPr txBox="1"/>
      </xdr:nvSpPr>
      <xdr:spPr>
        <a:xfrm>
          <a:off x="7019925" y="2895600"/>
          <a:ext cx="4476750" cy="60901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DE" sz="1100"/>
            <a:t>Hier gehen wir</a:t>
          </a:r>
          <a:r>
            <a:rPr lang="de-DE" sz="1100" baseline="0"/>
            <a:t> von einem pessimistischen Szenario aus, dass die  Inputanzahl an Token fast immer ausgelastet sind. Bei dem Token output gehe ich durschnittlich von 300 aus. </a:t>
          </a:r>
          <a:endParaRPr lang="de-DE" sz="1100"/>
        </a:p>
      </xdr:txBody>
    </xdr:sp>
    <xdr:clientData/>
  </xdr:oneCellAnchor>
  <xdr:oneCellAnchor>
    <xdr:from>
      <xdr:col>3</xdr:col>
      <xdr:colOff>247650</xdr:colOff>
      <xdr:row>25</xdr:row>
      <xdr:rowOff>171450</xdr:rowOff>
    </xdr:from>
    <xdr:ext cx="5198218" cy="264560"/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E016B9CB-1FF5-5245-565A-D2A771086021}"/>
            </a:ext>
          </a:extLst>
        </xdr:cNvPr>
        <xdr:cNvSpPr txBox="1"/>
      </xdr:nvSpPr>
      <xdr:spPr>
        <a:xfrm>
          <a:off x="7258050" y="4876800"/>
          <a:ext cx="51982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1100"/>
            <a:t>Das ist nur</a:t>
          </a:r>
          <a:r>
            <a:rPr lang="de-DE" sz="1100" baseline="0"/>
            <a:t> für die Azure Open AI Ressource und hat nichts mit Cognitive Search zu tun.</a:t>
          </a:r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87693-93C5-4ED4-95CE-ED982D0E6077}">
  <dimension ref="A2:K39"/>
  <sheetViews>
    <sheetView workbookViewId="0">
      <selection activeCell="K12" sqref="K12"/>
    </sheetView>
  </sheetViews>
  <sheetFormatPr baseColWidth="10" defaultColWidth="11.3984375" defaultRowHeight="14.25" x14ac:dyDescent="0.45"/>
  <cols>
    <col min="1" max="1" width="10.3984375" customWidth="1"/>
    <col min="2" max="2" width="31.1328125" customWidth="1"/>
    <col min="5" max="5" width="47.265625" customWidth="1"/>
    <col min="7" max="7" width="10.73046875" customWidth="1"/>
    <col min="8" max="8" width="31.1328125" customWidth="1"/>
  </cols>
  <sheetData>
    <row r="2" spans="1:11" x14ac:dyDescent="0.45">
      <c r="A2" s="1" t="s">
        <v>0</v>
      </c>
      <c r="G2" s="1" t="s">
        <v>1</v>
      </c>
    </row>
    <row r="11" spans="1:11" x14ac:dyDescent="0.45">
      <c r="B11" t="s">
        <v>2</v>
      </c>
      <c r="C11">
        <v>0.5</v>
      </c>
      <c r="D11" t="s">
        <v>3</v>
      </c>
      <c r="H11" t="s">
        <v>2</v>
      </c>
      <c r="I11">
        <v>0.5</v>
      </c>
      <c r="J11" t="s">
        <v>3</v>
      </c>
    </row>
    <row r="12" spans="1:11" ht="42.75" x14ac:dyDescent="0.45">
      <c r="B12" s="13" t="s">
        <v>4</v>
      </c>
      <c r="C12" s="14">
        <v>2</v>
      </c>
      <c r="D12" s="12" t="s">
        <v>3</v>
      </c>
      <c r="E12" s="17" t="s">
        <v>5</v>
      </c>
      <c r="H12" s="13" t="s">
        <v>4</v>
      </c>
      <c r="I12" s="14">
        <v>2</v>
      </c>
      <c r="J12" s="12" t="s">
        <v>3</v>
      </c>
      <c r="K12" s="18" t="s">
        <v>6</v>
      </c>
    </row>
    <row r="13" spans="1:11" x14ac:dyDescent="0.45">
      <c r="B13" t="s">
        <v>7</v>
      </c>
      <c r="C13">
        <v>0.5</v>
      </c>
      <c r="D13" t="s">
        <v>3</v>
      </c>
      <c r="H13" t="s">
        <v>7</v>
      </c>
      <c r="I13">
        <v>1</v>
      </c>
      <c r="J13" t="s">
        <v>3</v>
      </c>
      <c r="K13" s="18" t="s">
        <v>6</v>
      </c>
    </row>
    <row r="14" spans="1:11" x14ac:dyDescent="0.45">
      <c r="B14" t="s">
        <v>8</v>
      </c>
      <c r="C14" s="9">
        <f>SUM(C11:C13)</f>
        <v>3</v>
      </c>
      <c r="D14" t="s">
        <v>3</v>
      </c>
      <c r="H14" t="s">
        <v>8</v>
      </c>
      <c r="I14" s="9">
        <f>SUM(I11:I13)</f>
        <v>3.5</v>
      </c>
      <c r="J14" t="s">
        <v>3</v>
      </c>
    </row>
    <row r="15" spans="1:11" x14ac:dyDescent="0.45">
      <c r="B15" t="s">
        <v>9</v>
      </c>
      <c r="C15" s="15">
        <v>1480</v>
      </c>
      <c r="D15" t="s">
        <v>10</v>
      </c>
      <c r="H15" t="s">
        <v>9</v>
      </c>
      <c r="I15" s="15">
        <v>1480</v>
      </c>
      <c r="J15" t="s">
        <v>10</v>
      </c>
    </row>
    <row r="16" spans="1:11" x14ac:dyDescent="0.45">
      <c r="C16" s="15">
        <f>C14*C15</f>
        <v>4440</v>
      </c>
      <c r="D16" t="s">
        <v>10</v>
      </c>
      <c r="I16" s="15">
        <f>I14*I15</f>
        <v>5180</v>
      </c>
      <c r="J16" t="s">
        <v>10</v>
      </c>
    </row>
    <row r="17" spans="2:10" x14ac:dyDescent="0.45">
      <c r="C17" s="15"/>
      <c r="I17" s="15"/>
    </row>
    <row r="18" spans="2:10" x14ac:dyDescent="0.45">
      <c r="B18" s="1" t="s">
        <v>11</v>
      </c>
      <c r="C18" s="16">
        <v>3999</v>
      </c>
      <c r="D18" t="s">
        <v>10</v>
      </c>
      <c r="H18" s="1" t="s">
        <v>11</v>
      </c>
      <c r="I18" s="16">
        <v>3999</v>
      </c>
      <c r="J18" t="s">
        <v>10</v>
      </c>
    </row>
    <row r="21" spans="2:10" x14ac:dyDescent="0.45">
      <c r="B21" t="s">
        <v>12</v>
      </c>
      <c r="C21" s="10">
        <v>1</v>
      </c>
      <c r="H21" t="s">
        <v>12</v>
      </c>
      <c r="I21">
        <v>10</v>
      </c>
    </row>
    <row r="22" spans="2:10" x14ac:dyDescent="0.45">
      <c r="B22" t="s">
        <v>13</v>
      </c>
      <c r="C22" s="10">
        <v>12.3</v>
      </c>
      <c r="H22" t="s">
        <v>13</v>
      </c>
      <c r="I22">
        <v>24.3</v>
      </c>
    </row>
    <row r="23" spans="2:10" x14ac:dyDescent="0.45">
      <c r="B23" s="8" t="s">
        <v>14</v>
      </c>
      <c r="C23" s="11">
        <v>2.8</v>
      </c>
      <c r="D23" s="8"/>
      <c r="H23" s="8" t="s">
        <v>14</v>
      </c>
      <c r="I23">
        <v>70</v>
      </c>
    </row>
    <row r="24" spans="2:10" x14ac:dyDescent="0.45">
      <c r="B24" t="s">
        <v>15</v>
      </c>
      <c r="C24" s="10">
        <v>0.86</v>
      </c>
      <c r="D24" s="8"/>
      <c r="H24" t="s">
        <v>16</v>
      </c>
      <c r="I24">
        <v>2.16</v>
      </c>
    </row>
    <row r="25" spans="2:10" x14ac:dyDescent="0.45">
      <c r="B25" t="s">
        <v>17</v>
      </c>
      <c r="C25" s="10">
        <v>233.15</v>
      </c>
      <c r="D25" s="8"/>
      <c r="H25" t="s">
        <v>17</v>
      </c>
      <c r="I25">
        <v>233.15</v>
      </c>
      <c r="J25" t="s">
        <v>18</v>
      </c>
    </row>
    <row r="26" spans="2:10" x14ac:dyDescent="0.45">
      <c r="B26" s="8" t="s">
        <v>19</v>
      </c>
      <c r="C26" s="10">
        <v>0.59399999999999997</v>
      </c>
      <c r="H26" s="8" t="s">
        <v>19</v>
      </c>
      <c r="I26">
        <v>3.3</v>
      </c>
    </row>
    <row r="28" spans="2:10" x14ac:dyDescent="0.45">
      <c r="B28" s="1" t="s">
        <v>20</v>
      </c>
      <c r="C28" s="1">
        <f>SUM(C21:C26)</f>
        <v>250.70400000000001</v>
      </c>
      <c r="D28" t="s">
        <v>21</v>
      </c>
      <c r="H28" s="1" t="s">
        <v>20</v>
      </c>
      <c r="I28" s="1">
        <f>SUM(I21:I26)</f>
        <v>342.91</v>
      </c>
      <c r="J28" t="s">
        <v>21</v>
      </c>
    </row>
    <row r="36" spans="1:1" x14ac:dyDescent="0.45">
      <c r="A36" s="8"/>
    </row>
    <row r="37" spans="1:1" x14ac:dyDescent="0.45">
      <c r="A37" s="8"/>
    </row>
    <row r="38" spans="1:1" x14ac:dyDescent="0.45">
      <c r="A38" s="8"/>
    </row>
    <row r="39" spans="1:1" x14ac:dyDescent="0.45">
      <c r="A39" s="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0EA0C-E2B1-419E-B636-E567FB5967ED}">
  <dimension ref="A1:J59"/>
  <sheetViews>
    <sheetView tabSelected="1" workbookViewId="0">
      <selection activeCell="C1" sqref="C1:D2"/>
    </sheetView>
  </sheetViews>
  <sheetFormatPr baseColWidth="10" defaultColWidth="11.3984375" defaultRowHeight="14.25" x14ac:dyDescent="0.45"/>
  <cols>
    <col min="1" max="1" width="63.59765625" bestFit="1" customWidth="1"/>
    <col min="3" max="3" width="23.86328125" bestFit="1" customWidth="1"/>
    <col min="4" max="4" width="61.73046875" bestFit="1" customWidth="1"/>
  </cols>
  <sheetData>
    <row r="1" spans="1:4" ht="14.25" customHeight="1" x14ac:dyDescent="0.7">
      <c r="A1" s="4"/>
      <c r="C1" s="19" t="s">
        <v>22</v>
      </c>
      <c r="D1" s="19"/>
    </row>
    <row r="2" spans="1:4" x14ac:dyDescent="0.45">
      <c r="C2" s="19"/>
      <c r="D2" s="19"/>
    </row>
    <row r="5" spans="1:4" x14ac:dyDescent="0.45">
      <c r="A5" s="2" t="s">
        <v>23</v>
      </c>
      <c r="B5" s="3" t="s">
        <v>24</v>
      </c>
      <c r="C5" s="3" t="s">
        <v>25</v>
      </c>
      <c r="D5" s="3" t="s">
        <v>26</v>
      </c>
    </row>
    <row r="7" spans="1:4" x14ac:dyDescent="0.45">
      <c r="A7" t="s">
        <v>27</v>
      </c>
      <c r="B7" t="s">
        <v>28</v>
      </c>
      <c r="C7" t="s">
        <v>29</v>
      </c>
      <c r="D7" t="s">
        <v>30</v>
      </c>
    </row>
    <row r="9" spans="1:4" x14ac:dyDescent="0.45">
      <c r="A9" t="s">
        <v>31</v>
      </c>
      <c r="B9">
        <v>10</v>
      </c>
      <c r="C9" t="s">
        <v>29</v>
      </c>
      <c r="D9" t="s">
        <v>32</v>
      </c>
    </row>
    <row r="11" spans="1:4" x14ac:dyDescent="0.45">
      <c r="A11" t="s">
        <v>33</v>
      </c>
      <c r="B11">
        <v>5</v>
      </c>
      <c r="C11" t="s">
        <v>29</v>
      </c>
      <c r="D11" t="s">
        <v>34</v>
      </c>
    </row>
    <row r="13" spans="1:4" x14ac:dyDescent="0.45">
      <c r="A13" t="s">
        <v>35</v>
      </c>
      <c r="B13">
        <v>50000</v>
      </c>
      <c r="C13" t="s">
        <v>36</v>
      </c>
      <c r="D13" t="s">
        <v>37</v>
      </c>
    </row>
    <row r="14" spans="1:4" x14ac:dyDescent="0.45">
      <c r="A14" s="5"/>
      <c r="B14" s="5"/>
      <c r="C14" s="5"/>
      <c r="D14" s="5"/>
    </row>
    <row r="17" spans="1:8" x14ac:dyDescent="0.45">
      <c r="A17" t="s">
        <v>38</v>
      </c>
      <c r="B17">
        <v>20</v>
      </c>
    </row>
    <row r="19" spans="1:8" x14ac:dyDescent="0.45">
      <c r="A19" t="s">
        <v>39</v>
      </c>
      <c r="B19">
        <f>B9*B11*B17</f>
        <v>1000</v>
      </c>
    </row>
    <row r="20" spans="1:8" x14ac:dyDescent="0.45">
      <c r="F20" s="6"/>
      <c r="G20" s="20" t="s">
        <v>40</v>
      </c>
      <c r="H20" s="20"/>
    </row>
    <row r="21" spans="1:8" x14ac:dyDescent="0.45">
      <c r="A21" t="s">
        <v>41</v>
      </c>
      <c r="B21">
        <v>2000</v>
      </c>
      <c r="F21" s="6"/>
      <c r="G21" s="6" t="s">
        <v>42</v>
      </c>
      <c r="H21" s="6" t="s">
        <v>43</v>
      </c>
    </row>
    <row r="22" spans="1:8" x14ac:dyDescent="0.45">
      <c r="F22" s="6" t="s">
        <v>44</v>
      </c>
      <c r="G22" s="6">
        <v>1.5E-3</v>
      </c>
      <c r="H22" s="6">
        <v>3.0000000000000001E-3</v>
      </c>
    </row>
    <row r="23" spans="1:8" x14ac:dyDescent="0.45">
      <c r="A23" t="s">
        <v>45</v>
      </c>
      <c r="B23">
        <v>150</v>
      </c>
      <c r="F23" s="6" t="s">
        <v>46</v>
      </c>
      <c r="G23" s="6">
        <v>2E-3</v>
      </c>
      <c r="H23" s="6">
        <v>4.0000000000000001E-3</v>
      </c>
    </row>
    <row r="26" spans="1:8" x14ac:dyDescent="0.45">
      <c r="A26" s="6"/>
      <c r="B26" s="6" t="s">
        <v>42</v>
      </c>
      <c r="C26" s="6" t="s">
        <v>43</v>
      </c>
    </row>
    <row r="27" spans="1:8" x14ac:dyDescent="0.45">
      <c r="A27" s="6" t="s">
        <v>47</v>
      </c>
      <c r="B27" s="6">
        <f>$B$19*$B$21*G22</f>
        <v>3000</v>
      </c>
      <c r="C27" s="6">
        <f>$B$19*$B$21*H22</f>
        <v>6000</v>
      </c>
    </row>
    <row r="28" spans="1:8" x14ac:dyDescent="0.45">
      <c r="A28" s="6" t="s">
        <v>48</v>
      </c>
      <c r="B28" s="6">
        <f>$B$19*$B$23*G23</f>
        <v>300</v>
      </c>
      <c r="C28" s="6">
        <f>$B$19*$B$23*H23</f>
        <v>600</v>
      </c>
    </row>
    <row r="29" spans="1:8" x14ac:dyDescent="0.45">
      <c r="A29" s="6"/>
      <c r="B29" s="6"/>
      <c r="C29" s="6"/>
    </row>
    <row r="30" spans="1:8" x14ac:dyDescent="0.45">
      <c r="A30" s="6" t="s">
        <v>49</v>
      </c>
      <c r="B30" s="7">
        <f>B27+B28</f>
        <v>3300</v>
      </c>
      <c r="C30" s="7">
        <f>C27+C28</f>
        <v>6600</v>
      </c>
    </row>
    <row r="33" spans="1:10" x14ac:dyDescent="0.45">
      <c r="A33" t="s">
        <v>50</v>
      </c>
      <c r="B33">
        <v>0</v>
      </c>
    </row>
    <row r="35" spans="1:10" x14ac:dyDescent="0.45">
      <c r="A35" t="s">
        <v>51</v>
      </c>
      <c r="B35">
        <v>0</v>
      </c>
    </row>
    <row r="37" spans="1:10" x14ac:dyDescent="0.45">
      <c r="A37" s="5"/>
      <c r="B37" s="5"/>
      <c r="C37" s="5"/>
      <c r="D37" s="5"/>
      <c r="E37" s="5"/>
      <c r="F37" s="5"/>
      <c r="G37" s="5"/>
      <c r="H37" s="5"/>
      <c r="I37" s="5"/>
      <c r="J37" s="5"/>
    </row>
    <row r="39" spans="1:10" x14ac:dyDescent="0.45">
      <c r="A39" s="1" t="s">
        <v>52</v>
      </c>
    </row>
    <row r="40" spans="1:10" x14ac:dyDescent="0.45">
      <c r="A40" s="1"/>
    </row>
    <row r="41" spans="1:10" x14ac:dyDescent="0.45">
      <c r="A41" t="s">
        <v>53</v>
      </c>
      <c r="B41">
        <v>1800</v>
      </c>
      <c r="D41" t="s">
        <v>54</v>
      </c>
    </row>
    <row r="43" spans="1:10" x14ac:dyDescent="0.45">
      <c r="A43" t="s">
        <v>55</v>
      </c>
      <c r="B43">
        <v>4</v>
      </c>
      <c r="D43" t="s">
        <v>56</v>
      </c>
    </row>
    <row r="45" spans="1:10" x14ac:dyDescent="0.45">
      <c r="A45" t="s">
        <v>57</v>
      </c>
      <c r="B45">
        <v>9.6000000000000002E-5</v>
      </c>
    </row>
    <row r="47" spans="1:10" x14ac:dyDescent="0.45">
      <c r="A47" t="s">
        <v>58</v>
      </c>
      <c r="B47" s="1">
        <f>((B13*B41)/B43)*B45</f>
        <v>2160</v>
      </c>
    </row>
    <row r="50" spans="1:10" x14ac:dyDescent="0.45">
      <c r="A50" s="5"/>
      <c r="B50" s="5"/>
      <c r="C50" s="5"/>
      <c r="D50" s="5"/>
      <c r="E50" s="5"/>
      <c r="F50" s="5"/>
      <c r="G50" s="5"/>
      <c r="H50" s="5"/>
      <c r="I50" s="5"/>
      <c r="J50" s="5"/>
    </row>
    <row r="53" spans="1:10" x14ac:dyDescent="0.45">
      <c r="A53" s="1" t="s">
        <v>59</v>
      </c>
    </row>
    <row r="55" spans="1:10" x14ac:dyDescent="0.45">
      <c r="A55" t="s">
        <v>60</v>
      </c>
      <c r="B55">
        <v>0</v>
      </c>
    </row>
    <row r="56" spans="1:10" x14ac:dyDescent="0.45">
      <c r="A56" t="s">
        <v>61</v>
      </c>
      <c r="B56">
        <v>70.150000000000006</v>
      </c>
    </row>
    <row r="57" spans="1:10" x14ac:dyDescent="0.45">
      <c r="A57" t="s">
        <v>62</v>
      </c>
      <c r="B57" s="1">
        <v>233.35</v>
      </c>
      <c r="D57" t="s">
        <v>63</v>
      </c>
    </row>
    <row r="58" spans="1:10" x14ac:dyDescent="0.45">
      <c r="A58" t="s">
        <v>64</v>
      </c>
      <c r="B58" s="1">
        <v>933.38</v>
      </c>
    </row>
    <row r="59" spans="1:10" x14ac:dyDescent="0.45">
      <c r="A59" t="s">
        <v>65</v>
      </c>
      <c r="B59" s="1">
        <v>1866.76</v>
      </c>
    </row>
  </sheetData>
  <mergeCells count="2">
    <mergeCell ref="C1:D2"/>
    <mergeCell ref="G20:H20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3069FAAF43E9428DDB3314971A346E" ma:contentTypeVersion="16" ma:contentTypeDescription="Ein neues Dokument erstellen." ma:contentTypeScope="" ma:versionID="82ae974d7afd124313210a3c7bd2e165">
  <xsd:schema xmlns:xsd="http://www.w3.org/2001/XMLSchema" xmlns:xs="http://www.w3.org/2001/XMLSchema" xmlns:p="http://schemas.microsoft.com/office/2006/metadata/properties" xmlns:ns2="f466dc99-2494-43e7-b29b-b87b414c4412" xmlns:ns3="e935eaba-bb1b-4565-9a15-02e5fb3e9691" targetNamespace="http://schemas.microsoft.com/office/2006/metadata/properties" ma:root="true" ma:fieldsID="bc4da637a04c0a130b7b2274d59fa20d" ns2:_="" ns3:_="">
    <xsd:import namespace="f466dc99-2494-43e7-b29b-b87b414c4412"/>
    <xsd:import namespace="e935eaba-bb1b-4565-9a15-02e5fb3e96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6dc99-2494-43e7-b29b-b87b414c4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84e60f72-cc21-4eea-9e14-0a42abdb0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5eaba-bb1b-4565-9a15-02e5fb3e969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2b8ca27-3958-40fa-aaa9-1f9d28e50900}" ma:internalName="TaxCatchAll" ma:showField="CatchAllData" ma:web="e935eaba-bb1b-4565-9a15-02e5fb3e96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B7D067-F420-4743-A235-F5C4459254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BE7B04-68A6-4016-A4DE-73645502A3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6dc99-2494-43e7-b29b-b87b414c4412"/>
    <ds:schemaRef ds:uri="e935eaba-bb1b-4565-9a15-02e5fb3e96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Szenarien</vt:lpstr>
      <vt:lpstr>Berechnungsübersicht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Gabrisch, Joris</dc:creator>
  <cp:keywords/>
  <dc:description/>
  <cp:lastModifiedBy>Gabrisch, Joris</cp:lastModifiedBy>
  <cp:revision/>
  <dcterms:created xsi:type="dcterms:W3CDTF">2023-10-17T09:25:20Z</dcterms:created>
  <dcterms:modified xsi:type="dcterms:W3CDTF">2024-01-06T05:52:06Z</dcterms:modified>
  <cp:category/>
  <cp:contentStatus/>
</cp:coreProperties>
</file>