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1900\Desktop\"/>
    </mc:Choice>
  </mc:AlternateContent>
  <xr:revisionPtr revIDLastSave="0" documentId="13_ncr:1_{43C4A60D-E4F8-4ABE-B48E-04DF92142BF3}" xr6:coauthVersionLast="36" xr6:coauthVersionMax="36" xr10:uidLastSave="{00000000-0000-0000-0000-000000000000}"/>
  <bookViews>
    <workbookView xWindow="0" yWindow="0" windowWidth="28800" windowHeight="12225" activeTab="1" xr2:uid="{98956939-4C67-4B0F-ACBB-2501EA58A3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3" i="1" l="1"/>
  <c r="I10" i="2" l="1"/>
  <c r="I9" i="2"/>
  <c r="I8" i="2"/>
  <c r="D24" i="2"/>
  <c r="E24" i="2"/>
  <c r="C24" i="2"/>
  <c r="D18" i="2"/>
  <c r="E18" i="2"/>
  <c r="C18" i="2"/>
  <c r="E12" i="2"/>
  <c r="D12" i="2"/>
  <c r="C12" i="2"/>
  <c r="D5" i="2"/>
  <c r="E5" i="2"/>
  <c r="C5" i="2"/>
  <c r="O9" i="1" l="1"/>
  <c r="O10" i="1"/>
  <c r="D33" i="1" l="1"/>
  <c r="H33" i="1"/>
  <c r="I33" i="1"/>
  <c r="J37" i="1"/>
  <c r="O11" i="1" s="1"/>
  <c r="J35" i="1"/>
  <c r="J36" i="1"/>
  <c r="I35" i="1"/>
  <c r="I36" i="1"/>
  <c r="H35" i="1"/>
  <c r="H36" i="1"/>
  <c r="H37" i="1" s="1"/>
  <c r="B33" i="1"/>
  <c r="C36" i="1"/>
  <c r="D36" i="1"/>
  <c r="C35" i="1"/>
  <c r="I34" i="1"/>
  <c r="C34" i="1"/>
  <c r="H34" i="1" s="1"/>
  <c r="D34" i="1"/>
  <c r="B36" i="1"/>
  <c r="B35" i="1"/>
  <c r="B34" i="1"/>
  <c r="J34" i="1" s="1"/>
  <c r="C28" i="1"/>
  <c r="D28" i="1"/>
  <c r="C27" i="1"/>
  <c r="H27" i="1" s="1"/>
  <c r="D27" i="1"/>
  <c r="I27" i="1" s="1"/>
  <c r="H26" i="1"/>
  <c r="C26" i="1"/>
  <c r="C25" i="1"/>
  <c r="D25" i="1"/>
  <c r="I25" i="1" s="1"/>
  <c r="J24" i="1"/>
  <c r="J25" i="1"/>
  <c r="J26" i="1"/>
  <c r="J28" i="1"/>
  <c r="I26" i="1"/>
  <c r="I28" i="1"/>
  <c r="H24" i="1"/>
  <c r="H25" i="1"/>
  <c r="C24" i="1"/>
  <c r="D24" i="1"/>
  <c r="I24" i="1" s="1"/>
  <c r="B26" i="1"/>
  <c r="C23" i="1"/>
  <c r="H23" i="1" s="1"/>
  <c r="D23" i="1"/>
  <c r="I23" i="1" s="1"/>
  <c r="B28" i="1"/>
  <c r="B27" i="1"/>
  <c r="J27" i="1" s="1"/>
  <c r="B25" i="1"/>
  <c r="B24" i="1"/>
  <c r="B23" i="1"/>
  <c r="J23" i="1" s="1"/>
  <c r="C18" i="1"/>
  <c r="H18" i="1" s="1"/>
  <c r="J12" i="1"/>
  <c r="J17" i="1"/>
  <c r="J18" i="1"/>
  <c r="I12" i="1"/>
  <c r="I13" i="1"/>
  <c r="I18" i="1"/>
  <c r="H12" i="1"/>
  <c r="H13" i="1"/>
  <c r="H14" i="1"/>
  <c r="C17" i="1"/>
  <c r="D17" i="1"/>
  <c r="I17" i="1" s="1"/>
  <c r="J11" i="1"/>
  <c r="I11" i="1"/>
  <c r="B18" i="1"/>
  <c r="B17" i="1"/>
  <c r="H17" i="1" s="1"/>
  <c r="B16" i="1"/>
  <c r="H16" i="1" s="1"/>
  <c r="J3" i="1"/>
  <c r="J5" i="1"/>
  <c r="J6" i="1"/>
  <c r="I7" i="1"/>
  <c r="I2" i="1"/>
  <c r="H2" i="1"/>
  <c r="A13" i="1"/>
  <c r="B15" i="1"/>
  <c r="H15" i="1" s="1"/>
  <c r="B14" i="1"/>
  <c r="I14" i="1" s="1"/>
  <c r="B13" i="1"/>
  <c r="J13" i="1" s="1"/>
  <c r="B12" i="1"/>
  <c r="B11" i="1"/>
  <c r="H11" i="1" s="1"/>
  <c r="B7" i="1"/>
  <c r="J7" i="1" s="1"/>
  <c r="B6" i="1"/>
  <c r="H6" i="1" s="1"/>
  <c r="B5" i="1"/>
  <c r="I5" i="1" s="1"/>
  <c r="B4" i="1"/>
  <c r="H4" i="1" s="1"/>
  <c r="B3" i="1"/>
  <c r="H3" i="1" s="1"/>
  <c r="B2" i="1"/>
  <c r="J2" i="1" s="1"/>
  <c r="I37" i="1" l="1"/>
  <c r="J4" i="1"/>
  <c r="H28" i="1"/>
  <c r="H29" i="1" s="1"/>
  <c r="I6" i="1"/>
  <c r="J8" i="1"/>
  <c r="I4" i="1"/>
  <c r="J16" i="1"/>
  <c r="H5" i="1"/>
  <c r="H8" i="1" s="1"/>
  <c r="I3" i="1"/>
  <c r="I16" i="1"/>
  <c r="J15" i="1"/>
  <c r="J29" i="1"/>
  <c r="I15" i="1"/>
  <c r="I19" i="1" s="1"/>
  <c r="J14" i="1"/>
  <c r="J19" i="1" s="1"/>
  <c r="H7" i="1"/>
  <c r="H19" i="1"/>
  <c r="I29" i="1"/>
  <c r="I8" i="1" l="1"/>
</calcChain>
</file>

<file path=xl/sharedStrings.xml><?xml version="1.0" encoding="utf-8"?>
<sst xmlns="http://schemas.openxmlformats.org/spreadsheetml/2006/main" count="66" uniqueCount="10">
  <si>
    <t>carpet</t>
  </si>
  <si>
    <t>en</t>
  </si>
  <si>
    <t>ju</t>
  </si>
  <si>
    <t>kf</t>
  </si>
  <si>
    <t>concrete</t>
  </si>
  <si>
    <t>linoleum</t>
  </si>
  <si>
    <t>tiles</t>
  </si>
  <si>
    <t>q</t>
  </si>
  <si>
    <t>w</t>
  </si>
  <si>
    <t>angle 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</si>
</sst>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5638-F452-427C-9162-AAB98D236634}">
  <dimension ref="A1:O37"/>
  <sheetViews>
    <sheetView workbookViewId="0">
      <selection activeCell="J33" sqref="J33:J36"/>
    </sheetView>
  </sheetViews>
  <sheetFormatPr defaultRowHeight="15" x14ac:dyDescent="0.25"/>
  <cols>
    <col min="1" max="1" width="11" bestFit="1" customWidth="1"/>
    <col min="2" max="2" width="12" bestFit="1" customWidth="1"/>
    <col min="8" max="10" width="11" bestFit="1" customWidth="1"/>
  </cols>
  <sheetData>
    <row r="1" spans="1:15" x14ac:dyDescent="0.25">
      <c r="A1" t="s">
        <v>0</v>
      </c>
      <c r="B1" t="s">
        <v>9</v>
      </c>
      <c r="C1" t="s">
        <v>1</v>
      </c>
      <c r="D1" t="s">
        <v>3</v>
      </c>
      <c r="E1" t="s">
        <v>2</v>
      </c>
      <c r="H1" t="s">
        <v>1</v>
      </c>
      <c r="I1" t="s">
        <v>3</v>
      </c>
      <c r="J1" t="s">
        <v>2</v>
      </c>
    </row>
    <row r="2" spans="1:15" x14ac:dyDescent="0.25">
      <c r="B2">
        <f>PI()/2</f>
        <v>1.5707963267948966</v>
      </c>
      <c r="C2">
        <v>1.6425000000000001</v>
      </c>
      <c r="D2">
        <v>1.542</v>
      </c>
      <c r="E2">
        <v>1.5640000000000001</v>
      </c>
      <c r="H2" s="1">
        <f>ABS(B2-C2)/B2</f>
        <v>4.5647976113752445E-2</v>
      </c>
      <c r="I2">
        <f>ABS(D2-B2)/B2</f>
        <v>1.8332311009189507E-2</v>
      </c>
      <c r="J2">
        <f>ABS(E2-B2)/B2</f>
        <v>4.3266760171027045E-3</v>
      </c>
    </row>
    <row r="3" spans="1:15" x14ac:dyDescent="0.25">
      <c r="B3">
        <f>PI()/2</f>
        <v>1.5707963267948966</v>
      </c>
      <c r="C3">
        <v>2.5129999999999999</v>
      </c>
      <c r="D3">
        <v>1.5880000000000001</v>
      </c>
      <c r="E3">
        <v>1.68</v>
      </c>
      <c r="H3" s="1">
        <f t="shared" ref="H3:H7" si="0">ABS(B3-C3)/B3</f>
        <v>0.5998254879597319</v>
      </c>
      <c r="I3">
        <f t="shared" ref="I3:I7" si="1">ABS(D3-B3)/B3</f>
        <v>1.0952198519719262E-2</v>
      </c>
      <c r="J3">
        <f t="shared" ref="J3:J7" si="2">ABS(E3-B3)/B3</f>
        <v>6.9521217577536654E-2</v>
      </c>
    </row>
    <row r="4" spans="1:15" x14ac:dyDescent="0.25">
      <c r="B4">
        <f>PI()/2</f>
        <v>1.5707963267948966</v>
      </c>
      <c r="C4">
        <v>1.6013999999999999</v>
      </c>
      <c r="D4">
        <v>1.573</v>
      </c>
      <c r="E4">
        <v>1.5960000000000001</v>
      </c>
      <c r="H4" s="1">
        <f t="shared" si="0"/>
        <v>1.948290346944476E-2</v>
      </c>
      <c r="I4">
        <f t="shared" si="1"/>
        <v>1.4029019342054624E-3</v>
      </c>
      <c r="J4">
        <f t="shared" si="2"/>
        <v>1.6045156698659916E-2</v>
      </c>
    </row>
    <row r="5" spans="1:15" x14ac:dyDescent="0.25">
      <c r="B5">
        <f>PI()/2</f>
        <v>1.5707963267948966</v>
      </c>
      <c r="C5">
        <v>1.7060999999999999</v>
      </c>
      <c r="D5">
        <v>1.5880000000000001</v>
      </c>
      <c r="E5">
        <v>1.599</v>
      </c>
      <c r="H5" s="1">
        <f t="shared" si="0"/>
        <v>8.6136993636330539E-2</v>
      </c>
      <c r="I5">
        <f t="shared" si="1"/>
        <v>1.0952198519719262E-2</v>
      </c>
      <c r="J5">
        <f t="shared" si="2"/>
        <v>1.7955016015762593E-2</v>
      </c>
    </row>
    <row r="6" spans="1:15" x14ac:dyDescent="0.25">
      <c r="B6">
        <f>2*PI()</f>
        <v>6.2831853071795862</v>
      </c>
      <c r="C6">
        <v>3.0379999999999998</v>
      </c>
      <c r="D6">
        <v>6.37</v>
      </c>
      <c r="E6">
        <v>6.4720000000000004</v>
      </c>
      <c r="H6" s="1">
        <f t="shared" si="0"/>
        <v>0.516487282886822</v>
      </c>
      <c r="I6">
        <f t="shared" si="1"/>
        <v>1.3816987495373346E-2</v>
      </c>
      <c r="J6">
        <f t="shared" si="2"/>
        <v>3.0050791690746721E-2</v>
      </c>
    </row>
    <row r="7" spans="1:15" x14ac:dyDescent="0.25">
      <c r="B7">
        <f>2*PI()</f>
        <v>6.2831853071795862</v>
      </c>
      <c r="C7">
        <v>7.55</v>
      </c>
      <c r="D7">
        <v>6.4149399999999996</v>
      </c>
      <c r="E7">
        <v>6.3860000000000001</v>
      </c>
      <c r="H7" s="1">
        <f t="shared" si="0"/>
        <v>0.20161982034380979</v>
      </c>
      <c r="I7">
        <f t="shared" si="1"/>
        <v>2.0969410637923049E-2</v>
      </c>
      <c r="J7">
        <f t="shared" si="2"/>
        <v>1.6363466584843674E-2</v>
      </c>
    </row>
    <row r="8" spans="1:15" x14ac:dyDescent="0.25">
      <c r="H8" s="2">
        <f>AVERAGE(H2:H7)</f>
        <v>0.24486674406831524</v>
      </c>
      <c r="I8" s="2">
        <f t="shared" ref="I8:J8" si="3">AVERAGE(I2:I7)</f>
        <v>1.2737668019354983E-2</v>
      </c>
      <c r="J8" s="2">
        <f t="shared" si="3"/>
        <v>2.5710387430775375E-2</v>
      </c>
    </row>
    <row r="9" spans="1:15" x14ac:dyDescent="0.25">
      <c r="N9" t="s">
        <v>1</v>
      </c>
      <c r="O9" s="1">
        <f>AVERAGE(H8,H19,H29,H37)</f>
        <v>0.2317854704961094</v>
      </c>
    </row>
    <row r="10" spans="1:15" x14ac:dyDescent="0.25">
      <c r="A10" t="s">
        <v>4</v>
      </c>
      <c r="B10" t="s">
        <v>9</v>
      </c>
      <c r="C10" t="s">
        <v>1</v>
      </c>
      <c r="D10" t="s">
        <v>3</v>
      </c>
      <c r="E10" t="s">
        <v>2</v>
      </c>
      <c r="H10" t="s">
        <v>1</v>
      </c>
      <c r="I10" t="s">
        <v>3</v>
      </c>
      <c r="J10" t="s">
        <v>2</v>
      </c>
      <c r="N10" t="s">
        <v>3</v>
      </c>
      <c r="O10" s="1">
        <f>AVERAGE(I8,I19,I29,I37)</f>
        <v>3.0753526232286835E-2</v>
      </c>
    </row>
    <row r="11" spans="1:15" x14ac:dyDescent="0.25">
      <c r="B11">
        <f>PI()/2</f>
        <v>1.5707963267948966</v>
      </c>
      <c r="C11">
        <v>1.782</v>
      </c>
      <c r="D11">
        <v>1.4810000000000001</v>
      </c>
      <c r="E11">
        <v>1.496</v>
      </c>
      <c r="H11" s="1">
        <f>ABS(B11-C11)/B11</f>
        <v>0.13445643435903001</v>
      </c>
      <c r="I11">
        <f>ABS(D11-B11)/B11</f>
        <v>5.7166117123611936E-2</v>
      </c>
      <c r="J11">
        <f>ABS(E11-B11)/B11</f>
        <v>4.7616820538098278E-2</v>
      </c>
      <c r="N11" t="s">
        <v>2</v>
      </c>
      <c r="O11" s="1">
        <f>AVERAGE(J8,J19,J29,J37)</f>
        <v>2.5250126591112268E-2</v>
      </c>
    </row>
    <row r="12" spans="1:15" x14ac:dyDescent="0.25">
      <c r="B12">
        <f>PI()/2</f>
        <v>1.5707963267948966</v>
      </c>
      <c r="C12">
        <v>1.639</v>
      </c>
      <c r="D12">
        <v>1.4650000000000001</v>
      </c>
      <c r="E12">
        <v>1.4730000000000001</v>
      </c>
      <c r="H12" s="1">
        <f t="shared" ref="H12:H18" si="4">ABS(B12-C12)/B12</f>
        <v>4.3419806910465868E-2</v>
      </c>
      <c r="I12">
        <f t="shared" ref="I12:I18" si="5">ABS(D12-B12)/B12</f>
        <v>6.735203348149324E-2</v>
      </c>
      <c r="J12">
        <f t="shared" ref="J12:J18" si="6">ABS(E12-B12)/B12</f>
        <v>6.2259075302552591E-2</v>
      </c>
    </row>
    <row r="13" spans="1:15" x14ac:dyDescent="0.25">
      <c r="A13">
        <f>RADIANS(2)</f>
        <v>3.4906585039886591E-2</v>
      </c>
      <c r="B13">
        <f>PI()/2</f>
        <v>1.5707963267948966</v>
      </c>
      <c r="C13">
        <v>0.54835999999999996</v>
      </c>
      <c r="D13">
        <v>1.4518</v>
      </c>
      <c r="E13">
        <v>1.516</v>
      </c>
      <c r="H13" s="1">
        <f t="shared" si="4"/>
        <v>0.65090318162451311</v>
      </c>
      <c r="I13">
        <f t="shared" si="5"/>
        <v>7.5755414476745386E-2</v>
      </c>
      <c r="J13">
        <f t="shared" si="6"/>
        <v>3.4884425090746636E-2</v>
      </c>
    </row>
    <row r="14" spans="1:15" x14ac:dyDescent="0.25">
      <c r="B14">
        <f>PI()/2</f>
        <v>1.5707963267948966</v>
      </c>
      <c r="C14">
        <v>0.9284</v>
      </c>
      <c r="D14">
        <v>1.37835</v>
      </c>
      <c r="E14">
        <v>1.502</v>
      </c>
      <c r="H14" s="1">
        <f t="shared" si="4"/>
        <v>0.40896220333393746</v>
      </c>
      <c r="I14">
        <f t="shared" si="5"/>
        <v>0.12251513675714425</v>
      </c>
      <c r="J14">
        <f t="shared" si="6"/>
        <v>4.3797101903892785E-2</v>
      </c>
    </row>
    <row r="15" spans="1:15" x14ac:dyDescent="0.25">
      <c r="B15">
        <f>PI()/2</f>
        <v>1.5707963267948966</v>
      </c>
      <c r="C15">
        <v>1.7685</v>
      </c>
      <c r="D15">
        <v>1.4884200000000001</v>
      </c>
      <c r="E15">
        <v>1.6</v>
      </c>
      <c r="H15" s="1">
        <f t="shared" si="4"/>
        <v>0.12586206743206763</v>
      </c>
      <c r="I15">
        <f t="shared" si="5"/>
        <v>5.2442398412644489E-2</v>
      </c>
      <c r="J15">
        <f t="shared" si="6"/>
        <v>1.8591635788130244E-2</v>
      </c>
    </row>
    <row r="16" spans="1:15" x14ac:dyDescent="0.25">
      <c r="B16">
        <f>2*PI()</f>
        <v>6.2831853071795862</v>
      </c>
      <c r="C16">
        <v>5.8397800000000002</v>
      </c>
      <c r="D16">
        <v>6.7981999999999996</v>
      </c>
      <c r="E16">
        <v>6.5030000000000001</v>
      </c>
      <c r="H16" s="1">
        <f t="shared" si="4"/>
        <v>7.0570146430811387E-2</v>
      </c>
      <c r="I16">
        <f t="shared" si="5"/>
        <v>8.1967134127322844E-2</v>
      </c>
      <c r="J16">
        <f t="shared" si="6"/>
        <v>3.4984594926595426E-2</v>
      </c>
    </row>
    <row r="17" spans="1:10" x14ac:dyDescent="0.25">
      <c r="B17">
        <f>2*PI()</f>
        <v>6.2831853071795862</v>
      </c>
      <c r="C17">
        <f>7.356-0.192</f>
        <v>7.1639999999999997</v>
      </c>
      <c r="D17">
        <f>6.195+0.01939</f>
        <v>6.2143899999999999</v>
      </c>
      <c r="E17">
        <v>6.4109999999999996</v>
      </c>
      <c r="H17" s="1">
        <f t="shared" si="4"/>
        <v>0.14018601231033817</v>
      </c>
      <c r="I17">
        <f t="shared" si="5"/>
        <v>1.0949113199156528E-2</v>
      </c>
      <c r="J17">
        <f t="shared" si="6"/>
        <v>2.0342340162140971E-2</v>
      </c>
    </row>
    <row r="18" spans="1:10" x14ac:dyDescent="0.25">
      <c r="B18">
        <f>2*PI()</f>
        <v>6.2831853071795862</v>
      </c>
      <c r="C18">
        <f>7.491-0.1606</f>
        <v>7.3304</v>
      </c>
      <c r="D18">
        <v>6.3159999999999998</v>
      </c>
      <c r="E18">
        <v>6.4859999999999998</v>
      </c>
      <c r="H18" s="1">
        <f t="shared" si="4"/>
        <v>0.16666939484082963</v>
      </c>
      <c r="I18">
        <f t="shared" si="5"/>
        <v>5.2226205684109536E-3</v>
      </c>
      <c r="J18">
        <f t="shared" si="6"/>
        <v>3.2278960894033148E-2</v>
      </c>
    </row>
    <row r="19" spans="1:10" x14ac:dyDescent="0.25">
      <c r="H19" s="2">
        <f>AVERAGE(H11:H18)</f>
        <v>0.21762865590524913</v>
      </c>
      <c r="I19" s="2">
        <f t="shared" ref="I19:J19" si="7">AVERAGE(I11:I18)</f>
        <v>5.91712460183162E-2</v>
      </c>
      <c r="J19" s="2">
        <f t="shared" si="7"/>
        <v>3.6844369325773764E-2</v>
      </c>
    </row>
    <row r="22" spans="1:10" x14ac:dyDescent="0.25">
      <c r="A22" t="s">
        <v>5</v>
      </c>
      <c r="B22" t="s">
        <v>9</v>
      </c>
      <c r="C22" t="s">
        <v>1</v>
      </c>
      <c r="D22" t="s">
        <v>3</v>
      </c>
      <c r="E22" t="s">
        <v>2</v>
      </c>
      <c r="H22" t="s">
        <v>1</v>
      </c>
      <c r="I22" t="s">
        <v>3</v>
      </c>
      <c r="J22" t="s">
        <v>2</v>
      </c>
    </row>
    <row r="23" spans="1:10" x14ac:dyDescent="0.25">
      <c r="B23">
        <f>PI()/2</f>
        <v>1.5707963267948966</v>
      </c>
      <c r="C23">
        <f>1.696-0.1674</f>
        <v>1.5286</v>
      </c>
      <c r="D23">
        <f>1.443+0.03654</f>
        <v>1.4795400000000001</v>
      </c>
      <c r="E23">
        <v>1.5529999999999999</v>
      </c>
      <c r="H23" s="1">
        <f>ABS(B23-C23)/B23</f>
        <v>2.6863015958915146E-2</v>
      </c>
      <c r="I23">
        <f>ABS(D23-B23)/B23</f>
        <v>5.8095581991268616E-2</v>
      </c>
      <c r="J23">
        <f>ABS(E23-B23)/B23</f>
        <v>1.1329493513146176E-2</v>
      </c>
    </row>
    <row r="24" spans="1:10" x14ac:dyDescent="0.25">
      <c r="B24">
        <f>PI()/2</f>
        <v>1.5707963267948966</v>
      </c>
      <c r="C24">
        <f>1.919-0.3315</f>
        <v>1.5874999999999999</v>
      </c>
      <c r="D24">
        <f>1.712-0.1273</f>
        <v>1.5847</v>
      </c>
      <c r="E24">
        <v>1.4690000000000001</v>
      </c>
      <c r="H24" s="1">
        <f t="shared" ref="H24:H28" si="8">ABS(B24-C24)/B24</f>
        <v>1.0633888633535364E-2</v>
      </c>
      <c r="I24">
        <f t="shared" ref="I24:I28" si="9">ABS(D24-B24)/B24</f>
        <v>8.8513532709061926E-3</v>
      </c>
      <c r="J24">
        <f t="shared" ref="J24:J28" si="10">ABS(E24-B24)/B24</f>
        <v>6.4805554392022915E-2</v>
      </c>
    </row>
    <row r="25" spans="1:10" x14ac:dyDescent="0.25">
      <c r="B25">
        <f>PI()/2</f>
        <v>1.5707963267948966</v>
      </c>
      <c r="C25">
        <f>0.3772-0.1048</f>
        <v>0.27239999999999998</v>
      </c>
      <c r="D25">
        <f>1.684+0.0179</f>
        <v>1.7019</v>
      </c>
      <c r="E25">
        <v>1.577</v>
      </c>
      <c r="H25" s="1">
        <f t="shared" si="8"/>
        <v>0.82658477400707087</v>
      </c>
      <c r="I25">
        <f t="shared" si="9"/>
        <v>8.3463190592386716E-2</v>
      </c>
      <c r="J25">
        <f t="shared" si="10"/>
        <v>3.9493810236757897E-3</v>
      </c>
    </row>
    <row r="26" spans="1:10" x14ac:dyDescent="0.25">
      <c r="B26">
        <f>PI()/2</f>
        <v>1.5707963267948966</v>
      </c>
      <c r="C26">
        <f>0.3937-0.02253</f>
        <v>0.37117</v>
      </c>
      <c r="D26">
        <v>1.6279999999999999</v>
      </c>
      <c r="E26">
        <v>1.5629999999999999</v>
      </c>
      <c r="H26" s="1">
        <f>ABS(B26-C26)/B26</f>
        <v>0.76370583909032486</v>
      </c>
      <c r="I26">
        <f t="shared" si="9"/>
        <v>3.6416989414422396E-2</v>
      </c>
      <c r="J26">
        <f t="shared" si="10"/>
        <v>4.9632957894703567E-3</v>
      </c>
    </row>
    <row r="27" spans="1:10" x14ac:dyDescent="0.25">
      <c r="B27">
        <f>2*PI()</f>
        <v>6.2831853071795862</v>
      </c>
      <c r="C27">
        <f>7.194-0.2158</f>
        <v>6.9782000000000002</v>
      </c>
      <c r="D27">
        <f>6.426-0.04731</f>
        <v>6.3786899999999997</v>
      </c>
      <c r="E27">
        <v>6.3659999999999997</v>
      </c>
      <c r="H27" s="1">
        <f t="shared" si="8"/>
        <v>0.1106150238838641</v>
      </c>
      <c r="I27">
        <f t="shared" si="9"/>
        <v>1.5200043950841858E-2</v>
      </c>
      <c r="J27">
        <f t="shared" si="10"/>
        <v>1.3180367723005692E-2</v>
      </c>
    </row>
    <row r="28" spans="1:10" x14ac:dyDescent="0.25">
      <c r="B28">
        <f>2*PI()</f>
        <v>6.2831853071795862</v>
      </c>
      <c r="C28">
        <f>5.602-0.0656</f>
        <v>5.5364000000000004</v>
      </c>
      <c r="D28">
        <f>6.159+0.02221</f>
        <v>6.1812100000000001</v>
      </c>
      <c r="E28">
        <v>6.1890000000000001</v>
      </c>
      <c r="H28" s="1">
        <f t="shared" si="8"/>
        <v>0.11885457306603056</v>
      </c>
      <c r="I28">
        <f t="shared" si="9"/>
        <v>1.6229874210945579E-2</v>
      </c>
      <c r="J28">
        <f t="shared" si="10"/>
        <v>1.499005720425972E-2</v>
      </c>
    </row>
    <row r="29" spans="1:10" x14ac:dyDescent="0.25">
      <c r="H29" s="2">
        <f>AVERAGE(H23:H28)</f>
        <v>0.30954285243995683</v>
      </c>
      <c r="I29" s="2">
        <f t="shared" ref="I29:J29" si="11">AVERAGE(I23:I28)</f>
        <v>3.6376172238461894E-2</v>
      </c>
      <c r="J29" s="2">
        <f t="shared" si="11"/>
        <v>1.8869691607596776E-2</v>
      </c>
    </row>
    <row r="32" spans="1:10" x14ac:dyDescent="0.25">
      <c r="A32" t="s">
        <v>6</v>
      </c>
      <c r="B32" t="s">
        <v>9</v>
      </c>
      <c r="C32" t="s">
        <v>1</v>
      </c>
      <c r="D32" t="s">
        <v>3</v>
      </c>
      <c r="E32" t="s">
        <v>2</v>
      </c>
      <c r="H32" t="s">
        <v>1</v>
      </c>
      <c r="I32" t="s">
        <v>3</v>
      </c>
      <c r="J32" t="s">
        <v>2</v>
      </c>
    </row>
    <row r="33" spans="2:10" x14ac:dyDescent="0.25">
      <c r="B33">
        <f>PI()/2</f>
        <v>1.5707963267948966</v>
      </c>
      <c r="C33">
        <v>1.5620000000000001</v>
      </c>
      <c r="D33">
        <f>1.486+0.0863</f>
        <v>1.5723</v>
      </c>
      <c r="E33">
        <v>1.5980000000000001</v>
      </c>
      <c r="H33" s="1">
        <f>ABS(B33-C33)/B33</f>
        <v>5.5999155618378683E-3</v>
      </c>
      <c r="I33">
        <f>ABS(D33-B33)/B33</f>
        <v>9.5726809354820439E-4</v>
      </c>
      <c r="J33">
        <f>ABS(E33-B33)/B33</f>
        <v>1.7318396243395082E-2</v>
      </c>
    </row>
    <row r="34" spans="2:10" x14ac:dyDescent="0.25">
      <c r="B34">
        <f>PI()/2</f>
        <v>1.5707963267948966</v>
      </c>
      <c r="C34">
        <f>2.791-0.3798</f>
        <v>2.4112</v>
      </c>
      <c r="D34">
        <f>1.649-0.1264</f>
        <v>1.5226</v>
      </c>
      <c r="E34">
        <v>1.534</v>
      </c>
      <c r="H34" s="1">
        <f>ABS(B34-C34)/B34</f>
        <v>0.53501759513271219</v>
      </c>
      <c r="I34">
        <f>ABS(D34-B34)/B34</f>
        <v>3.0682734593120639E-2</v>
      </c>
      <c r="J34">
        <f>ABS(E34-B34)/B34</f>
        <v>2.3425269188130163E-2</v>
      </c>
    </row>
    <row r="35" spans="2:10" x14ac:dyDescent="0.25">
      <c r="B35">
        <f>PI()/2</f>
        <v>1.5707963267948966</v>
      </c>
      <c r="C35">
        <f>1.705-0.1263</f>
        <v>1.5787</v>
      </c>
      <c r="D35">
        <v>1.536</v>
      </c>
      <c r="E35">
        <v>1.5529999999999999</v>
      </c>
      <c r="H35" s="1">
        <f t="shared" ref="H35:H36" si="12">ABS(B35-C35)/B35</f>
        <v>5.0316346367007001E-3</v>
      </c>
      <c r="I35">
        <f t="shared" ref="I35:I36" si="13">ABS(D35-B35)/B35</f>
        <v>2.2152029643394997E-2</v>
      </c>
      <c r="J35">
        <f t="shared" ref="J35:J36" si="14">ABS(E35-B35)/B35</f>
        <v>1.1329493513146176E-2</v>
      </c>
    </row>
    <row r="36" spans="2:10" x14ac:dyDescent="0.25">
      <c r="B36">
        <f>2*PI()</f>
        <v>6.2831853071795862</v>
      </c>
      <c r="C36">
        <f>6.8-0.04705</f>
        <v>6.7529500000000002</v>
      </c>
      <c r="D36">
        <f>6.207+0.04399</f>
        <v>6.2509899999999998</v>
      </c>
      <c r="E36">
        <v>6.4480000000000004</v>
      </c>
      <c r="H36" s="1">
        <f t="shared" si="12"/>
        <v>7.4765372952414685E-2</v>
      </c>
      <c r="I36">
        <f t="shared" si="13"/>
        <v>5.1240422819931646E-3</v>
      </c>
      <c r="J36">
        <f t="shared" si="14"/>
        <v>2.6231073056541227E-2</v>
      </c>
    </row>
    <row r="37" spans="2:10" x14ac:dyDescent="0.25">
      <c r="H37" s="2">
        <f>AVERAGE(H33:H36)</f>
        <v>0.15510362957091639</v>
      </c>
      <c r="I37" s="2">
        <f t="shared" ref="I37:J37" si="15">AVERAGE(I33:I36)</f>
        <v>1.4729018653014252E-2</v>
      </c>
      <c r="J37" s="2">
        <f t="shared" si="15"/>
        <v>1.9576058000303161E-2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1C87-3BD0-4DA8-B72E-A43A2FCFD9D2}">
  <dimension ref="A1:I24"/>
  <sheetViews>
    <sheetView tabSelected="1" workbookViewId="0">
      <selection activeCell="E21" sqref="E21:E24"/>
    </sheetView>
  </sheetViews>
  <sheetFormatPr defaultRowHeight="15" x14ac:dyDescent="0.25"/>
  <cols>
    <col min="3" max="5" width="12.42578125" customWidth="1"/>
  </cols>
  <sheetData>
    <row r="1" spans="1:9" x14ac:dyDescent="0.25">
      <c r="A1" t="s">
        <v>0</v>
      </c>
      <c r="C1" t="s">
        <v>1</v>
      </c>
      <c r="D1" t="s">
        <v>3</v>
      </c>
      <c r="E1" t="s">
        <v>2</v>
      </c>
    </row>
    <row r="2" spans="1:9" x14ac:dyDescent="0.25">
      <c r="B2" t="s">
        <v>8</v>
      </c>
      <c r="C2">
        <v>12.2354</v>
      </c>
      <c r="D2">
        <v>0.42259999999999998</v>
      </c>
      <c r="E2">
        <v>1.0952</v>
      </c>
    </row>
    <row r="3" spans="1:9" x14ac:dyDescent="0.25">
      <c r="B3" t="s">
        <v>8</v>
      </c>
      <c r="C3">
        <v>9.7197999999999993</v>
      </c>
      <c r="D3">
        <v>3.3513999999999999</v>
      </c>
      <c r="E3">
        <v>1.0470999999999999</v>
      </c>
    </row>
    <row r="4" spans="1:9" x14ac:dyDescent="0.25">
      <c r="B4" t="s">
        <v>8</v>
      </c>
      <c r="C4">
        <v>55.290100000000002</v>
      </c>
      <c r="D4">
        <v>2.7930000000000001</v>
      </c>
      <c r="E4">
        <v>1.8559000000000001</v>
      </c>
    </row>
    <row r="5" spans="1:9" x14ac:dyDescent="0.25">
      <c r="C5" s="2">
        <f>AVERAGE(C2:C4)</f>
        <v>25.748433333333335</v>
      </c>
      <c r="D5" s="2">
        <f t="shared" ref="D5:E5" si="0">AVERAGE(D2:D4)</f>
        <v>2.1890000000000001</v>
      </c>
      <c r="E5" s="2">
        <f t="shared" si="0"/>
        <v>1.3327333333333333</v>
      </c>
    </row>
    <row r="7" spans="1:9" x14ac:dyDescent="0.25">
      <c r="A7" t="s">
        <v>4</v>
      </c>
      <c r="C7" t="s">
        <v>1</v>
      </c>
      <c r="D7" t="s">
        <v>3</v>
      </c>
      <c r="E7" t="s">
        <v>2</v>
      </c>
    </row>
    <row r="8" spans="1:9" x14ac:dyDescent="0.25">
      <c r="C8">
        <v>7.0998000000000001</v>
      </c>
      <c r="D8">
        <v>1.4144000000000001</v>
      </c>
      <c r="E8">
        <v>1.1161000000000001</v>
      </c>
      <c r="H8" t="s">
        <v>1</v>
      </c>
      <c r="I8" s="1">
        <f>AVERAGE(C5,C12,C18,C24)</f>
        <v>15.484104166666667</v>
      </c>
    </row>
    <row r="9" spans="1:9" x14ac:dyDescent="0.25">
      <c r="B9" t="s">
        <v>8</v>
      </c>
      <c r="C9">
        <v>12.7075</v>
      </c>
      <c r="D9">
        <v>7.8364000000000003</v>
      </c>
      <c r="E9">
        <v>1.6930000000000001</v>
      </c>
      <c r="H9" t="s">
        <v>3</v>
      </c>
      <c r="I9" s="1">
        <f>AVERAGE(D5,D12,D18,D24)</f>
        <v>2.5286999999999997</v>
      </c>
    </row>
    <row r="10" spans="1:9" x14ac:dyDescent="0.25">
      <c r="B10" t="s">
        <v>8</v>
      </c>
      <c r="C10">
        <v>13.4687</v>
      </c>
      <c r="D10">
        <v>0.68689999999999996</v>
      </c>
      <c r="E10">
        <v>1.2514000000000001</v>
      </c>
      <c r="H10" t="s">
        <v>2</v>
      </c>
      <c r="I10" s="1">
        <f>AVERAGE(E5,E12,E18,E24)</f>
        <v>1.6502833333333333</v>
      </c>
    </row>
    <row r="11" spans="1:9" x14ac:dyDescent="0.25">
      <c r="B11" t="s">
        <v>8</v>
      </c>
      <c r="C11">
        <v>15.388299999999999</v>
      </c>
      <c r="D11">
        <v>0.91779999999999995</v>
      </c>
      <c r="E11">
        <v>1.6958</v>
      </c>
    </row>
    <row r="12" spans="1:9" x14ac:dyDescent="0.25">
      <c r="C12" s="2">
        <f>AVERAGE(C9:C11)</f>
        <v>13.854833333333334</v>
      </c>
      <c r="D12" s="2">
        <f>AVERAGE(D9:D11)</f>
        <v>3.1470333333333333</v>
      </c>
      <c r="E12" s="2">
        <f>AVERAGE(E9:E11)</f>
        <v>1.5467333333333333</v>
      </c>
    </row>
    <row r="14" spans="1:9" x14ac:dyDescent="0.25">
      <c r="A14" t="s">
        <v>5</v>
      </c>
      <c r="C14" t="s">
        <v>1</v>
      </c>
      <c r="D14" t="s">
        <v>3</v>
      </c>
      <c r="E14" t="s">
        <v>2</v>
      </c>
    </row>
    <row r="15" spans="1:9" x14ac:dyDescent="0.25">
      <c r="B15" t="s">
        <v>8</v>
      </c>
      <c r="C15">
        <v>8.2597000000000005</v>
      </c>
      <c r="D15">
        <v>6.0460000000000003</v>
      </c>
      <c r="E15">
        <v>1.3229</v>
      </c>
    </row>
    <row r="16" spans="1:9" x14ac:dyDescent="0.25">
      <c r="B16" t="s">
        <v>8</v>
      </c>
      <c r="C16">
        <v>8.2597000000000005</v>
      </c>
      <c r="D16">
        <v>1.5209999999999999</v>
      </c>
      <c r="E16">
        <v>1.3229</v>
      </c>
    </row>
    <row r="17" spans="1:5" x14ac:dyDescent="0.25">
      <c r="B17" t="s">
        <v>8</v>
      </c>
      <c r="C17">
        <v>17.993300000000001</v>
      </c>
      <c r="D17">
        <v>2.9439000000000002</v>
      </c>
      <c r="E17">
        <v>0.90910000000000002</v>
      </c>
    </row>
    <row r="18" spans="1:5" x14ac:dyDescent="0.25">
      <c r="C18" s="2">
        <f>AVERAGE(C15:C17)</f>
        <v>11.504233333333334</v>
      </c>
      <c r="D18" s="2">
        <f t="shared" ref="D18:E18" si="1">AVERAGE(D15:D17)</f>
        <v>3.5036333333333332</v>
      </c>
      <c r="E18" s="2">
        <f t="shared" si="1"/>
        <v>1.1849666666666667</v>
      </c>
    </row>
    <row r="20" spans="1:5" x14ac:dyDescent="0.25">
      <c r="A20" t="s">
        <v>6</v>
      </c>
      <c r="C20" t="s">
        <v>1</v>
      </c>
      <c r="D20" t="s">
        <v>3</v>
      </c>
      <c r="E20" t="s">
        <v>2</v>
      </c>
    </row>
    <row r="21" spans="1:5" x14ac:dyDescent="0.25">
      <c r="B21" s="3" t="s">
        <v>7</v>
      </c>
      <c r="C21">
        <v>26.371600000000001</v>
      </c>
      <c r="D21">
        <v>1.9897</v>
      </c>
      <c r="E21">
        <v>7.3324999999999996</v>
      </c>
    </row>
    <row r="22" spans="1:5" x14ac:dyDescent="0.25">
      <c r="B22" t="s">
        <v>7</v>
      </c>
      <c r="C22">
        <v>17.5931</v>
      </c>
      <c r="D22">
        <v>3.9055</v>
      </c>
      <c r="E22">
        <v>3.0177</v>
      </c>
    </row>
    <row r="23" spans="1:5" x14ac:dyDescent="0.25">
      <c r="B23" t="s">
        <v>8</v>
      </c>
      <c r="C23">
        <v>5.2522000000000002</v>
      </c>
      <c r="D23">
        <v>0.43890000000000001</v>
      </c>
      <c r="E23">
        <v>1.2175</v>
      </c>
    </row>
    <row r="24" spans="1:5" x14ac:dyDescent="0.25">
      <c r="C24" s="2">
        <f>(C21+C22+4*C23)/6</f>
        <v>10.828916666666666</v>
      </c>
      <c r="D24" s="2">
        <f t="shared" ref="D24:E24" si="2">(D21+D22+4*D23)/6</f>
        <v>1.2751333333333335</v>
      </c>
      <c r="E24" s="2">
        <f t="shared" si="2"/>
        <v>2.5366999999999997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Verhagen, J.P.M.</dc:creator>
  <cp:lastModifiedBy>Verhagen, J.P.M.</cp:lastModifiedBy>
  <dcterms:created xsi:type="dcterms:W3CDTF">2019-01-20T21:04:52Z</dcterms:created>
  <dcterms:modified xsi:type="dcterms:W3CDTF">2019-01-23T20:15:53Z</dcterms:modified>
</cp:coreProperties>
</file>