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Science\2021_12_09_production_nw_rewiring\2022_08_scenarios_for_joris-maria-paper\data_other\"/>
    </mc:Choice>
  </mc:AlternateContent>
  <xr:revisionPtr revIDLastSave="0" documentId="13_ncr:1_{83212F23-281F-455D-8296-F66BC1DE00D4}" xr6:coauthVersionLast="47" xr6:coauthVersionMax="47" xr10:uidLastSave="{00000000-0000-0000-0000-000000000000}"/>
  <bookViews>
    <workbookView xWindow="-25710" yWindow="-2040" windowWidth="25820" windowHeight="15500" xr2:uid="{00000000-000D-0000-FFFF-FFFF00000000}"/>
  </bookViews>
  <sheets>
    <sheet name="capacity" sheetId="1" r:id="rId1"/>
    <sheet name="readme" sheetId="2" r:id="rId2"/>
    <sheet name="aeotab16" sheetId="5" r:id="rId3"/>
    <sheet name="aeotab9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1" i="3" l="1"/>
  <c r="M10" i="3"/>
  <c r="I10" i="3"/>
  <c r="H10" i="3"/>
  <c r="H11" i="3" s="1"/>
  <c r="G10" i="3"/>
  <c r="G11" i="3" s="1"/>
  <c r="F10" i="3"/>
  <c r="F11" i="3" s="1"/>
  <c r="F6" i="5"/>
  <c r="F7" i="5"/>
  <c r="G7" i="5"/>
  <c r="H7" i="5"/>
  <c r="I7" i="5"/>
  <c r="J7" i="5"/>
  <c r="E7" i="5"/>
  <c r="I6" i="5"/>
  <c r="J6" i="5"/>
  <c r="H6" i="5"/>
  <c r="G6" i="5"/>
  <c r="E6" i="5"/>
  <c r="K10" i="3"/>
  <c r="L10" i="3"/>
  <c r="L11" i="3" s="1"/>
  <c r="I11" i="3"/>
  <c r="J11" i="3"/>
  <c r="K11" i="3"/>
</calcChain>
</file>

<file path=xl/sharedStrings.xml><?xml version="1.0" encoding="utf-8"?>
<sst xmlns="http://schemas.openxmlformats.org/spreadsheetml/2006/main" count="228" uniqueCount="94">
  <si>
    <t>year</t>
  </si>
  <si>
    <t>Batteries</t>
  </si>
  <si>
    <t>Biomass</t>
  </si>
  <si>
    <t>Coal</t>
  </si>
  <si>
    <t>CSP</t>
  </si>
  <si>
    <t>PV dist.</t>
  </si>
  <si>
    <t>Gas CC CCS</t>
  </si>
  <si>
    <t>Gas CC</t>
  </si>
  <si>
    <t>Gas CT</t>
  </si>
  <si>
    <t>Geothermal</t>
  </si>
  <si>
    <t>Hydro</t>
  </si>
  <si>
    <t>Nuclear</t>
  </si>
  <si>
    <t>O-G-S</t>
  </si>
  <si>
    <t>PHS</t>
  </si>
  <si>
    <t>PV utility</t>
  </si>
  <si>
    <t>Wind off</t>
  </si>
  <si>
    <t>Wind on</t>
  </si>
  <si>
    <t xml:space="preserve"> Net Summer Capacity 1/</t>
  </si>
  <si>
    <t>Electric Power Sector 2/</t>
  </si>
  <si>
    <t xml:space="preserve">  Power Only 3/</t>
  </si>
  <si>
    <t xml:space="preserve">    Coal 4/</t>
  </si>
  <si>
    <t xml:space="preserve">    Oil and Natural Gas Steam 4, 5/</t>
  </si>
  <si>
    <t xml:space="preserve">    Combined Cycle</t>
  </si>
  <si>
    <t xml:space="preserve">    Combustion Turbine/Diesel</t>
  </si>
  <si>
    <t xml:space="preserve">    Nuclear Power 6/</t>
  </si>
  <si>
    <t xml:space="preserve">    Pumped Storage</t>
  </si>
  <si>
    <t xml:space="preserve">    Diurnal Storage</t>
  </si>
  <si>
    <t xml:space="preserve">    Fuel Cells</t>
  </si>
  <si>
    <t xml:space="preserve">    Renewable Sources 7/</t>
  </si>
  <si>
    <t xml:space="preserve">    Distributed Generation (Natural Gas) 8/</t>
  </si>
  <si>
    <t xml:space="preserve">      Total</t>
  </si>
  <si>
    <t xml:space="preserve">  Combined Heat and Power 9/</t>
  </si>
  <si>
    <t xml:space="preserve">    Coal</t>
  </si>
  <si>
    <t xml:space="preserve">    Oil and Natural Gas Steam 5/</t>
  </si>
  <si>
    <t xml:space="preserve">  Cumulative Planned Additions 10/</t>
  </si>
  <si>
    <t>--</t>
  </si>
  <si>
    <t xml:space="preserve">    Nuclear Power</t>
  </si>
  <si>
    <t xml:space="preserve">    Distributed Generation 8/</t>
  </si>
  <si>
    <t xml:space="preserve">  Cumulative Unplanned Additions 10/</t>
  </si>
  <si>
    <t xml:space="preserve">  Cumulative Electric Power Sector Additions 10</t>
  </si>
  <si>
    <t xml:space="preserve">  Cumulative Retirements 11/</t>
  </si>
  <si>
    <t>Total Electric Power Sector Capacity</t>
  </si>
  <si>
    <t>End-Use Generators 12/</t>
  </si>
  <si>
    <t xml:space="preserve">    Petroleum</t>
  </si>
  <si>
    <t xml:space="preserve">    Natural Gas</t>
  </si>
  <si>
    <t xml:space="preserve">    Other Gaseous Fuels 13/</t>
  </si>
  <si>
    <t xml:space="preserve">    Other 14/</t>
  </si>
  <si>
    <t xml:space="preserve">  Cumulative Capacity Additions 10/</t>
  </si>
  <si>
    <t>1/ Net summer capacity is the steady hourly output that generating equipment is expected to supply to</t>
  </si>
  <si>
    <t>system load (exclusive of auxiliary power), as demonstrated by tests during summer peak demand.</t>
  </si>
  <si>
    <t>2/ Includes electricity-only and combined heat and power plants that have a regulatory status.</t>
  </si>
  <si>
    <t>3/ Includes plants that only produce electricity and that have a regulatory status.  Includes capacity increases (uprates) at existing units.</t>
  </si>
  <si>
    <t>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</si>
  <si>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</si>
  <si>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</si>
  <si>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>5/ Includes oil-, gas-, and dual-fired capacity.</t>
  </si>
  <si>
    <t>6/ Nuclear capacity includes 2.1 gigawatts of uprates.</t>
  </si>
  <si>
    <t>7/ Includes conventional hydroelectric, geothermal, wood, wood waste, all municipal waste, landfill gas,</t>
  </si>
  <si>
    <t>other biomass, solar, and wind power.  Facilities co-firing biomass and coal are classified as coal.</t>
  </si>
  <si>
    <t>8/ Primarily peak-load capacity fueled by natural gas.</t>
  </si>
  <si>
    <t>9/ Includes combined heat and power plants whose primary business is to sell electricity and heat to the public</t>
  </si>
  <si>
    <t>(i.e., those that report North American Industry Classification System code 22 or that have a regulatory status).</t>
  </si>
  <si>
    <t>10/ Cumulative additions after December 31, 2021.</t>
  </si>
  <si>
    <t>11/ Cumulative retirements after December 31, 2021.</t>
  </si>
  <si>
    <t>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</si>
  <si>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</si>
  <si>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</si>
  <si>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>13/ Includes refinery gas and still gas.</t>
  </si>
  <si>
    <t>14/ Includes batteries, chemicals, hydrogen, pitch, purchased steam, sulfur, and miscellaneous technologies.</t>
  </si>
  <si>
    <t>- - = Not applicable.</t>
  </si>
  <si>
    <t>CHP</t>
  </si>
  <si>
    <t>Power only</t>
  </si>
  <si>
    <t>MW</t>
  </si>
  <si>
    <t>GW</t>
  </si>
  <si>
    <t>2021 Capacities from EIA AEO (2022): Table aeotab9 "Electricity Generating Capacity": https://www.eia.gov/outlooks/aeo/tables_side_xls.php (accessed: 2022-08-19)</t>
  </si>
  <si>
    <t>2021 Capacities from EIA AEO (2022) "Renewable Energy Generating Capacity and Generation": Table aeotab16: https://www.eia.gov/outlooks/aeo/tables_side_xls.php (accessed: 2022-08-19)</t>
  </si>
  <si>
    <t>Electric Power Sector 1/</t>
  </si>
  <si>
    <t xml:space="preserve"> Net Summer Capacity</t>
  </si>
  <si>
    <t xml:space="preserve">   Conventional Hydroelectric Power</t>
  </si>
  <si>
    <t xml:space="preserve">   Geothermal 2/</t>
  </si>
  <si>
    <t xml:space="preserve">   Municipal Waste 3/</t>
  </si>
  <si>
    <t xml:space="preserve">   Wood and Other Biomass 4/</t>
  </si>
  <si>
    <t xml:space="preserve">   Solar Thermal</t>
  </si>
  <si>
    <t xml:space="preserve">   Solar Photovoltaic 5/</t>
  </si>
  <si>
    <t xml:space="preserve">   Wind</t>
  </si>
  <si>
    <t xml:space="preserve">   Offshore Wind</t>
  </si>
  <si>
    <t>End-Use Sectors 7/</t>
  </si>
  <si>
    <t xml:space="preserve">   Geothermal</t>
  </si>
  <si>
    <t xml:space="preserve">   Municipal Waste 8/</t>
  </si>
  <si>
    <t xml:space="preserve">   Biomass</t>
  </si>
  <si>
    <t>Own computations</t>
  </si>
  <si>
    <t>(we don't count end-use biomass)</t>
  </si>
  <si>
    <t>EIA AEO (2022) "Renewable Energy Generating Capacity and Generation": Table aeotab16: https://www.eia.gov/outlooks/aeo/tables_side_xls.php (accessed: 2022-08-19)</t>
  </si>
  <si>
    <t>2020+2021 capacities taken from EIA EPA Table 6.1.A.: https://www.eia.gov/electricity/monthly/ (accessed: 2022-08-19)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</si>
</sst>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"/>
      <name val="Calibri"/>
      <family val="2"/>
    </font>
    <font>
      <sz val="11"/>
      <color rgb="FF9C6500"/>
      <name val="Calibri"/>
      <family val="2"/>
      <scheme val="minor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9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dashed">
        <color rgb="FFBFBFBF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0" borderId="0"/>
    <xf numFmtId="0" fontId="17" fillId="0" borderId="10">
      <alignment wrapText="1"/>
    </xf>
    <xf numFmtId="0" fontId="17" fillId="0" borderId="0"/>
    <xf numFmtId="0" fontId="17" fillId="0" borderId="11">
      <alignment wrapText="1"/>
    </xf>
    <xf numFmtId="0" fontId="19" fillId="0" borderId="12">
      <alignment wrapText="1"/>
    </xf>
    <xf numFmtId="0" fontId="19" fillId="0" borderId="13">
      <alignment wrapText="1"/>
    </xf>
    <xf numFmtId="0" fontId="20" fillId="0" borderId="0">
      <alignment horizontal="left"/>
    </xf>
    <xf numFmtId="0" fontId="18" fillId="4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53">
    <xf numFmtId="0" fontId="0" fillId="0" borderId="0" xfId="0"/>
    <xf numFmtId="0" fontId="17" fillId="0" borderId="0" xfId="35"/>
    <xf numFmtId="0" fontId="19" fillId="0" borderId="12" xfId="39" applyAlignment="1">
      <alignment wrapText="1"/>
    </xf>
    <xf numFmtId="0" fontId="19" fillId="0" borderId="13" xfId="40" applyAlignment="1">
      <alignment wrapText="1"/>
    </xf>
    <xf numFmtId="0" fontId="17" fillId="0" borderId="10" xfId="36" applyFont="1" applyAlignment="1">
      <alignment wrapText="1"/>
    </xf>
    <xf numFmtId="0" fontId="21" fillId="0" borderId="0" xfId="35" applyFont="1"/>
    <xf numFmtId="164" fontId="17" fillId="0" borderId="10" xfId="36" applyNumberFormat="1" applyFont="1" applyAlignment="1">
      <alignment horizontal="right" wrapText="1"/>
    </xf>
    <xf numFmtId="0" fontId="22" fillId="0" borderId="11" xfId="38" applyFont="1" applyAlignment="1">
      <alignment wrapText="1"/>
    </xf>
    <xf numFmtId="164" fontId="19" fillId="0" borderId="13" xfId="40" applyNumberFormat="1" applyAlignment="1">
      <alignment horizontal="right" wrapText="1"/>
    </xf>
    <xf numFmtId="0" fontId="0" fillId="34" borderId="0" xfId="0" applyFill="1"/>
    <xf numFmtId="0" fontId="0" fillId="33" borderId="0" xfId="0" applyFill="1"/>
    <xf numFmtId="164" fontId="0" fillId="0" borderId="0" xfId="0" applyNumberFormat="1"/>
    <xf numFmtId="4" fontId="0" fillId="0" borderId="0" xfId="0" applyNumberFormat="1"/>
    <xf numFmtId="0" fontId="17" fillId="35" borderId="15" xfId="36" applyFont="1" applyFill="1" applyBorder="1" applyAlignment="1">
      <alignment wrapText="1"/>
    </xf>
    <xf numFmtId="0" fontId="17" fillId="34" borderId="15" xfId="36" applyFont="1" applyFill="1" applyBorder="1" applyAlignment="1">
      <alignment wrapText="1"/>
    </xf>
    <xf numFmtId="0" fontId="0" fillId="0" borderId="14" xfId="0" applyBorder="1"/>
    <xf numFmtId="0" fontId="17" fillId="33" borderId="15" xfId="36" applyFont="1" applyFill="1" applyBorder="1" applyAlignment="1">
      <alignment wrapText="1"/>
    </xf>
    <xf numFmtId="0" fontId="17" fillId="0" borderId="15" xfId="36" applyFont="1" applyBorder="1" applyAlignment="1">
      <alignment wrapText="1"/>
    </xf>
    <xf numFmtId="0" fontId="17" fillId="37" borderId="15" xfId="36" applyFont="1" applyFill="1" applyBorder="1" applyAlignment="1">
      <alignment wrapText="1"/>
    </xf>
    <xf numFmtId="0" fontId="17" fillId="36" borderId="15" xfId="36" applyFont="1" applyFill="1" applyBorder="1" applyAlignment="1">
      <alignment wrapText="1"/>
    </xf>
    <xf numFmtId="0" fontId="0" fillId="37" borderId="0" xfId="0" applyFill="1"/>
    <xf numFmtId="0" fontId="0" fillId="0" borderId="0" xfId="0"/>
    <xf numFmtId="0" fontId="0" fillId="0" borderId="16" xfId="0" applyBorder="1"/>
    <xf numFmtId="0" fontId="0" fillId="0" borderId="17" xfId="0" applyBorder="1"/>
    <xf numFmtId="0" fontId="0" fillId="0" borderId="18" xfId="0" applyBorder="1"/>
    <xf numFmtId="164" fontId="17" fillId="33" borderId="10" xfId="36" applyNumberFormat="1" applyFont="1" applyFill="1" applyBorder="1" applyAlignment="1">
      <alignment horizontal="right" wrapText="1"/>
    </xf>
    <xf numFmtId="164" fontId="17" fillId="34" borderId="10" xfId="36" applyNumberFormat="1" applyFont="1" applyFill="1" applyBorder="1" applyAlignment="1">
      <alignment horizontal="right" wrapText="1"/>
    </xf>
    <xf numFmtId="164" fontId="17" fillId="35" borderId="10" xfId="36" applyNumberFormat="1" applyFont="1" applyFill="1" applyBorder="1" applyAlignment="1">
      <alignment horizontal="right" wrapText="1"/>
    </xf>
    <xf numFmtId="164" fontId="17" fillId="36" borderId="10" xfId="36" applyNumberFormat="1" applyFont="1" applyFill="1" applyBorder="1" applyAlignment="1">
      <alignment horizontal="right" wrapText="1"/>
    </xf>
    <xf numFmtId="164" fontId="17" fillId="37" borderId="10" xfId="36" applyNumberFormat="1" applyFont="1" applyFill="1" applyBorder="1" applyAlignment="1">
      <alignment horizontal="right" wrapText="1"/>
    </xf>
    <xf numFmtId="164" fontId="17" fillId="0" borderId="10" xfId="36" applyNumberFormat="1" applyFont="1" applyBorder="1" applyAlignment="1">
      <alignment horizontal="right" wrapText="1"/>
    </xf>
    <xf numFmtId="0" fontId="0" fillId="0" borderId="0" xfId="0" applyBorder="1"/>
    <xf numFmtId="0" fontId="0" fillId="0" borderId="19" xfId="0" applyBorder="1"/>
    <xf numFmtId="0" fontId="17" fillId="33" borderId="10" xfId="36" applyFont="1" applyFill="1" applyBorder="1" applyAlignment="1">
      <alignment wrapText="1"/>
    </xf>
    <xf numFmtId="0" fontId="17" fillId="34" borderId="10" xfId="36" applyFont="1" applyFill="1" applyBorder="1" applyAlignment="1">
      <alignment wrapText="1"/>
    </xf>
    <xf numFmtId="0" fontId="17" fillId="35" borderId="10" xfId="36" applyFont="1" applyFill="1" applyBorder="1" applyAlignment="1">
      <alignment wrapText="1"/>
    </xf>
    <xf numFmtId="0" fontId="17" fillId="0" borderId="10" xfId="36" applyFont="1" applyBorder="1" applyAlignment="1">
      <alignment wrapText="1"/>
    </xf>
    <xf numFmtId="0" fontId="0" fillId="33" borderId="0" xfId="0" applyFill="1" applyBorder="1"/>
    <xf numFmtId="0" fontId="0" fillId="34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0" fillId="37" borderId="0" xfId="0" applyFill="1" applyBorder="1"/>
    <xf numFmtId="164" fontId="0" fillId="33" borderId="0" xfId="0" applyNumberFormat="1" applyFill="1" applyBorder="1"/>
    <xf numFmtId="164" fontId="0" fillId="34" borderId="0" xfId="0" applyNumberFormat="1" applyFill="1" applyBorder="1"/>
    <xf numFmtId="164" fontId="0" fillId="35" borderId="0" xfId="0" applyNumberFormat="1" applyFill="1" applyBorder="1"/>
    <xf numFmtId="164" fontId="0" fillId="36" borderId="0" xfId="0" applyNumberFormat="1" applyFill="1" applyBorder="1"/>
    <xf numFmtId="164" fontId="0" fillId="37" borderId="0" xfId="0" applyNumberForma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38" borderId="0" xfId="0" applyFill="1"/>
    <xf numFmtId="0" fontId="0" fillId="39" borderId="0" xfId="0" applyFill="1"/>
    <xf numFmtId="0" fontId="0" fillId="0" borderId="0" xfId="0" applyFill="1" applyBorder="1"/>
  </cellXfs>
  <cellStyles count="49">
    <cellStyle name="20 % - Akzent1" xfId="18" builtinId="30" customBuiltin="1"/>
    <cellStyle name="20 % - Akzent2" xfId="21" builtinId="34" customBuiltin="1"/>
    <cellStyle name="20 % - Akzent3" xfId="24" builtinId="38" customBuiltin="1"/>
    <cellStyle name="20 % - Akzent4" xfId="27" builtinId="42" customBuiltin="1"/>
    <cellStyle name="20 % - Akzent5" xfId="30" builtinId="46" customBuiltin="1"/>
    <cellStyle name="20 % - Akzent6" xfId="33" builtinId="50" customBuiltin="1"/>
    <cellStyle name="40 % - Akzent1" xfId="19" builtinId="31" customBuiltin="1"/>
    <cellStyle name="40 % - Akzent2" xfId="22" builtinId="35" customBuiltin="1"/>
    <cellStyle name="40 % - Akzent3" xfId="25" builtinId="39" customBuiltin="1"/>
    <cellStyle name="40 % - Akzent4" xfId="28" builtinId="43" customBuiltin="1"/>
    <cellStyle name="40 % - Akzent5" xfId="31" builtinId="47" customBuiltin="1"/>
    <cellStyle name="40 % - Akzent6" xfId="34" builtinId="51" customBuiltin="1"/>
    <cellStyle name="60 % - Akzent1 2" xfId="43" xr:uid="{CF9F6FF9-5C06-4B7B-82AA-1317948CBF3B}"/>
    <cellStyle name="60 % - Akzent2 2" xfId="44" xr:uid="{D37F4695-A600-4D72-8C94-7C6C6C75A7BE}"/>
    <cellStyle name="60 % - Akzent3 2" xfId="45" xr:uid="{8AC7CD22-84F5-42C7-8AD8-4B0A5F9F56BD}"/>
    <cellStyle name="60 % - Akzent4 2" xfId="46" xr:uid="{DE951613-179A-495C-92EE-50E8FDDDC129}"/>
    <cellStyle name="60 % - Akzent5 2" xfId="47" xr:uid="{49395749-A74B-4C9D-B7B6-7116870CF07B}"/>
    <cellStyle name="60 % - Akzent6 2" xfId="48" xr:uid="{100F3A56-210B-4BB5-B1BC-77D93C17CF5C}"/>
    <cellStyle name="Akzent1" xfId="17" builtinId="29" customBuiltin="1"/>
    <cellStyle name="Akzent2" xfId="20" builtinId="33" customBuiltin="1"/>
    <cellStyle name="Akzent3" xfId="23" builtinId="37" customBuiltin="1"/>
    <cellStyle name="Akzent4" xfId="26" builtinId="41" customBuiltin="1"/>
    <cellStyle name="Akzent5" xfId="29" builtinId="45" customBuiltin="1"/>
    <cellStyle name="Akzent6" xfId="32" builtinId="49" customBuiltin="1"/>
    <cellStyle name="Ausgabe" xfId="9" builtinId="21" customBuiltin="1"/>
    <cellStyle name="Berechnung" xfId="10" builtinId="22" customBuiltin="1"/>
    <cellStyle name="Body: normal cell" xfId="36" xr:uid="{C1489DD5-7B09-493F-9504-3CC736F8F48B}"/>
    <cellStyle name="Eingabe" xfId="8" builtinId="20" customBuiltin="1"/>
    <cellStyle name="Ergebnis" xfId="16" builtinId="25" customBuiltin="1"/>
    <cellStyle name="Erklärender Text" xfId="15" builtinId="53" customBuiltin="1"/>
    <cellStyle name="Font: Calibri, 9pt regular" xfId="37" xr:uid="{3AB5EC19-CBCF-4A77-9407-8EDA9081E515}"/>
    <cellStyle name="Footnotes: top row" xfId="38" xr:uid="{9D034663-BFD0-4F32-AF65-8D2EA0212D9C}"/>
    <cellStyle name="Gut" xfId="6" builtinId="26" customBuiltin="1"/>
    <cellStyle name="Header: bottom row" xfId="39" xr:uid="{28724370-A0B1-4B56-B9B2-451139D34DA4}"/>
    <cellStyle name="Neutral 2" xfId="42" xr:uid="{7B106AF0-B638-4718-BDEF-2DB7A45D57AE}"/>
    <cellStyle name="Notiz" xfId="14" builtinId="10" customBuiltin="1"/>
    <cellStyle name="Parent row" xfId="40" xr:uid="{51179925-DCD1-415C-9A2E-E48760EA50D8}"/>
    <cellStyle name="Schlecht" xfId="7" builtinId="27" customBuiltin="1"/>
    <cellStyle name="Standard" xfId="0" builtinId="0"/>
    <cellStyle name="Standard 2" xfId="35" xr:uid="{FEFD93D9-4D34-4C13-8F8C-97FDE8CC29F7}"/>
    <cellStyle name="Table title" xfId="41" xr:uid="{C08F6EAA-E6D3-4DB7-945E-0945A20B344D}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1" builtinId="24" customBuiltin="1"/>
    <cellStyle name="Warnender Text" xfId="13" builtinId="11" customBuiltin="1"/>
    <cellStyle name="Zelle überprüfen" xfId="12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workbookViewId="0">
      <selection activeCell="F10" sqref="F10"/>
    </sheetView>
  </sheetViews>
  <sheetFormatPr baseColWidth="10" defaultColWidth="9.140625" defaultRowHeight="15" x14ac:dyDescent="0.25"/>
  <cols>
    <col min="1" max="1" width="15.5703125" bestFit="1" customWidth="1"/>
    <col min="6" max="6" width="10.5703125" bestFit="1" customWidth="1"/>
    <col min="11" max="11" width="11.5703125" bestFit="1" customWidth="1"/>
  </cols>
  <sheetData>
    <row r="1" spans="1:17" x14ac:dyDescent="0.25">
      <c r="A1" t="s">
        <v>0</v>
      </c>
      <c r="B1" t="s">
        <v>3</v>
      </c>
      <c r="C1" t="s">
        <v>12</v>
      </c>
      <c r="D1" t="s">
        <v>7</v>
      </c>
      <c r="E1" t="s">
        <v>8</v>
      </c>
      <c r="F1" t="s">
        <v>6</v>
      </c>
      <c r="G1" t="s">
        <v>11</v>
      </c>
      <c r="H1" t="s">
        <v>10</v>
      </c>
      <c r="I1" t="s">
        <v>13</v>
      </c>
      <c r="J1" t="s">
        <v>2</v>
      </c>
      <c r="K1" t="s">
        <v>9</v>
      </c>
      <c r="L1" t="s">
        <v>16</v>
      </c>
      <c r="M1" t="s">
        <v>15</v>
      </c>
      <c r="N1" t="s">
        <v>4</v>
      </c>
      <c r="O1" t="s">
        <v>14</v>
      </c>
      <c r="P1" t="s">
        <v>5</v>
      </c>
      <c r="Q1" t="s">
        <v>1</v>
      </c>
    </row>
    <row r="2" spans="1:17" x14ac:dyDescent="0.25">
      <c r="A2">
        <v>2021</v>
      </c>
      <c r="B2">
        <v>208924.25300000003</v>
      </c>
      <c r="C2">
        <v>74347.602999999988</v>
      </c>
      <c r="D2">
        <v>271115.54700000002</v>
      </c>
      <c r="E2">
        <v>144011.36600000001</v>
      </c>
      <c r="F2">
        <v>0</v>
      </c>
      <c r="G2">
        <v>95487.312000000005</v>
      </c>
      <c r="H2">
        <v>79400</v>
      </c>
      <c r="I2">
        <v>23016.204999999998</v>
      </c>
      <c r="J2" s="21">
        <v>6700</v>
      </c>
      <c r="K2">
        <v>2500</v>
      </c>
      <c r="L2">
        <v>135900</v>
      </c>
      <c r="M2">
        <v>0</v>
      </c>
      <c r="N2">
        <v>1500</v>
      </c>
      <c r="O2" s="12">
        <v>59534.5</v>
      </c>
      <c r="P2" s="12">
        <v>32972.300000000003</v>
      </c>
      <c r="Q2">
        <v>4191.0999999999995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CFE4-D41E-4AE9-9B8C-E32F2154EA0A}">
  <dimension ref="A2:B22"/>
  <sheetViews>
    <sheetView workbookViewId="0">
      <selection activeCell="E14" sqref="E13:E14"/>
    </sheetView>
  </sheetViews>
  <sheetFormatPr baseColWidth="10" defaultRowHeight="15" x14ac:dyDescent="0.25"/>
  <cols>
    <col min="2" max="2" width="173" bestFit="1" customWidth="1"/>
  </cols>
  <sheetData>
    <row r="2" spans="1:2" x14ac:dyDescent="0.25">
      <c r="A2" s="21" t="s">
        <v>14</v>
      </c>
      <c r="B2" s="21" t="s">
        <v>93</v>
      </c>
    </row>
    <row r="3" spans="1:2" x14ac:dyDescent="0.25">
      <c r="A3" s="21" t="s">
        <v>5</v>
      </c>
      <c r="B3" s="21" t="s">
        <v>93</v>
      </c>
    </row>
    <row r="5" spans="1:2" x14ac:dyDescent="0.25">
      <c r="A5" s="21" t="s">
        <v>3</v>
      </c>
      <c r="B5" t="s">
        <v>74</v>
      </c>
    </row>
    <row r="6" spans="1:2" x14ac:dyDescent="0.25">
      <c r="A6" s="21" t="s">
        <v>12</v>
      </c>
      <c r="B6" t="s">
        <v>74</v>
      </c>
    </row>
    <row r="7" spans="1:2" x14ac:dyDescent="0.25">
      <c r="A7" s="21" t="s">
        <v>7</v>
      </c>
      <c r="B7" t="s">
        <v>74</v>
      </c>
    </row>
    <row r="8" spans="1:2" x14ac:dyDescent="0.25">
      <c r="A8" s="21" t="s">
        <v>8</v>
      </c>
      <c r="B8" t="s">
        <v>74</v>
      </c>
    </row>
    <row r="9" spans="1:2" x14ac:dyDescent="0.25">
      <c r="A9" s="21" t="s">
        <v>6</v>
      </c>
      <c r="B9" t="s">
        <v>74</v>
      </c>
    </row>
    <row r="10" spans="1:2" x14ac:dyDescent="0.25">
      <c r="A10" s="21" t="s">
        <v>11</v>
      </c>
      <c r="B10" t="s">
        <v>74</v>
      </c>
    </row>
    <row r="11" spans="1:2" x14ac:dyDescent="0.25">
      <c r="A11" s="21" t="s">
        <v>13</v>
      </c>
      <c r="B11" t="s">
        <v>74</v>
      </c>
    </row>
    <row r="12" spans="1:2" x14ac:dyDescent="0.25">
      <c r="A12" s="21" t="s">
        <v>1</v>
      </c>
      <c r="B12" t="s">
        <v>74</v>
      </c>
    </row>
    <row r="14" spans="1:2" x14ac:dyDescent="0.25">
      <c r="B14" t="s">
        <v>92</v>
      </c>
    </row>
    <row r="17" spans="1:2" x14ac:dyDescent="0.25">
      <c r="A17" s="21" t="s">
        <v>10</v>
      </c>
      <c r="B17" t="s">
        <v>75</v>
      </c>
    </row>
    <row r="18" spans="1:2" x14ac:dyDescent="0.25">
      <c r="A18" s="21" t="s">
        <v>2</v>
      </c>
      <c r="B18" s="21" t="s">
        <v>75</v>
      </c>
    </row>
    <row r="19" spans="1:2" x14ac:dyDescent="0.25">
      <c r="A19" s="21" t="s">
        <v>9</v>
      </c>
      <c r="B19" s="21" t="s">
        <v>75</v>
      </c>
    </row>
    <row r="20" spans="1:2" x14ac:dyDescent="0.25">
      <c r="A20" s="21" t="s">
        <v>16</v>
      </c>
      <c r="B20" s="21" t="s">
        <v>75</v>
      </c>
    </row>
    <row r="21" spans="1:2" x14ac:dyDescent="0.25">
      <c r="A21" s="21" t="s">
        <v>15</v>
      </c>
      <c r="B21" s="21" t="s">
        <v>75</v>
      </c>
    </row>
    <row r="22" spans="1:2" x14ac:dyDescent="0.25">
      <c r="A22" s="21" t="s">
        <v>4</v>
      </c>
      <c r="B22" s="21" t="s">
        <v>75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2A075-EDA5-44EF-BF14-0A591744737F}">
  <dimension ref="A1:M21"/>
  <sheetViews>
    <sheetView workbookViewId="0"/>
  </sheetViews>
  <sheetFormatPr baseColWidth="10" defaultRowHeight="15" x14ac:dyDescent="0.25"/>
  <cols>
    <col min="1" max="1" width="38.28515625" customWidth="1"/>
  </cols>
  <sheetData>
    <row r="1" spans="1:13" x14ac:dyDescent="0.25">
      <c r="A1" s="21" t="s">
        <v>75</v>
      </c>
    </row>
    <row r="3" spans="1:13" x14ac:dyDescent="0.25">
      <c r="A3" t="s">
        <v>76</v>
      </c>
    </row>
    <row r="4" spans="1:13" x14ac:dyDescent="0.25">
      <c r="A4" t="s">
        <v>77</v>
      </c>
    </row>
    <row r="5" spans="1:13" x14ac:dyDescent="0.25">
      <c r="A5" t="s">
        <v>78</v>
      </c>
      <c r="B5" s="20">
        <v>79.2</v>
      </c>
      <c r="E5" s="20" t="s">
        <v>10</v>
      </c>
      <c r="F5" s="21" t="s">
        <v>2</v>
      </c>
      <c r="G5" s="10" t="s">
        <v>9</v>
      </c>
      <c r="H5" s="50" t="s">
        <v>16</v>
      </c>
      <c r="I5" s="51" t="s">
        <v>15</v>
      </c>
      <c r="J5" s="9" t="s">
        <v>4</v>
      </c>
      <c r="K5" s="21"/>
      <c r="L5" s="21"/>
      <c r="M5" s="21"/>
    </row>
    <row r="6" spans="1:13" x14ac:dyDescent="0.25">
      <c r="A6" t="s">
        <v>79</v>
      </c>
      <c r="B6" s="10">
        <v>2.5</v>
      </c>
      <c r="D6" t="s">
        <v>73</v>
      </c>
      <c r="E6" s="20">
        <f>B5+B16</f>
        <v>79.400000000000006</v>
      </c>
      <c r="F6">
        <f>B7+B8+B18</f>
        <v>6.7</v>
      </c>
      <c r="G6" s="10">
        <f>B6+B17</f>
        <v>2.5</v>
      </c>
      <c r="H6" s="50">
        <f>B11+B21</f>
        <v>135.9</v>
      </c>
      <c r="I6" s="51">
        <f>B12</f>
        <v>0</v>
      </c>
      <c r="J6" s="9">
        <f>B9</f>
        <v>1.5</v>
      </c>
    </row>
    <row r="7" spans="1:13" x14ac:dyDescent="0.25">
      <c r="A7" t="s">
        <v>80</v>
      </c>
      <c r="B7">
        <v>3.5</v>
      </c>
      <c r="D7" t="s">
        <v>72</v>
      </c>
      <c r="E7">
        <f>E6*1000</f>
        <v>79400</v>
      </c>
      <c r="F7" s="21">
        <f t="shared" ref="F7:J7" si="0">F6*1000</f>
        <v>6700</v>
      </c>
      <c r="G7" s="21">
        <f t="shared" si="0"/>
        <v>2500</v>
      </c>
      <c r="H7" s="21">
        <f t="shared" si="0"/>
        <v>135900</v>
      </c>
      <c r="I7" s="21">
        <f t="shared" si="0"/>
        <v>0</v>
      </c>
      <c r="J7" s="21">
        <f t="shared" si="0"/>
        <v>1500</v>
      </c>
    </row>
    <row r="8" spans="1:13" x14ac:dyDescent="0.25">
      <c r="A8" t="s">
        <v>81</v>
      </c>
      <c r="B8">
        <v>2.8</v>
      </c>
    </row>
    <row r="9" spans="1:13" x14ac:dyDescent="0.25">
      <c r="A9" t="s">
        <v>82</v>
      </c>
      <c r="B9" s="9">
        <v>1.5</v>
      </c>
      <c r="F9" t="s">
        <v>91</v>
      </c>
    </row>
    <row r="10" spans="1:13" x14ac:dyDescent="0.25">
      <c r="A10" t="s">
        <v>83</v>
      </c>
      <c r="B10">
        <v>61.4</v>
      </c>
    </row>
    <row r="11" spans="1:13" x14ac:dyDescent="0.25">
      <c r="A11" t="s">
        <v>84</v>
      </c>
      <c r="B11" s="50">
        <v>135.30000000000001</v>
      </c>
    </row>
    <row r="12" spans="1:13" x14ac:dyDescent="0.25">
      <c r="A12" t="s">
        <v>85</v>
      </c>
      <c r="B12" s="51">
        <v>0</v>
      </c>
    </row>
    <row r="14" spans="1:13" x14ac:dyDescent="0.25">
      <c r="A14" t="s">
        <v>86</v>
      </c>
    </row>
    <row r="15" spans="1:13" x14ac:dyDescent="0.25">
      <c r="A15" t="s">
        <v>77</v>
      </c>
    </row>
    <row r="16" spans="1:13" x14ac:dyDescent="0.25">
      <c r="A16" t="s">
        <v>78</v>
      </c>
      <c r="B16" s="20">
        <v>0.2</v>
      </c>
    </row>
    <row r="17" spans="1:2" x14ac:dyDescent="0.25">
      <c r="A17" t="s">
        <v>87</v>
      </c>
      <c r="B17" s="10">
        <v>0</v>
      </c>
    </row>
    <row r="18" spans="1:2" x14ac:dyDescent="0.25">
      <c r="A18" t="s">
        <v>88</v>
      </c>
      <c r="B18">
        <v>0.4</v>
      </c>
    </row>
    <row r="19" spans="1:2" x14ac:dyDescent="0.25">
      <c r="A19" t="s">
        <v>89</v>
      </c>
      <c r="B19">
        <v>5.4</v>
      </c>
    </row>
    <row r="20" spans="1:2" x14ac:dyDescent="0.25">
      <c r="A20" t="s">
        <v>83</v>
      </c>
      <c r="B20">
        <v>40.4</v>
      </c>
    </row>
    <row r="21" spans="1:2" x14ac:dyDescent="0.25">
      <c r="A21" t="s">
        <v>84</v>
      </c>
      <c r="B21" s="50">
        <v>0.6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84A0-7971-44DB-AD44-2D07BF8C387A}">
  <dimension ref="A1:R98"/>
  <sheetViews>
    <sheetView workbookViewId="0">
      <selection activeCell="M11" sqref="M11"/>
    </sheetView>
  </sheetViews>
  <sheetFormatPr baseColWidth="10" defaultRowHeight="15" x14ac:dyDescent="0.25"/>
  <cols>
    <col min="1" max="1" width="37.140625" customWidth="1"/>
  </cols>
  <sheetData>
    <row r="1" spans="1:18" s="21" customFormat="1" x14ac:dyDescent="0.25">
      <c r="A1" s="21" t="s">
        <v>74</v>
      </c>
    </row>
    <row r="2" spans="1:18" s="21" customFormat="1" ht="15.75" thickBot="1" x14ac:dyDescent="0.3"/>
    <row r="3" spans="1:18" ht="49.5" thickBot="1" x14ac:dyDescent="0.3">
      <c r="A3" s="2" t="s">
        <v>17</v>
      </c>
      <c r="B3" s="2">
        <v>2021</v>
      </c>
      <c r="E3" s="15" t="s">
        <v>71</v>
      </c>
      <c r="F3" s="16" t="s">
        <v>20</v>
      </c>
      <c r="G3" s="16" t="s">
        <v>21</v>
      </c>
      <c r="H3" s="14" t="s">
        <v>22</v>
      </c>
      <c r="I3" s="13" t="s">
        <v>23</v>
      </c>
      <c r="J3" s="19" t="s">
        <v>24</v>
      </c>
      <c r="K3" s="18" t="s">
        <v>25</v>
      </c>
      <c r="L3" s="17" t="s">
        <v>26</v>
      </c>
      <c r="M3" s="17" t="s">
        <v>27</v>
      </c>
      <c r="N3" s="17"/>
      <c r="O3" s="17"/>
      <c r="P3" s="22"/>
      <c r="Q3" s="22"/>
      <c r="R3" s="23"/>
    </row>
    <row r="4" spans="1:18" ht="15.75" thickTop="1" x14ac:dyDescent="0.25">
      <c r="E4" s="24"/>
      <c r="F4" s="25">
        <v>207.24075300000001</v>
      </c>
      <c r="G4" s="25">
        <v>73.775802999999996</v>
      </c>
      <c r="H4" s="26">
        <v>249.764343</v>
      </c>
      <c r="I4" s="27">
        <v>141.13476600000001</v>
      </c>
      <c r="J4" s="28">
        <v>95.487312000000003</v>
      </c>
      <c r="K4" s="29">
        <v>23.016204999999999</v>
      </c>
      <c r="L4" s="30">
        <v>3.968</v>
      </c>
      <c r="M4" s="30">
        <v>0.22309999999999999</v>
      </c>
      <c r="N4" s="30"/>
      <c r="O4" s="30"/>
      <c r="P4" s="31"/>
      <c r="Q4" s="31"/>
      <c r="R4" s="32"/>
    </row>
    <row r="5" spans="1:18" ht="48.75" x14ac:dyDescent="0.25">
      <c r="A5" s="3" t="s">
        <v>18</v>
      </c>
      <c r="B5" s="1"/>
      <c r="E5" s="24" t="s">
        <v>70</v>
      </c>
      <c r="F5" s="33" t="s">
        <v>32</v>
      </c>
      <c r="G5" s="33" t="s">
        <v>33</v>
      </c>
      <c r="H5" s="34" t="s">
        <v>22</v>
      </c>
      <c r="I5" s="35" t="s">
        <v>23</v>
      </c>
      <c r="J5" s="36" t="s">
        <v>28</v>
      </c>
      <c r="K5" s="31"/>
      <c r="L5" s="31"/>
      <c r="M5" s="31"/>
      <c r="N5" s="31"/>
      <c r="O5" s="31"/>
      <c r="P5" s="31"/>
      <c r="Q5" s="31"/>
      <c r="R5" s="32"/>
    </row>
    <row r="6" spans="1:18" x14ac:dyDescent="0.25">
      <c r="A6" s="3" t="s">
        <v>19</v>
      </c>
      <c r="B6" s="1"/>
      <c r="E6" s="24"/>
      <c r="F6" s="25">
        <v>1.6835</v>
      </c>
      <c r="G6" s="25">
        <v>0.57179999999999997</v>
      </c>
      <c r="H6" s="26">
        <v>21.351203999999999</v>
      </c>
      <c r="I6" s="27">
        <v>2.8765999999999998</v>
      </c>
      <c r="J6" s="30">
        <v>0.97529999999999994</v>
      </c>
      <c r="K6" s="31"/>
      <c r="L6" s="31"/>
      <c r="M6" s="31"/>
      <c r="N6" s="31"/>
      <c r="O6" s="31"/>
      <c r="P6" s="31"/>
      <c r="Q6" s="31"/>
      <c r="R6" s="32"/>
    </row>
    <row r="7" spans="1:18" x14ac:dyDescent="0.25">
      <c r="A7" s="4" t="s">
        <v>20</v>
      </c>
      <c r="B7" s="6">
        <v>207.24075300000001</v>
      </c>
      <c r="E7" s="24"/>
      <c r="F7" s="37"/>
      <c r="G7" s="37"/>
      <c r="H7" s="38"/>
      <c r="I7" s="39"/>
      <c r="J7" s="31"/>
      <c r="K7" s="31"/>
      <c r="L7" s="31"/>
      <c r="M7" s="31"/>
      <c r="N7" s="31"/>
      <c r="O7" s="31"/>
      <c r="P7" s="31"/>
      <c r="Q7" s="31"/>
      <c r="R7" s="32"/>
    </row>
    <row r="8" spans="1:18" x14ac:dyDescent="0.25">
      <c r="A8" s="4" t="s">
        <v>21</v>
      </c>
      <c r="B8" s="6">
        <v>73.775802999999996</v>
      </c>
      <c r="E8" s="24"/>
      <c r="F8" s="37"/>
      <c r="G8" s="37"/>
      <c r="H8" s="38"/>
      <c r="I8" s="39"/>
      <c r="J8" s="31"/>
      <c r="K8" s="31"/>
      <c r="L8" s="31"/>
      <c r="M8" s="31"/>
      <c r="N8" s="31"/>
      <c r="O8" s="31"/>
      <c r="P8" s="31"/>
      <c r="Q8" s="31"/>
      <c r="R8" s="32"/>
    </row>
    <row r="9" spans="1:18" x14ac:dyDescent="0.25">
      <c r="A9" s="4" t="s">
        <v>22</v>
      </c>
      <c r="B9" s="6">
        <v>249.764343</v>
      </c>
      <c r="E9" s="24"/>
      <c r="F9" s="37" t="s">
        <v>3</v>
      </c>
      <c r="G9" s="37" t="s">
        <v>12</v>
      </c>
      <c r="H9" s="38" t="s">
        <v>7</v>
      </c>
      <c r="I9" s="39" t="s">
        <v>8</v>
      </c>
      <c r="J9" s="31" t="s">
        <v>6</v>
      </c>
      <c r="K9" s="40" t="s">
        <v>11</v>
      </c>
      <c r="L9" s="41" t="s">
        <v>13</v>
      </c>
      <c r="M9" t="s">
        <v>1</v>
      </c>
      <c r="N9" s="31"/>
      <c r="O9" s="31"/>
      <c r="P9" s="31"/>
      <c r="Q9" s="31"/>
      <c r="R9" s="32"/>
    </row>
    <row r="10" spans="1:18" x14ac:dyDescent="0.25">
      <c r="A10" s="4" t="s">
        <v>23</v>
      </c>
      <c r="B10" s="6">
        <v>141.13476600000001</v>
      </c>
      <c r="E10" s="24" t="s">
        <v>73</v>
      </c>
      <c r="F10" s="42">
        <f>F4+F6</f>
        <v>208.92425300000002</v>
      </c>
      <c r="G10" s="42">
        <f>G4+G6</f>
        <v>74.347602999999992</v>
      </c>
      <c r="H10" s="43">
        <f>H4+H6</f>
        <v>271.11554699999999</v>
      </c>
      <c r="I10" s="44">
        <f>I4+I6</f>
        <v>144.01136600000001</v>
      </c>
      <c r="J10" s="31">
        <v>0</v>
      </c>
      <c r="K10" s="45">
        <f>J4</f>
        <v>95.487312000000003</v>
      </c>
      <c r="L10" s="46">
        <f>K4</f>
        <v>23.016204999999999</v>
      </c>
      <c r="M10" s="11">
        <f>L4+M4</f>
        <v>4.1910999999999996</v>
      </c>
      <c r="N10" s="31"/>
      <c r="O10" s="31"/>
      <c r="P10" s="31"/>
      <c r="Q10" s="31"/>
      <c r="R10" s="32"/>
    </row>
    <row r="11" spans="1:18" ht="15.75" thickBot="1" x14ac:dyDescent="0.3">
      <c r="A11" s="4" t="s">
        <v>24</v>
      </c>
      <c r="B11" s="6">
        <v>95.487312000000003</v>
      </c>
      <c r="E11" s="24" t="s">
        <v>72</v>
      </c>
      <c r="F11" s="31">
        <f t="shared" ref="F11:M11" si="0">F10*1000</f>
        <v>208924.25300000003</v>
      </c>
      <c r="G11" s="31">
        <f t="shared" si="0"/>
        <v>74347.602999999988</v>
      </c>
      <c r="H11" s="31">
        <f t="shared" si="0"/>
        <v>271115.54700000002</v>
      </c>
      <c r="I11" s="31">
        <f t="shared" si="0"/>
        <v>144011.36600000001</v>
      </c>
      <c r="J11" s="31">
        <f t="shared" si="0"/>
        <v>0</v>
      </c>
      <c r="K11" s="31">
        <f t="shared" si="0"/>
        <v>95487.312000000005</v>
      </c>
      <c r="L11" s="31">
        <f t="shared" si="0"/>
        <v>23016.204999999998</v>
      </c>
      <c r="M11" s="52">
        <f t="shared" si="0"/>
        <v>4191.0999999999995</v>
      </c>
      <c r="N11" s="31"/>
      <c r="O11" s="31"/>
      <c r="P11" s="31"/>
      <c r="Q11" s="31"/>
      <c r="R11" s="32"/>
    </row>
    <row r="12" spans="1:18" ht="15.75" thickBot="1" x14ac:dyDescent="0.3">
      <c r="A12" s="4" t="s">
        <v>25</v>
      </c>
      <c r="B12" s="6">
        <v>23.016204999999999</v>
      </c>
      <c r="E12" s="47" t="s">
        <v>90</v>
      </c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9"/>
    </row>
    <row r="13" spans="1:18" x14ac:dyDescent="0.25">
      <c r="A13" s="4" t="s">
        <v>26</v>
      </c>
      <c r="B13" s="6">
        <v>3.968</v>
      </c>
    </row>
    <row r="14" spans="1:18" x14ac:dyDescent="0.25">
      <c r="A14" s="4" t="s">
        <v>27</v>
      </c>
      <c r="B14" s="6">
        <v>0.22309999999999999</v>
      </c>
    </row>
    <row r="15" spans="1:18" x14ac:dyDescent="0.25">
      <c r="A15" s="4" t="s">
        <v>28</v>
      </c>
      <c r="B15" s="6">
        <v>285.27877799999999</v>
      </c>
    </row>
    <row r="16" spans="1:18" x14ac:dyDescent="0.25">
      <c r="A16" s="4" t="s">
        <v>29</v>
      </c>
      <c r="B16" s="6">
        <v>0</v>
      </c>
    </row>
    <row r="17" spans="1:2" x14ac:dyDescent="0.25">
      <c r="A17" s="3" t="s">
        <v>30</v>
      </c>
      <c r="B17" s="8">
        <v>1079.889038</v>
      </c>
    </row>
    <row r="18" spans="1:2" x14ac:dyDescent="0.25">
      <c r="A18" s="3" t="s">
        <v>31</v>
      </c>
      <c r="B18" s="1"/>
    </row>
    <row r="19" spans="1:2" x14ac:dyDescent="0.25">
      <c r="A19" s="4" t="s">
        <v>32</v>
      </c>
      <c r="B19" s="6">
        <v>1.6835</v>
      </c>
    </row>
    <row r="20" spans="1:2" x14ac:dyDescent="0.25">
      <c r="A20" s="4" t="s">
        <v>33</v>
      </c>
      <c r="B20" s="6">
        <v>0.57179999999999997</v>
      </c>
    </row>
    <row r="21" spans="1:2" x14ac:dyDescent="0.25">
      <c r="A21" s="4" t="s">
        <v>22</v>
      </c>
      <c r="B21" s="6">
        <v>21.351203999999999</v>
      </c>
    </row>
    <row r="22" spans="1:2" x14ac:dyDescent="0.25">
      <c r="A22" s="4" t="s">
        <v>23</v>
      </c>
      <c r="B22" s="6">
        <v>2.8765999999999998</v>
      </c>
    </row>
    <row r="23" spans="1:2" x14ac:dyDescent="0.25">
      <c r="A23" s="4" t="s">
        <v>28</v>
      </c>
      <c r="B23" s="6">
        <v>0.97529999999999994</v>
      </c>
    </row>
    <row r="24" spans="1:2" x14ac:dyDescent="0.25">
      <c r="A24" s="3" t="s">
        <v>30</v>
      </c>
      <c r="B24" s="8">
        <v>27.458404999999999</v>
      </c>
    </row>
    <row r="25" spans="1:2" x14ac:dyDescent="0.25">
      <c r="A25" s="1"/>
      <c r="B25" s="1"/>
    </row>
    <row r="26" spans="1:2" x14ac:dyDescent="0.25">
      <c r="A26" s="3" t="s">
        <v>34</v>
      </c>
      <c r="B26" s="1"/>
    </row>
    <row r="27" spans="1:2" x14ac:dyDescent="0.25">
      <c r="A27" s="4" t="s">
        <v>32</v>
      </c>
      <c r="B27" s="6" t="s">
        <v>35</v>
      </c>
    </row>
    <row r="28" spans="1:2" x14ac:dyDescent="0.25">
      <c r="A28" s="4" t="s">
        <v>33</v>
      </c>
      <c r="B28" s="6" t="s">
        <v>35</v>
      </c>
    </row>
    <row r="29" spans="1:2" x14ac:dyDescent="0.25">
      <c r="A29" s="4" t="s">
        <v>22</v>
      </c>
      <c r="B29" s="6" t="s">
        <v>35</v>
      </c>
    </row>
    <row r="30" spans="1:2" x14ac:dyDescent="0.25">
      <c r="A30" s="4" t="s">
        <v>23</v>
      </c>
      <c r="B30" s="6" t="s">
        <v>35</v>
      </c>
    </row>
    <row r="31" spans="1:2" x14ac:dyDescent="0.25">
      <c r="A31" s="4" t="s">
        <v>36</v>
      </c>
      <c r="B31" s="6" t="s">
        <v>35</v>
      </c>
    </row>
    <row r="32" spans="1:2" x14ac:dyDescent="0.25">
      <c r="A32" s="4" t="s">
        <v>25</v>
      </c>
      <c r="B32" s="6" t="s">
        <v>35</v>
      </c>
    </row>
    <row r="33" spans="1:2" x14ac:dyDescent="0.25">
      <c r="A33" s="4" t="s">
        <v>26</v>
      </c>
      <c r="B33" s="6" t="s">
        <v>35</v>
      </c>
    </row>
    <row r="34" spans="1:2" x14ac:dyDescent="0.25">
      <c r="A34" s="4" t="s">
        <v>27</v>
      </c>
      <c r="B34" s="6" t="s">
        <v>35</v>
      </c>
    </row>
    <row r="35" spans="1:2" x14ac:dyDescent="0.25">
      <c r="A35" s="4" t="s">
        <v>28</v>
      </c>
      <c r="B35" s="6" t="s">
        <v>35</v>
      </c>
    </row>
    <row r="36" spans="1:2" x14ac:dyDescent="0.25">
      <c r="A36" s="4" t="s">
        <v>37</v>
      </c>
      <c r="B36" s="6" t="s">
        <v>35</v>
      </c>
    </row>
    <row r="37" spans="1:2" x14ac:dyDescent="0.25">
      <c r="A37" s="3" t="s">
        <v>30</v>
      </c>
      <c r="B37" s="8" t="s">
        <v>35</v>
      </c>
    </row>
    <row r="38" spans="1:2" x14ac:dyDescent="0.25">
      <c r="A38" s="3" t="s">
        <v>38</v>
      </c>
      <c r="B38" s="1"/>
    </row>
    <row r="39" spans="1:2" x14ac:dyDescent="0.25">
      <c r="A39" s="4" t="s">
        <v>32</v>
      </c>
      <c r="B39" s="6" t="s">
        <v>35</v>
      </c>
    </row>
    <row r="40" spans="1:2" x14ac:dyDescent="0.25">
      <c r="A40" s="4" t="s">
        <v>33</v>
      </c>
      <c r="B40" s="6" t="s">
        <v>35</v>
      </c>
    </row>
    <row r="41" spans="1:2" x14ac:dyDescent="0.25">
      <c r="A41" s="4" t="s">
        <v>22</v>
      </c>
      <c r="B41" s="6" t="s">
        <v>35</v>
      </c>
    </row>
    <row r="42" spans="1:2" x14ac:dyDescent="0.25">
      <c r="A42" s="4" t="s">
        <v>23</v>
      </c>
      <c r="B42" s="6" t="s">
        <v>35</v>
      </c>
    </row>
    <row r="43" spans="1:2" x14ac:dyDescent="0.25">
      <c r="A43" s="4" t="s">
        <v>36</v>
      </c>
      <c r="B43" s="6" t="s">
        <v>35</v>
      </c>
    </row>
    <row r="44" spans="1:2" x14ac:dyDescent="0.25">
      <c r="A44" s="4" t="s">
        <v>25</v>
      </c>
      <c r="B44" s="6" t="s">
        <v>35</v>
      </c>
    </row>
    <row r="45" spans="1:2" x14ac:dyDescent="0.25">
      <c r="A45" s="4" t="s">
        <v>26</v>
      </c>
      <c r="B45" s="6" t="s">
        <v>35</v>
      </c>
    </row>
    <row r="46" spans="1:2" x14ac:dyDescent="0.25">
      <c r="A46" s="4" t="s">
        <v>27</v>
      </c>
      <c r="B46" s="6" t="s">
        <v>35</v>
      </c>
    </row>
    <row r="47" spans="1:2" x14ac:dyDescent="0.25">
      <c r="A47" s="4" t="s">
        <v>28</v>
      </c>
      <c r="B47" s="6" t="s">
        <v>35</v>
      </c>
    </row>
    <row r="48" spans="1:2" x14ac:dyDescent="0.25">
      <c r="A48" s="4" t="s">
        <v>37</v>
      </c>
      <c r="B48" s="6" t="s">
        <v>35</v>
      </c>
    </row>
    <row r="49" spans="1:2" x14ac:dyDescent="0.25">
      <c r="A49" s="3" t="s">
        <v>30</v>
      </c>
      <c r="B49" s="8" t="s">
        <v>35</v>
      </c>
    </row>
    <row r="50" spans="1:2" x14ac:dyDescent="0.25">
      <c r="A50" s="3" t="s">
        <v>39</v>
      </c>
      <c r="B50" s="8" t="s">
        <v>35</v>
      </c>
    </row>
    <row r="52" spans="1:2" x14ac:dyDescent="0.25">
      <c r="A52" s="3" t="s">
        <v>40</v>
      </c>
      <c r="B52" s="1"/>
    </row>
    <row r="53" spans="1:2" x14ac:dyDescent="0.25">
      <c r="A53" s="4" t="s">
        <v>32</v>
      </c>
      <c r="B53" s="6" t="s">
        <v>35</v>
      </c>
    </row>
    <row r="54" spans="1:2" x14ac:dyDescent="0.25">
      <c r="A54" s="4" t="s">
        <v>33</v>
      </c>
      <c r="B54" s="6" t="s">
        <v>35</v>
      </c>
    </row>
    <row r="55" spans="1:2" x14ac:dyDescent="0.25">
      <c r="A55" s="4" t="s">
        <v>22</v>
      </c>
      <c r="B55" s="6" t="s">
        <v>35</v>
      </c>
    </row>
    <row r="56" spans="1:2" x14ac:dyDescent="0.25">
      <c r="A56" s="4" t="s">
        <v>23</v>
      </c>
      <c r="B56" s="6" t="s">
        <v>35</v>
      </c>
    </row>
    <row r="57" spans="1:2" x14ac:dyDescent="0.25">
      <c r="A57" s="4" t="s">
        <v>36</v>
      </c>
      <c r="B57" s="6" t="s">
        <v>35</v>
      </c>
    </row>
    <row r="58" spans="1:2" x14ac:dyDescent="0.25">
      <c r="A58" s="4" t="s">
        <v>25</v>
      </c>
      <c r="B58" s="6" t="s">
        <v>35</v>
      </c>
    </row>
    <row r="59" spans="1:2" x14ac:dyDescent="0.25">
      <c r="A59" s="4" t="s">
        <v>26</v>
      </c>
      <c r="B59" s="6" t="s">
        <v>35</v>
      </c>
    </row>
    <row r="60" spans="1:2" x14ac:dyDescent="0.25">
      <c r="A60" s="4" t="s">
        <v>27</v>
      </c>
      <c r="B60" s="6" t="s">
        <v>35</v>
      </c>
    </row>
    <row r="61" spans="1:2" x14ac:dyDescent="0.25">
      <c r="A61" s="4" t="s">
        <v>28</v>
      </c>
      <c r="B61" s="6" t="s">
        <v>35</v>
      </c>
    </row>
    <row r="62" spans="1:2" x14ac:dyDescent="0.25">
      <c r="A62" s="3" t="s">
        <v>30</v>
      </c>
      <c r="B62" s="8" t="s">
        <v>35</v>
      </c>
    </row>
    <row r="63" spans="1:2" x14ac:dyDescent="0.25">
      <c r="A63" s="1"/>
      <c r="B63" s="1"/>
    </row>
    <row r="64" spans="1:2" x14ac:dyDescent="0.25">
      <c r="A64" s="3" t="s">
        <v>41</v>
      </c>
      <c r="B64" s="8">
        <v>1107.3474120000001</v>
      </c>
    </row>
    <row r="66" spans="1:2" x14ac:dyDescent="0.25">
      <c r="A66" s="3" t="s">
        <v>42</v>
      </c>
      <c r="B66" s="1"/>
    </row>
    <row r="67" spans="1:2" x14ac:dyDescent="0.25">
      <c r="A67" s="4" t="s">
        <v>32</v>
      </c>
      <c r="B67" s="6">
        <v>1.7377499999999999</v>
      </c>
    </row>
    <row r="68" spans="1:2" x14ac:dyDescent="0.25">
      <c r="A68" s="4" t="s">
        <v>43</v>
      </c>
      <c r="B68" s="6">
        <v>0.53763399999999995</v>
      </c>
    </row>
    <row r="69" spans="1:2" x14ac:dyDescent="0.25">
      <c r="A69" s="4" t="s">
        <v>44</v>
      </c>
      <c r="B69" s="6">
        <v>18.680789999999998</v>
      </c>
    </row>
    <row r="70" spans="1:2" x14ac:dyDescent="0.25">
      <c r="A70" s="4" t="s">
        <v>45</v>
      </c>
      <c r="B70" s="6">
        <v>2.6621999999999999</v>
      </c>
    </row>
    <row r="71" spans="1:2" x14ac:dyDescent="0.25">
      <c r="A71" s="4" t="s">
        <v>28</v>
      </c>
      <c r="B71" s="6">
        <v>47.053809999999999</v>
      </c>
    </row>
    <row r="72" spans="1:2" x14ac:dyDescent="0.25">
      <c r="A72" s="4" t="s">
        <v>46</v>
      </c>
      <c r="B72" s="6">
        <v>0.88580000000000003</v>
      </c>
    </row>
    <row r="73" spans="1:2" x14ac:dyDescent="0.25">
      <c r="A73" s="3" t="s">
        <v>30</v>
      </c>
      <c r="B73" s="8">
        <v>71.557982999999993</v>
      </c>
    </row>
    <row r="75" spans="1:2" x14ac:dyDescent="0.25">
      <c r="A75" s="3" t="s">
        <v>47</v>
      </c>
      <c r="B75" s="8" t="s">
        <v>35</v>
      </c>
    </row>
    <row r="76" spans="1:2" ht="15.75" thickBot="1" x14ac:dyDescent="0.3"/>
    <row r="77" spans="1:2" ht="36.75" x14ac:dyDescent="0.25">
      <c r="A77" s="7" t="s">
        <v>48</v>
      </c>
      <c r="B77" s="1"/>
    </row>
    <row r="78" spans="1:2" x14ac:dyDescent="0.25">
      <c r="A78" s="5" t="s">
        <v>49</v>
      </c>
      <c r="B78" s="1"/>
    </row>
    <row r="79" spans="1:2" x14ac:dyDescent="0.25">
      <c r="A79" s="5" t="s">
        <v>50</v>
      </c>
      <c r="B79" s="1"/>
    </row>
    <row r="80" spans="1:2" x14ac:dyDescent="0.25">
      <c r="A80" s="5" t="s">
        <v>51</v>
      </c>
      <c r="B80" s="1"/>
    </row>
    <row r="81" spans="1:2" x14ac:dyDescent="0.25">
      <c r="A81" s="5" t="s">
        <v>52</v>
      </c>
      <c r="B81" s="1"/>
    </row>
    <row r="82" spans="1:2" x14ac:dyDescent="0.25">
      <c r="A82" s="5" t="s">
        <v>53</v>
      </c>
      <c r="B82" s="1"/>
    </row>
    <row r="83" spans="1:2" x14ac:dyDescent="0.25">
      <c r="A83" s="5" t="s">
        <v>54</v>
      </c>
      <c r="B83" s="1"/>
    </row>
    <row r="84" spans="1:2" x14ac:dyDescent="0.25">
      <c r="A84" s="5" t="s">
        <v>55</v>
      </c>
      <c r="B84" s="1"/>
    </row>
    <row r="85" spans="1:2" x14ac:dyDescent="0.25">
      <c r="A85" s="5" t="s">
        <v>56</v>
      </c>
      <c r="B85" s="1"/>
    </row>
    <row r="86" spans="1:2" x14ac:dyDescent="0.25">
      <c r="A86" s="5" t="s">
        <v>57</v>
      </c>
      <c r="B86" s="1"/>
    </row>
    <row r="87" spans="1:2" x14ac:dyDescent="0.25">
      <c r="A87" s="5" t="s">
        <v>58</v>
      </c>
      <c r="B87" s="1"/>
    </row>
    <row r="88" spans="1:2" x14ac:dyDescent="0.25">
      <c r="A88" s="5" t="s">
        <v>59</v>
      </c>
      <c r="B88" s="1"/>
    </row>
    <row r="89" spans="1:2" x14ac:dyDescent="0.25">
      <c r="A89" s="5" t="s">
        <v>60</v>
      </c>
      <c r="B89" s="1"/>
    </row>
    <row r="90" spans="1:2" x14ac:dyDescent="0.25">
      <c r="A90" s="5" t="s">
        <v>61</v>
      </c>
      <c r="B90" s="1"/>
    </row>
    <row r="91" spans="1:2" x14ac:dyDescent="0.25">
      <c r="A91" s="5" t="s">
        <v>62</v>
      </c>
      <c r="B91" s="1"/>
    </row>
    <row r="92" spans="1:2" x14ac:dyDescent="0.25">
      <c r="A92" s="5" t="s">
        <v>63</v>
      </c>
      <c r="B92" s="1"/>
    </row>
    <row r="93" spans="1:2" x14ac:dyDescent="0.25">
      <c r="A93" s="5" t="s">
        <v>64</v>
      </c>
      <c r="B93" s="1"/>
    </row>
    <row r="94" spans="1:2" x14ac:dyDescent="0.25">
      <c r="A94" s="5" t="s">
        <v>65</v>
      </c>
      <c r="B94" s="1"/>
    </row>
    <row r="95" spans="1:2" x14ac:dyDescent="0.25">
      <c r="A95" s="5" t="s">
        <v>66</v>
      </c>
      <c r="B95" s="1"/>
    </row>
    <row r="96" spans="1:2" x14ac:dyDescent="0.25">
      <c r="A96" s="5" t="s">
        <v>67</v>
      </c>
      <c r="B96" s="1"/>
    </row>
    <row r="97" spans="1:2" x14ac:dyDescent="0.25">
      <c r="A97" s="5" t="s">
        <v>68</v>
      </c>
      <c r="B97" s="1"/>
    </row>
    <row r="98" spans="1:2" x14ac:dyDescent="0.25">
      <c r="A98" s="5" t="s">
        <v>69</v>
      </c>
      <c r="B98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capacity</vt:lpstr>
      <vt:lpstr>readme</vt:lpstr>
      <vt:lpstr>aeotab16</vt:lpstr>
      <vt:lpstr>aeotab9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</dc:creator>
  <cp:lastModifiedBy>ap</cp:lastModifiedBy>
  <dcterms:created xsi:type="dcterms:W3CDTF">2015-06-05T18:19:34Z</dcterms:created>
  <dcterms:modified xsi:type="dcterms:W3CDTF">2022-08-19T14:21:41Z</dcterms:modified>
</cp:coreProperties>
</file>