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aracterizacionPlatinaZscan\"/>
    </mc:Choice>
  </mc:AlternateContent>
  <xr:revisionPtr revIDLastSave="0" documentId="13_ncr:1_{009C1E7A-338F-404A-8E45-47575A500631}" xr6:coauthVersionLast="47" xr6:coauthVersionMax="47" xr10:uidLastSave="{00000000-0000-0000-0000-000000000000}"/>
  <bookViews>
    <workbookView xWindow="-108" yWindow="-108" windowWidth="23256" windowHeight="12456" activeTab="2" xr2:uid="{A3E083F4-EE7E-46E3-B9E7-92204FFCF015}"/>
  </bookViews>
  <sheets>
    <sheet name="datos completos  " sheetId="5" r:id="rId1"/>
    <sheet name="Medidas error" sheetId="6" r:id="rId2"/>
    <sheet name="Sheet1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7" l="1"/>
  <c r="F2" i="5"/>
  <c r="E2" i="5"/>
  <c r="J2" i="6"/>
  <c r="F7" i="6"/>
  <c r="F6" i="6"/>
  <c r="L2" i="6"/>
  <c r="K2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2" i="5"/>
  <c r="G2" i="5" s="1"/>
</calcChain>
</file>

<file path=xl/sharedStrings.xml><?xml version="1.0" encoding="utf-8"?>
<sst xmlns="http://schemas.openxmlformats.org/spreadsheetml/2006/main" count="30" uniqueCount="30">
  <si>
    <t>Medida en Pasos</t>
  </si>
  <si>
    <t>Medida en mm</t>
  </si>
  <si>
    <t>Medida del Encoder</t>
  </si>
  <si>
    <t>Medida en mm restando el origen</t>
  </si>
  <si>
    <t>Intercepto</t>
  </si>
  <si>
    <t>Dato Encoder teorico</t>
  </si>
  <si>
    <t>Pasos</t>
  </si>
  <si>
    <t>Medida maxima en pasos</t>
  </si>
  <si>
    <t xml:space="preserve">Dato Encoder real </t>
  </si>
  <si>
    <t>Error (%)</t>
  </si>
  <si>
    <t>Pendiente (Encoder/pasos)</t>
  </si>
  <si>
    <t>Driver (pasos/rev)</t>
  </si>
  <si>
    <t>Encoder (pulsos/rev)</t>
  </si>
  <si>
    <t>Relacion mm/paso</t>
  </si>
  <si>
    <t>Relacion pulsos/paso</t>
  </si>
  <si>
    <t>Relacion mm/pulso</t>
  </si>
  <si>
    <t>Media error</t>
  </si>
  <si>
    <t>desviacion estandar</t>
  </si>
  <si>
    <t>Alcance Pasos</t>
  </si>
  <si>
    <t>Alcance Encoder</t>
  </si>
  <si>
    <t>Alcance mm</t>
  </si>
  <si>
    <t>Alcance máximo en pasos del motor</t>
  </si>
  <si>
    <t>Alcance máximo de pulsos del encoder</t>
  </si>
  <si>
    <t>Alcance máximo en mm</t>
  </si>
  <si>
    <t>Relación de pasos del motor por cada revolución (pasos/rev)</t>
  </si>
  <si>
    <t>Relación de pulsos del encoder por cada revolución (pasos/rev)</t>
  </si>
  <si>
    <t>Desplazamiento en mm por cada paso del motor  (mm/paso)</t>
  </si>
  <si>
    <t>Relación de los pulsos del encoder por cada paso del motor (pulsos/paso)</t>
  </si>
  <si>
    <t>Desplazamiento en mm por cada pulso del encoder  (mm/pulsos)</t>
  </si>
  <si>
    <t>Error medio en las medidas de los pasos por los pulsos del encoder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</si>
</sst>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0" borderId="2" xfId="0" applyBorder="1"/>
    <xf numFmtId="0" fontId="0" fillId="2" borderId="3" xfId="0" applyFill="1" applyBorder="1" applyAlignment="1">
      <alignment wrapText="1"/>
    </xf>
    <xf numFmtId="0" fontId="0" fillId="2" borderId="1" xfId="0" applyFill="1" applyBorder="1"/>
    <xf numFmtId="0" fontId="0" fillId="2" borderId="0" xfId="0" applyFill="1"/>
    <xf numFmtId="0" fontId="0" fillId="3" borderId="1" xfId="0" applyFill="1" applyBorder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Medida en mm VS medida en Pasos</a:t>
            </a:r>
          </a:p>
        </c:rich>
      </c:tx>
      <c:layout>
        <c:manualLayout>
          <c:xMode val="edge"/>
          <c:yMode val="edge"/>
          <c:x val="0.1990971128608923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359492563429572"/>
          <c:y val="0.1609809027777778"/>
          <c:w val="0.77440507436570427"/>
          <c:h val="0.7252819471784777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'datos completos  '!$C$1</c:f>
              <c:strCache>
                <c:ptCount val="1"/>
                <c:pt idx="0">
                  <c:v>Medida en mm restando el origen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486001749781277"/>
                  <c:y val="3.867187500000000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398.77x + 180.15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1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completos  '!$C$2:$C$68</c:f>
              <c:numCache>
                <c:formatCode>General</c:formatCode>
                <c:ptCount val="67"/>
                <c:pt idx="0">
                  <c:v>0</c:v>
                </c:pt>
                <c:pt idx="1">
                  <c:v>16.479999999999997</c:v>
                </c:pt>
                <c:pt idx="2">
                  <c:v>33.049999999999997</c:v>
                </c:pt>
                <c:pt idx="3">
                  <c:v>49.699999999999996</c:v>
                </c:pt>
                <c:pt idx="4">
                  <c:v>66.5</c:v>
                </c:pt>
                <c:pt idx="5">
                  <c:v>82.48</c:v>
                </c:pt>
                <c:pt idx="6">
                  <c:v>99.2</c:v>
                </c:pt>
                <c:pt idx="7">
                  <c:v>115.84</c:v>
                </c:pt>
                <c:pt idx="8">
                  <c:v>132.23000000000002</c:v>
                </c:pt>
                <c:pt idx="9">
                  <c:v>146.9</c:v>
                </c:pt>
                <c:pt idx="10">
                  <c:v>163.9</c:v>
                </c:pt>
                <c:pt idx="11">
                  <c:v>180.9</c:v>
                </c:pt>
                <c:pt idx="12">
                  <c:v>196.9</c:v>
                </c:pt>
                <c:pt idx="13">
                  <c:v>213.9</c:v>
                </c:pt>
                <c:pt idx="14">
                  <c:v>228.9</c:v>
                </c:pt>
                <c:pt idx="15">
                  <c:v>245.9</c:v>
                </c:pt>
                <c:pt idx="16">
                  <c:v>263.89999999999998</c:v>
                </c:pt>
                <c:pt idx="17">
                  <c:v>279.89999999999998</c:v>
                </c:pt>
                <c:pt idx="18">
                  <c:v>295.89999999999998</c:v>
                </c:pt>
                <c:pt idx="19">
                  <c:v>311.89999999999998</c:v>
                </c:pt>
                <c:pt idx="20">
                  <c:v>327.9</c:v>
                </c:pt>
                <c:pt idx="21">
                  <c:v>344.9</c:v>
                </c:pt>
                <c:pt idx="22">
                  <c:v>361.9</c:v>
                </c:pt>
                <c:pt idx="23">
                  <c:v>377.9</c:v>
                </c:pt>
                <c:pt idx="24">
                  <c:v>395.9</c:v>
                </c:pt>
                <c:pt idx="25">
                  <c:v>410.9</c:v>
                </c:pt>
                <c:pt idx="26">
                  <c:v>427.9</c:v>
                </c:pt>
                <c:pt idx="27">
                  <c:v>444.9</c:v>
                </c:pt>
                <c:pt idx="28">
                  <c:v>461.9</c:v>
                </c:pt>
                <c:pt idx="29">
                  <c:v>477.9</c:v>
                </c:pt>
                <c:pt idx="30">
                  <c:v>493.9</c:v>
                </c:pt>
                <c:pt idx="31">
                  <c:v>510.9</c:v>
                </c:pt>
                <c:pt idx="32">
                  <c:v>527.9</c:v>
                </c:pt>
                <c:pt idx="33">
                  <c:v>543.9</c:v>
                </c:pt>
                <c:pt idx="34">
                  <c:v>560.9</c:v>
                </c:pt>
                <c:pt idx="35">
                  <c:v>575.9</c:v>
                </c:pt>
                <c:pt idx="36">
                  <c:v>592.9</c:v>
                </c:pt>
                <c:pt idx="37">
                  <c:v>609.9</c:v>
                </c:pt>
                <c:pt idx="38">
                  <c:v>626.9</c:v>
                </c:pt>
                <c:pt idx="39">
                  <c:v>641.9</c:v>
                </c:pt>
                <c:pt idx="40">
                  <c:v>658.9</c:v>
                </c:pt>
                <c:pt idx="41">
                  <c:v>674.9</c:v>
                </c:pt>
                <c:pt idx="42">
                  <c:v>691.9</c:v>
                </c:pt>
                <c:pt idx="43">
                  <c:v>708.9</c:v>
                </c:pt>
                <c:pt idx="44">
                  <c:v>724.9</c:v>
                </c:pt>
                <c:pt idx="45">
                  <c:v>740.9</c:v>
                </c:pt>
                <c:pt idx="46">
                  <c:v>758.9</c:v>
                </c:pt>
                <c:pt idx="47">
                  <c:v>774.9</c:v>
                </c:pt>
                <c:pt idx="48">
                  <c:v>790.9</c:v>
                </c:pt>
                <c:pt idx="49">
                  <c:v>807.9</c:v>
                </c:pt>
                <c:pt idx="50">
                  <c:v>824.9</c:v>
                </c:pt>
              </c:numCache>
            </c:numRef>
          </c:xVal>
          <c:yVal>
            <c:numRef>
              <c:f>'datos completos  '!$A$2:$A$68</c:f>
              <c:numCache>
                <c:formatCode>General</c:formatCode>
                <c:ptCount val="67"/>
                <c:pt idx="0">
                  <c:v>0</c:v>
                </c:pt>
                <c:pt idx="1">
                  <c:v>6575</c:v>
                </c:pt>
                <c:pt idx="2">
                  <c:v>13150</c:v>
                </c:pt>
                <c:pt idx="3">
                  <c:v>19725</c:v>
                </c:pt>
                <c:pt idx="4">
                  <c:v>26300</c:v>
                </c:pt>
                <c:pt idx="5">
                  <c:v>32875</c:v>
                </c:pt>
                <c:pt idx="6">
                  <c:v>39450</c:v>
                </c:pt>
                <c:pt idx="7">
                  <c:v>46025</c:v>
                </c:pt>
                <c:pt idx="8">
                  <c:v>52600</c:v>
                </c:pt>
                <c:pt idx="9">
                  <c:v>59175</c:v>
                </c:pt>
                <c:pt idx="10">
                  <c:v>65750</c:v>
                </c:pt>
                <c:pt idx="11">
                  <c:v>72325</c:v>
                </c:pt>
                <c:pt idx="12">
                  <c:v>78900</c:v>
                </c:pt>
                <c:pt idx="13">
                  <c:v>85475</c:v>
                </c:pt>
                <c:pt idx="14">
                  <c:v>92050</c:v>
                </c:pt>
                <c:pt idx="15">
                  <c:v>98625</c:v>
                </c:pt>
                <c:pt idx="16">
                  <c:v>105200</c:v>
                </c:pt>
                <c:pt idx="17">
                  <c:v>111775</c:v>
                </c:pt>
                <c:pt idx="18">
                  <c:v>118350</c:v>
                </c:pt>
                <c:pt idx="19">
                  <c:v>124925</c:v>
                </c:pt>
                <c:pt idx="20">
                  <c:v>131500</c:v>
                </c:pt>
                <c:pt idx="21">
                  <c:v>138075</c:v>
                </c:pt>
                <c:pt idx="22">
                  <c:v>144650</c:v>
                </c:pt>
                <c:pt idx="23">
                  <c:v>151225</c:v>
                </c:pt>
                <c:pt idx="24">
                  <c:v>157800</c:v>
                </c:pt>
                <c:pt idx="25">
                  <c:v>164375</c:v>
                </c:pt>
                <c:pt idx="26">
                  <c:v>170950</c:v>
                </c:pt>
                <c:pt idx="27">
                  <c:v>177525</c:v>
                </c:pt>
                <c:pt idx="28">
                  <c:v>184100</c:v>
                </c:pt>
                <c:pt idx="29">
                  <c:v>190675</c:v>
                </c:pt>
                <c:pt idx="30">
                  <c:v>197250</c:v>
                </c:pt>
                <c:pt idx="31">
                  <c:v>203825</c:v>
                </c:pt>
                <c:pt idx="32">
                  <c:v>210400</c:v>
                </c:pt>
                <c:pt idx="33">
                  <c:v>216975</c:v>
                </c:pt>
                <c:pt idx="34">
                  <c:v>223550</c:v>
                </c:pt>
                <c:pt idx="35">
                  <c:v>230125</c:v>
                </c:pt>
                <c:pt idx="36">
                  <c:v>236700</c:v>
                </c:pt>
                <c:pt idx="37">
                  <c:v>243275</c:v>
                </c:pt>
                <c:pt idx="38">
                  <c:v>249850</c:v>
                </c:pt>
                <c:pt idx="39">
                  <c:v>256425</c:v>
                </c:pt>
                <c:pt idx="40">
                  <c:v>263000</c:v>
                </c:pt>
                <c:pt idx="41">
                  <c:v>269575</c:v>
                </c:pt>
                <c:pt idx="42">
                  <c:v>276150</c:v>
                </c:pt>
                <c:pt idx="43">
                  <c:v>282725</c:v>
                </c:pt>
                <c:pt idx="44">
                  <c:v>289300</c:v>
                </c:pt>
                <c:pt idx="45">
                  <c:v>295875</c:v>
                </c:pt>
                <c:pt idx="46">
                  <c:v>302450</c:v>
                </c:pt>
                <c:pt idx="47">
                  <c:v>309025</c:v>
                </c:pt>
                <c:pt idx="48">
                  <c:v>315600</c:v>
                </c:pt>
                <c:pt idx="49">
                  <c:v>322175</c:v>
                </c:pt>
                <c:pt idx="50">
                  <c:v>328750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0F-4579-B0A9-5FC7955C4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775055"/>
        <c:axId val="290775535"/>
      </c:scatterChart>
      <c:valAx>
        <c:axId val="29077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Medida en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75535"/>
        <c:crosses val="autoZero"/>
        <c:crossBetween val="midCat"/>
      </c:valAx>
      <c:valAx>
        <c:axId val="29077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Medida</a:t>
                </a:r>
                <a:r>
                  <a:rPr lang="en-US" baseline="0"/>
                  <a:t>  en pasos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7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Medida</a:t>
            </a:r>
            <a:r>
              <a:rPr lang="en-US" baseline="0"/>
              <a:t> del encoder vs Medida en mm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completos  '!$D$1</c:f>
              <c:strCache>
                <c:ptCount val="1"/>
                <c:pt idx="0">
                  <c:v>Medida del Encoder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420558421576612"/>
                  <c:y val="9.0307328605200941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0.001x - 0.455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1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completos  '!$D$2:$D$68</c:f>
              <c:numCache>
                <c:formatCode>General</c:formatCode>
                <c:ptCount val="67"/>
                <c:pt idx="0">
                  <c:v>0</c:v>
                </c:pt>
                <c:pt idx="1">
                  <c:v>16440</c:v>
                </c:pt>
                <c:pt idx="2">
                  <c:v>32881</c:v>
                </c:pt>
                <c:pt idx="3">
                  <c:v>49321</c:v>
                </c:pt>
                <c:pt idx="4">
                  <c:v>65762</c:v>
                </c:pt>
                <c:pt idx="5">
                  <c:v>82188</c:v>
                </c:pt>
                <c:pt idx="6">
                  <c:v>98637</c:v>
                </c:pt>
                <c:pt idx="7">
                  <c:v>115049</c:v>
                </c:pt>
                <c:pt idx="8">
                  <c:v>131495</c:v>
                </c:pt>
                <c:pt idx="9">
                  <c:v>147938</c:v>
                </c:pt>
                <c:pt idx="10">
                  <c:v>164376</c:v>
                </c:pt>
                <c:pt idx="11">
                  <c:v>180810</c:v>
                </c:pt>
                <c:pt idx="12">
                  <c:v>197248</c:v>
                </c:pt>
                <c:pt idx="13">
                  <c:v>213690</c:v>
                </c:pt>
                <c:pt idx="14">
                  <c:v>230121</c:v>
                </c:pt>
                <c:pt idx="15">
                  <c:v>246570</c:v>
                </c:pt>
                <c:pt idx="16">
                  <c:v>263002</c:v>
                </c:pt>
                <c:pt idx="17">
                  <c:v>279441</c:v>
                </c:pt>
                <c:pt idx="18">
                  <c:v>295873</c:v>
                </c:pt>
                <c:pt idx="19">
                  <c:v>312314</c:v>
                </c:pt>
                <c:pt idx="20">
                  <c:v>328744</c:v>
                </c:pt>
                <c:pt idx="21">
                  <c:v>345182</c:v>
                </c:pt>
                <c:pt idx="22">
                  <c:v>361618</c:v>
                </c:pt>
                <c:pt idx="23">
                  <c:v>378052</c:v>
                </c:pt>
                <c:pt idx="24">
                  <c:v>394501</c:v>
                </c:pt>
                <c:pt idx="25">
                  <c:v>410935</c:v>
                </c:pt>
                <c:pt idx="26">
                  <c:v>427379</c:v>
                </c:pt>
                <c:pt idx="27">
                  <c:v>443811</c:v>
                </c:pt>
                <c:pt idx="28">
                  <c:v>460250</c:v>
                </c:pt>
                <c:pt idx="29">
                  <c:v>476673</c:v>
                </c:pt>
                <c:pt idx="30">
                  <c:v>493119</c:v>
                </c:pt>
                <c:pt idx="31">
                  <c:v>509551</c:v>
                </c:pt>
                <c:pt idx="32">
                  <c:v>525992</c:v>
                </c:pt>
                <c:pt idx="33">
                  <c:v>542424</c:v>
                </c:pt>
                <c:pt idx="34">
                  <c:v>558856</c:v>
                </c:pt>
                <c:pt idx="35">
                  <c:v>575300</c:v>
                </c:pt>
                <c:pt idx="36">
                  <c:v>591738</c:v>
                </c:pt>
                <c:pt idx="37">
                  <c:v>608181</c:v>
                </c:pt>
                <c:pt idx="38">
                  <c:v>624616</c:v>
                </c:pt>
                <c:pt idx="39">
                  <c:v>641059</c:v>
                </c:pt>
                <c:pt idx="40">
                  <c:v>657492</c:v>
                </c:pt>
                <c:pt idx="41">
                  <c:v>673933</c:v>
                </c:pt>
                <c:pt idx="42">
                  <c:v>690360</c:v>
                </c:pt>
                <c:pt idx="43">
                  <c:v>706802</c:v>
                </c:pt>
                <c:pt idx="44">
                  <c:v>723234</c:v>
                </c:pt>
                <c:pt idx="45">
                  <c:v>739678</c:v>
                </c:pt>
                <c:pt idx="46">
                  <c:v>756106</c:v>
                </c:pt>
                <c:pt idx="47">
                  <c:v>772541</c:v>
                </c:pt>
                <c:pt idx="48">
                  <c:v>788979</c:v>
                </c:pt>
                <c:pt idx="49">
                  <c:v>805413</c:v>
                </c:pt>
                <c:pt idx="50">
                  <c:v>821847</c:v>
                </c:pt>
              </c:numCache>
            </c:numRef>
          </c:xVal>
          <c:yVal>
            <c:numRef>
              <c:f>'datos completos  '!$C$2:$C$68</c:f>
              <c:numCache>
                <c:formatCode>General</c:formatCode>
                <c:ptCount val="67"/>
                <c:pt idx="0">
                  <c:v>0</c:v>
                </c:pt>
                <c:pt idx="1">
                  <c:v>16.479999999999997</c:v>
                </c:pt>
                <c:pt idx="2">
                  <c:v>33.049999999999997</c:v>
                </c:pt>
                <c:pt idx="3">
                  <c:v>49.699999999999996</c:v>
                </c:pt>
                <c:pt idx="4">
                  <c:v>66.5</c:v>
                </c:pt>
                <c:pt idx="5">
                  <c:v>82.48</c:v>
                </c:pt>
                <c:pt idx="6">
                  <c:v>99.2</c:v>
                </c:pt>
                <c:pt idx="7">
                  <c:v>115.84</c:v>
                </c:pt>
                <c:pt idx="8">
                  <c:v>132.23000000000002</c:v>
                </c:pt>
                <c:pt idx="9">
                  <c:v>146.9</c:v>
                </c:pt>
                <c:pt idx="10">
                  <c:v>163.9</c:v>
                </c:pt>
                <c:pt idx="11">
                  <c:v>180.9</c:v>
                </c:pt>
                <c:pt idx="12">
                  <c:v>196.9</c:v>
                </c:pt>
                <c:pt idx="13">
                  <c:v>213.9</c:v>
                </c:pt>
                <c:pt idx="14">
                  <c:v>228.9</c:v>
                </c:pt>
                <c:pt idx="15">
                  <c:v>245.9</c:v>
                </c:pt>
                <c:pt idx="16">
                  <c:v>263.89999999999998</c:v>
                </c:pt>
                <c:pt idx="17">
                  <c:v>279.89999999999998</c:v>
                </c:pt>
                <c:pt idx="18">
                  <c:v>295.89999999999998</c:v>
                </c:pt>
                <c:pt idx="19">
                  <c:v>311.89999999999998</c:v>
                </c:pt>
                <c:pt idx="20">
                  <c:v>327.9</c:v>
                </c:pt>
                <c:pt idx="21">
                  <c:v>344.9</c:v>
                </c:pt>
                <c:pt idx="22">
                  <c:v>361.9</c:v>
                </c:pt>
                <c:pt idx="23">
                  <c:v>377.9</c:v>
                </c:pt>
                <c:pt idx="24">
                  <c:v>395.9</c:v>
                </c:pt>
                <c:pt idx="25">
                  <c:v>410.9</c:v>
                </c:pt>
                <c:pt idx="26">
                  <c:v>427.9</c:v>
                </c:pt>
                <c:pt idx="27">
                  <c:v>444.9</c:v>
                </c:pt>
                <c:pt idx="28">
                  <c:v>461.9</c:v>
                </c:pt>
                <c:pt idx="29">
                  <c:v>477.9</c:v>
                </c:pt>
                <c:pt idx="30">
                  <c:v>493.9</c:v>
                </c:pt>
                <c:pt idx="31">
                  <c:v>510.9</c:v>
                </c:pt>
                <c:pt idx="32">
                  <c:v>527.9</c:v>
                </c:pt>
                <c:pt idx="33">
                  <c:v>543.9</c:v>
                </c:pt>
                <c:pt idx="34">
                  <c:v>560.9</c:v>
                </c:pt>
                <c:pt idx="35">
                  <c:v>575.9</c:v>
                </c:pt>
                <c:pt idx="36">
                  <c:v>592.9</c:v>
                </c:pt>
                <c:pt idx="37">
                  <c:v>609.9</c:v>
                </c:pt>
                <c:pt idx="38">
                  <c:v>626.9</c:v>
                </c:pt>
                <c:pt idx="39">
                  <c:v>641.9</c:v>
                </c:pt>
                <c:pt idx="40">
                  <c:v>658.9</c:v>
                </c:pt>
                <c:pt idx="41">
                  <c:v>674.9</c:v>
                </c:pt>
                <c:pt idx="42">
                  <c:v>691.9</c:v>
                </c:pt>
                <c:pt idx="43">
                  <c:v>708.9</c:v>
                </c:pt>
                <c:pt idx="44">
                  <c:v>724.9</c:v>
                </c:pt>
                <c:pt idx="45">
                  <c:v>740.9</c:v>
                </c:pt>
                <c:pt idx="46">
                  <c:v>758.9</c:v>
                </c:pt>
                <c:pt idx="47">
                  <c:v>774.9</c:v>
                </c:pt>
                <c:pt idx="48">
                  <c:v>790.9</c:v>
                </c:pt>
                <c:pt idx="49">
                  <c:v>807.9</c:v>
                </c:pt>
                <c:pt idx="50">
                  <c:v>824.9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4D-411E-8D06-8A682825F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48911"/>
        <c:axId val="140747951"/>
      </c:scatterChart>
      <c:valAx>
        <c:axId val="14074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Medida en pasos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47951"/>
        <c:crosses val="autoZero"/>
        <c:crossBetween val="midCat"/>
      </c:valAx>
      <c:valAx>
        <c:axId val="14074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Medida en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4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Medida en</a:t>
            </a:r>
            <a:r>
              <a:rPr lang="en-US" baseline="0"/>
              <a:t> pasos vs Medida Encoder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completos  '!$D$1</c:f>
              <c:strCache>
                <c:ptCount val="1"/>
                <c:pt idx="0">
                  <c:v>Medida del Encoder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803893263342083"/>
                  <c:y val="5.51388888888888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2.4999x + 6.2564</a:t>
                    </a:r>
                    <a:br>
                      <a:rPr lang="en-US" sz="1800" baseline="0"/>
                    </a:br>
                    <a:r>
                      <a:rPr lang="en-US" sz="1800" baseline="0"/>
                      <a:t>R² = 1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completos  '!$A$2:$A$67</c:f>
              <c:numCache>
                <c:formatCode>General</c:formatCode>
                <c:ptCount val="66"/>
                <c:pt idx="0">
                  <c:v>0</c:v>
                </c:pt>
                <c:pt idx="1">
                  <c:v>6575</c:v>
                </c:pt>
                <c:pt idx="2">
                  <c:v>13150</c:v>
                </c:pt>
                <c:pt idx="3">
                  <c:v>19725</c:v>
                </c:pt>
                <c:pt idx="4">
                  <c:v>26300</c:v>
                </c:pt>
                <c:pt idx="5">
                  <c:v>32875</c:v>
                </c:pt>
                <c:pt idx="6">
                  <c:v>39450</c:v>
                </c:pt>
                <c:pt idx="7">
                  <c:v>46025</c:v>
                </c:pt>
                <c:pt idx="8">
                  <c:v>52600</c:v>
                </c:pt>
                <c:pt idx="9">
                  <c:v>59175</c:v>
                </c:pt>
                <c:pt idx="10">
                  <c:v>65750</c:v>
                </c:pt>
                <c:pt idx="11">
                  <c:v>72325</c:v>
                </c:pt>
                <c:pt idx="12">
                  <c:v>78900</c:v>
                </c:pt>
                <c:pt idx="13">
                  <c:v>85475</c:v>
                </c:pt>
                <c:pt idx="14">
                  <c:v>92050</c:v>
                </c:pt>
                <c:pt idx="15">
                  <c:v>98625</c:v>
                </c:pt>
                <c:pt idx="16">
                  <c:v>105200</c:v>
                </c:pt>
                <c:pt idx="17">
                  <c:v>111775</c:v>
                </c:pt>
                <c:pt idx="18">
                  <c:v>118350</c:v>
                </c:pt>
                <c:pt idx="19">
                  <c:v>124925</c:v>
                </c:pt>
                <c:pt idx="20">
                  <c:v>131500</c:v>
                </c:pt>
                <c:pt idx="21">
                  <c:v>138075</c:v>
                </c:pt>
                <c:pt idx="22">
                  <c:v>144650</c:v>
                </c:pt>
                <c:pt idx="23">
                  <c:v>151225</c:v>
                </c:pt>
                <c:pt idx="24">
                  <c:v>157800</c:v>
                </c:pt>
                <c:pt idx="25">
                  <c:v>164375</c:v>
                </c:pt>
                <c:pt idx="26">
                  <c:v>170950</c:v>
                </c:pt>
                <c:pt idx="27">
                  <c:v>177525</c:v>
                </c:pt>
                <c:pt idx="28">
                  <c:v>184100</c:v>
                </c:pt>
                <c:pt idx="29">
                  <c:v>190675</c:v>
                </c:pt>
                <c:pt idx="30">
                  <c:v>197250</c:v>
                </c:pt>
                <c:pt idx="31">
                  <c:v>203825</c:v>
                </c:pt>
                <c:pt idx="32">
                  <c:v>210400</c:v>
                </c:pt>
                <c:pt idx="33">
                  <c:v>216975</c:v>
                </c:pt>
                <c:pt idx="34">
                  <c:v>223550</c:v>
                </c:pt>
                <c:pt idx="35">
                  <c:v>230125</c:v>
                </c:pt>
                <c:pt idx="36">
                  <c:v>236700</c:v>
                </c:pt>
                <c:pt idx="37">
                  <c:v>243275</c:v>
                </c:pt>
                <c:pt idx="38">
                  <c:v>249850</c:v>
                </c:pt>
                <c:pt idx="39">
                  <c:v>256425</c:v>
                </c:pt>
                <c:pt idx="40">
                  <c:v>263000</c:v>
                </c:pt>
                <c:pt idx="41">
                  <c:v>269575</c:v>
                </c:pt>
                <c:pt idx="42">
                  <c:v>276150</c:v>
                </c:pt>
                <c:pt idx="43">
                  <c:v>282725</c:v>
                </c:pt>
                <c:pt idx="44">
                  <c:v>289300</c:v>
                </c:pt>
                <c:pt idx="45">
                  <c:v>295875</c:v>
                </c:pt>
                <c:pt idx="46">
                  <c:v>302450</c:v>
                </c:pt>
                <c:pt idx="47">
                  <c:v>309025</c:v>
                </c:pt>
                <c:pt idx="48">
                  <c:v>315600</c:v>
                </c:pt>
                <c:pt idx="49">
                  <c:v>322175</c:v>
                </c:pt>
                <c:pt idx="50">
                  <c:v>328750</c:v>
                </c:pt>
              </c:numCache>
            </c:numRef>
          </c:xVal>
          <c:yVal>
            <c:numRef>
              <c:f>'datos completos  '!$D$2:$D$67</c:f>
              <c:numCache>
                <c:formatCode>General</c:formatCode>
                <c:ptCount val="66"/>
                <c:pt idx="0">
                  <c:v>0</c:v>
                </c:pt>
                <c:pt idx="1">
                  <c:v>16440</c:v>
                </c:pt>
                <c:pt idx="2">
                  <c:v>32881</c:v>
                </c:pt>
                <c:pt idx="3">
                  <c:v>49321</c:v>
                </c:pt>
                <c:pt idx="4">
                  <c:v>65762</c:v>
                </c:pt>
                <c:pt idx="5">
                  <c:v>82188</c:v>
                </c:pt>
                <c:pt idx="6">
                  <c:v>98637</c:v>
                </c:pt>
                <c:pt idx="7">
                  <c:v>115049</c:v>
                </c:pt>
                <c:pt idx="8">
                  <c:v>131495</c:v>
                </c:pt>
                <c:pt idx="9">
                  <c:v>147938</c:v>
                </c:pt>
                <c:pt idx="10">
                  <c:v>164376</c:v>
                </c:pt>
                <c:pt idx="11">
                  <c:v>180810</c:v>
                </c:pt>
                <c:pt idx="12">
                  <c:v>197248</c:v>
                </c:pt>
                <c:pt idx="13">
                  <c:v>213690</c:v>
                </c:pt>
                <c:pt idx="14">
                  <c:v>230121</c:v>
                </c:pt>
                <c:pt idx="15">
                  <c:v>246570</c:v>
                </c:pt>
                <c:pt idx="16">
                  <c:v>263002</c:v>
                </c:pt>
                <c:pt idx="17">
                  <c:v>279441</c:v>
                </c:pt>
                <c:pt idx="18">
                  <c:v>295873</c:v>
                </c:pt>
                <c:pt idx="19">
                  <c:v>312314</c:v>
                </c:pt>
                <c:pt idx="20">
                  <c:v>328744</c:v>
                </c:pt>
                <c:pt idx="21">
                  <c:v>345182</c:v>
                </c:pt>
                <c:pt idx="22">
                  <c:v>361618</c:v>
                </c:pt>
                <c:pt idx="23">
                  <c:v>378052</c:v>
                </c:pt>
                <c:pt idx="24">
                  <c:v>394501</c:v>
                </c:pt>
                <c:pt idx="25">
                  <c:v>410935</c:v>
                </c:pt>
                <c:pt idx="26">
                  <c:v>427379</c:v>
                </c:pt>
                <c:pt idx="27">
                  <c:v>443811</c:v>
                </c:pt>
                <c:pt idx="28">
                  <c:v>460250</c:v>
                </c:pt>
                <c:pt idx="29">
                  <c:v>476673</c:v>
                </c:pt>
                <c:pt idx="30">
                  <c:v>493119</c:v>
                </c:pt>
                <c:pt idx="31">
                  <c:v>509551</c:v>
                </c:pt>
                <c:pt idx="32">
                  <c:v>525992</c:v>
                </c:pt>
                <c:pt idx="33">
                  <c:v>542424</c:v>
                </c:pt>
                <c:pt idx="34">
                  <c:v>558856</c:v>
                </c:pt>
                <c:pt idx="35">
                  <c:v>575300</c:v>
                </c:pt>
                <c:pt idx="36">
                  <c:v>591738</c:v>
                </c:pt>
                <c:pt idx="37">
                  <c:v>608181</c:v>
                </c:pt>
                <c:pt idx="38">
                  <c:v>624616</c:v>
                </c:pt>
                <c:pt idx="39">
                  <c:v>641059</c:v>
                </c:pt>
                <c:pt idx="40">
                  <c:v>657492</c:v>
                </c:pt>
                <c:pt idx="41">
                  <c:v>673933</c:v>
                </c:pt>
                <c:pt idx="42">
                  <c:v>690360</c:v>
                </c:pt>
                <c:pt idx="43">
                  <c:v>706802</c:v>
                </c:pt>
                <c:pt idx="44">
                  <c:v>723234</c:v>
                </c:pt>
                <c:pt idx="45">
                  <c:v>739678</c:v>
                </c:pt>
                <c:pt idx="46">
                  <c:v>756106</c:v>
                </c:pt>
                <c:pt idx="47">
                  <c:v>772541</c:v>
                </c:pt>
                <c:pt idx="48">
                  <c:v>788979</c:v>
                </c:pt>
                <c:pt idx="49">
                  <c:v>805413</c:v>
                </c:pt>
                <c:pt idx="50">
                  <c:v>821847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EB-4F3B-B8BA-8C5538E92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580736"/>
        <c:axId val="1090841856"/>
      </c:scatterChart>
      <c:valAx>
        <c:axId val="99758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Medida</a:t>
                </a:r>
                <a:r>
                  <a:rPr lang="en-US" baseline="0"/>
                  <a:t> en pasos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841856"/>
        <c:crosses val="autoZero"/>
        <c:crossBetween val="midCat"/>
      </c:valAx>
      <c:valAx>
        <c:axId val="109084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Medida Encoder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58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0</xdr:row>
      <xdr:rowOff>217170</xdr:rowOff>
    </xdr:from>
    <xdr:to>
      <xdr:col>14</xdr:col>
      <xdr:colOff>335280</xdr:colOff>
      <xdr:row>14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3D3D15-5463-411C-AE35-721DE5750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60960</xdr:colOff>
      <xdr:row>0</xdr:row>
      <xdr:rowOff>240030</xdr:rowOff>
    </xdr:from>
    <xdr:to>
      <xdr:col>22</xdr:col>
      <xdr:colOff>213360</xdr:colOff>
      <xdr:row>13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AE95F9-B294-4C2E-8F39-3827DCBC0A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198120</xdr:colOff>
      <xdr:row>15</xdr:row>
      <xdr:rowOff>72390</xdr:rowOff>
    </xdr:from>
    <xdr:to>
      <xdr:col>14</xdr:col>
      <xdr:colOff>502920</xdr:colOff>
      <xdr:row>30</xdr:row>
      <xdr:rowOff>72390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3CE8E4-7DFE-6587-F25D-289B8ACC7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7FE7F-FBFF-4645-935C-69DC959110C4}">
  <dimension ref="A1:G67"/>
  <sheetViews>
    <sheetView workbookViewId="0">
      <selection activeCell="F15" sqref="F15"/>
    </sheetView>
  </sheetViews>
  <sheetFormatPr defaultRowHeight="14.4" x14ac:dyDescent="0.3"/>
  <cols>
    <col min="1" max="4" width="8.88671875" style="2"/>
  </cols>
  <sheetData>
    <row r="1" spans="1:7" ht="57.6" x14ac:dyDescent="0.3">
      <c r="A1" s="3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5" t="s">
        <v>19</v>
      </c>
      <c r="G1" s="5" t="s">
        <v>20</v>
      </c>
    </row>
    <row r="2" spans="1:7" x14ac:dyDescent="0.3">
      <c r="A2" s="2">
        <v>0</v>
      </c>
      <c r="B2" s="2">
        <v>9.1</v>
      </c>
      <c r="C2" s="4">
        <f>B2-$B$2</f>
        <v>0</v>
      </c>
      <c r="D2" s="4">
        <v>0</v>
      </c>
      <c r="E2" s="8">
        <f>MAX(A:A)-MIN(A:A)</f>
        <v>328750</v>
      </c>
      <c r="F2" s="8">
        <f>MAX(D:D)-MIN(D:D)</f>
        <v>821847</v>
      </c>
      <c r="G2" s="8">
        <f>MAX(C:C)-MIN(C:C)</f>
        <v>824.9</v>
      </c>
    </row>
    <row r="3" spans="1:7" x14ac:dyDescent="0.3">
      <c r="A3" s="2">
        <v>6575</v>
      </c>
      <c r="B3" s="2">
        <v>25.58</v>
      </c>
      <c r="C3" s="4">
        <f t="shared" ref="C3:C52" si="0">B3-$B$2</f>
        <v>16.479999999999997</v>
      </c>
      <c r="D3" s="2">
        <v>16440</v>
      </c>
    </row>
    <row r="4" spans="1:7" x14ac:dyDescent="0.3">
      <c r="A4" s="2">
        <v>13150</v>
      </c>
      <c r="B4" s="2">
        <v>42.15</v>
      </c>
      <c r="C4" s="4">
        <f t="shared" si="0"/>
        <v>33.049999999999997</v>
      </c>
      <c r="D4" s="2">
        <v>32881</v>
      </c>
    </row>
    <row r="5" spans="1:7" x14ac:dyDescent="0.3">
      <c r="A5" s="2">
        <v>19725</v>
      </c>
      <c r="B5" s="2">
        <v>58.8</v>
      </c>
      <c r="C5" s="4">
        <f t="shared" si="0"/>
        <v>49.699999999999996</v>
      </c>
      <c r="D5" s="2">
        <v>49321</v>
      </c>
    </row>
    <row r="6" spans="1:7" x14ac:dyDescent="0.3">
      <c r="A6" s="2">
        <v>26300</v>
      </c>
      <c r="B6" s="2">
        <v>75.599999999999994</v>
      </c>
      <c r="C6" s="4">
        <f t="shared" si="0"/>
        <v>66.5</v>
      </c>
      <c r="D6" s="2">
        <v>65762</v>
      </c>
    </row>
    <row r="7" spans="1:7" x14ac:dyDescent="0.3">
      <c r="A7" s="2">
        <v>32875</v>
      </c>
      <c r="B7" s="2">
        <v>91.58</v>
      </c>
      <c r="C7" s="4">
        <f t="shared" si="0"/>
        <v>82.48</v>
      </c>
      <c r="D7" s="2">
        <v>82188</v>
      </c>
    </row>
    <row r="8" spans="1:7" x14ac:dyDescent="0.3">
      <c r="A8" s="2">
        <v>39450</v>
      </c>
      <c r="B8" s="2">
        <v>108.3</v>
      </c>
      <c r="C8" s="4">
        <f t="shared" si="0"/>
        <v>99.2</v>
      </c>
      <c r="D8" s="2">
        <v>98637</v>
      </c>
    </row>
    <row r="9" spans="1:7" x14ac:dyDescent="0.3">
      <c r="A9" s="2">
        <v>46025</v>
      </c>
      <c r="B9" s="2">
        <v>124.94</v>
      </c>
      <c r="C9" s="4">
        <f t="shared" si="0"/>
        <v>115.84</v>
      </c>
      <c r="D9" s="2">
        <v>115049</v>
      </c>
    </row>
    <row r="10" spans="1:7" x14ac:dyDescent="0.3">
      <c r="A10" s="2">
        <v>52600</v>
      </c>
      <c r="B10" s="2">
        <v>141.33000000000001</v>
      </c>
      <c r="C10" s="4">
        <f t="shared" si="0"/>
        <v>132.23000000000002</v>
      </c>
      <c r="D10" s="2">
        <v>131495</v>
      </c>
    </row>
    <row r="11" spans="1:7" x14ac:dyDescent="0.3">
      <c r="A11" s="2">
        <v>59175</v>
      </c>
      <c r="B11" s="2">
        <v>156</v>
      </c>
      <c r="C11" s="4">
        <f t="shared" si="0"/>
        <v>146.9</v>
      </c>
      <c r="D11" s="2">
        <v>147938</v>
      </c>
    </row>
    <row r="12" spans="1:7" x14ac:dyDescent="0.3">
      <c r="A12" s="2">
        <v>65750</v>
      </c>
      <c r="B12" s="2">
        <v>173</v>
      </c>
      <c r="C12" s="4">
        <f t="shared" si="0"/>
        <v>163.9</v>
      </c>
      <c r="D12" s="2">
        <v>164376</v>
      </c>
    </row>
    <row r="13" spans="1:7" x14ac:dyDescent="0.3">
      <c r="A13" s="2">
        <v>72325</v>
      </c>
      <c r="B13" s="2">
        <v>190</v>
      </c>
      <c r="C13" s="4">
        <f t="shared" si="0"/>
        <v>180.9</v>
      </c>
      <c r="D13" s="2">
        <v>180810</v>
      </c>
    </row>
    <row r="14" spans="1:7" x14ac:dyDescent="0.3">
      <c r="A14" s="2">
        <v>78900</v>
      </c>
      <c r="B14" s="2">
        <v>206</v>
      </c>
      <c r="C14" s="4">
        <f t="shared" si="0"/>
        <v>196.9</v>
      </c>
      <c r="D14" s="2">
        <v>197248</v>
      </c>
    </row>
    <row r="15" spans="1:7" x14ac:dyDescent="0.3">
      <c r="A15" s="2">
        <v>85475</v>
      </c>
      <c r="B15" s="2">
        <v>223</v>
      </c>
      <c r="C15" s="4">
        <f t="shared" si="0"/>
        <v>213.9</v>
      </c>
      <c r="D15" s="2">
        <v>213690</v>
      </c>
    </row>
    <row r="16" spans="1:7" x14ac:dyDescent="0.3">
      <c r="A16" s="2">
        <v>92050</v>
      </c>
      <c r="B16" s="2">
        <v>238</v>
      </c>
      <c r="C16" s="4">
        <f t="shared" si="0"/>
        <v>228.9</v>
      </c>
      <c r="D16" s="2">
        <v>230121</v>
      </c>
    </row>
    <row r="17" spans="1:4" x14ac:dyDescent="0.3">
      <c r="A17" s="2">
        <v>98625</v>
      </c>
      <c r="B17" s="2">
        <v>255</v>
      </c>
      <c r="C17" s="4">
        <f t="shared" si="0"/>
        <v>245.9</v>
      </c>
      <c r="D17" s="2">
        <v>246570</v>
      </c>
    </row>
    <row r="18" spans="1:4" x14ac:dyDescent="0.3">
      <c r="A18" s="2">
        <v>105200</v>
      </c>
      <c r="B18" s="2">
        <v>273</v>
      </c>
      <c r="C18" s="4">
        <f t="shared" si="0"/>
        <v>263.89999999999998</v>
      </c>
      <c r="D18" s="2">
        <v>263002</v>
      </c>
    </row>
    <row r="19" spans="1:4" x14ac:dyDescent="0.3">
      <c r="A19" s="2">
        <v>111775</v>
      </c>
      <c r="B19" s="2">
        <v>289</v>
      </c>
      <c r="C19" s="4">
        <f t="shared" si="0"/>
        <v>279.89999999999998</v>
      </c>
      <c r="D19" s="2">
        <v>279441</v>
      </c>
    </row>
    <row r="20" spans="1:4" x14ac:dyDescent="0.3">
      <c r="A20" s="2">
        <v>118350</v>
      </c>
      <c r="B20" s="2">
        <v>305</v>
      </c>
      <c r="C20" s="4">
        <f t="shared" si="0"/>
        <v>295.89999999999998</v>
      </c>
      <c r="D20" s="2">
        <v>295873</v>
      </c>
    </row>
    <row r="21" spans="1:4" x14ac:dyDescent="0.3">
      <c r="A21" s="2">
        <v>124925</v>
      </c>
      <c r="B21" s="2">
        <v>321</v>
      </c>
      <c r="C21" s="4">
        <f t="shared" si="0"/>
        <v>311.89999999999998</v>
      </c>
      <c r="D21" s="2">
        <v>312314</v>
      </c>
    </row>
    <row r="22" spans="1:4" x14ac:dyDescent="0.3">
      <c r="A22" s="2">
        <v>131500</v>
      </c>
      <c r="B22" s="2">
        <v>337</v>
      </c>
      <c r="C22" s="4">
        <f t="shared" si="0"/>
        <v>327.9</v>
      </c>
      <c r="D22" s="2">
        <v>328744</v>
      </c>
    </row>
    <row r="23" spans="1:4" x14ac:dyDescent="0.3">
      <c r="A23" s="2">
        <v>138075</v>
      </c>
      <c r="B23" s="2">
        <v>354</v>
      </c>
      <c r="C23" s="4">
        <f t="shared" si="0"/>
        <v>344.9</v>
      </c>
      <c r="D23" s="2">
        <v>345182</v>
      </c>
    </row>
    <row r="24" spans="1:4" x14ac:dyDescent="0.3">
      <c r="A24" s="2">
        <v>144650</v>
      </c>
      <c r="B24" s="2">
        <v>371</v>
      </c>
      <c r="C24" s="4">
        <f t="shared" si="0"/>
        <v>361.9</v>
      </c>
      <c r="D24" s="2">
        <v>361618</v>
      </c>
    </row>
    <row r="25" spans="1:4" x14ac:dyDescent="0.3">
      <c r="A25" s="2">
        <v>151225</v>
      </c>
      <c r="B25" s="2">
        <v>387</v>
      </c>
      <c r="C25" s="4">
        <f t="shared" si="0"/>
        <v>377.9</v>
      </c>
      <c r="D25" s="2">
        <v>378052</v>
      </c>
    </row>
    <row r="26" spans="1:4" x14ac:dyDescent="0.3">
      <c r="A26" s="2">
        <v>157800</v>
      </c>
      <c r="B26" s="2">
        <v>405</v>
      </c>
      <c r="C26" s="4">
        <f t="shared" si="0"/>
        <v>395.9</v>
      </c>
      <c r="D26" s="2">
        <v>394501</v>
      </c>
    </row>
    <row r="27" spans="1:4" x14ac:dyDescent="0.3">
      <c r="A27" s="2">
        <v>164375</v>
      </c>
      <c r="B27" s="2">
        <v>420</v>
      </c>
      <c r="C27" s="4">
        <f t="shared" si="0"/>
        <v>410.9</v>
      </c>
      <c r="D27" s="2">
        <v>410935</v>
      </c>
    </row>
    <row r="28" spans="1:4" x14ac:dyDescent="0.3">
      <c r="A28" s="2">
        <v>170950</v>
      </c>
      <c r="B28" s="2">
        <v>437</v>
      </c>
      <c r="C28" s="4">
        <f t="shared" si="0"/>
        <v>427.9</v>
      </c>
      <c r="D28" s="2">
        <v>427379</v>
      </c>
    </row>
    <row r="29" spans="1:4" x14ac:dyDescent="0.3">
      <c r="A29" s="2">
        <v>177525</v>
      </c>
      <c r="B29" s="2">
        <v>454</v>
      </c>
      <c r="C29" s="4">
        <f t="shared" si="0"/>
        <v>444.9</v>
      </c>
      <c r="D29" s="2">
        <v>443811</v>
      </c>
    </row>
    <row r="30" spans="1:4" x14ac:dyDescent="0.3">
      <c r="A30" s="2">
        <v>184100</v>
      </c>
      <c r="B30" s="2">
        <v>471</v>
      </c>
      <c r="C30" s="4">
        <f t="shared" si="0"/>
        <v>461.9</v>
      </c>
      <c r="D30" s="2">
        <v>460250</v>
      </c>
    </row>
    <row r="31" spans="1:4" x14ac:dyDescent="0.3">
      <c r="A31" s="2">
        <v>190675</v>
      </c>
      <c r="B31" s="2">
        <v>487</v>
      </c>
      <c r="C31" s="4">
        <f t="shared" si="0"/>
        <v>477.9</v>
      </c>
      <c r="D31" s="2">
        <v>476673</v>
      </c>
    </row>
    <row r="32" spans="1:4" x14ac:dyDescent="0.3">
      <c r="A32" s="2">
        <v>197250</v>
      </c>
      <c r="B32" s="2">
        <v>503</v>
      </c>
      <c r="C32" s="4">
        <f t="shared" si="0"/>
        <v>493.9</v>
      </c>
      <c r="D32" s="2">
        <v>493119</v>
      </c>
    </row>
    <row r="33" spans="1:4" x14ac:dyDescent="0.3">
      <c r="A33" s="2">
        <v>203825</v>
      </c>
      <c r="B33" s="2">
        <v>520</v>
      </c>
      <c r="C33" s="4">
        <f t="shared" si="0"/>
        <v>510.9</v>
      </c>
      <c r="D33" s="2">
        <v>509551</v>
      </c>
    </row>
    <row r="34" spans="1:4" x14ac:dyDescent="0.3">
      <c r="A34" s="2">
        <v>210400</v>
      </c>
      <c r="B34" s="2">
        <v>537</v>
      </c>
      <c r="C34" s="4">
        <f t="shared" si="0"/>
        <v>527.9</v>
      </c>
      <c r="D34" s="2">
        <v>525992</v>
      </c>
    </row>
    <row r="35" spans="1:4" x14ac:dyDescent="0.3">
      <c r="A35" s="2">
        <v>216975</v>
      </c>
      <c r="B35" s="2">
        <v>553</v>
      </c>
      <c r="C35" s="4">
        <f t="shared" si="0"/>
        <v>543.9</v>
      </c>
      <c r="D35" s="2">
        <v>542424</v>
      </c>
    </row>
    <row r="36" spans="1:4" x14ac:dyDescent="0.3">
      <c r="A36" s="2">
        <v>223550</v>
      </c>
      <c r="B36" s="2">
        <v>570</v>
      </c>
      <c r="C36" s="4">
        <f t="shared" si="0"/>
        <v>560.9</v>
      </c>
      <c r="D36" s="2">
        <v>558856</v>
      </c>
    </row>
    <row r="37" spans="1:4" x14ac:dyDescent="0.3">
      <c r="A37" s="2">
        <v>230125</v>
      </c>
      <c r="B37" s="2">
        <v>585</v>
      </c>
      <c r="C37" s="4">
        <f t="shared" si="0"/>
        <v>575.9</v>
      </c>
      <c r="D37" s="2">
        <v>575300</v>
      </c>
    </row>
    <row r="38" spans="1:4" x14ac:dyDescent="0.3">
      <c r="A38" s="2">
        <v>236700</v>
      </c>
      <c r="B38" s="2">
        <v>602</v>
      </c>
      <c r="C38" s="4">
        <f t="shared" si="0"/>
        <v>592.9</v>
      </c>
      <c r="D38" s="2">
        <v>591738</v>
      </c>
    </row>
    <row r="39" spans="1:4" x14ac:dyDescent="0.3">
      <c r="A39" s="2">
        <v>243275</v>
      </c>
      <c r="B39" s="2">
        <v>619</v>
      </c>
      <c r="C39" s="4">
        <f t="shared" si="0"/>
        <v>609.9</v>
      </c>
      <c r="D39" s="2">
        <v>608181</v>
      </c>
    </row>
    <row r="40" spans="1:4" x14ac:dyDescent="0.3">
      <c r="A40" s="2">
        <v>249850</v>
      </c>
      <c r="B40" s="2">
        <v>636</v>
      </c>
      <c r="C40" s="4">
        <f t="shared" si="0"/>
        <v>626.9</v>
      </c>
      <c r="D40" s="2">
        <v>624616</v>
      </c>
    </row>
    <row r="41" spans="1:4" x14ac:dyDescent="0.3">
      <c r="A41" s="2">
        <v>256425</v>
      </c>
      <c r="B41" s="2">
        <v>651</v>
      </c>
      <c r="C41" s="4">
        <f t="shared" si="0"/>
        <v>641.9</v>
      </c>
      <c r="D41" s="2">
        <v>641059</v>
      </c>
    </row>
    <row r="42" spans="1:4" x14ac:dyDescent="0.3">
      <c r="A42" s="2">
        <v>263000</v>
      </c>
      <c r="B42" s="2">
        <v>668</v>
      </c>
      <c r="C42" s="4">
        <f t="shared" si="0"/>
        <v>658.9</v>
      </c>
      <c r="D42" s="2">
        <v>657492</v>
      </c>
    </row>
    <row r="43" spans="1:4" x14ac:dyDescent="0.3">
      <c r="A43" s="2">
        <v>269575</v>
      </c>
      <c r="B43" s="2">
        <v>684</v>
      </c>
      <c r="C43" s="4">
        <f t="shared" si="0"/>
        <v>674.9</v>
      </c>
      <c r="D43" s="2">
        <v>673933</v>
      </c>
    </row>
    <row r="44" spans="1:4" x14ac:dyDescent="0.3">
      <c r="A44" s="2">
        <v>276150</v>
      </c>
      <c r="B44" s="2">
        <v>701</v>
      </c>
      <c r="C44" s="4">
        <f t="shared" si="0"/>
        <v>691.9</v>
      </c>
      <c r="D44" s="2">
        <v>690360</v>
      </c>
    </row>
    <row r="45" spans="1:4" x14ac:dyDescent="0.3">
      <c r="A45" s="2">
        <v>282725</v>
      </c>
      <c r="B45" s="2">
        <v>718</v>
      </c>
      <c r="C45" s="4">
        <f t="shared" si="0"/>
        <v>708.9</v>
      </c>
      <c r="D45" s="2">
        <v>706802</v>
      </c>
    </row>
    <row r="46" spans="1:4" x14ac:dyDescent="0.3">
      <c r="A46" s="2">
        <v>289300</v>
      </c>
      <c r="B46" s="2">
        <v>734</v>
      </c>
      <c r="C46" s="4">
        <f t="shared" si="0"/>
        <v>724.9</v>
      </c>
      <c r="D46" s="2">
        <v>723234</v>
      </c>
    </row>
    <row r="47" spans="1:4" x14ac:dyDescent="0.3">
      <c r="A47" s="2">
        <v>295875</v>
      </c>
      <c r="B47" s="2">
        <v>750</v>
      </c>
      <c r="C47" s="4">
        <f t="shared" si="0"/>
        <v>740.9</v>
      </c>
      <c r="D47" s="2">
        <v>739678</v>
      </c>
    </row>
    <row r="48" spans="1:4" x14ac:dyDescent="0.3">
      <c r="A48" s="2">
        <v>302450</v>
      </c>
      <c r="B48" s="2">
        <v>768</v>
      </c>
      <c r="C48" s="4">
        <f t="shared" si="0"/>
        <v>758.9</v>
      </c>
      <c r="D48" s="2">
        <v>756106</v>
      </c>
    </row>
    <row r="49" spans="1:4" x14ac:dyDescent="0.3">
      <c r="A49" s="2">
        <v>309025</v>
      </c>
      <c r="B49" s="2">
        <v>784</v>
      </c>
      <c r="C49" s="4">
        <f t="shared" si="0"/>
        <v>774.9</v>
      </c>
      <c r="D49" s="2">
        <v>772541</v>
      </c>
    </row>
    <row r="50" spans="1:4" x14ac:dyDescent="0.3">
      <c r="A50" s="2">
        <v>315600</v>
      </c>
      <c r="B50" s="2">
        <v>800</v>
      </c>
      <c r="C50" s="4">
        <f t="shared" si="0"/>
        <v>790.9</v>
      </c>
      <c r="D50" s="2">
        <v>788979</v>
      </c>
    </row>
    <row r="51" spans="1:4" x14ac:dyDescent="0.3">
      <c r="A51" s="2">
        <v>322175</v>
      </c>
      <c r="B51" s="2">
        <v>817</v>
      </c>
      <c r="C51" s="4">
        <f t="shared" si="0"/>
        <v>807.9</v>
      </c>
      <c r="D51" s="2">
        <v>805413</v>
      </c>
    </row>
    <row r="52" spans="1:4" x14ac:dyDescent="0.3">
      <c r="A52" s="2">
        <v>328750</v>
      </c>
      <c r="B52" s="2">
        <v>834</v>
      </c>
      <c r="C52" s="4">
        <f t="shared" si="0"/>
        <v>824.9</v>
      </c>
      <c r="D52" s="2">
        <v>821847</v>
      </c>
    </row>
    <row r="67" spans="2:3" x14ac:dyDescent="0.3">
      <c r="B67" s="1"/>
      <c r="C6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3084B-BFBF-453D-A919-ECCF1790EBC9}">
  <dimension ref="A1:L26"/>
  <sheetViews>
    <sheetView workbookViewId="0">
      <selection activeCell="F6" sqref="F6"/>
    </sheetView>
  </sheetViews>
  <sheetFormatPr defaultRowHeight="14.4" x14ac:dyDescent="0.3"/>
  <cols>
    <col min="12" max="12" width="12" bestFit="1" customWidth="1"/>
  </cols>
  <sheetData>
    <row r="1" spans="1:12" ht="43.2" x14ac:dyDescent="0.3">
      <c r="A1" s="7" t="s">
        <v>6</v>
      </c>
      <c r="B1" s="3" t="s">
        <v>5</v>
      </c>
      <c r="C1" s="3" t="s">
        <v>8</v>
      </c>
      <c r="D1" s="3" t="s">
        <v>9</v>
      </c>
      <c r="E1" s="6" t="s">
        <v>10</v>
      </c>
      <c r="F1" s="6" t="s">
        <v>4</v>
      </c>
      <c r="G1" s="3" t="s">
        <v>7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</row>
    <row r="2" spans="1:12" x14ac:dyDescent="0.3">
      <c r="A2" s="2">
        <v>13148</v>
      </c>
      <c r="B2" s="2">
        <f>A2*$E$2+$F$2</f>
        <v>32876.124919999995</v>
      </c>
      <c r="C2" s="2">
        <v>32875</v>
      </c>
      <c r="D2" s="2">
        <f>((ABS(B2-C2))/C2)*100</f>
        <v>3.421809885915574E-3</v>
      </c>
      <c r="E2" s="2">
        <v>2.4999899999999999</v>
      </c>
      <c r="F2" s="2">
        <v>6.2564000000000002</v>
      </c>
      <c r="G2" s="1">
        <v>328750</v>
      </c>
      <c r="H2" s="2">
        <v>200</v>
      </c>
      <c r="I2" s="2">
        <v>20000</v>
      </c>
      <c r="J2" s="2">
        <f>1/398.77</f>
        <v>2.507711211976829E-3</v>
      </c>
      <c r="K2" s="2">
        <f>I2/H2</f>
        <v>100</v>
      </c>
      <c r="L2" s="2">
        <f>J2/K2</f>
        <v>2.5077112119768291E-5</v>
      </c>
    </row>
    <row r="3" spans="1:12" x14ac:dyDescent="0.3">
      <c r="A3" s="2">
        <v>26296</v>
      </c>
      <c r="B3" s="2">
        <f t="shared" ref="B3:B26" si="0">A3*$E$2+$F$2</f>
        <v>65745.993439999991</v>
      </c>
      <c r="C3" s="2">
        <v>65749</v>
      </c>
      <c r="D3" s="2">
        <f t="shared" ref="D3:D26" si="1">((ABS(B3-C3))/C3)*100</f>
        <v>4.5727843769622408E-3</v>
      </c>
    </row>
    <row r="4" spans="1:12" x14ac:dyDescent="0.3">
      <c r="A4" s="2">
        <v>39444</v>
      </c>
      <c r="B4" s="2">
        <f t="shared" si="0"/>
        <v>98615.861959999995</v>
      </c>
      <c r="C4" s="2">
        <v>98614</v>
      </c>
      <c r="D4" s="2">
        <f t="shared" si="1"/>
        <v>1.8881294745114526E-3</v>
      </c>
    </row>
    <row r="5" spans="1:12" x14ac:dyDescent="0.3">
      <c r="A5" s="2">
        <v>52592</v>
      </c>
      <c r="B5" s="2">
        <f t="shared" si="0"/>
        <v>131485.73048</v>
      </c>
      <c r="C5" s="2">
        <v>131473</v>
      </c>
      <c r="D5" s="2">
        <f t="shared" si="1"/>
        <v>9.6829615206151468E-3</v>
      </c>
    </row>
    <row r="6" spans="1:12" ht="28.8" x14ac:dyDescent="0.3">
      <c r="A6" s="2">
        <v>65740</v>
      </c>
      <c r="B6" s="2">
        <f t="shared" si="0"/>
        <v>164355.59900000002</v>
      </c>
      <c r="C6" s="2">
        <v>164340</v>
      </c>
      <c r="D6" s="2">
        <f t="shared" si="1"/>
        <v>9.4919070220375636E-3</v>
      </c>
      <c r="E6" s="1" t="s">
        <v>16</v>
      </c>
      <c r="F6" s="2">
        <f xml:space="preserve"> AVERAGE(D:D)</f>
        <v>2.92392415019319E-3</v>
      </c>
    </row>
    <row r="7" spans="1:12" ht="43.2" x14ac:dyDescent="0.3">
      <c r="A7" s="2">
        <v>78888</v>
      </c>
      <c r="B7" s="2">
        <f t="shared" si="0"/>
        <v>197225.46752000001</v>
      </c>
      <c r="C7" s="2">
        <v>197216</v>
      </c>
      <c r="D7" s="2">
        <f t="shared" si="1"/>
        <v>4.8005841311078244E-3</v>
      </c>
      <c r="E7" s="1" t="s">
        <v>17</v>
      </c>
      <c r="F7" s="2">
        <f>STDEVP(D:D)</f>
        <v>2.7147631319025547E-3</v>
      </c>
    </row>
    <row r="8" spans="1:12" x14ac:dyDescent="0.3">
      <c r="A8" s="2">
        <v>92036</v>
      </c>
      <c r="B8" s="2">
        <f t="shared" si="0"/>
        <v>230095.33603999999</v>
      </c>
      <c r="C8" s="2">
        <v>230083</v>
      </c>
      <c r="D8" s="2">
        <f t="shared" si="1"/>
        <v>5.3615608280466968E-3</v>
      </c>
    </row>
    <row r="9" spans="1:12" x14ac:dyDescent="0.3">
      <c r="A9" s="2">
        <v>105184</v>
      </c>
      <c r="B9" s="2">
        <f t="shared" si="0"/>
        <v>262965.20455999998</v>
      </c>
      <c r="C9" s="2">
        <v>262960</v>
      </c>
      <c r="D9" s="2">
        <f t="shared" si="1"/>
        <v>1.9792211743169144E-3</v>
      </c>
    </row>
    <row r="10" spans="1:12" x14ac:dyDescent="0.3">
      <c r="A10" s="2">
        <v>118332</v>
      </c>
      <c r="B10" s="2">
        <f t="shared" si="0"/>
        <v>295835.07308</v>
      </c>
      <c r="C10" s="2">
        <v>295826</v>
      </c>
      <c r="D10" s="2">
        <f t="shared" si="1"/>
        <v>3.0670326475705102E-3</v>
      </c>
    </row>
    <row r="11" spans="1:12" x14ac:dyDescent="0.3">
      <c r="A11" s="2">
        <v>131480</v>
      </c>
      <c r="B11" s="2">
        <f t="shared" si="0"/>
        <v>328704.94160000002</v>
      </c>
      <c r="C11" s="2">
        <v>328695</v>
      </c>
      <c r="D11" s="2">
        <f t="shared" si="1"/>
        <v>3.0245668476916645E-3</v>
      </c>
    </row>
    <row r="12" spans="1:12" x14ac:dyDescent="0.3">
      <c r="A12" s="2">
        <v>144628</v>
      </c>
      <c r="B12" s="2">
        <f t="shared" si="0"/>
        <v>361574.81011999998</v>
      </c>
      <c r="C12" s="2">
        <v>361568</v>
      </c>
      <c r="D12" s="2">
        <f t="shared" si="1"/>
        <v>1.8834963271030865E-3</v>
      </c>
    </row>
    <row r="13" spans="1:12" x14ac:dyDescent="0.3">
      <c r="A13" s="2">
        <v>157776</v>
      </c>
      <c r="B13" s="2">
        <f t="shared" si="0"/>
        <v>394444.67864</v>
      </c>
      <c r="C13" s="2">
        <v>394441</v>
      </c>
      <c r="D13" s="2">
        <f t="shared" si="1"/>
        <v>9.326211017612945E-4</v>
      </c>
    </row>
    <row r="14" spans="1:12" x14ac:dyDescent="0.3">
      <c r="A14" s="2">
        <v>170924</v>
      </c>
      <c r="B14" s="2">
        <f t="shared" si="0"/>
        <v>427314.54716000002</v>
      </c>
      <c r="C14" s="2">
        <v>427315</v>
      </c>
      <c r="D14" s="2">
        <f t="shared" si="1"/>
        <v>1.0597334518646731E-4</v>
      </c>
    </row>
    <row r="15" spans="1:12" x14ac:dyDescent="0.3">
      <c r="A15" s="2">
        <v>184072</v>
      </c>
      <c r="B15" s="2">
        <f t="shared" si="0"/>
        <v>460184.41567999998</v>
      </c>
      <c r="C15" s="2">
        <v>460177</v>
      </c>
      <c r="D15" s="2">
        <f t="shared" si="1"/>
        <v>1.6114842766971013E-3</v>
      </c>
    </row>
    <row r="16" spans="1:12" x14ac:dyDescent="0.3">
      <c r="A16" s="2">
        <v>197220</v>
      </c>
      <c r="B16" s="2">
        <f t="shared" si="0"/>
        <v>493054.28419999999</v>
      </c>
      <c r="C16" s="2">
        <v>493047</v>
      </c>
      <c r="D16" s="2">
        <f t="shared" si="1"/>
        <v>1.4773845089808067E-3</v>
      </c>
    </row>
    <row r="17" spans="1:4" x14ac:dyDescent="0.3">
      <c r="A17" s="2">
        <v>210368</v>
      </c>
      <c r="B17" s="2">
        <f t="shared" si="0"/>
        <v>525924.1527199999</v>
      </c>
      <c r="C17" s="2">
        <v>525917</v>
      </c>
      <c r="D17" s="2">
        <f t="shared" si="1"/>
        <v>1.3600473078254482E-3</v>
      </c>
    </row>
    <row r="18" spans="1:4" x14ac:dyDescent="0.3">
      <c r="A18" s="2">
        <v>223516</v>
      </c>
      <c r="B18" s="2">
        <f t="shared" si="0"/>
        <v>558794.02123999991</v>
      </c>
      <c r="C18" s="2">
        <v>558780</v>
      </c>
      <c r="D18" s="2">
        <f t="shared" si="1"/>
        <v>2.509259458089864E-3</v>
      </c>
    </row>
    <row r="19" spans="1:4" x14ac:dyDescent="0.3">
      <c r="A19" s="2">
        <v>236664</v>
      </c>
      <c r="B19" s="2">
        <f t="shared" si="0"/>
        <v>591663.88975999993</v>
      </c>
      <c r="C19" s="2">
        <v>591657</v>
      </c>
      <c r="D19" s="2">
        <f t="shared" si="1"/>
        <v>1.1644855042588394E-3</v>
      </c>
    </row>
    <row r="20" spans="1:4" x14ac:dyDescent="0.3">
      <c r="A20" s="2">
        <v>249812</v>
      </c>
      <c r="B20" s="2">
        <f t="shared" si="0"/>
        <v>624533.75827999995</v>
      </c>
      <c r="C20" s="2">
        <v>624536</v>
      </c>
      <c r="D20" s="2">
        <f t="shared" si="1"/>
        <v>3.589416783098331E-4</v>
      </c>
    </row>
    <row r="21" spans="1:4" x14ac:dyDescent="0.3">
      <c r="A21" s="2">
        <v>262960</v>
      </c>
      <c r="B21" s="2">
        <f t="shared" si="0"/>
        <v>657403.62679999997</v>
      </c>
      <c r="C21" s="2">
        <v>657403</v>
      </c>
      <c r="D21" s="2">
        <f t="shared" si="1"/>
        <v>9.5344864560867546E-5</v>
      </c>
    </row>
    <row r="22" spans="1:4" x14ac:dyDescent="0.3">
      <c r="A22" s="2">
        <v>276108</v>
      </c>
      <c r="B22" s="2">
        <f t="shared" si="0"/>
        <v>690273.49531999999</v>
      </c>
      <c r="C22" s="2">
        <v>690267</v>
      </c>
      <c r="D22" s="2">
        <f t="shared" si="1"/>
        <v>9.4098660373265121E-4</v>
      </c>
    </row>
    <row r="23" spans="1:4" x14ac:dyDescent="0.3">
      <c r="A23" s="2">
        <v>289256</v>
      </c>
      <c r="B23" s="2">
        <f t="shared" si="0"/>
        <v>723143.36383999989</v>
      </c>
      <c r="C23" s="2">
        <v>723130</v>
      </c>
      <c r="D23" s="2">
        <f t="shared" si="1"/>
        <v>1.8480549831826952E-3</v>
      </c>
    </row>
    <row r="24" spans="1:4" x14ac:dyDescent="0.3">
      <c r="A24" s="2">
        <v>302404</v>
      </c>
      <c r="B24" s="2">
        <f t="shared" si="0"/>
        <v>756013.23235999991</v>
      </c>
      <c r="C24" s="2">
        <v>756003</v>
      </c>
      <c r="D24" s="2">
        <f t="shared" si="1"/>
        <v>1.3534814015165552E-3</v>
      </c>
    </row>
    <row r="25" spans="1:4" x14ac:dyDescent="0.3">
      <c r="A25" s="2">
        <v>315552</v>
      </c>
      <c r="B25" s="2">
        <f t="shared" si="0"/>
        <v>788883.10087999993</v>
      </c>
      <c r="C25" s="2">
        <v>788872</v>
      </c>
      <c r="D25" s="2">
        <f t="shared" si="1"/>
        <v>1.4071839284352065E-3</v>
      </c>
    </row>
    <row r="26" spans="1:4" x14ac:dyDescent="0.3">
      <c r="A26" s="2">
        <v>328700</v>
      </c>
      <c r="B26" s="2">
        <f t="shared" si="0"/>
        <v>821752.96939999994</v>
      </c>
      <c r="C26" s="2">
        <v>821681</v>
      </c>
      <c r="D26" s="2">
        <f t="shared" si="1"/>
        <v>8.7588005564134454E-3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5E8E9-7FB7-4425-8436-5E24FEE4654E}">
  <dimension ref="A1:I2"/>
  <sheetViews>
    <sheetView tabSelected="1" workbookViewId="0">
      <selection sqref="A1:I2"/>
    </sheetView>
  </sheetViews>
  <sheetFormatPr defaultRowHeight="14.4" x14ac:dyDescent="0.3"/>
  <cols>
    <col min="4" max="4" width="11.77734375" customWidth="1"/>
    <col min="5" max="5" width="13.5546875" customWidth="1"/>
    <col min="6" max="6" width="19.33203125" customWidth="1"/>
    <col min="7" max="7" width="13.44140625" customWidth="1"/>
    <col min="8" max="8" width="15" customWidth="1"/>
    <col min="9" max="9" width="12.109375" customWidth="1"/>
  </cols>
  <sheetData>
    <row r="1" spans="1:9" ht="72.599999999999994" customHeight="1" x14ac:dyDescent="0.3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</row>
    <row r="2" spans="1:9" x14ac:dyDescent="0.3">
      <c r="A2" s="2">
        <v>328750</v>
      </c>
      <c r="B2" s="2">
        <v>821847</v>
      </c>
      <c r="C2" s="2">
        <v>824.9</v>
      </c>
      <c r="D2" s="2">
        <v>200</v>
      </c>
      <c r="E2" s="2">
        <v>20000</v>
      </c>
      <c r="F2" s="9">
        <f>1/398.77</f>
        <v>2.507711211976829E-3</v>
      </c>
      <c r="G2" s="2">
        <v>100</v>
      </c>
      <c r="H2" s="2">
        <v>2.5077112119768291E-5</v>
      </c>
      <c r="I2" s="9">
        <v>2.92392415019319E-3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completos  </vt:lpstr>
      <vt:lpstr>Medidas error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orozco</dc:creator>
  <cp:lastModifiedBy>julian orozco</cp:lastModifiedBy>
  <dcterms:created xsi:type="dcterms:W3CDTF">2024-07-25T16:42:44Z</dcterms:created>
  <dcterms:modified xsi:type="dcterms:W3CDTF">2024-07-29T21:30:40Z</dcterms:modified>
</cp:coreProperties>
</file>