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batch\ffmpeg_config\panopto_trim_join_convert\"/>
    </mc:Choice>
  </mc:AlternateContent>
  <bookViews>
    <workbookView xWindow="0" yWindow="0" windowWidth="38400" windowHeight="17430"/>
  </bookViews>
  <sheets>
    <sheet name="README" sheetId="2" r:id="rId1"/>
    <sheet name="CONFIG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2" i="1"/>
  <c r="L3" i="1"/>
  <c r="L4" i="1"/>
  <c r="L5" i="1"/>
  <c r="L6" i="1"/>
  <c r="I2" i="1"/>
  <c r="H2" i="1"/>
  <c r="L2" i="1" s="1"/>
  <c r="H3" i="1"/>
  <c r="J3" i="1" s="1"/>
  <c r="K3" i="1" s="1"/>
  <c r="I3" i="1"/>
  <c r="H4" i="1"/>
  <c r="I4" i="1"/>
  <c r="H5" i="1"/>
  <c r="I5" i="1"/>
  <c r="H6" i="1"/>
  <c r="J6" i="1" s="1"/>
  <c r="K6" i="1" s="1"/>
  <c r="I6" i="1"/>
  <c r="G5" i="1"/>
  <c r="G6" i="1"/>
  <c r="G2" i="1"/>
  <c r="G4" i="1"/>
  <c r="G3" i="1"/>
  <c r="J2" i="1" l="1"/>
  <c r="K2" i="1" s="1"/>
  <c r="J5" i="1"/>
  <c r="K5" i="1" s="1"/>
  <c r="J4" i="1"/>
  <c r="K4" i="1" s="1"/>
</calcChain>
</file>

<file path=xl/sharedStrings.xml><?xml version="1.0" encoding="utf-8"?>
<sst xmlns="http://schemas.openxmlformats.org/spreadsheetml/2006/main" count="26" uniqueCount="26">
  <si>
    <t>D:\education\VUB\Objectgericht programmeren\recordings\ch02-01-V.mp4</t>
  </si>
  <si>
    <t>D:\education\VUB\Objectgericht programmeren\recordings\ch02-01-A.mp4</t>
  </si>
  <si>
    <t>D:\education\VUB\Objectgericht programmeren\recordings\ch02-02-A.mp4</t>
  </si>
  <si>
    <t>D:\education\VUB\Objectgericht programmeren\recordings\ch02-02-V.mp4</t>
  </si>
  <si>
    <t>D:\education\VUB\Objectgericht programmeren\recordings\ch03-01-A.mp4</t>
  </si>
  <si>
    <t>D:\education\VUB\Objectgericht programmeren\recordings\ch03-01-V.mp4</t>
  </si>
  <si>
    <t>D:\education\VUB\Objectgericht programmeren\recordings\ch03-02-A.mp4</t>
  </si>
  <si>
    <t>D:\education\VUB\Objectgericht programmeren\recordings\ch03-02-V.mp4</t>
  </si>
  <si>
    <t>D:\education\VUB\Objectgericht programmeren\recordings\ch01-A.mp4</t>
  </si>
  <si>
    <t>D:\education\VUB\Objectgericht programmeren\recordings\ch01-V.mp4</t>
  </si>
  <si>
    <t>video_file</t>
  </si>
  <si>
    <t>audio_file</t>
  </si>
  <si>
    <t>video_transition_s</t>
  </si>
  <si>
    <t>video_transition_m</t>
  </si>
  <si>
    <t>panopto_transition_s</t>
  </si>
  <si>
    <t>panopto_transition_m</t>
  </si>
  <si>
    <t>delta_total_s</t>
  </si>
  <si>
    <t>cut_video_file</t>
  </si>
  <si>
    <t>cut_video_cmd</t>
  </si>
  <si>
    <t>video_file_folder</t>
  </si>
  <si>
    <t>video_file_name</t>
  </si>
  <si>
    <t>combined_video_file_name</t>
  </si>
  <si>
    <t>combined_video_cmd</t>
  </si>
  <si>
    <t>README</t>
  </si>
  <si>
    <t>video file is first trimmed</t>
  </si>
  <si>
    <t>then it is joined to the audio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</si>
</sst>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32629"/>
      <name val="Cascadia Mono"/>
      <family val="3"/>
    </font>
    <font>
      <b/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quotePrefix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/>
  </cellXfs>
  <cellStyles count="1">
    <cellStyle name="Normal" xfId="0" builtinId="0"/>
  </cellStyles>
  <dxfs count="15">
    <dxf>
      <numFmt numFmtId="0" formatCode="General"/>
      <alignment vertical="center" textRotation="0" wrapText="1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32629"/>
        <name val="Cascadia Mono"/>
        <scheme val="none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M1048576" totalsRowShown="0" headerRowDxfId="14" dataDxfId="13">
  <autoFilter ref="A1:M1048576"/>
  <tableColumns count="13">
    <tableColumn id="1" name="video_file" dataDxfId="12"/>
    <tableColumn id="2" name="audio_file" dataDxfId="11"/>
    <tableColumn id="3" name="video_transition_m" dataDxfId="10"/>
    <tableColumn id="4" name="video_transition_s" dataDxfId="9"/>
    <tableColumn id="5" name="panopto_transition_m" dataDxfId="8"/>
    <tableColumn id="6" name="panopto_transition_s" dataDxfId="7"/>
    <tableColumn id="7" name="delta_total_s" dataDxfId="6"/>
    <tableColumn id="8" name="video_file_folder" dataDxfId="5"/>
    <tableColumn id="9" name="video_file_name" dataDxfId="4"/>
    <tableColumn id="10" name="cut_video_file" dataDxfId="3"/>
    <tableColumn id="11" name="cut_video_cmd" dataDxfId="2">
      <calculatedColumnFormula>"""C:\Program Files\ffmpeg\5.1\bin\ffmpeg.exe"" -i """&amp;Table1[[#This Row],[video_file]]&amp;""" -c:v libx264 -preset veryfast -crf 25 -ss "&amp;Table1[[#This Row],[delta_total_s]]&amp;"s -y """&amp;Table1[[#This Row],[cut_video_file]]&amp;""""</calculatedColumnFormula>
    </tableColumn>
    <tableColumn id="13" name="combined_video_file_name" dataDxfId="1">
      <calculatedColumnFormula>SUBSTITUTE(Table1[[#This Row],[video_file_folder]]&amp;"combined\"&amp;Table1[[#This Row],[video_file_name]],"-V","")</calculatedColumnFormula>
    </tableColumn>
    <tableColumn id="12" name="combined_video_cmd" dataDxfId="0">
      <calculatedColumnFormula>"""C:\Program Files\ffmpeg\5.1\bin\ffmpeg.exe"" -i """&amp;Table1[[#This Row],[video_file]]&amp;""" -i """"&amp;[@[audio_file]]&amp;"""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4.25" x14ac:dyDescent="0.45"/>
  <sheetData>
    <row r="1" spans="1:1" ht="36" x14ac:dyDescent="1.05">
      <c r="A1" s="11" t="s">
        <v>23</v>
      </c>
    </row>
    <row r="3" spans="1:1" x14ac:dyDescent="0.45">
      <c r="A3" t="s">
        <v>24</v>
      </c>
    </row>
    <row r="4" spans="1:1" x14ac:dyDescent="0.45">
      <c r="A4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zoomScale="85" zoomScaleNormal="85" workbookViewId="0">
      <selection activeCell="K2" sqref="K2"/>
    </sheetView>
  </sheetViews>
  <sheetFormatPr defaultColWidth="9.1328125" defaultRowHeight="14.25" x14ac:dyDescent="0.45"/>
  <cols>
    <col min="1" max="2" width="21.59765625" style="10" customWidth="1"/>
    <col min="3" max="6" width="8.86328125" style="10" customWidth="1"/>
    <col min="7" max="7" width="18" style="10" customWidth="1"/>
    <col min="8" max="8" width="22.59765625" style="10" customWidth="1"/>
    <col min="9" max="9" width="20.265625" style="10" customWidth="1"/>
    <col min="10" max="10" width="14.1328125" style="10" customWidth="1"/>
    <col min="11" max="11" width="50.59765625" style="10" customWidth="1"/>
    <col min="12" max="12" width="13.59765625" style="10" customWidth="1"/>
    <col min="13" max="13" width="103.1328125" style="9" customWidth="1"/>
    <col min="14" max="16384" width="9.1328125" style="10"/>
  </cols>
  <sheetData>
    <row r="1" spans="1:13" s="3" customFormat="1" ht="75.75" customHeight="1" x14ac:dyDescent="0.45">
      <c r="A1" s="1" t="s">
        <v>10</v>
      </c>
      <c r="B1" s="1" t="s">
        <v>11</v>
      </c>
      <c r="C1" s="1" t="s">
        <v>13</v>
      </c>
      <c r="D1" s="1" t="s">
        <v>12</v>
      </c>
      <c r="E1" s="1" t="s">
        <v>15</v>
      </c>
      <c r="F1" s="1" t="s">
        <v>14</v>
      </c>
      <c r="G1" s="2" t="s">
        <v>16</v>
      </c>
      <c r="H1" s="2" t="s">
        <v>19</v>
      </c>
      <c r="I1" s="2" t="s">
        <v>20</v>
      </c>
      <c r="J1" s="2" t="s">
        <v>17</v>
      </c>
      <c r="K1" s="4" t="s">
        <v>18</v>
      </c>
      <c r="L1" s="2" t="s">
        <v>21</v>
      </c>
      <c r="M1" s="4" t="s">
        <v>22</v>
      </c>
    </row>
    <row r="2" spans="1:13" s="6" customFormat="1" ht="91.5" customHeight="1" x14ac:dyDescent="0.45">
      <c r="A2" s="5" t="s">
        <v>9</v>
      </c>
      <c r="B2" s="5" t="s">
        <v>8</v>
      </c>
      <c r="C2" s="6">
        <v>0</v>
      </c>
      <c r="D2" s="6">
        <v>35</v>
      </c>
      <c r="E2" s="6">
        <v>0</v>
      </c>
      <c r="F2" s="6">
        <v>27</v>
      </c>
      <c r="G2" s="6">
        <f>(C2*60+D2)-(E2*60+F2)</f>
        <v>8</v>
      </c>
      <c r="H2" s="6" t="str">
        <f>LEFT(Table1[[#This Row],[video_file]],FIND("?",SUBSTITUTE(Table1[[#This Row],[video_file]],"\","?",LEN(Table1[[#This Row],[video_file]])-LEN(SUBSTITUTE(Table1[[#This Row],[video_file]],"\","")))))</f>
        <v>D:\education\VUB\Objectgericht programmeren\recordings\</v>
      </c>
      <c r="I2" s="6" t="str">
        <f>MID(Table1[[#This Row],[video_file]],FIND("*",SUBSTITUTE(Table1[[#This Row],[video_file]],"\","*",LEN(Table1[[#This Row],[video_file]])-LEN(SUBSTITUTE(Table1[[#This Row],[video_file]],"\",""))))+1,LEN(Table1[[#This Row],[video_file]]))</f>
        <v>ch01-V.mp4</v>
      </c>
      <c r="J2" s="6" t="str">
        <f>Table1[[#This Row],[video_file_folder]]&amp;"cut_video\"&amp;Table1[[#This Row],[video_file_name]]</f>
        <v>D:\education\VUB\Objectgericht programmeren\recordings\cut_video\ch01-V.mp4</v>
      </c>
      <c r="K2" s="7" t="str">
        <f>"""C:\Program Files\ffmpeg\5.1\bin\ffmpeg.exe"" -i """&amp;Table1[[#This Row],[video_file]]&amp;""" -c:v libx264 -preset veryfast -crf 25 -ss "&amp;Table1[[#This Row],[delta_total_s]]&amp;"s -y """&amp;Table1[[#This Row],[cut_video_file]]&amp;""""</f>
        <v>"C:\Program Files\ffmpeg\5.1\bin\ffmpeg.exe" -i "D:\education\VUB\Objectgericht programmeren\recordings\ch01-V.mp4" -c:v libx264 -preset veryfast -crf 25 -ss 8s -y "D:\education\VUB\Objectgericht programmeren\recordings\cut_video\ch01-V.mp4"</v>
      </c>
      <c r="L2" s="7" t="str">
        <f>SUBSTITUTE(Table1[[#This Row],[video_file_folder]]&amp;"combined\"&amp;Table1[[#This Row],[video_file_name]],"-V","")</f>
        <v>D:\education\VUB\Objectgericht programmeren\recordings\combined\ch01.mp4</v>
      </c>
      <c r="M2" s="7" t="str">
        <f>"""C:\Program Files\ffmpeg\5.1\bin\ffmpeg.exe"" -i """&amp;Table1[[#This Row],[cut_video_file]]&amp;""" -i """&amp;Table1[[#This Row],[audio_file]]&amp;""" -c:v copy -c:a copy """&amp;Table1[[#This Row],[combined_video_file_name]]&amp;""""</f>
        <v>"C:\Program Files\ffmpeg\5.1\bin\ffmpeg.exe" -i "D:\education\VUB\Objectgericht programmeren\recordings\cut_video\ch01-V.mp4" -i "D:\education\VUB\Objectgericht programmeren\recordings\ch01-A.mp4" -c:v copy -c:a copy "D:\education\VUB\Objectgericht programmeren\recordings\combined\ch01.mp4"</v>
      </c>
    </row>
    <row r="3" spans="1:13" s="6" customFormat="1" ht="92.25" customHeight="1" x14ac:dyDescent="0.45">
      <c r="A3" s="5" t="s">
        <v>0</v>
      </c>
      <c r="B3" s="5" t="s">
        <v>1</v>
      </c>
      <c r="C3" s="6">
        <v>0</v>
      </c>
      <c r="D3" s="6">
        <v>47</v>
      </c>
      <c r="E3" s="6">
        <v>0</v>
      </c>
      <c r="F3" s="6">
        <v>28</v>
      </c>
      <c r="G3" s="6">
        <f>(C3*60+D3)-(E3*60+F3)</f>
        <v>19</v>
      </c>
      <c r="H3" s="6" t="str">
        <f t="shared" ref="H3:H6" si="0">LEFT(A3,FIND("?",SUBSTITUTE(A3,"\","?",LEN(A3)-LEN(SUBSTITUTE(A3,"\","")))))</f>
        <v>D:\education\VUB\Objectgericht programmeren\recordings\</v>
      </c>
      <c r="I3" s="6" t="str">
        <f t="shared" ref="I3:I6" si="1">MID(A3,FIND("*",SUBSTITUTE(A3,"\","*",LEN(A3)-LEN(SUBSTITUTE(A3,"\",""))))+1,LEN(A3))</f>
        <v>ch02-01-V.mp4</v>
      </c>
      <c r="J3" s="6" t="str">
        <f t="shared" ref="J3:J6" si="2">H3&amp;"cut_video\"&amp;I3</f>
        <v>D:\education\VUB\Objectgericht programmeren\recordings\cut_video\ch02-01-V.mp4</v>
      </c>
      <c r="K3" s="7" t="str">
        <f>"""C:\Program Files\ffmpeg\5.1\bin\ffmpeg.exe"" -i """&amp;Table1[[#This Row],[video_file]]&amp;""" -c:v libx264 -preset veryfast -crf 25 -ss "&amp;Table1[[#This Row],[delta_total_s]]&amp;"s -y """&amp;Table1[[#This Row],[cut_video_file]]&amp;""""</f>
        <v>"C:\Program Files\ffmpeg\5.1\bin\ffmpeg.exe" -i "D:\education\VUB\Objectgericht programmeren\recordings\ch02-01-V.mp4" -c:v libx264 -preset veryfast -crf 25 -ss 19s -y "D:\education\VUB\Objectgericht programmeren\recordings\cut_video\ch02-01-V.mp4"</v>
      </c>
      <c r="L3" s="7" t="str">
        <f>SUBSTITUTE(Table1[[#This Row],[video_file_folder]]&amp;"combined\"&amp;Table1[[#This Row],[video_file_name]],"-V","")</f>
        <v>D:\education\VUB\Objectgericht programmeren\recordings\combined\ch02-01.mp4</v>
      </c>
      <c r="M3" s="7" t="str">
        <f>"""C:\Program Files\ffmpeg\5.1\bin\ffmpeg.exe"" -i """&amp;Table1[[#This Row],[cut_video_file]]&amp;""" -i """&amp;Table1[[#This Row],[audio_file]]&amp;""" -c:v copy -c:a copy """&amp;Table1[[#This Row],[combined_video_file_name]]&amp;""""</f>
        <v>"C:\Program Files\ffmpeg\5.1\bin\ffmpeg.exe" -i "D:\education\VUB\Objectgericht programmeren\recordings\cut_video\ch02-01-V.mp4" -i "D:\education\VUB\Objectgericht programmeren\recordings\ch02-01-A.mp4" -c:v copy -c:a copy "D:\education\VUB\Objectgericht programmeren\recordings\combined\ch02-01.mp4"</v>
      </c>
    </row>
    <row r="4" spans="1:13" s="6" customFormat="1" ht="92.25" customHeight="1" x14ac:dyDescent="0.45">
      <c r="A4" s="5" t="s">
        <v>3</v>
      </c>
      <c r="B4" s="5" t="s">
        <v>2</v>
      </c>
      <c r="C4" s="6">
        <v>3</v>
      </c>
      <c r="D4" s="6">
        <v>46</v>
      </c>
      <c r="E4" s="6">
        <v>3</v>
      </c>
      <c r="F4" s="6">
        <v>34</v>
      </c>
      <c r="G4" s="6">
        <f>(C4*60+D4)-(E4*60+F4)</f>
        <v>12</v>
      </c>
      <c r="H4" s="6" t="str">
        <f t="shared" si="0"/>
        <v>D:\education\VUB\Objectgericht programmeren\recordings\</v>
      </c>
      <c r="I4" s="6" t="str">
        <f t="shared" si="1"/>
        <v>ch02-02-V.mp4</v>
      </c>
      <c r="J4" s="6" t="str">
        <f t="shared" si="2"/>
        <v>D:\education\VUB\Objectgericht programmeren\recordings\cut_video\ch02-02-V.mp4</v>
      </c>
      <c r="K4" s="7" t="str">
        <f>"""C:\Program Files\ffmpeg\5.1\bin\ffmpeg.exe"" -i """&amp;Table1[[#This Row],[video_file]]&amp;""" -c:v libx264 -preset veryfast -crf 25 -ss "&amp;Table1[[#This Row],[delta_total_s]]&amp;"s -y """&amp;Table1[[#This Row],[cut_video_file]]&amp;""""</f>
        <v>"C:\Program Files\ffmpeg\5.1\bin\ffmpeg.exe" -i "D:\education\VUB\Objectgericht programmeren\recordings\ch02-02-V.mp4" -c:v libx264 -preset veryfast -crf 25 -ss 12s -y "D:\education\VUB\Objectgericht programmeren\recordings\cut_video\ch02-02-V.mp4"</v>
      </c>
      <c r="L4" s="7" t="str">
        <f>SUBSTITUTE(Table1[[#This Row],[video_file_folder]]&amp;"combined\"&amp;Table1[[#This Row],[video_file_name]],"-V","")</f>
        <v>D:\education\VUB\Objectgericht programmeren\recordings\combined\ch02-02.mp4</v>
      </c>
      <c r="M4" s="7" t="str">
        <f>"""C:\Program Files\ffmpeg\5.1\bin\ffmpeg.exe"" -i """&amp;Table1[[#This Row],[cut_video_file]]&amp;""" -i """&amp;Table1[[#This Row],[audio_file]]&amp;""" -c:v copy -c:a copy """&amp;Table1[[#This Row],[combined_video_file_name]]&amp;""""</f>
        <v>"C:\Program Files\ffmpeg\5.1\bin\ffmpeg.exe" -i "D:\education\VUB\Objectgericht programmeren\recordings\cut_video\ch02-02-V.mp4" -i "D:\education\VUB\Objectgericht programmeren\recordings\ch02-02-A.mp4" -c:v copy -c:a copy "D:\education\VUB\Objectgericht programmeren\recordings\combined\ch02-02.mp4"</v>
      </c>
    </row>
    <row r="5" spans="1:13" s="6" customFormat="1" ht="92.25" customHeight="1" x14ac:dyDescent="0.45">
      <c r="A5" s="5" t="s">
        <v>5</v>
      </c>
      <c r="B5" s="5" t="s">
        <v>4</v>
      </c>
      <c r="C5" s="6">
        <v>0</v>
      </c>
      <c r="D5" s="6">
        <v>50</v>
      </c>
      <c r="E5" s="6">
        <v>0</v>
      </c>
      <c r="F5" s="6">
        <v>36</v>
      </c>
      <c r="G5" s="6">
        <f>(C5*60+D5)-(E5*60+F5)</f>
        <v>14</v>
      </c>
      <c r="H5" s="6" t="str">
        <f t="shared" si="0"/>
        <v>D:\education\VUB\Objectgericht programmeren\recordings\</v>
      </c>
      <c r="I5" s="6" t="str">
        <f t="shared" si="1"/>
        <v>ch03-01-V.mp4</v>
      </c>
      <c r="J5" s="6" t="str">
        <f t="shared" si="2"/>
        <v>D:\education\VUB\Objectgericht programmeren\recordings\cut_video\ch03-01-V.mp4</v>
      </c>
      <c r="K5" s="7" t="str">
        <f>"""C:\Program Files\ffmpeg\5.1\bin\ffmpeg.exe"" -i """&amp;Table1[[#This Row],[video_file]]&amp;""" -c:v libx264 -preset veryfast -crf 25 -ss "&amp;Table1[[#This Row],[delta_total_s]]&amp;"s -y """&amp;Table1[[#This Row],[cut_video_file]]&amp;""""</f>
        <v>"C:\Program Files\ffmpeg\5.1\bin\ffmpeg.exe" -i "D:\education\VUB\Objectgericht programmeren\recordings\ch03-01-V.mp4" -c:v libx264 -preset veryfast -crf 25 -ss 14s -y "D:\education\VUB\Objectgericht programmeren\recordings\cut_video\ch03-01-V.mp4"</v>
      </c>
      <c r="L5" s="7" t="str">
        <f>SUBSTITUTE(Table1[[#This Row],[video_file_folder]]&amp;"combined\"&amp;Table1[[#This Row],[video_file_name]],"-V","")</f>
        <v>D:\education\VUB\Objectgericht programmeren\recordings\combined\ch03-01.mp4</v>
      </c>
      <c r="M5" s="7" t="str">
        <f>"""C:\Program Files\ffmpeg\5.1\bin\ffmpeg.exe"" -i """&amp;Table1[[#This Row],[cut_video_file]]&amp;""" -i """&amp;Table1[[#This Row],[audio_file]]&amp;""" -c:v copy -c:a copy """&amp;Table1[[#This Row],[combined_video_file_name]]&amp;""""</f>
        <v>"C:\Program Files\ffmpeg\5.1\bin\ffmpeg.exe" -i "D:\education\VUB\Objectgericht programmeren\recordings\cut_video\ch03-01-V.mp4" -i "D:\education\VUB\Objectgericht programmeren\recordings\ch03-01-A.mp4" -c:v copy -c:a copy "D:\education\VUB\Objectgericht programmeren\recordings\combined\ch03-01.mp4"</v>
      </c>
    </row>
    <row r="6" spans="1:13" s="6" customFormat="1" ht="92.25" customHeight="1" x14ac:dyDescent="0.45">
      <c r="A6" s="5" t="s">
        <v>7</v>
      </c>
      <c r="B6" s="5" t="s">
        <v>6</v>
      </c>
      <c r="C6" s="6">
        <v>4</v>
      </c>
      <c r="D6" s="6">
        <v>0</v>
      </c>
      <c r="E6" s="6">
        <v>2</v>
      </c>
      <c r="F6" s="6">
        <v>43</v>
      </c>
      <c r="G6" s="6">
        <f>(C6*60+D6)-(E6*60+F6)</f>
        <v>77</v>
      </c>
      <c r="H6" s="6" t="str">
        <f t="shared" si="0"/>
        <v>D:\education\VUB\Objectgericht programmeren\recordings\</v>
      </c>
      <c r="I6" s="6" t="str">
        <f t="shared" si="1"/>
        <v>ch03-02-V.mp4</v>
      </c>
      <c r="J6" s="6" t="str">
        <f t="shared" si="2"/>
        <v>D:\education\VUB\Objectgericht programmeren\recordings\cut_video\ch03-02-V.mp4</v>
      </c>
      <c r="K6" s="7" t="str">
        <f>"""C:\Program Files\ffmpeg\5.1\bin\ffmpeg.exe"" -i """&amp;Table1[[#This Row],[video_file]]&amp;""" -c:v libx264 -preset veryfast -crf 25 -ss "&amp;Table1[[#This Row],[delta_total_s]]&amp;"s -y """&amp;Table1[[#This Row],[cut_video_file]]&amp;""""</f>
        <v>"C:\Program Files\ffmpeg\5.1\bin\ffmpeg.exe" -i "D:\education\VUB\Objectgericht programmeren\recordings\ch03-02-V.mp4" -c:v libx264 -preset veryfast -crf 25 -ss 77s -y "D:\education\VUB\Objectgericht programmeren\recordings\cut_video\ch03-02-V.mp4"</v>
      </c>
      <c r="L6" s="7" t="str">
        <f>SUBSTITUTE(Table1[[#This Row],[video_file_folder]]&amp;"combined\"&amp;Table1[[#This Row],[video_file_name]],"-V","")</f>
        <v>D:\education\VUB\Objectgericht programmeren\recordings\combined\ch03-02.mp4</v>
      </c>
      <c r="M6" s="7" t="str">
        <f>"""C:\Program Files\ffmpeg\5.1\bin\ffmpeg.exe"" -i """&amp;Table1[[#This Row],[cut_video_file]]&amp;""" -i """&amp;Table1[[#This Row],[audio_file]]&amp;""" -c:v copy -c:a copy """&amp;Table1[[#This Row],[combined_video_file_name]]&amp;""""</f>
        <v>"C:\Program Files\ffmpeg\5.1\bin\ffmpeg.exe" -i "D:\education\VUB\Objectgericht programmeren\recordings\cut_video\ch03-02-V.mp4" -i "D:\education\VUB\Objectgericht programmeren\recordings\ch03-02-A.mp4" -c:v copy -c:a copy "D:\education\VUB\Objectgericht programmeren\recordings\combined\ch03-02.mp4"</v>
      </c>
    </row>
    <row r="7" spans="1:13" s="6" customFormat="1" x14ac:dyDescent="0.45">
      <c r="M7" s="7"/>
    </row>
    <row r="8" spans="1:13" s="6" customFormat="1" x14ac:dyDescent="0.45">
      <c r="M8" s="7"/>
    </row>
    <row r="9" spans="1:13" s="6" customFormat="1" x14ac:dyDescent="0.45">
      <c r="M9" s="7"/>
    </row>
    <row r="10" spans="1:13" s="6" customFormat="1" x14ac:dyDescent="0.45">
      <c r="M10" s="7"/>
    </row>
    <row r="11" spans="1:13" s="6" customFormat="1" x14ac:dyDescent="0.45">
      <c r="M11" s="7"/>
    </row>
    <row r="12" spans="1:13" s="6" customFormat="1" x14ac:dyDescent="0.45">
      <c r="M12" s="7"/>
    </row>
    <row r="13" spans="1:13" s="6" customFormat="1" x14ac:dyDescent="0.45">
      <c r="M13" s="7"/>
    </row>
    <row r="14" spans="1:13" s="6" customFormat="1" x14ac:dyDescent="0.45">
      <c r="A14" s="8"/>
      <c r="M14" s="7"/>
    </row>
    <row r="15" spans="1:13" s="6" customFormat="1" x14ac:dyDescent="0.45">
      <c r="A15" s="8"/>
      <c r="M15" s="7"/>
    </row>
    <row r="16" spans="1:13" s="6" customFormat="1" x14ac:dyDescent="0.45">
      <c r="M16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CONFIG</vt:lpstr>
    </vt:vector>
  </TitlesOfParts>
  <Company>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JVM</dc:creator>
  <cp:lastModifiedBy>Jorrit Vander Mynsbrugge</cp:lastModifiedBy>
  <dcterms:created xsi:type="dcterms:W3CDTF">2022-11-12T19:34:49Z</dcterms:created>
  <dcterms:modified xsi:type="dcterms:W3CDTF">2024-02-24T16:50:01Z</dcterms:modified>
</cp:coreProperties>
</file>