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<sst xmlns="http://schemas.openxmlformats.org/spreadsheetml/2006/main" uniqueCount="268">
  <si>
    <t>Budget for La Mosca</t>
  </si>
  <si>
    <t>DESCRIPTION</t>
  </si>
  <si>
    <t>AMOUNT</t>
  </si>
  <si>
    <t>UNIT</t>
  </si>
  <si>
    <t>RATE</t>
  </si>
  <si>
    <t>SUBTOTAL</t>
  </si>
  <si>
    <t>ACTUAL</t>
  </si>
  <si>
    <t>Variance</t>
  </si>
  <si>
    <t>NOTES</t>
  </si>
  <si>
    <t>STORY AND SCRIPT</t>
  </si>
  <si>
    <t>Copyright / Registration Fee</t>
  </si>
  <si>
    <t>Allow</t>
  </si>
  <si>
    <t>look up for costa rica and/or US</t>
  </si>
  <si>
    <t>Copies / Supplies</t>
  </si>
  <si>
    <t>Total for Script</t>
  </si>
  <si>
    <t>Producer</t>
  </si>
  <si>
    <t>Fee - Prep</t>
  </si>
  <si>
    <t>-</t>
  </si>
  <si>
    <t>Weeks</t>
  </si>
  <si>
    <t>?</t>
  </si>
  <si>
    <t>Discuss rate with Peter</t>
  </si>
  <si>
    <t>Fee - Shoot</t>
  </si>
  <si>
    <t>Days</t>
  </si>
  <si>
    <t>Fee - Wrap</t>
  </si>
  <si>
    <t>Total for producer</t>
  </si>
  <si>
    <t>Director</t>
  </si>
  <si>
    <t>Supplies</t>
  </si>
  <si>
    <t>Total for Director</t>
  </si>
  <si>
    <t>Cast</t>
  </si>
  <si>
    <t>Casting Director</t>
  </si>
  <si>
    <t>deleFOCO will provide quote next week</t>
  </si>
  <si>
    <t>Casting Supplies</t>
  </si>
  <si>
    <t>Actor 1 - Antonio</t>
  </si>
  <si>
    <t>Actor 2 - Miguel</t>
  </si>
  <si>
    <t>Actor 3 - Grandpa</t>
  </si>
  <si>
    <t>Actor 4 - Grandma</t>
  </si>
  <si>
    <t>Actor 5 - Dad</t>
  </si>
  <si>
    <t>Actor 6 - Mom</t>
  </si>
  <si>
    <t>Extras - soccer:</t>
  </si>
  <si>
    <t>Overtime</t>
  </si>
  <si>
    <t>Rehearsal Expenses</t>
  </si>
  <si>
    <t>Total Above-the-line</t>
  </si>
  <si>
    <t>PRODUCTION</t>
  </si>
  <si>
    <t>production Supplies</t>
  </si>
  <si>
    <t>Cellphones</t>
  </si>
  <si>
    <t>Printer</t>
  </si>
  <si>
    <t>Other</t>
  </si>
  <si>
    <t>Office Supplies</t>
  </si>
  <si>
    <t>Total production supplies</t>
  </si>
  <si>
    <t>Unit production manager</t>
  </si>
  <si>
    <t>Fee - Scout</t>
  </si>
  <si>
    <t>Total for U.P.M.</t>
  </si>
  <si>
    <t>1st Assistant director</t>
  </si>
  <si>
    <t>Total for 1st A.D.</t>
  </si>
  <si>
    <t>2nd Assistant director</t>
  </si>
  <si>
    <t>Total for 2nd A.D.</t>
  </si>
  <si>
    <t>Script supervisor</t>
  </si>
  <si>
    <t>Total for Script supervisor</t>
  </si>
  <si>
    <t>production assistants</t>
  </si>
  <si>
    <t>#1 - Fee</t>
  </si>
  <si>
    <t>#2 - Fee</t>
  </si>
  <si>
    <t>#3 - Fee</t>
  </si>
  <si>
    <t>#4 - Fee</t>
  </si>
  <si>
    <t>Total for Production assistants</t>
  </si>
  <si>
    <t>Total for production</t>
  </si>
  <si>
    <t>CAMERA</t>
  </si>
  <si>
    <t>Director of Photography</t>
  </si>
  <si>
    <t>Total for d.P.</t>
  </si>
  <si>
    <t>Camera Operator</t>
  </si>
  <si>
    <t>Fee - Checkout</t>
  </si>
  <si>
    <t>Total for Cam. Op.</t>
  </si>
  <si>
    <t>1st Assistant Camera</t>
  </si>
  <si>
    <t>Total for 1st A.C.</t>
  </si>
  <si>
    <t>2nd Assistant Camera</t>
  </si>
  <si>
    <t>Total for 2nd A.C.</t>
  </si>
  <si>
    <t>Loader / Media Manager</t>
  </si>
  <si>
    <t>Total for loader / media manager</t>
  </si>
  <si>
    <t>Still photographer</t>
  </si>
  <si>
    <t>Rentals</t>
  </si>
  <si>
    <t>Epic</t>
  </si>
  <si>
    <t>Movi Package (+ wireless FF and monitor)</t>
  </si>
  <si>
    <t>Waiting to hear for discounted rate from Climbing Higher</t>
  </si>
  <si>
    <t>Wireless Monitor</t>
  </si>
  <si>
    <t>Wireless Follow Focus</t>
  </si>
  <si>
    <t>Cooke Lenses</t>
  </si>
  <si>
    <t>Waiting from several providers for a lower discount</t>
  </si>
  <si>
    <t>Tilt Shift Solution</t>
  </si>
  <si>
    <t>RED EF mount plus lensbaby?</t>
  </si>
  <si>
    <t>Total Camera Rentals</t>
  </si>
  <si>
    <t>Total for camera</t>
  </si>
  <si>
    <t>GRIP + ELECTRIC</t>
  </si>
  <si>
    <t>key grip</t>
  </si>
  <si>
    <t>Total for key grip</t>
  </si>
  <si>
    <t>Gaffer</t>
  </si>
  <si>
    <t>Total for Gaffer</t>
  </si>
  <si>
    <t>Best Boy Electric</t>
  </si>
  <si>
    <t>Total for Best Boy Electric</t>
  </si>
  <si>
    <t>Best Boy Grip</t>
  </si>
  <si>
    <t>Total for Best Boy Grip</t>
  </si>
  <si>
    <t>Electrics</t>
  </si>
  <si>
    <t>Total for electrics</t>
  </si>
  <si>
    <t>Grips/Electrics</t>
  </si>
  <si>
    <t>Total for grips</t>
  </si>
  <si>
    <t>DIY LED Panels</t>
  </si>
  <si>
    <t>INSERT G+E Package HERE</t>
  </si>
  <si>
    <t>Unit</t>
  </si>
  <si>
    <t>Once Max gives us a list, put it in there, Peter will price out a package.</t>
  </si>
  <si>
    <t>HMIs</t>
  </si>
  <si>
    <t>Generator</t>
  </si>
  <si>
    <t>Expendables</t>
  </si>
  <si>
    <t>Total G&amp;E Rentals</t>
  </si>
  <si>
    <t>Total for G&amp;E</t>
  </si>
  <si>
    <t>SOUND</t>
  </si>
  <si>
    <t>SOUND TEAM</t>
  </si>
  <si>
    <t>Sound Mixer</t>
  </si>
  <si>
    <t>Day</t>
  </si>
  <si>
    <t>Random number…Peter will get us someone CHEAP…right?</t>
  </si>
  <si>
    <t>Boom Operator</t>
  </si>
  <si>
    <t>Sound mixer</t>
  </si>
  <si>
    <t>Total for mixer</t>
  </si>
  <si>
    <t>Fee - Prep/Checkout</t>
  </si>
  <si>
    <t>TOTAL FOR SOUND TEAM</t>
  </si>
  <si>
    <t>NYU Sound Package</t>
  </si>
  <si>
    <t>Walkies</t>
  </si>
  <si>
    <t>Weekend</t>
  </si>
  <si>
    <t>Total Sound Rentals</t>
  </si>
  <si>
    <t>Audio Stock / Media</t>
  </si>
  <si>
    <t>Total sound supplies</t>
  </si>
  <si>
    <t>Total for Sound</t>
  </si>
  <si>
    <t>ART SUPPLIES</t>
  </si>
  <si>
    <t>Production Designer</t>
  </si>
  <si>
    <t>Contact Olga</t>
  </si>
  <si>
    <t>Total for Prod. Designer</t>
  </si>
  <si>
    <t>Art Assistant</t>
  </si>
  <si>
    <t>Total for Art assist.</t>
  </si>
  <si>
    <t>Props</t>
  </si>
  <si>
    <t>TVs to Break</t>
  </si>
  <si>
    <t>Set Dressing</t>
  </si>
  <si>
    <t>Special EFX</t>
  </si>
  <si>
    <t>Kit Fee</t>
  </si>
  <si>
    <t>Total art supplies</t>
  </si>
  <si>
    <t>Total for Art</t>
  </si>
  <si>
    <t>Wardrobe</t>
  </si>
  <si>
    <t>Costume Designer</t>
  </si>
  <si>
    <t>Total for wardrobe designer</t>
  </si>
  <si>
    <t>Wardrobe Assistant / Stylist</t>
  </si>
  <si>
    <t>Total for Wardrobe assist.</t>
  </si>
  <si>
    <t>Rentals / Purchases</t>
  </si>
  <si>
    <t>Total for Wardrobe</t>
  </si>
  <si>
    <t>Hair / makeup</t>
  </si>
  <si>
    <t>Key Makeup</t>
  </si>
  <si>
    <t>Total for Key Makeup</t>
  </si>
  <si>
    <t>Assistant Makeup</t>
  </si>
  <si>
    <t>Total for Makeup Assist.</t>
  </si>
  <si>
    <t>Key Hairstylist</t>
  </si>
  <si>
    <t>Total for Key Hairstylist</t>
  </si>
  <si>
    <t>Assistant Hairstylist</t>
  </si>
  <si>
    <t>Total for Assist. Hairstylist</t>
  </si>
  <si>
    <t>Total H.M.U. Supplies</t>
  </si>
  <si>
    <t>Total For Hair and Makeup</t>
  </si>
  <si>
    <t>ANIMALS/PICTURE CARS</t>
  </si>
  <si>
    <t>Animal Wrangler / Trainer</t>
  </si>
  <si>
    <t>Animal Feed &amp; Supplies</t>
  </si>
  <si>
    <t>Total for Wrangler / Trainer</t>
  </si>
  <si>
    <t>Picture car</t>
  </si>
  <si>
    <t>Picture Vehicle Rental</t>
  </si>
  <si>
    <t>Car Mount Rental / Rigging</t>
  </si>
  <si>
    <t>Total for Pict. car</t>
  </si>
  <si>
    <t>Total for Animals / Picture cars</t>
  </si>
  <si>
    <t>LOCATION FEES</t>
  </si>
  <si>
    <t>location manager</t>
  </si>
  <si>
    <t>Miscellaneous</t>
  </si>
  <si>
    <t>Total for loc. manager</t>
  </si>
  <si>
    <t>Location fees</t>
  </si>
  <si>
    <t>Pitch</t>
  </si>
  <si>
    <t>Park</t>
  </si>
  <si>
    <t>Airport Sidewalk</t>
  </si>
  <si>
    <t>Market</t>
  </si>
  <si>
    <t>House</t>
  </si>
  <si>
    <t>Indoor Pitch</t>
  </si>
  <si>
    <t>Street</t>
  </si>
  <si>
    <t>SECURITY</t>
  </si>
  <si>
    <t>Security Personnel</t>
  </si>
  <si>
    <t>Total Location Fees</t>
  </si>
  <si>
    <t>Total for Locations</t>
  </si>
  <si>
    <t>TRANSPORTATION</t>
  </si>
  <si>
    <t>FLYING</t>
  </si>
  <si>
    <t>Flight Tickets</t>
  </si>
  <si>
    <t>Passengers</t>
  </si>
  <si>
    <t>Passenger Van</t>
  </si>
  <si>
    <t>*</t>
  </si>
  <si>
    <t>Insurance</t>
  </si>
  <si>
    <t>Scouting Trip in February</t>
  </si>
  <si>
    <t>Scouting Trip Expenses</t>
  </si>
  <si>
    <t>Total for Flying</t>
  </si>
  <si>
    <t>Other Transportation</t>
  </si>
  <si>
    <t>Mitsubishi  Montero</t>
  </si>
  <si>
    <t>Equipment Truck</t>
  </si>
  <si>
    <t>Cards</t>
  </si>
  <si>
    <t>Gas</t>
  </si>
  <si>
    <t>Tolls</t>
  </si>
  <si>
    <t>Mileage</t>
  </si>
  <si>
    <t>Miles</t>
  </si>
  <si>
    <t>Parking</t>
  </si>
  <si>
    <t>Total for Other transportation</t>
  </si>
  <si>
    <t>Total for Transportation</t>
  </si>
  <si>
    <t>FOOD &amp; HOSPITALITY</t>
  </si>
  <si>
    <t>Catering</t>
  </si>
  <si>
    <t>Crew Meals</t>
  </si>
  <si>
    <t>Craft Service / Breakfast</t>
  </si>
  <si>
    <t>Tables, Chairs, Tents</t>
  </si>
  <si>
    <t>Misc. Supplies</t>
  </si>
  <si>
    <t>Total For food &amp; Hospitality</t>
  </si>
  <si>
    <t>Stock &amp; LAB</t>
  </si>
  <si>
    <t>Stock &amp; Developing</t>
  </si>
  <si>
    <t>Film Stock</t>
  </si>
  <si>
    <t>Feet</t>
  </si>
  <si>
    <t>Film Processing</t>
  </si>
  <si>
    <t>Digital Media</t>
  </si>
  <si>
    <t>External Hard Drives</t>
  </si>
  <si>
    <t>Total for Stock &amp; Developing</t>
  </si>
  <si>
    <t>Transfer / Telecine</t>
  </si>
  <si>
    <t>Supervised Transfer</t>
  </si>
  <si>
    <t>Hours</t>
  </si>
  <si>
    <t>Audio Sync Charges</t>
  </si>
  <si>
    <t>Total for Transfer / Telecine</t>
  </si>
  <si>
    <t>Total for Stock &amp; Lab</t>
  </si>
  <si>
    <t>Total Production</t>
  </si>
  <si>
    <t>Editorial</t>
  </si>
  <si>
    <t>Editor / Staff</t>
  </si>
  <si>
    <t>Stock / Drives</t>
  </si>
  <si>
    <t>Meals &amp; Supplies</t>
  </si>
  <si>
    <t>Suite Rentals / Facility Fees</t>
  </si>
  <si>
    <t>Total for editorial</t>
  </si>
  <si>
    <t>Music</t>
  </si>
  <si>
    <t>Composer (Package)</t>
  </si>
  <si>
    <t>Studio Rental</t>
  </si>
  <si>
    <t>Expendables / Supplies</t>
  </si>
  <si>
    <t>Music Licensing</t>
  </si>
  <si>
    <t>Total for Music</t>
  </si>
  <si>
    <t>Post Sound</t>
  </si>
  <si>
    <t>Sound Designer</t>
  </si>
  <si>
    <t>Foley Aritst</t>
  </si>
  <si>
    <t>Mixer</t>
  </si>
  <si>
    <t>Total for Post sound</t>
  </si>
  <si>
    <t>ANIMATION / VFX</t>
  </si>
  <si>
    <t>Miscellaneous Supplies</t>
  </si>
  <si>
    <t>Total for VFX</t>
  </si>
  <si>
    <t>POST PRODUCTION LAB</t>
  </si>
  <si>
    <t>Color Correction</t>
  </si>
  <si>
    <t>Online / Conform</t>
  </si>
  <si>
    <t>Additional Drives</t>
  </si>
  <si>
    <t>Media</t>
  </si>
  <si>
    <t>Other Costs</t>
  </si>
  <si>
    <t>Total for Post-Prod. Lab</t>
  </si>
  <si>
    <t>Total Post-production</t>
  </si>
  <si>
    <t>General Liability Policy</t>
  </si>
  <si>
    <t>Festival Submission Fees</t>
  </si>
  <si>
    <t>Postage</t>
  </si>
  <si>
    <t>Posters, P/A</t>
  </si>
  <si>
    <t>Web Site</t>
  </si>
  <si>
    <t>Legal Fees / Counseling</t>
  </si>
  <si>
    <t>Total Other Costs</t>
  </si>
  <si>
    <t>Total Below-the-line</t>
  </si>
  <si>
    <t>Total Above- and Below-the-line</t>
  </si>
  <si>
    <t>Contingency</t>
  </si>
  <si>
    <t>N/a</t>
  </si>
  <si>
    <t>Grand Total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</si>
</sst>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$&quot;#,##0.00"/>
  </numFmts>
  <fonts count="21">
    <font>
      <sz val="12"/>
      <color indexed="8"/>
      <name val="Verdana"/>
    </font>
    <font>
      <sz val="11"/>
      <color indexed="8"/>
      <name val="Helvetica"/>
    </font>
    <font>
      <sz val="11"/>
      <color indexed="8"/>
      <name val="Helvetica Neue"/>
    </font>
    <font>
      <b val="1"/>
      <sz val="12"/>
      <color indexed="8"/>
      <name val="Helvetica Neue"/>
    </font>
    <font>
      <sz val="16"/>
      <color indexed="9"/>
      <name val="Fabrica"/>
    </font>
    <font>
      <sz val="10"/>
      <color indexed="8"/>
      <name val="Archive"/>
    </font>
    <font>
      <sz val="10"/>
      <color indexed="8"/>
      <name val="Fabrica"/>
    </font>
    <font>
      <sz val="10"/>
      <color indexed="9"/>
      <name val="Archive"/>
    </font>
    <font>
      <sz val="11"/>
      <color indexed="9"/>
      <name val="Helvetica Neue"/>
    </font>
    <font>
      <sz val="15"/>
      <color indexed="8"/>
      <name val="Manteka"/>
    </font>
    <font>
      <sz val="11"/>
      <color indexed="17"/>
      <name val="Helvetica Neue"/>
    </font>
    <font>
      <sz val="10"/>
      <color indexed="17"/>
      <name val="Archive"/>
    </font>
    <font>
      <sz val="15"/>
      <color indexed="18"/>
      <name val="Manteka"/>
    </font>
    <font>
      <sz val="12"/>
      <color indexed="8"/>
      <name val="Fabrica"/>
    </font>
    <font>
      <sz val="8"/>
      <color indexed="8"/>
      <name val="Fabrica"/>
    </font>
    <font>
      <sz val="7"/>
      <color indexed="8"/>
      <name val="Fabrica"/>
    </font>
    <font>
      <sz val="6"/>
      <color indexed="8"/>
      <name val="Fabrica"/>
    </font>
    <font>
      <sz val="12"/>
      <color indexed="8"/>
      <name val="Manteka"/>
    </font>
    <font>
      <sz val="14"/>
      <color indexed="8"/>
      <name val="Manteka"/>
    </font>
    <font>
      <sz val="13"/>
      <color indexed="9"/>
      <name val="Archive"/>
    </font>
    <font>
      <sz val="14"/>
      <color indexed="9"/>
      <name val="Helvetica Neue"/>
    </font>
  </fonts>
  <fills count="13">
    <fill>
      <patternFill patternType="none"/>
    </fill>
    <fill>
      <patternFill patternType="gray125"/>
    </fill>
    <fill>
      <patternFill patternType="solid">
        <fgColor indexed="8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9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</fills>
  <borders count="83">
    <border>
      <left/>
      <right/>
      <top/>
      <bottom/>
      <diagonal/>
    </border>
    <border>
      <left style="thin">
        <color indexed="8"/>
      </left>
      <right>
        <color indexed="10"/>
      </right>
      <top style="thin">
        <color indexed="8"/>
      </top>
      <bottom>
        <color indexed="8"/>
      </bottom>
      <diagonal/>
    </border>
    <border>
      <left>
        <color indexed="10"/>
      </left>
      <right>
        <color indexed="10"/>
      </right>
      <top style="thin">
        <color indexed="8"/>
      </top>
      <bottom>
        <color indexed="8"/>
      </bottom>
      <diagonal/>
    </border>
    <border>
      <left>
        <color indexed="10"/>
      </left>
      <right style="thin">
        <color indexed="8"/>
      </right>
      <top style="thin">
        <color indexed="8"/>
      </top>
      <bottom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>
        <color indexed="8"/>
      </bottom>
      <diagonal/>
    </border>
    <border>
      <left style="thin">
        <color indexed="11"/>
      </left>
      <right>
        <color indexed="8"/>
      </right>
      <top>
        <color indexed="8"/>
      </top>
      <bottom>
        <color indexed="8"/>
      </bottom>
      <diagonal/>
    </border>
    <border>
      <left>
        <color indexed="8"/>
      </left>
      <right>
        <color indexed="8"/>
      </right>
      <top>
        <color indexed="8"/>
      </top>
      <bottom>
        <color indexed="8"/>
      </bottom>
      <diagonal/>
    </border>
    <border>
      <left>
        <color indexed="8"/>
      </left>
      <right>
        <color indexed="10"/>
      </right>
      <top>
        <color indexed="8"/>
      </top>
      <bottom>
        <color indexed="8"/>
      </bottom>
      <diagonal/>
    </border>
    <border>
      <left>
        <color indexed="10"/>
      </left>
      <right style="thin">
        <color indexed="11"/>
      </right>
      <top>
        <color indexed="8"/>
      </top>
      <bottom>
        <color indexed="10"/>
      </bottom>
      <diagonal/>
    </border>
    <border>
      <left>
        <color indexed="8"/>
      </left>
      <right style="thin">
        <color indexed="11"/>
      </right>
      <top style="thin">
        <color indexed="11"/>
      </top>
      <bottom>
        <color indexed="10"/>
      </bottom>
      <diagonal/>
    </border>
    <border>
      <left style="thin">
        <color indexed="11"/>
      </left>
      <right/>
      <top>
        <color indexed="8"/>
      </top>
      <bottom>
        <color indexed="8"/>
      </bottom>
      <diagonal/>
    </border>
    <border>
      <left>
        <color indexed="8"/>
      </left>
      <right>
        <color indexed="8"/>
      </right>
      <top>
        <color indexed="8"/>
      </top>
      <bottom>
        <color indexed="13"/>
      </bottom>
      <diagonal/>
    </border>
    <border>
      <left>
        <color indexed="8"/>
      </left>
      <right>
        <color indexed="8"/>
      </right>
      <top>
        <color indexed="10"/>
      </top>
      <bottom>
        <color indexed="8"/>
      </bottom>
      <diagonal/>
    </border>
    <border>
      <left>
        <color indexed="10"/>
      </left>
      <right>
        <color indexed="8"/>
      </right>
      <top>
        <color indexed="10"/>
      </top>
      <bottom>
        <color indexed="10"/>
      </bottom>
      <diagonal/>
    </border>
    <border>
      <left style="thin">
        <color indexed="11"/>
      </left>
      <right>
        <color indexed="13"/>
      </right>
      <top>
        <color indexed="8"/>
      </top>
      <bottom>
        <color indexed="8"/>
      </bottom>
      <diagonal/>
    </border>
    <border>
      <left>
        <color indexed="13"/>
      </left>
      <right>
        <color indexed="13"/>
      </right>
      <top>
        <color indexed="13"/>
      </top>
      <bottom>
        <color indexed="13"/>
      </bottom>
      <diagonal/>
    </border>
    <border>
      <left>
        <color indexed="13"/>
      </left>
      <right>
        <color indexed="10"/>
      </right>
      <top>
        <color indexed="8"/>
      </top>
      <bottom>
        <color indexed="10"/>
      </bottom>
      <diagonal/>
    </border>
    <border>
      <left>
        <color indexed="10"/>
      </left>
      <right>
        <color indexed="8"/>
      </right>
      <top>
        <color indexed="8"/>
      </top>
      <bottom>
        <color indexed="10"/>
      </bottom>
      <diagonal/>
    </border>
    <border>
      <left>
        <color indexed="10"/>
      </left>
      <right>
        <color indexed="10"/>
      </right>
      <top>
        <color indexed="8"/>
      </top>
      <bottom>
        <color indexed="10"/>
      </bottom>
      <diagonal/>
    </border>
    <border>
      <left>
        <color indexed="10"/>
      </left>
      <right>
        <color indexed="9"/>
      </right>
      <top>
        <color indexed="10"/>
      </top>
      <bottom>
        <color indexed="10"/>
      </bottom>
      <diagonal/>
    </border>
    <border>
      <left>
        <color indexed="9"/>
      </left>
      <right>
        <color indexed="9"/>
      </right>
      <top>
        <color indexed="8"/>
      </top>
      <bottom>
        <color indexed="10"/>
      </bottom>
      <diagonal/>
    </border>
    <border>
      <left>
        <color indexed="13"/>
      </left>
      <right>
        <color indexed="13"/>
      </right>
      <top>
        <color indexed="13"/>
      </top>
      <bottom>
        <color indexed="8"/>
      </bottom>
      <diagonal/>
    </border>
    <border>
      <left>
        <color indexed="13"/>
      </left>
      <right>
        <color indexed="10"/>
      </right>
      <top>
        <color indexed="10"/>
      </top>
      <bottom>
        <color indexed="8"/>
      </bottom>
      <diagonal/>
    </border>
    <border>
      <left>
        <color indexed="10"/>
      </left>
      <right>
        <color indexed="8"/>
      </right>
      <top>
        <color indexed="10"/>
      </top>
      <bottom>
        <color indexed="8"/>
      </bottom>
      <diagonal/>
    </border>
    <border>
      <left>
        <color indexed="10"/>
      </left>
      <right>
        <color indexed="10"/>
      </right>
      <top>
        <color indexed="10"/>
      </top>
      <bottom>
        <color indexed="8"/>
      </bottom>
      <diagonal/>
    </border>
    <border>
      <left>
        <color indexed="9"/>
      </left>
      <right>
        <color indexed="9"/>
      </right>
      <top>
        <color indexed="10"/>
      </top>
      <bottom>
        <color indexed="8"/>
      </bottom>
      <diagonal/>
    </border>
    <border>
      <left>
        <color indexed="13"/>
      </left>
      <right>
        <color indexed="8"/>
      </right>
      <top>
        <color indexed="13"/>
      </top>
      <bottom>
        <color indexed="13"/>
      </bottom>
      <diagonal/>
    </border>
    <border>
      <left>
        <color indexed="8"/>
      </left>
      <right>
        <color indexed="10"/>
      </right>
      <top>
        <color indexed="8"/>
      </top>
      <bottom>
        <color indexed="10"/>
      </bottom>
      <diagonal/>
    </border>
    <border>
      <left>
        <color indexed="8"/>
      </left>
      <right>
        <color indexed="8"/>
      </right>
      <top>
        <color indexed="8"/>
      </top>
      <bottom>
        <color indexed="10"/>
      </bottom>
      <diagonal/>
    </border>
    <border>
      <left>
        <color indexed="13"/>
      </left>
      <right>
        <color indexed="8"/>
      </right>
      <top>
        <color indexed="8"/>
      </top>
      <bottom>
        <color indexed="10"/>
      </bottom>
      <diagonal/>
    </border>
    <border>
      <left>
        <color indexed="10"/>
      </left>
      <right>
        <color indexed="10"/>
      </right>
      <top>
        <color indexed="10"/>
      </top>
      <bottom>
        <color indexed="10"/>
      </bottom>
      <diagonal/>
    </border>
    <border>
      <left>
        <color indexed="9"/>
      </left>
      <right>
        <color indexed="9"/>
      </right>
      <top>
        <color indexed="10"/>
      </top>
      <bottom>
        <color indexed="10"/>
      </bottom>
      <diagonal/>
    </border>
    <border>
      <left>
        <color indexed="13"/>
      </left>
      <right>
        <color indexed="8"/>
      </right>
      <top>
        <color indexed="10"/>
      </top>
      <bottom>
        <color indexed="10"/>
      </bottom>
      <diagonal/>
    </border>
    <border>
      <left>
        <color indexed="13"/>
      </left>
      <right>
        <color indexed="10"/>
      </right>
      <top>
        <color indexed="13"/>
      </top>
      <bottom>
        <color indexed="10"/>
      </bottom>
      <diagonal/>
    </border>
    <border>
      <left>
        <color indexed="13"/>
      </left>
      <right>
        <color indexed="10"/>
      </right>
      <top>
        <color indexed="10"/>
      </top>
      <bottom>
        <color indexed="10"/>
      </bottom>
      <diagonal/>
    </border>
    <border>
      <left>
        <color indexed="8"/>
      </left>
      <right style="thin">
        <color indexed="10"/>
      </right>
      <top>
        <color indexed="8"/>
      </top>
      <bottom>
        <color indexed="10"/>
      </bottom>
      <diagonal/>
    </border>
    <border>
      <left style="thin">
        <color indexed="10"/>
      </left>
      <right>
        <color indexed="8"/>
      </right>
      <top>
        <color indexed="10"/>
      </top>
      <bottom>
        <color indexed="10"/>
      </bottom>
      <diagonal/>
    </border>
    <border>
      <left>
        <color indexed="10"/>
      </left>
      <right style="thin">
        <color indexed="10"/>
      </right>
      <top>
        <color indexed="10"/>
      </top>
      <bottom>
        <color indexed="10"/>
      </bottom>
      <diagonal/>
    </border>
    <border>
      <left style="thin">
        <color indexed="10"/>
      </left>
      <right>
        <color indexed="10"/>
      </right>
      <top>
        <color indexed="10"/>
      </top>
      <bottom>
        <color indexed="10"/>
      </bottom>
      <diagonal/>
    </border>
    <border>
      <left>
        <color indexed="10"/>
      </left>
      <right/>
      <top>
        <color indexed="8"/>
      </top>
      <bottom>
        <color indexed="9"/>
      </bottom>
      <diagonal/>
    </border>
    <border>
      <left style="thin">
        <color indexed="10"/>
      </left>
      <right>
        <color indexed="9"/>
      </right>
      <top>
        <color indexed="10"/>
      </top>
      <bottom>
        <color indexed="10"/>
      </bottom>
      <diagonal/>
    </border>
    <border>
      <left>
        <color indexed="9"/>
      </left>
      <right>
        <color indexed="9"/>
      </right>
      <top>
        <color indexed="9"/>
      </top>
      <bottom>
        <color indexed="10"/>
      </bottom>
      <diagonal/>
    </border>
    <border>
      <left>
        <color indexed="10"/>
      </left>
      <right style="thin">
        <color indexed="10"/>
      </right>
      <top>
        <color indexed="10"/>
      </top>
      <bottom>
        <color indexed="8"/>
      </bottom>
      <diagonal/>
    </border>
    <border>
      <left>
        <color indexed="8"/>
      </left>
      <right>
        <color indexed="13"/>
      </right>
      <top>
        <color indexed="13"/>
      </top>
      <bottom>
        <color indexed="8"/>
      </bottom>
      <diagonal/>
    </border>
    <border>
      <left>
        <color indexed="13"/>
      </left>
      <right>
        <color indexed="8"/>
      </right>
      <top>
        <color indexed="13"/>
      </top>
      <bottom>
        <color indexed="8"/>
      </bottom>
      <diagonal/>
    </border>
    <border>
      <left style="thin">
        <color indexed="10"/>
      </left>
      <right style="thin">
        <color indexed="10"/>
      </right>
      <top>
        <color indexed="10"/>
      </top>
      <bottom>
        <color indexed="8"/>
      </bottom>
      <diagonal/>
    </border>
    <border>
      <left style="thin">
        <color indexed="10"/>
      </left>
      <right style="thin">
        <color indexed="10"/>
      </right>
      <top>
        <color indexed="10"/>
      </top>
      <bottom>
        <color indexed="10"/>
      </bottom>
      <diagonal/>
    </border>
    <border>
      <left>
        <color indexed="8"/>
      </left>
      <right style="thin">
        <color indexed="11"/>
      </right>
      <top>
        <color indexed="8"/>
      </top>
      <bottom>
        <color indexed="8"/>
      </bottom>
      <diagonal/>
    </border>
    <border>
      <left style="thin">
        <color indexed="11"/>
      </left>
      <right>
        <color indexed="9"/>
      </right>
      <top>
        <color indexed="8"/>
      </top>
      <bottom>
        <color indexed="8"/>
      </bottom>
      <diagonal/>
    </border>
    <border>
      <left style="thin">
        <color indexed="11"/>
      </left>
      <right style="thin">
        <color indexed="11"/>
      </right>
      <top>
        <color indexed="8"/>
      </top>
      <bottom>
        <color indexed="8"/>
      </bottom>
      <diagonal/>
    </border>
    <border>
      <left>
        <color indexed="10"/>
      </left>
      <right style="thin">
        <color indexed="10"/>
      </right>
      <top>
        <color indexed="8"/>
      </top>
      <bottom>
        <color indexed="10"/>
      </bottom>
      <diagonal/>
    </border>
    <border>
      <left style="thin">
        <color indexed="10"/>
      </left>
      <right style="thin">
        <color indexed="10"/>
      </right>
      <top>
        <color indexed="8"/>
      </top>
      <bottom>
        <color indexed="10"/>
      </bottom>
      <diagonal/>
    </border>
    <border>
      <left>
        <color indexed="8"/>
      </left>
      <right>
        <color indexed="13"/>
      </right>
      <top>
        <color indexed="13"/>
      </top>
      <bottom>
        <color indexed="13"/>
      </bottom>
      <diagonal/>
    </border>
    <border>
      <left style="thin">
        <color indexed="11"/>
      </left>
      <right style="thin">
        <color indexed="11"/>
      </right>
      <top>
        <color indexed="10"/>
      </top>
      <bottom>
        <color indexed="8"/>
      </bottom>
      <diagonal/>
    </border>
    <border>
      <left>
        <color indexed="10"/>
      </left>
      <right style="thin">
        <color indexed="10"/>
      </right>
      <top>
        <color indexed="8"/>
      </top>
      <bottom>
        <color indexed="8"/>
      </bottom>
      <diagonal/>
    </border>
    <border>
      <left style="thin">
        <color indexed="10"/>
      </left>
      <right style="thin">
        <color indexed="10"/>
      </right>
      <top>
        <color indexed="8"/>
      </top>
      <bottom>
        <color indexed="8"/>
      </bottom>
      <diagonal/>
    </border>
    <border>
      <left style="thin">
        <color indexed="11"/>
      </left>
      <right style="thin">
        <color indexed="11"/>
      </right>
      <top>
        <color indexed="8"/>
      </top>
      <bottom>
        <color indexed="10"/>
      </bottom>
      <diagonal/>
    </border>
    <border>
      <left>
        <color indexed="8"/>
      </left>
      <right>
        <color indexed="10"/>
      </right>
      <top>
        <color indexed="13"/>
      </top>
      <bottom>
        <color indexed="10"/>
      </bottom>
      <diagonal/>
    </border>
    <border>
      <left>
        <color indexed="8"/>
      </left>
      <right>
        <color indexed="10"/>
      </right>
      <top>
        <color indexed="10"/>
      </top>
      <bottom>
        <color indexed="10"/>
      </bottom>
      <diagonal/>
    </border>
    <border>
      <left>
        <color indexed="8"/>
      </left>
      <right>
        <color indexed="10"/>
      </right>
      <top>
        <color indexed="10"/>
      </top>
      <bottom>
        <color indexed="8"/>
      </bottom>
      <diagonal/>
    </border>
    <border>
      <left>
        <color indexed="13"/>
      </left>
      <right>
        <color indexed="13"/>
      </right>
      <top>
        <color indexed="10"/>
      </top>
      <bottom>
        <color indexed="13"/>
      </bottom>
      <diagonal/>
    </border>
    <border>
      <left>
        <color indexed="8"/>
      </left>
      <right>
        <color indexed="8"/>
      </right>
      <top>
        <color indexed="13"/>
      </top>
      <bottom>
        <color indexed="13"/>
      </bottom>
      <diagonal/>
    </border>
    <border>
      <left style="thin">
        <color indexed="11"/>
      </left>
      <right>
        <color indexed="8"/>
      </right>
      <top>
        <color indexed="10"/>
      </top>
      <bottom>
        <color indexed="10"/>
      </bottom>
      <diagonal/>
    </border>
    <border>
      <left>
        <color indexed="9"/>
      </left>
      <right>
        <color indexed="9"/>
      </right>
      <top>
        <color indexed="8"/>
      </top>
      <bottom>
        <color indexed="8"/>
      </bottom>
      <diagonal/>
    </border>
    <border>
      <left>
        <color indexed="13"/>
      </left>
      <right>
        <color indexed="8"/>
      </right>
      <top>
        <color indexed="10"/>
      </top>
      <bottom>
        <color indexed="13"/>
      </bottom>
      <diagonal/>
    </border>
    <border>
      <left>
        <color indexed="8"/>
      </left>
      <right style="thin">
        <color indexed="11"/>
      </right>
      <top>
        <color indexed="10"/>
      </top>
      <bottom>
        <color indexed="8"/>
      </bottom>
      <diagonal/>
    </border>
    <border>
      <left style="thin">
        <color indexed="11"/>
      </left>
      <right>
        <color indexed="9"/>
      </right>
      <top>
        <color indexed="10"/>
      </top>
      <bottom>
        <color indexed="8"/>
      </bottom>
      <diagonal/>
    </border>
    <border>
      <left style="thin">
        <color indexed="10"/>
      </left>
      <right>
        <color indexed="9"/>
      </right>
      <top>
        <color indexed="10"/>
      </top>
      <bottom>
        <color indexed="8"/>
      </bottom>
      <diagonal/>
    </border>
    <border>
      <left>
        <color indexed="13"/>
      </left>
      <right>
        <color indexed="10"/>
      </right>
      <top>
        <color indexed="13"/>
      </top>
      <bottom>
        <color indexed="8"/>
      </bottom>
      <diagonal/>
    </border>
    <border>
      <left>
        <color indexed="10"/>
      </left>
      <right>
        <color indexed="8"/>
      </right>
      <top>
        <color indexed="8"/>
      </top>
      <bottom>
        <color indexed="8"/>
      </bottom>
      <diagonal/>
    </border>
    <border>
      <left style="thin">
        <color indexed="10"/>
      </left>
      <right>
        <color indexed="9"/>
      </right>
      <top>
        <color indexed="8"/>
      </top>
      <bottom>
        <color indexed="10"/>
      </bottom>
      <diagonal/>
    </border>
    <border>
      <left>
        <color indexed="13"/>
      </left>
      <right>
        <color indexed="10"/>
      </right>
      <top>
        <color indexed="10"/>
      </top>
      <bottom>
        <color indexed="13"/>
      </bottom>
      <diagonal/>
    </border>
    <border>
      <left>
        <color indexed="8"/>
      </left>
      <right>
        <color indexed="8"/>
      </right>
      <top>
        <color indexed="13"/>
      </top>
      <bottom>
        <color indexed="8"/>
      </bottom>
      <diagonal/>
    </border>
    <border>
      <left>
        <color indexed="13"/>
      </left>
      <right>
        <color indexed="10"/>
      </right>
      <top>
        <color indexed="13"/>
      </top>
      <bottom>
        <color indexed="13"/>
      </bottom>
      <diagonal/>
    </border>
    <border>
      <left style="thin">
        <color indexed="11"/>
      </left>
      <right>
        <color indexed="8"/>
      </right>
      <top>
        <color indexed="8"/>
      </top>
      <bottom>
        <color indexed="10"/>
      </bottom>
      <diagonal/>
    </border>
    <border>
      <left style="thin">
        <color indexed="11"/>
      </left>
      <right>
        <color indexed="13"/>
      </right>
      <top>
        <color indexed="10"/>
      </top>
      <bottom>
        <color indexed="8"/>
      </bottom>
      <diagonal/>
    </border>
    <border>
      <left>
        <color indexed="8"/>
      </left>
      <right>
        <color indexed="13"/>
      </right>
      <top>
        <color indexed="8"/>
      </top>
      <bottom>
        <color indexed="8"/>
      </bottom>
      <diagonal/>
    </border>
    <border>
      <left style="thin">
        <color indexed="11"/>
      </left>
      <right>
        <color indexed="8"/>
      </right>
      <top>
        <color indexed="8"/>
      </top>
      <bottom style="thin">
        <color indexed="11"/>
      </bottom>
      <diagonal/>
    </border>
    <border>
      <left>
        <color indexed="8"/>
      </left>
      <right>
        <color indexed="8"/>
      </right>
      <top>
        <color indexed="8"/>
      </top>
      <bottom style="thin">
        <color indexed="11"/>
      </bottom>
      <diagonal/>
    </border>
    <border>
      <left>
        <color indexed="8"/>
      </left>
      <right>
        <color indexed="10"/>
      </right>
      <top>
        <color indexed="8"/>
      </top>
      <bottom style="thin">
        <color indexed="11"/>
      </bottom>
      <diagonal/>
    </border>
    <border>
      <left>
        <color indexed="10"/>
      </left>
      <right>
        <color indexed="9"/>
      </right>
      <top>
        <color indexed="10"/>
      </top>
      <bottom style="thin">
        <color indexed="11"/>
      </bottom>
      <diagonal/>
    </border>
    <border>
      <left>
        <color indexed="9"/>
      </left>
      <right>
        <color indexed="9"/>
      </right>
      <top>
        <color indexed="8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49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/>
    </xf>
    <xf numFmtId="0" fontId="4" fillId="2" borderId="1" applyNumberFormat="1" applyFont="1" applyFill="1" applyBorder="1" applyAlignment="1" applyProtection="0">
      <alignment horizontal="center" vertical="center" wrapText="1"/>
    </xf>
    <xf numFmtId="0" fontId="4" fillId="2" borderId="2" applyNumberFormat="0" applyFont="1" applyFill="1" applyBorder="1" applyAlignment="1" applyProtection="0">
      <alignment horizontal="center" vertical="center" wrapText="1"/>
    </xf>
    <xf numFmtId="0" fontId="4" fillId="2" borderId="3" applyNumberFormat="0" applyFont="1" applyFill="1" applyBorder="1" applyAlignment="1" applyProtection="0">
      <alignment horizontal="center" vertical="center" wrapText="1"/>
    </xf>
    <xf numFmtId="0" fontId="4" fillId="2" borderId="4" applyNumberFormat="0" applyFont="1" applyFill="1" applyBorder="1" applyAlignment="1" applyProtection="0">
      <alignment horizontal="center" vertical="center" wrapText="1"/>
    </xf>
    <xf numFmtId="0" fontId="4" fillId="2" borderId="5" applyNumberFormat="0" applyFont="1" applyFill="1" applyBorder="1" applyAlignment="1" applyProtection="0">
      <alignment horizontal="center" vertical="center" wrapText="1"/>
    </xf>
    <xf numFmtId="0" fontId="5" fillId="3" borderId="6" applyNumberFormat="1" applyFont="1" applyFill="1" applyBorder="1" applyAlignment="1" applyProtection="0">
      <alignment horizontal="center" vertical="center"/>
    </xf>
    <xf numFmtId="0" fontId="5" fillId="3" borderId="7" applyNumberFormat="1" applyFont="1" applyFill="1" applyBorder="1" applyAlignment="1" applyProtection="0">
      <alignment horizontal="center" vertical="center"/>
    </xf>
    <xf numFmtId="0" fontId="5" fillId="3" borderId="8" applyNumberFormat="1" applyFont="1" applyFill="1" applyBorder="1" applyAlignment="1" applyProtection="0">
      <alignment horizontal="center" vertical="center"/>
    </xf>
    <xf numFmtId="0" fontId="5" fillId="3" borderId="9" applyNumberFormat="0" applyFont="1" applyFill="1" applyBorder="1" applyAlignment="1" applyProtection="0">
      <alignment horizontal="center" vertical="center"/>
    </xf>
    <xf numFmtId="0" fontId="5" fillId="3" borderId="10" applyNumberFormat="1" applyFont="1" applyFill="1" applyBorder="1" applyAlignment="1" applyProtection="0">
      <alignment horizontal="center" vertical="center"/>
    </xf>
    <xf numFmtId="0" fontId="5" fillId="3" borderId="11" applyNumberFormat="1" applyFont="1" applyFill="1" applyBorder="1" applyAlignment="1" applyProtection="0">
      <alignment horizontal="center" vertical="center"/>
    </xf>
    <xf numFmtId="0" fontId="5" fillId="4" borderId="6" applyNumberFormat="1" applyFont="1" applyFill="1" applyBorder="1" applyAlignment="1" applyProtection="0">
      <alignment horizontal="left" vertical="center"/>
    </xf>
    <xf numFmtId="0" fontId="2" fillId="4" borderId="12" applyNumberFormat="1" applyFont="1" applyFill="1" applyBorder="1" applyAlignment="1" applyProtection="0">
      <alignment vertical="center"/>
    </xf>
    <xf numFmtId="0" fontId="2" fillId="4" borderId="7" applyNumberFormat="1" applyFont="1" applyFill="1" applyBorder="1" applyAlignment="1" applyProtection="0">
      <alignment vertical="center"/>
    </xf>
    <xf numFmtId="0" fontId="2" fillId="5" borderId="13" applyNumberFormat="0" applyFont="1" applyFill="1" applyBorder="1" applyAlignment="1" applyProtection="0">
      <alignment vertical="center"/>
    </xf>
    <xf numFmtId="0" fontId="2" fillId="4" borderId="8" applyNumberFormat="1" applyFont="1" applyFill="1" applyBorder="1" applyAlignment="1" applyProtection="0">
      <alignment vertical="center"/>
    </xf>
    <xf numFmtId="0" fontId="2" fillId="4" borderId="14" applyNumberFormat="1" applyFont="1" applyFill="1" applyBorder="1" applyAlignment="1" applyProtection="0">
      <alignment vertical="center"/>
    </xf>
    <xf numFmtId="0" fontId="2" fillId="4" borderId="7" applyNumberFormat="0" applyFont="1" applyFill="1" applyBorder="1" applyAlignment="1" applyProtection="0">
      <alignment vertical="center"/>
    </xf>
    <xf numFmtId="0" fontId="6" borderId="15" applyNumberFormat="1" applyFont="1" applyFill="0" applyBorder="1" applyAlignment="1" applyProtection="0">
      <alignment horizontal="left" vertical="center"/>
    </xf>
    <xf numFmtId="3" fontId="6" borderId="16" applyNumberFormat="1" applyFont="1" applyFill="0" applyBorder="1" applyAlignment="1" applyProtection="0">
      <alignment horizontal="center" vertical="center"/>
    </xf>
    <xf numFmtId="0" fontId="6" borderId="16" applyNumberFormat="1" applyFont="1" applyFill="0" applyBorder="1" applyAlignment="1" applyProtection="0">
      <alignment horizontal="center" vertical="center"/>
    </xf>
    <xf numFmtId="59" fontId="6" borderId="17" applyNumberFormat="1" applyFont="1" applyFill="0" applyBorder="1" applyAlignment="1" applyProtection="0">
      <alignment horizontal="center" vertical="center"/>
    </xf>
    <xf numFmtId="59" fontId="6" borderId="18" applyNumberFormat="1" applyFont="1" applyFill="0" applyBorder="1" applyAlignment="1" applyProtection="0">
      <alignment horizontal="center" vertical="center"/>
    </xf>
    <xf numFmtId="59" fontId="6" fillId="5" borderId="8" applyNumberFormat="1" applyFont="1" applyFill="1" applyBorder="1" applyAlignment="1" applyProtection="0">
      <alignment horizontal="center" vertical="center"/>
    </xf>
    <xf numFmtId="59" fontId="6" borderId="19" applyNumberFormat="1" applyFont="1" applyFill="0" applyBorder="1" applyAlignment="1" applyProtection="0">
      <alignment horizontal="center" vertical="center"/>
    </xf>
    <xf numFmtId="59" fontId="6" borderId="20" applyNumberFormat="1" applyFont="1" applyFill="0" applyBorder="1" applyAlignment="1" applyProtection="0">
      <alignment horizontal="center" vertical="center"/>
    </xf>
    <xf numFmtId="0" fontId="6" fillId="4" borderId="21" applyNumberFormat="1" applyFont="1" applyFill="1" applyBorder="1" applyAlignment="1" applyProtection="0">
      <alignment horizontal="center" vertical="center"/>
    </xf>
    <xf numFmtId="3" fontId="6" borderId="22" applyNumberFormat="1" applyFont="1" applyFill="0" applyBorder="1" applyAlignment="1" applyProtection="0">
      <alignment horizontal="center" vertical="center"/>
    </xf>
    <xf numFmtId="0" fontId="6" borderId="22" applyNumberFormat="1" applyFont="1" applyFill="0" applyBorder="1" applyAlignment="1" applyProtection="0">
      <alignment horizontal="center" vertical="center"/>
    </xf>
    <xf numFmtId="59" fontId="6" borderId="23" applyNumberFormat="1" applyFont="1" applyFill="0" applyBorder="1" applyAlignment="1" applyProtection="0">
      <alignment horizontal="center" vertical="center"/>
    </xf>
    <xf numFmtId="59" fontId="6" borderId="24" applyNumberFormat="1" applyFont="1" applyFill="0" applyBorder="1" applyAlignment="1" applyProtection="0">
      <alignment horizontal="center" vertical="center"/>
    </xf>
    <xf numFmtId="59" fontId="6" borderId="25" applyNumberFormat="1" applyFont="1" applyFill="0" applyBorder="1" applyAlignment="1" applyProtection="0">
      <alignment horizontal="center" vertical="center"/>
    </xf>
    <xf numFmtId="59" fontId="6" fillId="4" borderId="26" applyNumberFormat="1" applyFont="1" applyFill="1" applyBorder="1" applyAlignment="1" applyProtection="0">
      <alignment horizontal="center" vertical="center"/>
    </xf>
    <xf numFmtId="4" fontId="7" fillId="5" borderId="6" applyNumberFormat="1" applyFont="1" applyFill="1" applyBorder="1" applyAlignment="1" applyProtection="0">
      <alignment horizontal="right" vertical="center"/>
    </xf>
    <xf numFmtId="0" fontId="8" fillId="5" borderId="12" applyNumberFormat="1" applyFont="1" applyFill="1" applyBorder="1" applyAlignment="1" applyProtection="0">
      <alignment horizontal="right" vertical="top"/>
    </xf>
    <xf numFmtId="0" fontId="7" fillId="5" borderId="12" applyNumberFormat="1" applyFont="1" applyFill="1" applyBorder="1" applyAlignment="1" applyProtection="0">
      <alignment horizontal="right" vertical="center"/>
    </xf>
    <xf numFmtId="59" fontId="7" fillId="5" borderId="7" applyNumberFormat="1" applyFont="1" applyFill="1" applyBorder="1" applyAlignment="1" applyProtection="0">
      <alignment horizontal="center" vertical="center"/>
    </xf>
    <xf numFmtId="59" fontId="7" fillId="5" borderId="8" applyNumberFormat="1" applyFont="1" applyFill="1" applyBorder="1" applyAlignment="1" applyProtection="0">
      <alignment horizontal="center" vertical="center"/>
    </xf>
    <xf numFmtId="59" fontId="7" fillId="5" borderId="14" applyNumberFormat="1" applyFont="1" applyFill="1" applyBorder="1" applyAlignment="1" applyProtection="0">
      <alignment horizontal="center" vertical="center"/>
    </xf>
    <xf numFmtId="59" fontId="7" fillId="4" borderId="7" applyNumberFormat="1" applyFont="1" applyFill="1" applyBorder="1" applyAlignment="1" applyProtection="0">
      <alignment horizontal="center" vertical="center"/>
    </xf>
    <xf numFmtId="0" fontId="5" borderId="15" applyNumberFormat="1" applyFont="1" applyFill="0" applyBorder="1" applyAlignment="1" applyProtection="0">
      <alignment horizontal="left" vertical="bottom"/>
    </xf>
    <xf numFmtId="0" fontId="2" borderId="16" applyNumberFormat="1" applyFont="1" applyFill="0" applyBorder="1" applyAlignment="1" applyProtection="0">
      <alignment vertical="center"/>
    </xf>
    <xf numFmtId="0" fontId="2" borderId="27" applyNumberFormat="1" applyFont="1" applyFill="0" applyBorder="1" applyAlignment="1" applyProtection="0">
      <alignment vertical="center"/>
    </xf>
    <xf numFmtId="0" fontId="2" borderId="7" applyNumberFormat="1" applyFont="1" applyFill="0" applyBorder="1" applyAlignment="1" applyProtection="0">
      <alignment vertical="center"/>
    </xf>
    <xf numFmtId="0" fontId="2" fillId="5" borderId="7" applyNumberFormat="0" applyFont="1" applyFill="1" applyBorder="1" applyAlignment="1" applyProtection="0">
      <alignment vertical="center"/>
    </xf>
    <xf numFmtId="0" fontId="2" borderId="28" applyNumberFormat="1" applyFont="1" applyFill="0" applyBorder="1" applyAlignment="1" applyProtection="0">
      <alignment vertical="center"/>
    </xf>
    <xf numFmtId="0" fontId="2" borderId="14" applyNumberFormat="1" applyFont="1" applyFill="0" applyBorder="1" applyAlignment="1" applyProtection="0">
      <alignment vertical="center"/>
    </xf>
    <xf numFmtId="0" fontId="2" fillId="4" borderId="29" applyNumberFormat="0" applyFont="1" applyFill="1" applyBorder="1" applyAlignment="1" applyProtection="0">
      <alignment vertical="center"/>
    </xf>
    <xf numFmtId="0" fontId="6" borderId="30" applyNumberFormat="1" applyFont="1" applyFill="0" applyBorder="1" applyAlignment="1" applyProtection="0">
      <alignment horizontal="center" vertical="center"/>
    </xf>
    <xf numFmtId="59" fontId="6" borderId="31" applyNumberFormat="1" applyFont="1" applyFill="0" applyBorder="1" applyAlignment="1" applyProtection="0">
      <alignment horizontal="center" vertical="center"/>
    </xf>
    <xf numFmtId="0" fontId="6" fillId="4" borderId="32" applyNumberFormat="1" applyFont="1" applyFill="1" applyBorder="1" applyAlignment="1" applyProtection="0">
      <alignment horizontal="center" vertical="center"/>
    </xf>
    <xf numFmtId="0" fontId="6" borderId="33" applyNumberFormat="1" applyFont="1" applyFill="0" applyBorder="1" applyAlignment="1" applyProtection="0">
      <alignment horizontal="center" vertical="center"/>
    </xf>
    <xf numFmtId="59" fontId="6" fillId="4" borderId="32" applyNumberFormat="1" applyFont="1" applyFill="1" applyBorder="1" applyAlignment="1" applyProtection="0">
      <alignment horizontal="center" vertical="center"/>
    </xf>
    <xf numFmtId="0" fontId="6" borderId="15" applyNumberFormat="0" applyFont="1" applyFill="0" applyBorder="1" applyAlignment="1" applyProtection="0">
      <alignment horizontal="left" vertical="center"/>
    </xf>
    <xf numFmtId="59" fontId="6" borderId="34" applyNumberFormat="1" applyFont="1" applyFill="0" applyBorder="1" applyAlignment="1" applyProtection="0">
      <alignment horizontal="center" vertical="center"/>
    </xf>
    <xf numFmtId="59" fontId="6" borderId="14" applyNumberFormat="1" applyFont="1" applyFill="0" applyBorder="1" applyAlignment="1" applyProtection="0">
      <alignment horizontal="center" vertical="center"/>
    </xf>
    <xf numFmtId="59" fontId="6" borderId="35" applyNumberFormat="1" applyFont="1" applyFill="0" applyBorder="1" applyAlignment="1" applyProtection="0">
      <alignment horizontal="center" vertical="center"/>
    </xf>
    <xf numFmtId="0" fontId="2" borderId="8" applyNumberFormat="1" applyFont="1" applyFill="0" applyBorder="1" applyAlignment="1" applyProtection="0">
      <alignment vertical="center"/>
    </xf>
    <xf numFmtId="59" fontId="6" fillId="4" borderId="21" applyNumberFormat="1" applyFont="1" applyFill="1" applyBorder="1" applyAlignment="1" applyProtection="0">
      <alignment horizontal="center" vertical="center"/>
    </xf>
    <xf numFmtId="59" fontId="6" borderId="36" applyNumberFormat="1" applyFont="1" applyFill="0" applyBorder="1" applyAlignment="1" applyProtection="0">
      <alignment horizontal="center" vertical="center"/>
    </xf>
    <xf numFmtId="0" fontId="2" borderId="37" applyNumberFormat="1" applyFont="1" applyFill="0" applyBorder="1" applyAlignment="1" applyProtection="0">
      <alignment vertical="center"/>
    </xf>
    <xf numFmtId="59" fontId="6" borderId="38" applyNumberFormat="1" applyFont="1" applyFill="0" applyBorder="1" applyAlignment="1" applyProtection="0">
      <alignment horizontal="center" vertical="center"/>
    </xf>
    <xf numFmtId="59" fontId="6" borderId="39" applyNumberFormat="1" applyFont="1" applyFill="0" applyBorder="1" applyAlignment="1" applyProtection="0">
      <alignment horizontal="center" vertical="center"/>
    </xf>
    <xf numFmtId="0" fontId="6" borderId="40" applyNumberFormat="1" applyFont="1" applyFill="0" applyBorder="1" applyAlignment="1" applyProtection="0">
      <alignment horizontal="center" vertical="center"/>
    </xf>
    <xf numFmtId="59" fontId="6" borderId="41" applyNumberFormat="1" applyFont="1" applyFill="0" applyBorder="1" applyAlignment="1" applyProtection="0">
      <alignment horizontal="center" vertical="center"/>
    </xf>
    <xf numFmtId="59" fontId="6" fillId="4" borderId="42" applyNumberFormat="1" applyFont="1" applyFill="1" applyBorder="1" applyAlignment="1" applyProtection="0">
      <alignment horizontal="center" vertical="center"/>
    </xf>
    <xf numFmtId="59" fontId="6" borderId="43" applyNumberFormat="1" applyFont="1" applyFill="0" applyBorder="1" applyAlignment="1" applyProtection="0">
      <alignment horizontal="center" vertical="center"/>
    </xf>
    <xf numFmtId="0" fontId="8" fillId="5" borderId="7" applyNumberFormat="1" applyFont="1" applyFill="1" applyBorder="1" applyAlignment="1" applyProtection="0">
      <alignment horizontal="right" vertical="top"/>
    </xf>
    <xf numFmtId="0" fontId="7" fillId="5" borderId="7" applyNumberFormat="1" applyFont="1" applyFill="1" applyBorder="1" applyAlignment="1" applyProtection="0">
      <alignment horizontal="right" vertical="center"/>
    </xf>
    <xf numFmtId="4" fontId="7" fillId="6" borderId="6" applyNumberFormat="1" applyFont="1" applyFill="1" applyBorder="1" applyAlignment="1" applyProtection="0">
      <alignment horizontal="right" vertical="center"/>
    </xf>
    <xf numFmtId="0" fontId="8" fillId="6" borderId="12" applyNumberFormat="1" applyFont="1" applyFill="1" applyBorder="1" applyAlignment="1" applyProtection="0">
      <alignment horizontal="right" vertical="top"/>
    </xf>
    <xf numFmtId="0" fontId="7" fillId="6" borderId="12" applyNumberFormat="1" applyFont="1" applyFill="1" applyBorder="1" applyAlignment="1" applyProtection="0">
      <alignment horizontal="right" vertical="center"/>
    </xf>
    <xf numFmtId="59" fontId="7" fillId="6" borderId="7" applyNumberFormat="1" applyFont="1" applyFill="1" applyBorder="1" applyAlignment="1" applyProtection="0">
      <alignment horizontal="center" vertical="center"/>
    </xf>
    <xf numFmtId="59" fontId="7" fillId="6" borderId="8" applyNumberFormat="1" applyFont="1" applyFill="1" applyBorder="1" applyAlignment="1" applyProtection="0">
      <alignment horizontal="center" vertical="center"/>
    </xf>
    <xf numFmtId="59" fontId="7" fillId="6" borderId="14" applyNumberFormat="1" applyFont="1" applyFill="1" applyBorder="1" applyAlignment="1" applyProtection="0">
      <alignment horizontal="center" vertical="center"/>
    </xf>
    <xf numFmtId="0" fontId="9" fillId="3" borderId="6" applyNumberFormat="1" applyFont="1" applyFill="1" applyBorder="1" applyAlignment="1" applyProtection="0">
      <alignment horizontal="center" vertical="center"/>
    </xf>
    <xf numFmtId="0" fontId="10" borderId="44" applyNumberFormat="0" applyFont="1" applyFill="0" applyBorder="1" applyAlignment="1" applyProtection="0">
      <alignment horizontal="right" vertical="top"/>
    </xf>
    <xf numFmtId="0" fontId="10" borderId="22" applyNumberFormat="0" applyFont="1" applyFill="0" applyBorder="1" applyAlignment="1" applyProtection="0">
      <alignment horizontal="right" vertical="top"/>
    </xf>
    <xf numFmtId="4" fontId="11" borderId="45" applyNumberFormat="1" applyFont="1" applyFill="0" applyBorder="1" applyAlignment="1" applyProtection="0">
      <alignment horizontal="right" vertical="center"/>
    </xf>
    <xf numFmtId="59" fontId="11" borderId="7" applyNumberFormat="1" applyFont="1" applyFill="0" applyBorder="1" applyAlignment="1" applyProtection="0">
      <alignment horizontal="center" vertical="center"/>
    </xf>
    <xf numFmtId="59" fontId="11" fillId="5" borderId="7" applyNumberFormat="1" applyFont="1" applyFill="1" applyBorder="1" applyAlignment="1" applyProtection="0">
      <alignment horizontal="center" vertical="center"/>
    </xf>
    <xf numFmtId="0" fontId="12" borderId="8" applyNumberFormat="0" applyFont="1" applyFill="0" applyBorder="1" applyAlignment="1" applyProtection="0">
      <alignment horizontal="right" vertical="center"/>
    </xf>
    <xf numFmtId="0" fontId="12" borderId="14" applyNumberFormat="0" applyFont="1" applyFill="0" applyBorder="1" applyAlignment="1" applyProtection="0">
      <alignment horizontal="right" vertical="center"/>
    </xf>
    <xf numFmtId="0" fontId="12" fillId="4" borderId="7" applyNumberFormat="0" applyFont="1" applyFill="1" applyBorder="1" applyAlignment="1" applyProtection="0">
      <alignment horizontal="right" vertical="center"/>
    </xf>
    <xf numFmtId="59" fontId="6" borderId="46" applyNumberFormat="1" applyFont="1" applyFill="0" applyBorder="1" applyAlignment="1" applyProtection="0">
      <alignment horizontal="center" vertical="center"/>
    </xf>
    <xf numFmtId="59" fontId="6" borderId="47" applyNumberFormat="1" applyFont="1" applyFill="0" applyBorder="1" applyAlignment="1" applyProtection="0">
      <alignment horizontal="center" vertical="center"/>
    </xf>
    <xf numFmtId="59" fontId="7" fillId="5" borderId="48" applyNumberFormat="1" applyFont="1" applyFill="1" applyBorder="1" applyAlignment="1" applyProtection="0">
      <alignment horizontal="center" vertical="center"/>
    </xf>
    <xf numFmtId="59" fontId="7" fillId="5" borderId="49" applyNumberFormat="1" applyFont="1" applyFill="1" applyBorder="1" applyAlignment="1" applyProtection="0">
      <alignment horizontal="center" vertical="center"/>
    </xf>
    <xf numFmtId="0" fontId="2" borderId="48" applyNumberFormat="1" applyFont="1" applyFill="0" applyBorder="1" applyAlignment="1" applyProtection="0">
      <alignment vertical="center"/>
    </xf>
    <xf numFmtId="0" fontId="2" borderId="50" applyNumberFormat="0" applyFont="1" applyFill="0" applyBorder="1" applyAlignment="1" applyProtection="0">
      <alignment vertical="center"/>
    </xf>
    <xf numFmtId="59" fontId="6" borderId="51" applyNumberFormat="1" applyFont="1" applyFill="0" applyBorder="1" applyAlignment="1" applyProtection="0">
      <alignment horizontal="center" vertical="center"/>
    </xf>
    <xf numFmtId="59" fontId="6" borderId="52" applyNumberFormat="1" applyFont="1" applyFill="0" applyBorder="1" applyAlignment="1" applyProtection="0">
      <alignment horizontal="center" vertical="center"/>
    </xf>
    <xf numFmtId="59" fontId="7" fillId="5" borderId="50" applyNumberFormat="1" applyFont="1" applyFill="1" applyBorder="1" applyAlignment="1" applyProtection="0">
      <alignment horizontal="center" vertical="center"/>
    </xf>
    <xf numFmtId="0" fontId="2" fillId="4" borderId="48" applyNumberFormat="1" applyFont="1" applyFill="1" applyBorder="1" applyAlignment="1" applyProtection="0">
      <alignment vertical="center"/>
    </xf>
    <xf numFmtId="0" fontId="2" fillId="4" borderId="50" applyNumberFormat="0" applyFont="1" applyFill="1" applyBorder="1" applyAlignment="1" applyProtection="0">
      <alignment vertical="center"/>
    </xf>
    <xf numFmtId="4" fontId="7" fillId="7" borderId="6" applyNumberFormat="1" applyFont="1" applyFill="1" applyBorder="1" applyAlignment="1" applyProtection="0">
      <alignment horizontal="right" vertical="center"/>
    </xf>
    <xf numFmtId="0" fontId="8" fillId="7" borderId="12" applyNumberFormat="1" applyFont="1" applyFill="1" applyBorder="1" applyAlignment="1" applyProtection="0">
      <alignment horizontal="right" vertical="top"/>
    </xf>
    <xf numFmtId="0" fontId="7" fillId="7" borderId="12" applyNumberFormat="1" applyFont="1" applyFill="1" applyBorder="1" applyAlignment="1" applyProtection="0">
      <alignment horizontal="right" vertical="center"/>
    </xf>
    <xf numFmtId="59" fontId="7" fillId="7" borderId="7" applyNumberFormat="1" applyFont="1" applyFill="1" applyBorder="1" applyAlignment="1" applyProtection="0">
      <alignment horizontal="center" vertical="center"/>
    </xf>
    <xf numFmtId="59" fontId="7" fillId="7" borderId="8" applyNumberFormat="1" applyFont="1" applyFill="1" applyBorder="1" applyAlignment="1" applyProtection="0">
      <alignment horizontal="center" vertical="center"/>
    </xf>
    <xf numFmtId="59" fontId="7" fillId="7" borderId="14" applyNumberFormat="1" applyFont="1" applyFill="1" applyBorder="1" applyAlignment="1" applyProtection="0">
      <alignment horizontal="center" vertical="center"/>
    </xf>
    <xf numFmtId="0" fontId="10" borderId="53" applyNumberFormat="0" applyFont="1" applyFill="0" applyBorder="1" applyAlignment="1" applyProtection="0">
      <alignment horizontal="right" vertical="top"/>
    </xf>
    <xf numFmtId="0" fontId="10" borderId="16" applyNumberFormat="0" applyFont="1" applyFill="0" applyBorder="1" applyAlignment="1" applyProtection="0">
      <alignment horizontal="right" vertical="top"/>
    </xf>
    <xf numFmtId="4" fontId="11" borderId="27" applyNumberFormat="1" applyFont="1" applyFill="0" applyBorder="1" applyAlignment="1" applyProtection="0">
      <alignment horizontal="right" vertical="center"/>
    </xf>
    <xf numFmtId="0" fontId="2" borderId="54" applyNumberFormat="0" applyFont="1" applyFill="0" applyBorder="1" applyAlignment="1" applyProtection="0">
      <alignment vertical="center"/>
    </xf>
    <xf numFmtId="59" fontId="6" borderId="55" applyNumberFormat="1" applyFont="1" applyFill="0" applyBorder="1" applyAlignment="1" applyProtection="0">
      <alignment horizontal="center" vertical="center"/>
    </xf>
    <xf numFmtId="59" fontId="6" borderId="56" applyNumberFormat="1" applyFont="1" applyFill="0" applyBorder="1" applyAlignment="1" applyProtection="0">
      <alignment horizontal="center" vertical="center"/>
    </xf>
    <xf numFmtId="59" fontId="6" fillId="5" borderId="7" applyNumberFormat="1" applyFont="1" applyFill="1" applyBorder="1" applyAlignment="1" applyProtection="0">
      <alignment horizontal="center" vertical="center"/>
    </xf>
    <xf numFmtId="59" fontId="6" borderId="48" applyNumberFormat="1" applyFont="1" applyFill="0" applyBorder="1" applyAlignment="1" applyProtection="0">
      <alignment horizontal="center" vertical="center"/>
    </xf>
    <xf numFmtId="59" fontId="6" borderId="50" applyNumberFormat="1" applyFont="1" applyFill="0" applyBorder="1" applyAlignment="1" applyProtection="0">
      <alignment horizontal="center" vertical="center"/>
    </xf>
    <xf numFmtId="59" fontId="7" fillId="5" borderId="57" applyNumberFormat="1" applyFont="1" applyFill="1" applyBorder="1" applyAlignment="1" applyProtection="0">
      <alignment horizontal="center" vertical="center"/>
    </xf>
    <xf numFmtId="0" fontId="2" borderId="22" applyNumberFormat="1" applyFont="1" applyFill="0" applyBorder="1" applyAlignment="1" applyProtection="0">
      <alignment vertical="center"/>
    </xf>
    <xf numFmtId="0" fontId="6" fillId="8" borderId="6" applyNumberFormat="1" applyFont="1" applyFill="1" applyBorder="1" applyAlignment="1" applyProtection="0">
      <alignment horizontal="left" vertical="center"/>
    </xf>
    <xf numFmtId="3" fontId="6" fillId="8" borderId="7" applyNumberFormat="1" applyFont="1" applyFill="1" applyBorder="1" applyAlignment="1" applyProtection="0">
      <alignment horizontal="center" vertical="center"/>
    </xf>
    <xf numFmtId="0" fontId="6" fillId="8" borderId="7" applyNumberFormat="1" applyFont="1" applyFill="1" applyBorder="1" applyAlignment="1" applyProtection="0">
      <alignment horizontal="center" vertical="center"/>
    </xf>
    <xf numFmtId="59" fontId="6" fillId="8" borderId="58" applyNumberFormat="1" applyFont="1" applyFill="1" applyBorder="1" applyAlignment="1" applyProtection="0">
      <alignment horizontal="center" vertical="center"/>
    </xf>
    <xf numFmtId="59" fontId="6" fillId="8" borderId="18" applyNumberFormat="1" applyFont="1" applyFill="1" applyBorder="1" applyAlignment="1" applyProtection="0">
      <alignment horizontal="center" vertical="center"/>
    </xf>
    <xf numFmtId="59" fontId="13" fillId="5" borderId="7" applyNumberFormat="1" applyFont="1" applyFill="1" applyBorder="1" applyAlignment="1" applyProtection="0">
      <alignment horizontal="center" vertical="center"/>
    </xf>
    <xf numFmtId="59" fontId="6" fillId="8" borderId="28" applyNumberFormat="1" applyFont="1" applyFill="1" applyBorder="1" applyAlignment="1" applyProtection="0">
      <alignment horizontal="center" vertical="center"/>
    </xf>
    <xf numFmtId="59" fontId="14" fillId="8" borderId="20" applyNumberFormat="1" applyFont="1" applyFill="1" applyBorder="1" applyAlignment="1" applyProtection="0">
      <alignment horizontal="center" vertical="center"/>
    </xf>
    <xf numFmtId="59" fontId="14" fillId="4" borderId="21" applyNumberFormat="1" applyFont="1" applyFill="1" applyBorder="1" applyAlignment="1" applyProtection="0">
      <alignment horizontal="center" vertical="center"/>
    </xf>
    <xf numFmtId="0" fontId="6" fillId="9" borderId="6" applyNumberFormat="1" applyFont="1" applyFill="1" applyBorder="1" applyAlignment="1" applyProtection="0">
      <alignment horizontal="left" vertical="center"/>
    </xf>
    <xf numFmtId="3" fontId="6" fillId="9" borderId="7" applyNumberFormat="1" applyFont="1" applyFill="1" applyBorder="1" applyAlignment="1" applyProtection="0">
      <alignment horizontal="center" vertical="center"/>
    </xf>
    <xf numFmtId="0" fontId="6" fillId="9" borderId="7" applyNumberFormat="1" applyFont="1" applyFill="1" applyBorder="1" applyAlignment="1" applyProtection="0">
      <alignment horizontal="center" vertical="center"/>
    </xf>
    <xf numFmtId="59" fontId="6" fillId="9" borderId="59" applyNumberFormat="1" applyFont="1" applyFill="1" applyBorder="1" applyAlignment="1" applyProtection="0">
      <alignment horizontal="center" vertical="center"/>
    </xf>
    <xf numFmtId="59" fontId="6" fillId="9" borderId="14" applyNumberFormat="1" applyFont="1" applyFill="1" applyBorder="1" applyAlignment="1" applyProtection="0">
      <alignment horizontal="center" vertical="center"/>
    </xf>
    <xf numFmtId="59" fontId="6" fillId="5" borderId="28" applyNumberFormat="1" applyFont="1" applyFill="1" applyBorder="1" applyAlignment="1" applyProtection="0">
      <alignment horizontal="center" vertical="center"/>
    </xf>
    <xf numFmtId="59" fontId="6" fillId="9" borderId="31" applyNumberFormat="1" applyFont="1" applyFill="1" applyBorder="1" applyAlignment="1" applyProtection="0">
      <alignment horizontal="center" vertical="center"/>
    </xf>
    <xf numFmtId="59" fontId="14" fillId="9" borderId="20" applyNumberFormat="1" applyFont="1" applyFill="1" applyBorder="1" applyAlignment="1" applyProtection="0">
      <alignment horizontal="center" vertical="center"/>
    </xf>
    <xf numFmtId="0" fontId="15" fillId="4" borderId="32" applyNumberFormat="1" applyFont="1" applyFill="1" applyBorder="1" applyAlignment="1" applyProtection="0">
      <alignment horizontal="center" vertical="center"/>
    </xf>
    <xf numFmtId="0" fontId="14" fillId="9" borderId="6" applyNumberFormat="1" applyFont="1" applyFill="1" applyBorder="1" applyAlignment="1" applyProtection="0">
      <alignment horizontal="left" vertical="center"/>
    </xf>
    <xf numFmtId="3" fontId="14" fillId="9" borderId="7" applyNumberFormat="1" applyFont="1" applyFill="1" applyBorder="1" applyAlignment="1" applyProtection="0">
      <alignment horizontal="center" vertical="center"/>
    </xf>
    <xf numFmtId="0" fontId="14" fillId="9" borderId="7" applyNumberFormat="1" applyFont="1" applyFill="1" applyBorder="1" applyAlignment="1" applyProtection="0">
      <alignment horizontal="center" vertical="center"/>
    </xf>
    <xf numFmtId="59" fontId="14" fillId="9" borderId="59" applyNumberFormat="1" applyFont="1" applyFill="1" applyBorder="1" applyAlignment="1" applyProtection="0">
      <alignment horizontal="center" vertical="center"/>
    </xf>
    <xf numFmtId="59" fontId="14" fillId="9" borderId="14" applyNumberFormat="1" applyFont="1" applyFill="1" applyBorder="1" applyAlignment="1" applyProtection="0">
      <alignment horizontal="center" vertical="center"/>
    </xf>
    <xf numFmtId="59" fontId="14" fillId="5" borderId="60" applyNumberFormat="1" applyFont="1" applyFill="1" applyBorder="1" applyAlignment="1" applyProtection="0">
      <alignment horizontal="center" vertical="center"/>
    </xf>
    <xf numFmtId="59" fontId="14" fillId="9" borderId="31" applyNumberFormat="1" applyFont="1" applyFill="1" applyBorder="1" applyAlignment="1" applyProtection="0">
      <alignment horizontal="center" vertical="center"/>
    </xf>
    <xf numFmtId="59" fontId="14" fillId="4" borderId="32" applyNumberFormat="1" applyFont="1" applyFill="1" applyBorder="1" applyAlignment="1" applyProtection="0">
      <alignment horizontal="center" vertical="center"/>
    </xf>
    <xf numFmtId="0" fontId="14" fillId="10" borderId="6" applyNumberFormat="1" applyFont="1" applyFill="1" applyBorder="1" applyAlignment="1" applyProtection="0">
      <alignment horizontal="left" vertical="center"/>
    </xf>
    <xf numFmtId="3" fontId="14" fillId="10" borderId="12" applyNumberFormat="1" applyFont="1" applyFill="1" applyBorder="1" applyAlignment="1" applyProtection="0">
      <alignment horizontal="center" vertical="center"/>
    </xf>
    <xf numFmtId="0" fontId="14" fillId="10" borderId="29" applyNumberFormat="1" applyFont="1" applyFill="1" applyBorder="1" applyAlignment="1" applyProtection="0">
      <alignment horizontal="center" vertical="center"/>
    </xf>
    <xf numFmtId="59" fontId="14" fillId="10" borderId="59" applyNumberFormat="1" applyFont="1" applyFill="1" applyBorder="1" applyAlignment="1" applyProtection="0">
      <alignment horizontal="center" vertical="center"/>
    </xf>
    <xf numFmtId="59" fontId="14" fillId="10" borderId="14" applyNumberFormat="1" applyFont="1" applyFill="1" applyBorder="1" applyAlignment="1" applyProtection="0">
      <alignment horizontal="center" vertical="center"/>
    </xf>
    <xf numFmtId="59" fontId="14" fillId="5" borderId="8" applyNumberFormat="1" applyFont="1" applyFill="1" applyBorder="1" applyAlignment="1" applyProtection="0">
      <alignment horizontal="center" vertical="center"/>
    </xf>
    <xf numFmtId="59" fontId="14" fillId="10" borderId="31" applyNumberFormat="1" applyFont="1" applyFill="1" applyBorder="1" applyAlignment="1" applyProtection="0">
      <alignment horizontal="center" vertical="center"/>
    </xf>
    <xf numFmtId="59" fontId="14" fillId="10" borderId="20" applyNumberFormat="1" applyFont="1" applyFill="1" applyBorder="1" applyAlignment="1" applyProtection="0">
      <alignment horizontal="center" vertical="center"/>
    </xf>
    <xf numFmtId="0" fontId="6" borderId="61" applyNumberFormat="1" applyFont="1" applyFill="0" applyBorder="1" applyAlignment="1" applyProtection="0">
      <alignment horizontal="center" vertical="center"/>
    </xf>
    <xf numFmtId="0" fontId="14" fillId="4" borderId="32" applyNumberFormat="1" applyFont="1" applyFill="1" applyBorder="1" applyAlignment="1" applyProtection="0">
      <alignment horizontal="center" vertical="center"/>
    </xf>
    <xf numFmtId="0" fontId="6" fillId="4" borderId="26" applyNumberFormat="1" applyFont="1" applyFill="1" applyBorder="1" applyAlignment="1" applyProtection="0">
      <alignment horizontal="center" vertical="center"/>
    </xf>
    <xf numFmtId="0" fontId="8" fillId="5" borderId="62" applyNumberFormat="1" applyFont="1" applyFill="1" applyBorder="1" applyAlignment="1" applyProtection="0">
      <alignment horizontal="right" vertical="top"/>
    </xf>
    <xf numFmtId="59" fontId="7" fillId="5" borderId="13" applyNumberFormat="1" applyFont="1" applyFill="1" applyBorder="1" applyAlignment="1" applyProtection="0">
      <alignment horizontal="center" vertical="center"/>
    </xf>
    <xf numFmtId="0" fontId="14" fillId="11" borderId="15" applyNumberFormat="1" applyFont="1" applyFill="1" applyBorder="1" applyAlignment="1" applyProtection="0">
      <alignment horizontal="left" vertical="center"/>
    </xf>
    <xf numFmtId="3" fontId="14" fillId="11" borderId="16" applyNumberFormat="1" applyFont="1" applyFill="1" applyBorder="1" applyAlignment="1" applyProtection="0">
      <alignment horizontal="center" vertical="center"/>
    </xf>
    <xf numFmtId="0" fontId="14" fillId="11" borderId="16" applyNumberFormat="1" applyFont="1" applyFill="1" applyBorder="1" applyAlignment="1" applyProtection="0">
      <alignment horizontal="center" vertical="center"/>
    </xf>
    <xf numFmtId="59" fontId="14" fillId="11" borderId="34" applyNumberFormat="1" applyFont="1" applyFill="1" applyBorder="1" applyAlignment="1" applyProtection="0">
      <alignment horizontal="center" vertical="center"/>
    </xf>
    <xf numFmtId="59" fontId="14" fillId="11" borderId="18" applyNumberFormat="1" applyFont="1" applyFill="1" applyBorder="1" applyAlignment="1" applyProtection="0">
      <alignment horizontal="center" vertical="center"/>
    </xf>
    <xf numFmtId="59" fontId="14" fillId="11" borderId="19" applyNumberFormat="1" applyFont="1" applyFill="1" applyBorder="1" applyAlignment="1" applyProtection="0">
      <alignment horizontal="center" vertical="center"/>
    </xf>
    <xf numFmtId="59" fontId="14" fillId="11" borderId="20" applyNumberFormat="1" applyFont="1" applyFill="1" applyBorder="1" applyAlignment="1" applyProtection="0">
      <alignment horizontal="center" vertical="center"/>
    </xf>
    <xf numFmtId="59" fontId="14" fillId="11" borderId="35" applyNumberFormat="1" applyFont="1" applyFill="1" applyBorder="1" applyAlignment="1" applyProtection="0">
      <alignment horizontal="center" vertical="center"/>
    </xf>
    <xf numFmtId="59" fontId="14" fillId="11" borderId="14" applyNumberFormat="1" applyFont="1" applyFill="1" applyBorder="1" applyAlignment="1" applyProtection="0">
      <alignment horizontal="center" vertical="center"/>
    </xf>
    <xf numFmtId="59" fontId="14" fillId="11" borderId="31" applyNumberFormat="1" applyFont="1" applyFill="1" applyBorder="1" applyAlignment="1" applyProtection="0">
      <alignment horizontal="center" vertical="center"/>
    </xf>
    <xf numFmtId="0" fontId="16" fillId="4" borderId="32" applyNumberFormat="1" applyFont="1" applyFill="1" applyBorder="1" applyAlignment="1" applyProtection="0">
      <alignment horizontal="center" vertical="center"/>
    </xf>
    <xf numFmtId="0" fontId="12" borderId="63" applyNumberFormat="0" applyFont="1" applyFill="0" applyBorder="1" applyAlignment="1" applyProtection="0">
      <alignment horizontal="right" vertical="center"/>
    </xf>
    <xf numFmtId="0" fontId="12" borderId="41" applyNumberFormat="0" applyFont="1" applyFill="0" applyBorder="1" applyAlignment="1" applyProtection="0">
      <alignment horizontal="right" vertical="center"/>
    </xf>
    <xf numFmtId="0" fontId="15" fillId="4" borderId="64" applyNumberFormat="1" applyFont="1" applyFill="1" applyBorder="1" applyAlignment="1" applyProtection="0">
      <alignment horizontal="center" vertical="center"/>
    </xf>
    <xf numFmtId="0" fontId="12" borderId="37" applyNumberFormat="0" applyFont="1" applyFill="0" applyBorder="1" applyAlignment="1" applyProtection="0">
      <alignment horizontal="right" vertical="center"/>
    </xf>
    <xf numFmtId="0" fontId="2" borderId="65" applyNumberFormat="1" applyFont="1" applyFill="0" applyBorder="1" applyAlignment="1" applyProtection="0">
      <alignment vertical="center"/>
    </xf>
    <xf numFmtId="0" fontId="2" borderId="13" applyNumberFormat="1" applyFont="1" applyFill="0" applyBorder="1" applyAlignment="1" applyProtection="0">
      <alignment vertical="center"/>
    </xf>
    <xf numFmtId="0" fontId="2" borderId="66" applyNumberFormat="1" applyFont="1" applyFill="0" applyBorder="1" applyAlignment="1" applyProtection="0">
      <alignment vertical="center"/>
    </xf>
    <xf numFmtId="0" fontId="9" fillId="3" borderId="15" applyNumberFormat="1" applyFont="1" applyFill="1" applyBorder="1" applyAlignment="1" applyProtection="0">
      <alignment horizontal="center" vertical="center"/>
    </xf>
    <xf numFmtId="0" fontId="6" borderId="52" applyNumberFormat="1" applyFont="1" applyFill="0" applyBorder="1" applyAlignment="1" applyProtection="0">
      <alignment horizontal="center" vertical="center"/>
    </xf>
    <xf numFmtId="0" fontId="6" borderId="47" applyNumberFormat="1" applyFont="1" applyFill="0" applyBorder="1" applyAlignment="1" applyProtection="0">
      <alignment horizontal="center" vertical="center"/>
    </xf>
    <xf numFmtId="0" fontId="6" borderId="46" applyNumberFormat="1" applyFont="1" applyFill="0" applyBorder="1" applyAlignment="1" applyProtection="0">
      <alignment horizontal="center" vertical="center"/>
    </xf>
    <xf numFmtId="0" fontId="7" fillId="5" borderId="50" applyNumberFormat="0" applyFont="1" applyFill="1" applyBorder="1" applyAlignment="1" applyProtection="0">
      <alignment horizontal="center" vertical="center"/>
    </xf>
    <xf numFmtId="59" fontId="7" fillId="4" borderId="29" applyNumberFormat="1" applyFont="1" applyFill="1" applyBorder="1" applyAlignment="1" applyProtection="0">
      <alignment horizontal="center" vertical="center"/>
    </xf>
    <xf numFmtId="0" fontId="12" borderId="20" applyNumberFormat="0" applyFont="1" applyFill="0" applyBorder="1" applyAlignment="1" applyProtection="0">
      <alignment horizontal="right" vertical="center"/>
    </xf>
    <xf numFmtId="0" fontId="2" borderId="67" applyNumberFormat="0" applyFont="1" applyFill="0" applyBorder="1" applyAlignment="1" applyProtection="0">
      <alignment vertical="center"/>
    </xf>
    <xf numFmtId="59" fontId="6" borderId="68" applyNumberFormat="1" applyFont="1" applyFill="0" applyBorder="1" applyAlignment="1" applyProtection="0">
      <alignment horizontal="center" vertical="center"/>
    </xf>
    <xf numFmtId="59" fontId="6" borderId="69" applyNumberFormat="1" applyFont="1" applyFill="0" applyBorder="1" applyAlignment="1" applyProtection="0">
      <alignment horizontal="center" vertical="center"/>
    </xf>
    <xf numFmtId="59" fontId="6" borderId="70" applyNumberFormat="1" applyFont="1" applyFill="0" applyBorder="1" applyAlignment="1" applyProtection="0">
      <alignment horizontal="center" vertical="center"/>
    </xf>
    <xf numFmtId="0" fontId="2" borderId="20" applyNumberFormat="1" applyFont="1" applyFill="0" applyBorder="1" applyAlignment="1" applyProtection="0">
      <alignment vertical="center"/>
    </xf>
    <xf numFmtId="59" fontId="7" fillId="5" borderId="20" applyNumberFormat="1" applyFont="1" applyFill="1" applyBorder="1" applyAlignment="1" applyProtection="0">
      <alignment horizontal="center" vertical="center"/>
    </xf>
    <xf numFmtId="59" fontId="7" fillId="7" borderId="20" applyNumberFormat="1" applyFont="1" applyFill="1" applyBorder="1" applyAlignment="1" applyProtection="0">
      <alignment horizontal="center" vertical="center"/>
    </xf>
    <xf numFmtId="0" fontId="17" fillId="3" borderId="15" applyNumberFormat="1" applyFont="1" applyFill="1" applyBorder="1" applyAlignment="1" applyProtection="0">
      <alignment horizontal="center" vertical="center"/>
    </xf>
    <xf numFmtId="0" fontId="12" borderId="48" applyNumberFormat="0" applyFont="1" applyFill="0" applyBorder="1" applyAlignment="1" applyProtection="0">
      <alignment horizontal="right" vertical="center"/>
    </xf>
    <xf numFmtId="0" fontId="12" borderId="67" applyNumberFormat="0" applyFont="1" applyFill="0" applyBorder="1" applyAlignment="1" applyProtection="0">
      <alignment horizontal="right" vertical="center"/>
    </xf>
    <xf numFmtId="0" fontId="2" borderId="49" applyNumberFormat="0" applyFont="1" applyFill="0" applyBorder="1" applyAlignment="1" applyProtection="0">
      <alignment vertical="center"/>
    </xf>
    <xf numFmtId="59" fontId="6" borderId="71" applyNumberFormat="1" applyFont="1" applyFill="0" applyBorder="1" applyAlignment="1" applyProtection="0">
      <alignment horizontal="center" vertical="center"/>
    </xf>
    <xf numFmtId="0" fontId="2" fillId="4" borderId="13" applyNumberFormat="0" applyFont="1" applyFill="1" applyBorder="1" applyAlignment="1" applyProtection="0">
      <alignment vertical="center"/>
    </xf>
    <xf numFmtId="0" fontId="6" borderId="35" applyNumberFormat="1" applyFont="1" applyFill="0" applyBorder="1" applyAlignment="1" applyProtection="0">
      <alignment horizontal="center" vertical="center"/>
    </xf>
    <xf numFmtId="0" fontId="6" borderId="14" applyNumberFormat="1" applyFont="1" applyFill="0" applyBorder="1" applyAlignment="1" applyProtection="0">
      <alignment horizontal="center" vertical="center"/>
    </xf>
    <xf numFmtId="59" fontId="6" borderId="72" applyNumberFormat="1" applyFont="1" applyFill="0" applyBorder="1" applyAlignment="1" applyProtection="0">
      <alignment horizontal="center" vertical="center"/>
    </xf>
    <xf numFmtId="59" fontId="6" borderId="60" applyNumberFormat="1" applyFont="1" applyFill="0" applyBorder="1" applyAlignment="1" applyProtection="0">
      <alignment horizontal="center" vertical="center"/>
    </xf>
    <xf numFmtId="59" fontId="6" borderId="63" applyNumberFormat="1" applyFont="1" applyFill="0" applyBorder="1" applyAlignment="1" applyProtection="0">
      <alignment horizontal="center" vertical="center"/>
    </xf>
    <xf numFmtId="0" fontId="2" borderId="48" applyNumberFormat="0" applyFont="1" applyFill="0" applyBorder="1" applyAlignment="1" applyProtection="0">
      <alignment vertical="center"/>
    </xf>
    <xf numFmtId="0" fontId="8" fillId="5" borderId="73" applyNumberFormat="1" applyFont="1" applyFill="1" applyBorder="1" applyAlignment="1" applyProtection="0">
      <alignment horizontal="right" vertical="top"/>
    </xf>
    <xf numFmtId="0" fontId="7" fillId="5" borderId="13" applyNumberFormat="1" applyFont="1" applyFill="1" applyBorder="1" applyAlignment="1" applyProtection="0">
      <alignment horizontal="right" vertical="center"/>
    </xf>
    <xf numFmtId="59" fontId="6" borderId="74" applyNumberFormat="1" applyFont="1" applyFill="0" applyBorder="1" applyAlignment="1" applyProtection="0">
      <alignment horizontal="center" vertical="center"/>
    </xf>
    <xf numFmtId="0" fontId="6" borderId="74" applyNumberFormat="1" applyFont="1" applyFill="0" applyBorder="1" applyAlignment="1" applyProtection="0">
      <alignment horizontal="center" vertical="center"/>
    </xf>
    <xf numFmtId="0" fontId="18" fillId="3" borderId="6" applyNumberFormat="1" applyFont="1" applyFill="1" applyBorder="1" applyAlignment="1" applyProtection="0">
      <alignment horizontal="center" vertical="center"/>
    </xf>
    <xf numFmtId="0" fontId="6" borderId="6" applyNumberFormat="1" applyFont="1" applyFill="0" applyBorder="1" applyAlignment="1" applyProtection="0">
      <alignment horizontal="left" vertical="center"/>
    </xf>
    <xf numFmtId="0" fontId="6" borderId="53" applyNumberFormat="1" applyFont="1" applyFill="0" applyBorder="1" applyAlignment="1" applyProtection="0">
      <alignment horizontal="center" vertical="center"/>
    </xf>
    <xf numFmtId="0" fontId="6" borderId="23" applyNumberFormat="1" applyFont="1" applyFill="0" applyBorder="1" applyAlignment="1" applyProtection="0">
      <alignment horizontal="center" vertical="center"/>
    </xf>
    <xf numFmtId="0" fontId="6" borderId="24" applyNumberFormat="1" applyFont="1" applyFill="0" applyBorder="1" applyAlignment="1" applyProtection="0">
      <alignment horizontal="center" vertical="center"/>
    </xf>
    <xf numFmtId="0" fontId="8" fillId="7" borderId="7" applyNumberFormat="1" applyFont="1" applyFill="1" applyBorder="1" applyAlignment="1" applyProtection="0">
      <alignment horizontal="right" vertical="top"/>
    </xf>
    <xf numFmtId="0" fontId="7" fillId="7" borderId="7" applyNumberFormat="1" applyFont="1" applyFill="1" applyBorder="1" applyAlignment="1" applyProtection="0">
      <alignment horizontal="right" vertical="center"/>
    </xf>
    <xf numFmtId="59" fontId="7" fillId="12" borderId="7" applyNumberFormat="1" applyFont="1" applyFill="1" applyBorder="1" applyAlignment="1" applyProtection="0">
      <alignment horizontal="center" vertical="center"/>
    </xf>
    <xf numFmtId="59" fontId="7" fillId="12" borderId="8" applyNumberFormat="1" applyFont="1" applyFill="1" applyBorder="1" applyAlignment="1" applyProtection="0">
      <alignment horizontal="center" vertical="center"/>
    </xf>
    <xf numFmtId="59" fontId="7" fillId="12" borderId="24" applyNumberFormat="1" applyFont="1" applyFill="1" applyBorder="1" applyAlignment="1" applyProtection="0">
      <alignment horizontal="center" vertical="center"/>
    </xf>
    <xf numFmtId="4" fontId="7" fillId="2" borderId="75" applyNumberFormat="1" applyFont="1" applyFill="1" applyBorder="1" applyAlignment="1" applyProtection="0">
      <alignment horizontal="right" vertical="center"/>
    </xf>
    <xf numFmtId="0" fontId="8" fillId="2" borderId="29" applyNumberFormat="1" applyFont="1" applyFill="1" applyBorder="1" applyAlignment="1" applyProtection="0">
      <alignment horizontal="right" vertical="top"/>
    </xf>
    <xf numFmtId="0" fontId="7" fillId="2" borderId="29" applyNumberFormat="1" applyFont="1" applyFill="1" applyBorder="1" applyAlignment="1" applyProtection="0">
      <alignment horizontal="right" vertical="center"/>
    </xf>
    <xf numFmtId="59" fontId="7" fillId="2" borderId="29" applyNumberFormat="1" applyFont="1" applyFill="1" applyBorder="1" applyAlignment="1" applyProtection="0">
      <alignment horizontal="center" vertical="center"/>
    </xf>
    <xf numFmtId="59" fontId="7" fillId="2" borderId="28" applyNumberFormat="1" applyFont="1" applyFill="1" applyBorder="1" applyAlignment="1" applyProtection="0">
      <alignment horizontal="center" vertical="center"/>
    </xf>
    <xf numFmtId="59" fontId="7" fillId="2" borderId="18" applyNumberFormat="1" applyFont="1" applyFill="1" applyBorder="1" applyAlignment="1" applyProtection="0">
      <alignment horizontal="center" vertical="center"/>
    </xf>
    <xf numFmtId="0" fontId="9" fillId="3" borderId="76" applyNumberFormat="1" applyFont="1" applyFill="1" applyBorder="1" applyAlignment="1" applyProtection="0">
      <alignment horizontal="center" vertical="center"/>
    </xf>
    <xf numFmtId="0" fontId="10" borderId="61" applyNumberFormat="0" applyFont="1" applyFill="0" applyBorder="1" applyAlignment="1" applyProtection="0">
      <alignment horizontal="right" vertical="top"/>
    </xf>
    <xf numFmtId="4" fontId="11" borderId="65" applyNumberFormat="1" applyFont="1" applyFill="0" applyBorder="1" applyAlignment="1" applyProtection="0">
      <alignment horizontal="right" vertical="center"/>
    </xf>
    <xf numFmtId="59" fontId="11" borderId="13" applyNumberFormat="1" applyFont="1" applyFill="0" applyBorder="1" applyAlignment="1" applyProtection="0">
      <alignment horizontal="center" vertical="center"/>
    </xf>
    <xf numFmtId="59" fontId="11" fillId="5" borderId="13" applyNumberFormat="1" applyFont="1" applyFill="1" applyBorder="1" applyAlignment="1" applyProtection="0">
      <alignment horizontal="center" vertical="center"/>
    </xf>
    <xf numFmtId="0" fontId="12" borderId="60" applyNumberFormat="0" applyFont="1" applyFill="0" applyBorder="1" applyAlignment="1" applyProtection="0">
      <alignment horizontal="right" vertical="center"/>
    </xf>
    <xf numFmtId="0" fontId="12" fillId="4" borderId="13" applyNumberFormat="0" applyFont="1" applyFill="1" applyBorder="1" applyAlignment="1" applyProtection="0">
      <alignment horizontal="right" vertical="center"/>
    </xf>
    <xf numFmtId="0" fontId="18" fillId="3" borderId="15" applyNumberFormat="1" applyFont="1" applyFill="1" applyBorder="1" applyAlignment="1" applyProtection="0">
      <alignment horizontal="center" vertical="center"/>
    </xf>
    <xf numFmtId="4" fontId="7" fillId="2" borderId="6" applyNumberFormat="1" applyFont="1" applyFill="1" applyBorder="1" applyAlignment="1" applyProtection="0">
      <alignment horizontal="right" vertical="center"/>
    </xf>
    <xf numFmtId="0" fontId="8" fillId="2" borderId="12" applyNumberFormat="1" applyFont="1" applyFill="1" applyBorder="1" applyAlignment="1" applyProtection="0">
      <alignment horizontal="right" vertical="top"/>
    </xf>
    <xf numFmtId="0" fontId="7" fillId="2" borderId="12" applyNumberFormat="1" applyFont="1" applyFill="1" applyBorder="1" applyAlignment="1" applyProtection="0">
      <alignment horizontal="right" vertical="center"/>
    </xf>
    <xf numFmtId="59" fontId="7" fillId="2" borderId="7" applyNumberFormat="1" applyFont="1" applyFill="1" applyBorder="1" applyAlignment="1" applyProtection="0">
      <alignment horizontal="center" vertical="center"/>
    </xf>
    <xf numFmtId="59" fontId="7" fillId="2" borderId="8" applyNumberFormat="1" applyFont="1" applyFill="1" applyBorder="1" applyAlignment="1" applyProtection="0">
      <alignment horizontal="center" vertical="center"/>
    </xf>
    <xf numFmtId="59" fontId="7" fillId="2" borderId="14" applyNumberFormat="1" applyFont="1" applyFill="1" applyBorder="1" applyAlignment="1" applyProtection="0">
      <alignment horizontal="center" vertical="center"/>
    </xf>
    <xf numFmtId="0" fontId="8" fillId="2" borderId="7" applyNumberFormat="1" applyFont="1" applyFill="1" applyBorder="1" applyAlignment="1" applyProtection="0">
      <alignment horizontal="right" vertical="top"/>
    </xf>
    <xf numFmtId="4" fontId="7" fillId="12" borderId="6" applyNumberFormat="1" applyFont="1" applyFill="1" applyBorder="1" applyAlignment="1" applyProtection="0">
      <alignment horizontal="right" vertical="center"/>
    </xf>
    <xf numFmtId="0" fontId="8" fillId="12" borderId="7" applyNumberFormat="1" applyFont="1" applyFill="1" applyBorder="1" applyAlignment="1" applyProtection="0">
      <alignment horizontal="right" vertical="top"/>
    </xf>
    <xf numFmtId="0" fontId="8" fillId="12" borderId="77" applyNumberFormat="1" applyFont="1" applyFill="1" applyBorder="1" applyAlignment="1" applyProtection="0">
      <alignment horizontal="right" vertical="top"/>
    </xf>
    <xf numFmtId="0" fontId="7" fillId="12" borderId="27" applyNumberFormat="1" applyFont="1" applyFill="1" applyBorder="1" applyAlignment="1" applyProtection="0">
      <alignment horizontal="right" vertical="center"/>
    </xf>
    <xf numFmtId="59" fontId="7" fillId="12" borderId="14" applyNumberFormat="1" applyFont="1" applyFill="1" applyBorder="1" applyAlignment="1" applyProtection="0">
      <alignment horizontal="center" vertical="center"/>
    </xf>
    <xf numFmtId="0" fontId="7" fillId="12" borderId="45" applyNumberFormat="1" applyFont="1" applyFill="1" applyBorder="1" applyAlignment="1" applyProtection="0">
      <alignment horizontal="right" vertical="center"/>
    </xf>
    <xf numFmtId="0" fontId="7" fillId="12" borderId="8" applyNumberFormat="1" applyFont="1" applyFill="1" applyBorder="1" applyAlignment="1" applyProtection="0">
      <alignment horizontal="center" vertical="center"/>
    </xf>
    <xf numFmtId="0" fontId="7" fillId="12" borderId="14" applyNumberFormat="1" applyFont="1" applyFill="1" applyBorder="1" applyAlignment="1" applyProtection="0">
      <alignment horizontal="center" vertical="center"/>
    </xf>
    <xf numFmtId="0" fontId="7" fillId="4" borderId="7" applyNumberFormat="0" applyFont="1" applyFill="1" applyBorder="1" applyAlignment="1" applyProtection="0">
      <alignment horizontal="center" vertical="center"/>
    </xf>
    <xf numFmtId="4" fontId="19" fillId="6" borderId="78" applyNumberFormat="1" applyFont="1" applyFill="1" applyBorder="1" applyAlignment="1" applyProtection="0">
      <alignment horizontal="right" vertical="center"/>
    </xf>
    <xf numFmtId="0" fontId="20" fillId="6" borderId="79" applyNumberFormat="1" applyFont="1" applyFill="1" applyBorder="1" applyAlignment="1" applyProtection="0">
      <alignment horizontal="right" vertical="top"/>
    </xf>
    <xf numFmtId="0" fontId="19" fillId="6" borderId="79" applyNumberFormat="1" applyFont="1" applyFill="1" applyBorder="1" applyAlignment="1" applyProtection="0">
      <alignment horizontal="right" vertical="center"/>
    </xf>
    <xf numFmtId="59" fontId="19" fillId="6" borderId="79" applyNumberFormat="1" applyFont="1" applyFill="1" applyBorder="1" applyAlignment="1" applyProtection="0">
      <alignment horizontal="center" vertical="center"/>
    </xf>
    <xf numFmtId="59" fontId="19" fillId="5" borderId="79" applyNumberFormat="1" applyFont="1" applyFill="1" applyBorder="1" applyAlignment="1" applyProtection="0">
      <alignment horizontal="center" vertical="center"/>
    </xf>
    <xf numFmtId="59" fontId="19" fillId="6" borderId="80" applyNumberFormat="1" applyFont="1" applyFill="1" applyBorder="1" applyAlignment="1" applyProtection="0">
      <alignment horizontal="center" vertical="center"/>
    </xf>
    <xf numFmtId="59" fontId="19" fillId="6" borderId="81" applyNumberFormat="1" applyFont="1" applyFill="1" applyBorder="1" applyAlignment="1" applyProtection="0">
      <alignment horizontal="center" vertical="center"/>
    </xf>
    <xf numFmtId="59" fontId="19" fillId="4" borderId="82" applyNumberFormat="1" applyFont="1" applyFill="1" applyBorder="1" applyAlignment="1" applyProtection="0">
      <alignment horizontal="center" vertical="center"/>
    </xf>
  </cellXfs>
  <cellStyles count="1">
    <cellStyle name="Normal" xfId="0" builtinId="0"/>
  </cellStyles>
  <dxfs count="3">
    <dxf>
      <font>
        <b val="1"/>
        <color rgb="ffbfbfbf"/>
      </font>
    </dxf>
    <dxf>
      <font>
        <color rgb="ff669c35"/>
      </font>
    </dxf>
    <dxf>
      <font>
        <b val="1"/>
        <color rgb="ffbfbfbf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cbcccb"/>
      <rgbColor rgb="ffbfbfbf"/>
      <rgbColor rgb="ffe6e6e6"/>
      <rgbColor rgb="ffd6d6d6"/>
      <rgbColor rgb="ff3065c9"/>
      <rgbColor rgb="ff669c35"/>
      <rgbColor rgb="ffff452d"/>
      <rgbColor rgb="ff23b338"/>
      <rgbColor rgb="ff000300"/>
      <rgbColor rgb="ffffdddd"/>
      <rgbColor rgb="ffc6e1ff"/>
      <rgbColor rgb="ffa3c1ff"/>
      <rgbColor rgb="ffede9c2"/>
      <rgbColor rgb="ff22b31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B2:J336"/>
  <sheetViews>
    <sheetView workbookViewId="0" showGridLines="0" defaultGridColor="1"/>
  </sheetViews>
  <sheetFormatPr defaultColWidth="32.2906" defaultRowHeight="13.1" customHeight="1" outlineLevelRow="0" outlineLevelCol="0"/>
  <cols>
    <col min="1" max="1" width="0.25" style="1" customWidth="1"/>
    <col min="2" max="2" width="20.625" style="1" customWidth="1"/>
    <col min="3" max="3" width="6.5625" style="1" customWidth="1"/>
    <col min="4" max="4" width="6.65625" style="1" customWidth="1"/>
    <col min="5" max="5" width="8.70312" style="1" customWidth="1"/>
    <col min="6" max="6" width="9.125" style="1" customWidth="1"/>
    <col min="7" max="7" width="1" style="1" customWidth="1"/>
    <col min="8" max="8" width="9.07031" style="1" customWidth="1"/>
    <col min="9" max="9" hidden="1" width="32.2906" style="1" customWidth="1"/>
    <col min="10" max="10" width="26.5391" style="1" customWidth="1"/>
    <col min="11" max="256" width="32.2969" style="1" customWidth="1"/>
  </cols>
  <sheetData>
    <row r="1" ht="1" customHeight="1"/>
    <row r="2" ht="37.2" customHeight="1">
      <c r="B2" t="s" s="2">
        <v>0</v>
      </c>
      <c r="C2" s="3"/>
      <c r="D2" s="3"/>
      <c r="E2" s="3"/>
      <c r="F2" s="3"/>
      <c r="G2" s="3"/>
      <c r="H2" s="4"/>
      <c r="I2" s="5"/>
      <c r="J2" s="6"/>
    </row>
    <row r="3" ht="16.1" customHeight="1">
      <c r="B3" t="s" s="7">
        <v>1</v>
      </c>
      <c r="C3" t="s" s="8">
        <v>2</v>
      </c>
      <c r="D3" t="s" s="8">
        <v>3</v>
      </c>
      <c r="E3" t="s" s="8">
        <v>4</v>
      </c>
      <c r="F3" t="s" s="9">
        <v>5</v>
      </c>
      <c r="G3" s="10"/>
      <c r="H3" t="s" s="7">
        <v>6</v>
      </c>
      <c r="I3" t="s" s="11">
        <v>7</v>
      </c>
      <c r="J3" t="s" s="12">
        <v>8</v>
      </c>
    </row>
    <row r="4" ht="13.7" customHeight="1">
      <c r="B4" t="s" s="13">
        <v>9</v>
      </c>
      <c r="C4" s="14"/>
      <c r="D4" s="14"/>
      <c r="E4" s="15"/>
      <c r="F4" s="15"/>
      <c r="G4" s="16"/>
      <c r="H4" s="17"/>
      <c r="I4" s="18"/>
      <c r="J4" s="19"/>
    </row>
    <row r="5" ht="13.7" customHeight="1">
      <c r="B5" t="s" s="20">
        <v>10</v>
      </c>
      <c r="C5" s="21">
        <v>1</v>
      </c>
      <c r="D5" t="s" s="22">
        <v>11</v>
      </c>
      <c r="E5" s="23">
        <v>100</v>
      </c>
      <c r="F5" s="24">
        <f>IF(E5="?","?",C5*E5)</f>
        <v>100</v>
      </c>
      <c r="G5" s="25"/>
      <c r="H5" s="26">
        <v>0</v>
      </c>
      <c r="I5" s="27">
        <f>H5-F5</f>
        <v>-100</v>
      </c>
      <c r="J5" t="s" s="28">
        <v>12</v>
      </c>
    </row>
    <row r="6" ht="13.7" customHeight="1">
      <c r="B6" t="s" s="20">
        <v>13</v>
      </c>
      <c r="C6" s="29">
        <v>1</v>
      </c>
      <c r="D6" t="s" s="30">
        <v>11</v>
      </c>
      <c r="E6" s="31">
        <v>0</v>
      </c>
      <c r="F6" s="32">
        <f>IF(E6="?","?",C6*E6)</f>
        <v>0</v>
      </c>
      <c r="G6" s="25"/>
      <c r="H6" s="33">
        <f>E6*G6</f>
        <v>0</v>
      </c>
      <c r="I6" s="27">
        <f>H6-F6</f>
        <v>0</v>
      </c>
      <c r="J6" s="34"/>
    </row>
    <row r="7" ht="13.7" customHeight="1">
      <c r="B7" s="35"/>
      <c r="C7" s="36"/>
      <c r="D7" s="36"/>
      <c r="E7" t="s" s="37">
        <v>14</v>
      </c>
      <c r="F7" s="38">
        <f>SUM(F5:F6)</f>
        <v>100</v>
      </c>
      <c r="G7" s="38"/>
      <c r="H7" s="39">
        <f>SUM(H5:H6)</f>
        <v>0</v>
      </c>
      <c r="I7" s="40">
        <f>SUM(I5:I6)</f>
        <v>-100</v>
      </c>
      <c r="J7" s="41"/>
    </row>
    <row r="8" ht="13.7" customHeight="1">
      <c r="B8" t="s" s="42">
        <v>15</v>
      </c>
      <c r="C8" s="43"/>
      <c r="D8" s="43"/>
      <c r="E8" s="44"/>
      <c r="F8" s="45"/>
      <c r="G8" s="46"/>
      <c r="H8" s="47"/>
      <c r="I8" s="48"/>
      <c r="J8" s="49"/>
    </row>
    <row r="9" ht="13.7" customHeight="1">
      <c r="B9" t="s" s="20">
        <v>16</v>
      </c>
      <c r="C9" t="s" s="22">
        <v>17</v>
      </c>
      <c r="D9" t="s" s="22">
        <v>18</v>
      </c>
      <c r="E9" t="s" s="22">
        <v>19</v>
      </c>
      <c r="F9" t="s" s="50">
        <f>IF(E9="?","?",C9*E9)</f>
        <v>19</v>
      </c>
      <c r="G9" s="25"/>
      <c r="H9" s="51">
        <v>0</v>
      </c>
      <c r="I9" s="27">
        <f>H9-F9</f>
      </c>
      <c r="J9" t="s" s="52">
        <v>20</v>
      </c>
    </row>
    <row r="10" ht="13.7" customHeight="1">
      <c r="B10" t="s" s="20">
        <v>21</v>
      </c>
      <c r="C10" t="s" s="22">
        <v>17</v>
      </c>
      <c r="D10" t="s" s="22">
        <v>22</v>
      </c>
      <c r="E10" t="s" s="22">
        <v>19</v>
      </c>
      <c r="F10" t="s" s="53">
        <f>IF(E10="?","?",C10*E10)</f>
        <v>19</v>
      </c>
      <c r="G10" s="25"/>
      <c r="H10" s="51">
        <v>0</v>
      </c>
      <c r="I10" s="27">
        <f>H10-F10</f>
      </c>
      <c r="J10" s="54"/>
    </row>
    <row r="11" ht="13.7" customHeight="1">
      <c r="B11" t="s" s="20">
        <v>23</v>
      </c>
      <c r="C11" t="s" s="22">
        <v>17</v>
      </c>
      <c r="D11" t="s" s="22">
        <v>18</v>
      </c>
      <c r="E11" t="s" s="22">
        <v>19</v>
      </c>
      <c r="F11" t="s" s="53">
        <f>IF(E11="?","?",C11*E11)</f>
        <v>19</v>
      </c>
      <c r="G11" s="25"/>
      <c r="H11" s="51">
        <v>0</v>
      </c>
      <c r="I11" s="27">
        <f>H11-F11</f>
      </c>
      <c r="J11" s="54"/>
    </row>
    <row r="12" ht="13.7" customHeight="1">
      <c r="B12" s="55"/>
      <c r="C12" s="21"/>
      <c r="D12" s="22"/>
      <c r="E12" s="56"/>
      <c r="F12" s="57"/>
      <c r="G12" s="25"/>
      <c r="H12" s="51"/>
      <c r="I12" s="27">
        <f>H12-F12</f>
        <v>0</v>
      </c>
      <c r="J12" s="54"/>
    </row>
    <row r="13" ht="13.7" customHeight="1">
      <c r="B13" s="55"/>
      <c r="C13" s="21"/>
      <c r="D13" s="22"/>
      <c r="E13" s="58"/>
      <c r="F13" s="57"/>
      <c r="G13" s="25"/>
      <c r="H13" s="51"/>
      <c r="I13" s="27">
        <f>H13-F13</f>
        <v>0</v>
      </c>
      <c r="J13" s="54"/>
    </row>
    <row r="14" ht="13.7" customHeight="1">
      <c r="B14" s="55"/>
      <c r="C14" s="29"/>
      <c r="D14" s="30"/>
      <c r="E14" s="31"/>
      <c r="F14" s="32"/>
      <c r="G14" s="25"/>
      <c r="H14" s="33"/>
      <c r="I14" s="27">
        <f>H14-F14</f>
        <v>0</v>
      </c>
      <c r="J14" s="34"/>
    </row>
    <row r="15" ht="13.7" customHeight="1">
      <c r="B15" s="35"/>
      <c r="C15" s="36"/>
      <c r="D15" s="36"/>
      <c r="E15" t="s" s="37">
        <v>24</v>
      </c>
      <c r="F15" s="38">
        <f>SUM(F9:F14)</f>
        <v>0</v>
      </c>
      <c r="G15" s="38"/>
      <c r="H15" s="39">
        <f>SUM(H9:H14)</f>
        <v>0</v>
      </c>
      <c r="I15" s="40">
        <f>SUM(I9:I14)</f>
      </c>
      <c r="J15" s="41"/>
    </row>
    <row r="16" ht="13.7" customHeight="1">
      <c r="B16" t="s" s="42">
        <v>25</v>
      </c>
      <c r="C16" s="43"/>
      <c r="D16" s="43"/>
      <c r="E16" s="44"/>
      <c r="F16" s="45"/>
      <c r="G16" s="46"/>
      <c r="H16" s="59"/>
      <c r="I16" s="48"/>
      <c r="J16" s="19"/>
    </row>
    <row r="17" ht="13.7" customHeight="1">
      <c r="B17" t="s" s="20">
        <v>16</v>
      </c>
      <c r="C17" s="21">
        <v>1</v>
      </c>
      <c r="D17" t="s" s="22">
        <v>18</v>
      </c>
      <c r="E17" s="56">
        <v>0</v>
      </c>
      <c r="F17" s="24">
        <f>IF(E17="?","?",C17*E17)</f>
        <v>0</v>
      </c>
      <c r="G17" s="25"/>
      <c r="H17" s="26">
        <v>0</v>
      </c>
      <c r="I17" s="27">
        <f>H17-F17</f>
        <v>0</v>
      </c>
      <c r="J17" s="60"/>
    </row>
    <row r="18" ht="13.7" customHeight="1">
      <c r="B18" t="s" s="20">
        <v>21</v>
      </c>
      <c r="C18" s="21">
        <v>1</v>
      </c>
      <c r="D18" t="s" s="22">
        <v>22</v>
      </c>
      <c r="E18" s="58">
        <v>0</v>
      </c>
      <c r="F18" s="57">
        <f>IF(E18="?","?",C18*E18)</f>
        <v>0</v>
      </c>
      <c r="G18" s="25"/>
      <c r="H18" s="51">
        <v>0</v>
      </c>
      <c r="I18" s="27">
        <f>H18-F18</f>
        <v>0</v>
      </c>
      <c r="J18" s="54"/>
    </row>
    <row r="19" ht="13.7" customHeight="1">
      <c r="B19" t="s" s="20">
        <v>23</v>
      </c>
      <c r="C19" s="21">
        <v>1</v>
      </c>
      <c r="D19" t="s" s="22">
        <v>18</v>
      </c>
      <c r="E19" s="58">
        <v>0</v>
      </c>
      <c r="F19" s="57">
        <f>IF(E19="?","?",C19*E19)</f>
        <v>0</v>
      </c>
      <c r="G19" s="25"/>
      <c r="H19" s="51">
        <v>0</v>
      </c>
      <c r="I19" s="27">
        <f>H19-F19</f>
        <v>0</v>
      </c>
      <c r="J19" s="54"/>
    </row>
    <row r="20" ht="13.7" customHeight="1">
      <c r="B20" t="s" s="20">
        <v>26</v>
      </c>
      <c r="C20" s="29">
        <v>1</v>
      </c>
      <c r="D20" t="s" s="30">
        <v>11</v>
      </c>
      <c r="E20" s="31">
        <v>0</v>
      </c>
      <c r="F20" s="32">
        <f>IF(E20="?","?",C20*E20)</f>
        <v>0</v>
      </c>
      <c r="G20" s="25"/>
      <c r="H20" s="33">
        <v>0</v>
      </c>
      <c r="I20" s="27">
        <f>H20-F20</f>
        <v>0</v>
      </c>
      <c r="J20" s="34"/>
    </row>
    <row r="21" ht="13.7" customHeight="1">
      <c r="B21" s="35"/>
      <c r="C21" s="36"/>
      <c r="D21" s="36"/>
      <c r="E21" t="s" s="37">
        <v>27</v>
      </c>
      <c r="F21" s="38">
        <f>SUM(F17:F20)</f>
        <v>0</v>
      </c>
      <c r="G21" s="38"/>
      <c r="H21" s="39">
        <f>SUM(H17:H20)</f>
        <v>0</v>
      </c>
      <c r="I21" s="40">
        <f>SUM(I17:I20)</f>
        <v>0</v>
      </c>
      <c r="J21" s="41"/>
    </row>
    <row r="22" ht="13.7" customHeight="1">
      <c r="B22" t="s" s="42">
        <v>28</v>
      </c>
      <c r="C22" s="43"/>
      <c r="D22" s="43"/>
      <c r="E22" s="44"/>
      <c r="F22" s="45"/>
      <c r="G22" s="46"/>
      <c r="H22" s="61"/>
      <c r="I22" s="62"/>
      <c r="J22" s="19"/>
    </row>
    <row r="23" ht="13.7" customHeight="1">
      <c r="B23" t="s" s="20">
        <v>29</v>
      </c>
      <c r="C23" s="21">
        <v>1</v>
      </c>
      <c r="D23" t="s" s="22">
        <v>18</v>
      </c>
      <c r="E23" s="56">
        <v>200</v>
      </c>
      <c r="F23" s="24">
        <f>IF(E23="?","?",C23*E23)</f>
        <v>200</v>
      </c>
      <c r="G23" s="25"/>
      <c r="H23" s="63">
        <v>0</v>
      </c>
      <c r="I23" s="64">
        <f>H23-F23</f>
        <v>-200</v>
      </c>
      <c r="J23" t="s" s="65">
        <v>30</v>
      </c>
    </row>
    <row r="24" ht="13.7" customHeight="1">
      <c r="B24" t="s" s="20">
        <v>31</v>
      </c>
      <c r="C24" s="21">
        <v>1</v>
      </c>
      <c r="D24" t="s" s="22">
        <v>11</v>
      </c>
      <c r="E24" s="58">
        <v>100</v>
      </c>
      <c r="F24" s="57">
        <f>IF(E24="?","?",C24*E24)</f>
        <v>100</v>
      </c>
      <c r="G24" s="25"/>
      <c r="H24" s="63">
        <v>0</v>
      </c>
      <c r="I24" s="66">
        <f>H24-F24</f>
        <v>-100</v>
      </c>
      <c r="J24" s="67"/>
    </row>
    <row r="25" ht="13.7" customHeight="1">
      <c r="B25" t="s" s="20">
        <v>32</v>
      </c>
      <c r="C25" s="21">
        <v>2</v>
      </c>
      <c r="D25" t="s" s="22">
        <v>22</v>
      </c>
      <c r="E25" s="58">
        <v>50</v>
      </c>
      <c r="F25" s="57">
        <f>IF(E25="?","?",C25*E25)</f>
        <v>100</v>
      </c>
      <c r="G25" s="25"/>
      <c r="H25" s="63">
        <v>0</v>
      </c>
      <c r="I25" s="66">
        <f>H25-F25</f>
        <v>-100</v>
      </c>
      <c r="J25" s="54"/>
    </row>
    <row r="26" ht="13.7" customHeight="1">
      <c r="B26" t="s" s="20">
        <v>33</v>
      </c>
      <c r="C26" s="21">
        <v>2</v>
      </c>
      <c r="D26" t="s" s="22">
        <v>22</v>
      </c>
      <c r="E26" s="58">
        <v>50</v>
      </c>
      <c r="F26" s="57">
        <f>IF(E26="?","?",C26*E26)</f>
        <v>100</v>
      </c>
      <c r="G26" s="25"/>
      <c r="H26" s="63">
        <v>0</v>
      </c>
      <c r="I26" s="66">
        <f>H26-F26</f>
        <v>-100</v>
      </c>
      <c r="J26" s="54"/>
    </row>
    <row r="27" ht="13.7" customHeight="1">
      <c r="B27" t="s" s="20">
        <v>34</v>
      </c>
      <c r="C27" s="21">
        <v>2</v>
      </c>
      <c r="D27" t="s" s="22">
        <v>22</v>
      </c>
      <c r="E27" s="58">
        <v>50</v>
      </c>
      <c r="F27" s="57">
        <f>IF(E27="?","?",C27*E27)</f>
        <v>100</v>
      </c>
      <c r="G27" s="25"/>
      <c r="H27" s="63">
        <v>0</v>
      </c>
      <c r="I27" s="66">
        <f>H27-F27</f>
        <v>-100</v>
      </c>
      <c r="J27" s="54"/>
    </row>
    <row r="28" ht="13.7" customHeight="1">
      <c r="B28" t="s" s="20">
        <v>35</v>
      </c>
      <c r="C28" s="21">
        <v>2</v>
      </c>
      <c r="D28" t="s" s="22">
        <v>22</v>
      </c>
      <c r="E28" s="58">
        <v>50</v>
      </c>
      <c r="F28" s="57">
        <f>IF(E28="?","?",C28*E28)</f>
        <v>100</v>
      </c>
      <c r="G28" s="25"/>
      <c r="H28" s="63">
        <v>0</v>
      </c>
      <c r="I28" s="66">
        <f>H28-F28</f>
        <v>-100</v>
      </c>
      <c r="J28" s="54"/>
    </row>
    <row r="29" ht="13.7" customHeight="1">
      <c r="B29" t="s" s="20">
        <v>36</v>
      </c>
      <c r="C29" s="21">
        <v>2</v>
      </c>
      <c r="D29" t="s" s="22">
        <v>22</v>
      </c>
      <c r="E29" s="58">
        <v>50</v>
      </c>
      <c r="F29" s="57">
        <f>IF(E29="?","?",C29*E29)</f>
        <v>100</v>
      </c>
      <c r="G29" s="25"/>
      <c r="H29" s="63">
        <v>0</v>
      </c>
      <c r="I29" s="66">
        <f>H29-F29</f>
        <v>-100</v>
      </c>
      <c r="J29" s="54"/>
    </row>
    <row r="30" ht="13.7" customHeight="1">
      <c r="B30" t="s" s="20">
        <v>37</v>
      </c>
      <c r="C30" s="21">
        <v>2</v>
      </c>
      <c r="D30" t="s" s="22">
        <v>22</v>
      </c>
      <c r="E30" s="58">
        <v>50</v>
      </c>
      <c r="F30" s="57">
        <f>IF(E30="?","?",C30*E30)</f>
        <v>100</v>
      </c>
      <c r="G30" s="25"/>
      <c r="H30" s="63">
        <v>0</v>
      </c>
      <c r="I30" s="66">
        <f>H30-F30</f>
        <v>-100</v>
      </c>
      <c r="J30" s="54"/>
    </row>
    <row r="31" ht="13.7" customHeight="1">
      <c r="B31" t="s" s="20">
        <v>38</v>
      </c>
      <c r="C31" s="21"/>
      <c r="D31" s="22"/>
      <c r="E31" s="58"/>
      <c r="F31" s="57">
        <f>IF(E31="?","?",C31*E31)</f>
        <v>0</v>
      </c>
      <c r="G31" s="25"/>
      <c r="H31" s="63">
        <v>0</v>
      </c>
      <c r="I31" s="66">
        <f>H31-F31</f>
        <v>0</v>
      </c>
      <c r="J31" s="54"/>
    </row>
    <row r="32" ht="13.7" customHeight="1">
      <c r="B32" t="s" s="20">
        <v>39</v>
      </c>
      <c r="C32" s="21">
        <v>1</v>
      </c>
      <c r="D32" t="s" s="22">
        <v>11</v>
      </c>
      <c r="E32" s="58">
        <v>0</v>
      </c>
      <c r="F32" s="57">
        <f>IF(E32="?","?",C32*E32)</f>
        <v>0</v>
      </c>
      <c r="G32" s="25"/>
      <c r="H32" s="63">
        <v>0</v>
      </c>
      <c r="I32" s="66">
        <f>H32-F32</f>
        <v>0</v>
      </c>
      <c r="J32" s="54"/>
    </row>
    <row r="33" ht="13.7" customHeight="1">
      <c r="B33" t="s" s="20">
        <v>40</v>
      </c>
      <c r="C33" s="29">
        <v>1</v>
      </c>
      <c r="D33" t="s" s="30">
        <v>11</v>
      </c>
      <c r="E33" s="31">
        <v>0</v>
      </c>
      <c r="F33" s="32">
        <f>IF(E33="?","?",C33*E33)</f>
        <v>0</v>
      </c>
      <c r="G33" s="25"/>
      <c r="H33" s="68">
        <v>0</v>
      </c>
      <c r="I33" s="66">
        <f>H33-F33</f>
        <v>0</v>
      </c>
      <c r="J33" s="34"/>
    </row>
    <row r="34" ht="13.7" customHeight="1">
      <c r="B34" s="35"/>
      <c r="C34" s="69"/>
      <c r="D34" s="69"/>
      <c r="E34" t="s" s="70">
        <v>24</v>
      </c>
      <c r="F34" s="38">
        <f>SUM(F23:F33)</f>
        <v>900</v>
      </c>
      <c r="G34" s="38"/>
      <c r="H34" s="39">
        <f>SUM(H23:H33)</f>
        <v>0</v>
      </c>
      <c r="I34" s="40">
        <f>SUM(I23:I33)</f>
        <v>-900</v>
      </c>
      <c r="J34" s="41"/>
    </row>
    <row r="35" ht="13.7" customHeight="1">
      <c r="B35" s="71"/>
      <c r="C35" s="72"/>
      <c r="D35" s="72"/>
      <c r="E35" t="s" s="73">
        <v>41</v>
      </c>
      <c r="F35" s="74">
        <f>SUM(F34,F21,F15,F7)</f>
        <v>1000</v>
      </c>
      <c r="G35" s="74"/>
      <c r="H35" s="75">
        <f>SUM(H34,H21,H15,H7)</f>
        <v>0</v>
      </c>
      <c r="I35" s="76">
        <f>SUM(I34,I21,I15,I7)</f>
      </c>
      <c r="J35" s="41"/>
    </row>
    <row r="36" ht="26.45" customHeight="1">
      <c r="B36" t="s" s="77">
        <v>42</v>
      </c>
      <c r="C36" s="78"/>
      <c r="D36" s="79"/>
      <c r="E36" s="80"/>
      <c r="F36" s="81"/>
      <c r="G36" s="82"/>
      <c r="H36" s="83"/>
      <c r="I36" s="84"/>
      <c r="J36" s="85"/>
    </row>
    <row r="37" ht="13.7" customHeight="1">
      <c r="B37" t="s" s="13">
        <v>43</v>
      </c>
      <c r="C37" s="14"/>
      <c r="D37" s="14"/>
      <c r="E37" s="15"/>
      <c r="F37" s="15"/>
      <c r="G37" s="46"/>
      <c r="H37" s="17"/>
      <c r="I37" s="18"/>
      <c r="J37" s="19"/>
    </row>
    <row r="38" ht="13.7" customHeight="1">
      <c r="B38" t="s" s="20">
        <v>44</v>
      </c>
      <c r="C38" s="21">
        <v>1</v>
      </c>
      <c r="D38" t="s" s="22">
        <v>11</v>
      </c>
      <c r="E38" s="23">
        <v>0</v>
      </c>
      <c r="F38" s="24">
        <f>IF(E38="?","?",C38*E38)</f>
        <v>0</v>
      </c>
      <c r="G38" s="25"/>
      <c r="H38" s="26">
        <v>0</v>
      </c>
      <c r="I38" s="27">
        <f>H38-F38</f>
        <v>0</v>
      </c>
      <c r="J38" s="60"/>
    </row>
    <row r="39" ht="13.7" customHeight="1">
      <c r="B39" t="s" s="20">
        <v>45</v>
      </c>
      <c r="C39" s="21">
        <v>1</v>
      </c>
      <c r="D39" t="s" s="22">
        <v>11</v>
      </c>
      <c r="E39" s="58">
        <v>15</v>
      </c>
      <c r="F39" s="57">
        <f>IF(E39="?","?",C39*E39)</f>
        <v>15</v>
      </c>
      <c r="G39" s="25"/>
      <c r="H39" s="63">
        <v>0</v>
      </c>
      <c r="I39" s="66"/>
      <c r="J39" s="54"/>
    </row>
    <row r="40" ht="13.7" customHeight="1">
      <c r="B40" t="s" s="20">
        <v>46</v>
      </c>
      <c r="C40" s="21">
        <v>1</v>
      </c>
      <c r="D40" t="s" s="22">
        <v>11</v>
      </c>
      <c r="E40" s="58">
        <v>40</v>
      </c>
      <c r="F40" s="57">
        <f>IF(E40="?","?",C40*E40)</f>
        <v>40</v>
      </c>
      <c r="G40" s="25"/>
      <c r="H40" s="63"/>
      <c r="I40" s="66"/>
      <c r="J40" s="54"/>
    </row>
    <row r="41" ht="13.7" customHeight="1" hidden="1">
      <c r="B41" t="s" s="20">
        <v>47</v>
      </c>
      <c r="C41" s="29">
        <v>1</v>
      </c>
      <c r="D41" t="s" s="30">
        <v>11</v>
      </c>
      <c r="E41" s="31">
        <v>0</v>
      </c>
      <c r="F41" s="32">
        <f>C41*E41</f>
        <v>0</v>
      </c>
      <c r="G41" s="25"/>
      <c r="H41" s="68">
        <f>E41*G41</f>
        <v>0</v>
      </c>
      <c r="I41" s="86"/>
      <c r="J41" s="87"/>
    </row>
    <row r="42" ht="13.7" customHeight="1">
      <c r="B42" s="35"/>
      <c r="C42" s="36"/>
      <c r="D42" s="36"/>
      <c r="E42" t="s" s="37">
        <v>48</v>
      </c>
      <c r="F42" s="38">
        <f>SUM(F38:F41)</f>
        <v>55</v>
      </c>
      <c r="G42" s="38"/>
      <c r="H42" s="88">
        <f>SUM(H38:H41)</f>
        <v>0</v>
      </c>
      <c r="I42" s="89"/>
      <c r="J42" s="34"/>
    </row>
    <row r="43" ht="13.7" customHeight="1" hidden="1">
      <c r="B43" t="s" s="42">
        <v>49</v>
      </c>
      <c r="C43" s="43"/>
      <c r="D43" s="43"/>
      <c r="E43" s="44"/>
      <c r="F43" s="45"/>
      <c r="G43" s="46"/>
      <c r="H43" s="90"/>
      <c r="I43" s="91"/>
      <c r="J43" s="91"/>
    </row>
    <row r="44" ht="13.7" customHeight="1" hidden="1">
      <c r="B44" t="s" s="20">
        <v>16</v>
      </c>
      <c r="C44" s="21">
        <v>1</v>
      </c>
      <c r="D44" t="s" s="22">
        <v>18</v>
      </c>
      <c r="E44" s="56">
        <v>0</v>
      </c>
      <c r="F44" s="24">
        <f>C44*E44</f>
        <v>0</v>
      </c>
      <c r="G44" s="25"/>
      <c r="H44" s="92">
        <f>E44*G44</f>
        <v>0</v>
      </c>
      <c r="I44" s="93"/>
      <c r="J44" s="93"/>
    </row>
    <row r="45" ht="13.7" customHeight="1" hidden="1">
      <c r="B45" t="s" s="20">
        <v>50</v>
      </c>
      <c r="C45" s="21">
        <v>1</v>
      </c>
      <c r="D45" t="s" s="22">
        <v>18</v>
      </c>
      <c r="E45" s="58">
        <v>0</v>
      </c>
      <c r="F45" s="57">
        <f>C45*E45</f>
        <v>0</v>
      </c>
      <c r="G45" s="25"/>
      <c r="H45" s="63">
        <f>E45*G45</f>
        <v>0</v>
      </c>
      <c r="I45" s="87"/>
      <c r="J45" s="87"/>
    </row>
    <row r="46" ht="13.7" customHeight="1" hidden="1">
      <c r="B46" t="s" s="20">
        <v>21</v>
      </c>
      <c r="C46" s="21">
        <v>1</v>
      </c>
      <c r="D46" t="s" s="22">
        <v>22</v>
      </c>
      <c r="E46" s="58">
        <v>0</v>
      </c>
      <c r="F46" s="57">
        <f>C46*E46</f>
        <v>0</v>
      </c>
      <c r="G46" s="25"/>
      <c r="H46" s="63">
        <f>E46*G46</f>
        <v>0</v>
      </c>
      <c r="I46" s="87"/>
      <c r="J46" s="87"/>
    </row>
    <row r="47" ht="13.7" customHeight="1" hidden="1">
      <c r="B47" t="s" s="20">
        <v>23</v>
      </c>
      <c r="C47" s="29">
        <v>1</v>
      </c>
      <c r="D47" t="s" s="30">
        <v>18</v>
      </c>
      <c r="E47" s="31">
        <v>0</v>
      </c>
      <c r="F47" s="32">
        <f>C47*E47</f>
        <v>0</v>
      </c>
      <c r="G47" s="25"/>
      <c r="H47" s="68">
        <f>E47*G47</f>
        <v>0</v>
      </c>
      <c r="I47" s="86"/>
      <c r="J47" s="86"/>
    </row>
    <row r="48" ht="13.7" customHeight="1" hidden="1">
      <c r="B48" s="35"/>
      <c r="C48" s="36"/>
      <c r="D48" s="36"/>
      <c r="E48" t="s" s="37">
        <v>51</v>
      </c>
      <c r="F48" s="38">
        <f>SUM(F44:F47)</f>
        <v>0</v>
      </c>
      <c r="G48" s="38"/>
      <c r="H48" s="88">
        <f>SUM(H44:H47)</f>
        <v>0</v>
      </c>
      <c r="I48" s="94"/>
      <c r="J48" s="94"/>
    </row>
    <row r="49" ht="13.7" customHeight="1" hidden="1">
      <c r="B49" t="s" s="42">
        <v>52</v>
      </c>
      <c r="C49" s="43"/>
      <c r="D49" s="43"/>
      <c r="E49" s="44"/>
      <c r="F49" s="45"/>
      <c r="G49" s="46"/>
      <c r="H49" s="90"/>
      <c r="I49" s="91"/>
      <c r="J49" s="91"/>
    </row>
    <row r="50" ht="13.7" customHeight="1" hidden="1">
      <c r="B50" t="s" s="20">
        <v>16</v>
      </c>
      <c r="C50" s="21">
        <v>1</v>
      </c>
      <c r="D50" t="s" s="22">
        <v>18</v>
      </c>
      <c r="E50" s="56">
        <v>0</v>
      </c>
      <c r="F50" s="24">
        <f>C50*E50</f>
        <v>0</v>
      </c>
      <c r="G50" s="25"/>
      <c r="H50" s="92">
        <f>E50*G50</f>
        <v>0</v>
      </c>
      <c r="I50" s="93"/>
      <c r="J50" s="93"/>
    </row>
    <row r="51" ht="13.7" customHeight="1" hidden="1">
      <c r="B51" t="s" s="20">
        <v>50</v>
      </c>
      <c r="C51" s="21">
        <v>1</v>
      </c>
      <c r="D51" t="s" s="22">
        <v>18</v>
      </c>
      <c r="E51" s="58">
        <v>0</v>
      </c>
      <c r="F51" s="57">
        <f>C51*E51</f>
        <v>0</v>
      </c>
      <c r="G51" s="25"/>
      <c r="H51" s="63">
        <f>E51*G51</f>
        <v>0</v>
      </c>
      <c r="I51" s="87"/>
      <c r="J51" s="87"/>
    </row>
    <row r="52" ht="13.7" customHeight="1" hidden="1">
      <c r="B52" t="s" s="20">
        <v>21</v>
      </c>
      <c r="C52" s="21">
        <v>1</v>
      </c>
      <c r="D52" t="s" s="22">
        <v>22</v>
      </c>
      <c r="E52" s="58">
        <v>0</v>
      </c>
      <c r="F52" s="57">
        <f>C52*E52</f>
        <v>0</v>
      </c>
      <c r="G52" s="25"/>
      <c r="H52" s="63">
        <f>E52*G52</f>
        <v>0</v>
      </c>
      <c r="I52" s="87"/>
      <c r="J52" s="87"/>
    </row>
    <row r="53" ht="13.7" customHeight="1" hidden="1">
      <c r="B53" t="s" s="20">
        <v>23</v>
      </c>
      <c r="C53" s="29">
        <v>1</v>
      </c>
      <c r="D53" t="s" s="30">
        <v>18</v>
      </c>
      <c r="E53" s="31">
        <v>0</v>
      </c>
      <c r="F53" s="32">
        <f>C53*E53</f>
        <v>0</v>
      </c>
      <c r="G53" s="25"/>
      <c r="H53" s="68">
        <f>E53*G53</f>
        <v>0</v>
      </c>
      <c r="I53" s="86"/>
      <c r="J53" s="86"/>
    </row>
    <row r="54" ht="13.7" customHeight="1" hidden="1">
      <c r="B54" s="35"/>
      <c r="C54" s="36"/>
      <c r="D54" s="36"/>
      <c r="E54" t="s" s="37">
        <v>53</v>
      </c>
      <c r="F54" s="38">
        <f>SUM(F50:F53)</f>
        <v>0</v>
      </c>
      <c r="G54" s="38"/>
      <c r="H54" s="88">
        <f>SUM(H50:H53)</f>
        <v>0</v>
      </c>
      <c r="I54" s="94"/>
      <c r="J54" s="94"/>
    </row>
    <row r="55" ht="13.7" customHeight="1" hidden="1">
      <c r="B55" t="s" s="42">
        <v>54</v>
      </c>
      <c r="C55" s="43"/>
      <c r="D55" s="43"/>
      <c r="E55" s="44"/>
      <c r="F55" s="45"/>
      <c r="G55" s="46"/>
      <c r="H55" s="95"/>
      <c r="I55" s="96"/>
      <c r="J55" s="96"/>
    </row>
    <row r="56" ht="13.7" customHeight="1" hidden="1">
      <c r="B56" t="s" s="20">
        <v>16</v>
      </c>
      <c r="C56" s="21">
        <v>1</v>
      </c>
      <c r="D56" t="s" s="22">
        <v>18</v>
      </c>
      <c r="E56" s="56">
        <v>0</v>
      </c>
      <c r="F56" s="24">
        <f>C56*E56</f>
        <v>0</v>
      </c>
      <c r="G56" s="25"/>
      <c r="H56" s="92">
        <f>E56*G56</f>
        <v>0</v>
      </c>
      <c r="I56" s="93"/>
      <c r="J56" s="93"/>
    </row>
    <row r="57" ht="13.7" customHeight="1" hidden="1">
      <c r="B57" t="s" s="20">
        <v>50</v>
      </c>
      <c r="C57" s="21">
        <v>1</v>
      </c>
      <c r="D57" t="s" s="22">
        <v>18</v>
      </c>
      <c r="E57" s="58">
        <v>0</v>
      </c>
      <c r="F57" s="57">
        <f>C57*E57</f>
        <v>0</v>
      </c>
      <c r="G57" s="25"/>
      <c r="H57" s="63">
        <f>E57*G57</f>
        <v>0</v>
      </c>
      <c r="I57" s="87"/>
      <c r="J57" s="87"/>
    </row>
    <row r="58" ht="13.7" customHeight="1" hidden="1">
      <c r="B58" t="s" s="20">
        <v>21</v>
      </c>
      <c r="C58" s="21">
        <v>1</v>
      </c>
      <c r="D58" t="s" s="22">
        <v>22</v>
      </c>
      <c r="E58" s="58">
        <v>0</v>
      </c>
      <c r="F58" s="57">
        <f>C58*E58</f>
        <v>0</v>
      </c>
      <c r="G58" s="25"/>
      <c r="H58" s="63">
        <f>E58*G58</f>
        <v>0</v>
      </c>
      <c r="I58" s="87"/>
      <c r="J58" s="87"/>
    </row>
    <row r="59" ht="13.7" customHeight="1" hidden="1">
      <c r="B59" t="s" s="20">
        <v>23</v>
      </c>
      <c r="C59" s="29">
        <v>1</v>
      </c>
      <c r="D59" t="s" s="30">
        <v>18</v>
      </c>
      <c r="E59" s="31">
        <v>0</v>
      </c>
      <c r="F59" s="32">
        <f>C59*E59</f>
        <v>0</v>
      </c>
      <c r="G59" s="25"/>
      <c r="H59" s="68">
        <f>E59*G59</f>
        <v>0</v>
      </c>
      <c r="I59" s="86"/>
      <c r="J59" s="86"/>
    </row>
    <row r="60" ht="13.7" customHeight="1" hidden="1">
      <c r="B60" s="35"/>
      <c r="C60" s="36"/>
      <c r="D60" s="36"/>
      <c r="E60" t="s" s="37">
        <v>55</v>
      </c>
      <c r="F60" s="38">
        <f>SUM(F56:F59)</f>
        <v>0</v>
      </c>
      <c r="G60" s="38"/>
      <c r="H60" s="88">
        <f>SUM(H56:H59)</f>
        <v>0</v>
      </c>
      <c r="I60" s="94"/>
      <c r="J60" s="94"/>
    </row>
    <row r="61" ht="13.7" customHeight="1" hidden="1">
      <c r="B61" t="s" s="42">
        <v>56</v>
      </c>
      <c r="C61" s="43"/>
      <c r="D61" s="43"/>
      <c r="E61" s="44"/>
      <c r="F61" s="45"/>
      <c r="G61" s="46"/>
      <c r="H61" s="90"/>
      <c r="I61" s="91"/>
      <c r="J61" s="91"/>
    </row>
    <row r="62" ht="13.7" customHeight="1" hidden="1">
      <c r="B62" t="s" s="20">
        <v>16</v>
      </c>
      <c r="C62" s="21">
        <v>1</v>
      </c>
      <c r="D62" t="s" s="22">
        <v>18</v>
      </c>
      <c r="E62" s="56">
        <v>0</v>
      </c>
      <c r="F62" s="24">
        <f>C62*E62</f>
        <v>0</v>
      </c>
      <c r="G62" s="25"/>
      <c r="H62" s="92">
        <f>E62*G62</f>
        <v>0</v>
      </c>
      <c r="I62" s="93"/>
      <c r="J62" s="93"/>
    </row>
    <row r="63" ht="13.7" customHeight="1" hidden="1">
      <c r="B63" t="s" s="20">
        <v>50</v>
      </c>
      <c r="C63" s="21">
        <v>1</v>
      </c>
      <c r="D63" t="s" s="22">
        <v>18</v>
      </c>
      <c r="E63" s="58">
        <v>0</v>
      </c>
      <c r="F63" s="57">
        <f>C63*E63</f>
        <v>0</v>
      </c>
      <c r="G63" s="25"/>
      <c r="H63" s="63">
        <f>E63*G63</f>
        <v>0</v>
      </c>
      <c r="I63" s="87"/>
      <c r="J63" s="87"/>
    </row>
    <row r="64" ht="13.7" customHeight="1" hidden="1">
      <c r="B64" t="s" s="20">
        <v>21</v>
      </c>
      <c r="C64" s="21">
        <v>1</v>
      </c>
      <c r="D64" t="s" s="22">
        <v>22</v>
      </c>
      <c r="E64" s="58">
        <v>0</v>
      </c>
      <c r="F64" s="57">
        <f>C64*E64</f>
        <v>0</v>
      </c>
      <c r="G64" s="25"/>
      <c r="H64" s="63">
        <f>E64*G64</f>
        <v>0</v>
      </c>
      <c r="I64" s="87"/>
      <c r="J64" s="87"/>
    </row>
    <row r="65" ht="13.7" customHeight="1" hidden="1">
      <c r="B65" t="s" s="20">
        <v>23</v>
      </c>
      <c r="C65" s="29">
        <v>1</v>
      </c>
      <c r="D65" t="s" s="30">
        <v>18</v>
      </c>
      <c r="E65" s="31">
        <v>0</v>
      </c>
      <c r="F65" s="32">
        <f>C65*E65</f>
        <v>0</v>
      </c>
      <c r="G65" s="25"/>
      <c r="H65" s="68">
        <f>E65*G65</f>
        <v>0</v>
      </c>
      <c r="I65" s="86"/>
      <c r="J65" s="86"/>
    </row>
    <row r="66" ht="13.7" customHeight="1" hidden="1">
      <c r="B66" s="35"/>
      <c r="C66" s="36"/>
      <c r="D66" s="36"/>
      <c r="E66" t="s" s="37">
        <v>57</v>
      </c>
      <c r="F66" s="38">
        <f>SUM(F62:F65)</f>
        <v>0</v>
      </c>
      <c r="G66" s="38"/>
      <c r="H66" s="88">
        <f>SUM(H62:H65)</f>
        <v>0</v>
      </c>
      <c r="I66" s="94"/>
      <c r="J66" s="94"/>
    </row>
    <row r="67" ht="13.7" customHeight="1" hidden="1">
      <c r="B67" t="s" s="42">
        <v>58</v>
      </c>
      <c r="C67" s="43"/>
      <c r="D67" s="43"/>
      <c r="E67" s="44"/>
      <c r="F67" s="45"/>
      <c r="G67" s="46"/>
      <c r="H67" s="90"/>
      <c r="I67" s="91"/>
      <c r="J67" s="91"/>
    </row>
    <row r="68" ht="13.7" customHeight="1" hidden="1">
      <c r="B68" t="s" s="20">
        <v>59</v>
      </c>
      <c r="C68" s="21">
        <v>1</v>
      </c>
      <c r="D68" t="s" s="22">
        <v>22</v>
      </c>
      <c r="E68" s="56">
        <v>0</v>
      </c>
      <c r="F68" s="24">
        <f>C68*E68</f>
        <v>0</v>
      </c>
      <c r="G68" s="25"/>
      <c r="H68" s="92">
        <f>E68*G68</f>
        <v>0</v>
      </c>
      <c r="I68" s="93"/>
      <c r="J68" s="93"/>
    </row>
    <row r="69" ht="13.7" customHeight="1" hidden="1">
      <c r="B69" t="s" s="20">
        <v>60</v>
      </c>
      <c r="C69" s="21">
        <v>1</v>
      </c>
      <c r="D69" t="s" s="22">
        <v>22</v>
      </c>
      <c r="E69" s="58">
        <v>0</v>
      </c>
      <c r="F69" s="57">
        <f>C69*E69</f>
        <v>0</v>
      </c>
      <c r="G69" s="25"/>
      <c r="H69" s="63">
        <f>E69*G69</f>
        <v>0</v>
      </c>
      <c r="I69" s="87"/>
      <c r="J69" s="87"/>
    </row>
    <row r="70" ht="13.7" customHeight="1" hidden="1">
      <c r="B70" t="s" s="20">
        <v>61</v>
      </c>
      <c r="C70" s="21">
        <v>1</v>
      </c>
      <c r="D70" t="s" s="22">
        <v>22</v>
      </c>
      <c r="E70" s="58">
        <v>0</v>
      </c>
      <c r="F70" s="57">
        <f>C70*E70</f>
        <v>0</v>
      </c>
      <c r="G70" s="25"/>
      <c r="H70" s="63">
        <f>E70*G70</f>
        <v>0</v>
      </c>
      <c r="I70" s="87"/>
      <c r="J70" s="87"/>
    </row>
    <row r="71" ht="13.7" customHeight="1" hidden="1">
      <c r="B71" t="s" s="20">
        <v>62</v>
      </c>
      <c r="C71" s="29">
        <v>1</v>
      </c>
      <c r="D71" t="s" s="30">
        <v>22</v>
      </c>
      <c r="E71" s="31">
        <v>0</v>
      </c>
      <c r="F71" s="32">
        <f>C71*E71</f>
        <v>0</v>
      </c>
      <c r="G71" s="25"/>
      <c r="H71" s="68">
        <f>E71*G71</f>
        <v>0</v>
      </c>
      <c r="I71" s="87"/>
      <c r="J71" s="86"/>
    </row>
    <row r="72" ht="13.7" customHeight="1" hidden="1">
      <c r="B72" s="35"/>
      <c r="C72" s="69"/>
      <c r="D72" s="69"/>
      <c r="E72" t="s" s="70">
        <v>63</v>
      </c>
      <c r="F72" s="38">
        <f>SUM(F68:F71)</f>
        <v>0</v>
      </c>
      <c r="G72" s="38"/>
      <c r="H72" s="39">
        <f>SUM(H68:H71)</f>
        <v>0</v>
      </c>
      <c r="I72" s="40">
        <f>SUM(I68:I71)</f>
        <v>0</v>
      </c>
      <c r="J72" s="41"/>
    </row>
    <row r="73" ht="13.7" customHeight="1">
      <c r="B73" s="97"/>
      <c r="C73" s="98"/>
      <c r="D73" s="98"/>
      <c r="E73" t="s" s="99">
        <v>64</v>
      </c>
      <c r="F73" s="100">
        <f>SUM(F72,F66,F60,F54,F48,F42)</f>
        <v>55</v>
      </c>
      <c r="G73" s="38"/>
      <c r="H73" s="101">
        <f>SUM(H72,H66,H60,H54,H48,H42)</f>
        <v>0</v>
      </c>
      <c r="I73" s="102">
        <f>SUM(I72,I66,I60,I54,I48,I42)</f>
        <v>0</v>
      </c>
      <c r="J73" s="41"/>
    </row>
    <row r="74" ht="25.65" customHeight="1">
      <c r="B74" t="s" s="77">
        <v>65</v>
      </c>
      <c r="C74" s="103"/>
      <c r="D74" s="104"/>
      <c r="E74" s="105"/>
      <c r="F74" s="81"/>
      <c r="G74" s="82"/>
      <c r="H74" s="83"/>
      <c r="I74" s="84"/>
      <c r="J74" s="85"/>
    </row>
    <row r="75" ht="13.7" customHeight="1" hidden="1">
      <c r="B75" t="s" s="42">
        <v>66</v>
      </c>
      <c r="C75" s="43"/>
      <c r="D75" s="43"/>
      <c r="E75" s="44"/>
      <c r="F75" s="45"/>
      <c r="G75" s="46"/>
      <c r="H75" s="90"/>
      <c r="I75" s="106"/>
      <c r="J75" s="91"/>
    </row>
    <row r="76" ht="13.7" customHeight="1" hidden="1">
      <c r="B76" t="s" s="20">
        <v>16</v>
      </c>
      <c r="C76" s="21">
        <v>1</v>
      </c>
      <c r="D76" t="s" s="22">
        <v>18</v>
      </c>
      <c r="E76" s="56">
        <v>0</v>
      </c>
      <c r="F76" s="24">
        <f>C76*E76</f>
        <v>0</v>
      </c>
      <c r="G76" s="25"/>
      <c r="H76" s="92">
        <f>E76*G76</f>
        <v>0</v>
      </c>
      <c r="I76" s="93"/>
      <c r="J76" s="93"/>
    </row>
    <row r="77" ht="13.7" customHeight="1" hidden="1">
      <c r="B77" t="s" s="20">
        <v>50</v>
      </c>
      <c r="C77" s="21">
        <v>1</v>
      </c>
      <c r="D77" t="s" s="22">
        <v>18</v>
      </c>
      <c r="E77" s="58">
        <v>0</v>
      </c>
      <c r="F77" s="57">
        <f>C77*E77</f>
        <v>0</v>
      </c>
      <c r="G77" s="25"/>
      <c r="H77" s="63">
        <f>E77*G77</f>
        <v>0</v>
      </c>
      <c r="I77" s="87"/>
      <c r="J77" s="87"/>
    </row>
    <row r="78" ht="13.7" customHeight="1" hidden="1">
      <c r="B78" t="s" s="20">
        <v>21</v>
      </c>
      <c r="C78" s="21">
        <v>1</v>
      </c>
      <c r="D78" t="s" s="22">
        <v>22</v>
      </c>
      <c r="E78" s="58">
        <v>0</v>
      </c>
      <c r="F78" s="57">
        <f>C78*E78</f>
        <v>0</v>
      </c>
      <c r="G78" s="25"/>
      <c r="H78" s="63">
        <f>E78*G78</f>
        <v>0</v>
      </c>
      <c r="I78" s="87"/>
      <c r="J78" s="87"/>
    </row>
    <row r="79" ht="13.7" customHeight="1" hidden="1">
      <c r="B79" t="s" s="20">
        <v>23</v>
      </c>
      <c r="C79" s="29">
        <v>1</v>
      </c>
      <c r="D79" t="s" s="30">
        <v>18</v>
      </c>
      <c r="E79" s="31">
        <v>0</v>
      </c>
      <c r="F79" s="32">
        <f>C79*E79</f>
        <v>0</v>
      </c>
      <c r="G79" s="25"/>
      <c r="H79" s="68">
        <f>E79*G79</f>
        <v>0</v>
      </c>
      <c r="I79" s="86"/>
      <c r="J79" s="86"/>
    </row>
    <row r="80" ht="13.7" customHeight="1" hidden="1">
      <c r="B80" s="35"/>
      <c r="C80" s="36"/>
      <c r="D80" s="36"/>
      <c r="E80" t="s" s="37">
        <v>67</v>
      </c>
      <c r="F80" s="38">
        <f>SUM(F76:F79)</f>
        <v>0</v>
      </c>
      <c r="G80" s="38"/>
      <c r="H80" s="88">
        <f>SUM(H76:H79)</f>
        <v>0</v>
      </c>
      <c r="I80" s="94"/>
      <c r="J80" s="94"/>
    </row>
    <row r="81" ht="13.7" customHeight="1" hidden="1">
      <c r="B81" t="s" s="42">
        <v>68</v>
      </c>
      <c r="C81" s="43"/>
      <c r="D81" s="43"/>
      <c r="E81" s="44"/>
      <c r="F81" s="45"/>
      <c r="G81" s="46"/>
      <c r="H81" s="90"/>
      <c r="I81" s="91"/>
      <c r="J81" s="91"/>
    </row>
    <row r="82" ht="13.7" customHeight="1" hidden="1">
      <c r="B82" t="s" s="20">
        <v>69</v>
      </c>
      <c r="C82" s="21">
        <v>1</v>
      </c>
      <c r="D82" t="s" s="22">
        <v>22</v>
      </c>
      <c r="E82" s="56">
        <v>0</v>
      </c>
      <c r="F82" s="24">
        <f>C82*E82</f>
        <v>0</v>
      </c>
      <c r="G82" s="25"/>
      <c r="H82" s="92">
        <f>E82*G82</f>
        <v>0</v>
      </c>
      <c r="I82" s="93"/>
      <c r="J82" s="93"/>
    </row>
    <row r="83" ht="13.7" customHeight="1" hidden="1">
      <c r="B83" t="s" s="20">
        <v>21</v>
      </c>
      <c r="C83" s="29">
        <v>1</v>
      </c>
      <c r="D83" t="s" s="30">
        <v>22</v>
      </c>
      <c r="E83" s="31">
        <v>0</v>
      </c>
      <c r="F83" s="32">
        <f>C83*E83</f>
        <v>0</v>
      </c>
      <c r="G83" s="25"/>
      <c r="H83" s="68">
        <f>E83*G83</f>
        <v>0</v>
      </c>
      <c r="I83" s="86"/>
      <c r="J83" s="86"/>
    </row>
    <row r="84" ht="13.7" customHeight="1" hidden="1">
      <c r="B84" s="35"/>
      <c r="C84" s="36"/>
      <c r="D84" s="36"/>
      <c r="E84" t="s" s="37">
        <v>70</v>
      </c>
      <c r="F84" s="38">
        <f>SUM(F82:F83)</f>
        <v>0</v>
      </c>
      <c r="G84" s="38"/>
      <c r="H84" s="88">
        <f>SUM(H82:H83)</f>
        <v>0</v>
      </c>
      <c r="I84" s="94"/>
      <c r="J84" s="94"/>
    </row>
    <row r="85" ht="13.7" customHeight="1" hidden="1">
      <c r="B85" t="s" s="42">
        <v>71</v>
      </c>
      <c r="C85" s="43"/>
      <c r="D85" s="43"/>
      <c r="E85" s="44"/>
      <c r="F85" s="45"/>
      <c r="G85" s="46"/>
      <c r="H85" s="90"/>
      <c r="I85" s="91"/>
      <c r="J85" s="91"/>
    </row>
    <row r="86" ht="13.7" customHeight="1" hidden="1">
      <c r="B86" t="s" s="20">
        <v>69</v>
      </c>
      <c r="C86" s="21">
        <v>1</v>
      </c>
      <c r="D86" t="s" s="22">
        <v>22</v>
      </c>
      <c r="E86" s="56">
        <v>0</v>
      </c>
      <c r="F86" s="24">
        <f>C86*E86</f>
        <v>0</v>
      </c>
      <c r="G86" s="25"/>
      <c r="H86" s="92">
        <f>E86*G86</f>
        <v>0</v>
      </c>
      <c r="I86" s="93"/>
      <c r="J86" s="93"/>
    </row>
    <row r="87" ht="13.7" customHeight="1" hidden="1">
      <c r="B87" t="s" s="20">
        <v>21</v>
      </c>
      <c r="C87" s="29">
        <v>1</v>
      </c>
      <c r="D87" t="s" s="30">
        <v>22</v>
      </c>
      <c r="E87" s="31">
        <v>0</v>
      </c>
      <c r="F87" s="32">
        <f>C87*E87</f>
        <v>0</v>
      </c>
      <c r="G87" s="25"/>
      <c r="H87" s="68">
        <f>E87*G87</f>
        <v>0</v>
      </c>
      <c r="I87" s="86"/>
      <c r="J87" s="86"/>
    </row>
    <row r="88" ht="13.7" customHeight="1" hidden="1">
      <c r="B88" s="35"/>
      <c r="C88" s="36"/>
      <c r="D88" s="36"/>
      <c r="E88" t="s" s="37">
        <v>72</v>
      </c>
      <c r="F88" s="38">
        <f>SUM(F86:F87)</f>
        <v>0</v>
      </c>
      <c r="G88" s="38"/>
      <c r="H88" s="88">
        <f>SUM(H86:H87)</f>
        <v>0</v>
      </c>
      <c r="I88" s="94"/>
      <c r="J88" s="94"/>
    </row>
    <row r="89" ht="13.7" customHeight="1" hidden="1">
      <c r="B89" t="s" s="42">
        <v>73</v>
      </c>
      <c r="C89" s="43"/>
      <c r="D89" s="43"/>
      <c r="E89" s="44"/>
      <c r="F89" s="45"/>
      <c r="G89" s="46"/>
      <c r="H89" s="90"/>
      <c r="I89" s="91"/>
      <c r="J89" s="91"/>
    </row>
    <row r="90" ht="13.7" customHeight="1" hidden="1">
      <c r="B90" t="s" s="20">
        <v>69</v>
      </c>
      <c r="C90" s="21">
        <v>1</v>
      </c>
      <c r="D90" t="s" s="22">
        <v>22</v>
      </c>
      <c r="E90" s="56">
        <v>0</v>
      </c>
      <c r="F90" s="24">
        <f>C90*E90</f>
        <v>0</v>
      </c>
      <c r="G90" s="25"/>
      <c r="H90" s="92">
        <f>E90*G90</f>
        <v>0</v>
      </c>
      <c r="I90" s="93"/>
      <c r="J90" s="93"/>
    </row>
    <row r="91" ht="13.7" customHeight="1" hidden="1">
      <c r="B91" t="s" s="20">
        <v>21</v>
      </c>
      <c r="C91" s="29">
        <v>1</v>
      </c>
      <c r="D91" t="s" s="30">
        <v>22</v>
      </c>
      <c r="E91" s="31">
        <v>0</v>
      </c>
      <c r="F91" s="32">
        <f>C91*E91</f>
        <v>0</v>
      </c>
      <c r="G91" s="25"/>
      <c r="H91" s="68">
        <f>E91*G91</f>
        <v>0</v>
      </c>
      <c r="I91" s="86"/>
      <c r="J91" s="86"/>
    </row>
    <row r="92" ht="13.7" customHeight="1" hidden="1">
      <c r="B92" s="35"/>
      <c r="C92" s="36"/>
      <c r="D92" s="36"/>
      <c r="E92" t="s" s="37">
        <v>74</v>
      </c>
      <c r="F92" s="38">
        <f>SUM(F90:F91)</f>
        <v>0</v>
      </c>
      <c r="G92" s="38"/>
      <c r="H92" s="88">
        <f>SUM(H90:H91)</f>
        <v>0</v>
      </c>
      <c r="I92" s="94"/>
      <c r="J92" s="94"/>
    </row>
    <row r="93" ht="13.7" customHeight="1" hidden="1">
      <c r="B93" t="s" s="42">
        <v>75</v>
      </c>
      <c r="C93" s="43"/>
      <c r="D93" s="43"/>
      <c r="E93" s="44"/>
      <c r="F93" s="45"/>
      <c r="G93" s="46"/>
      <c r="H93" s="90"/>
      <c r="I93" s="91"/>
      <c r="J93" s="91"/>
    </row>
    <row r="94" ht="13.7" customHeight="1" hidden="1">
      <c r="B94" t="s" s="20">
        <v>69</v>
      </c>
      <c r="C94" s="21">
        <v>1</v>
      </c>
      <c r="D94" t="s" s="22">
        <v>22</v>
      </c>
      <c r="E94" s="56">
        <v>0</v>
      </c>
      <c r="F94" s="24">
        <f>C94*E94</f>
        <v>0</v>
      </c>
      <c r="G94" s="25"/>
      <c r="H94" s="92">
        <f>E94*G94</f>
        <v>0</v>
      </c>
      <c r="I94" s="93"/>
      <c r="J94" s="93"/>
    </row>
    <row r="95" ht="13.7" customHeight="1" hidden="1">
      <c r="B95" t="s" s="20">
        <v>21</v>
      </c>
      <c r="C95" s="29">
        <v>1</v>
      </c>
      <c r="D95" t="s" s="30">
        <v>22</v>
      </c>
      <c r="E95" s="31">
        <v>0</v>
      </c>
      <c r="F95" s="32">
        <f>C95*E95</f>
        <v>0</v>
      </c>
      <c r="G95" s="25"/>
      <c r="H95" s="68">
        <f>E95*G95</f>
        <v>0</v>
      </c>
      <c r="I95" s="86"/>
      <c r="J95" s="86"/>
    </row>
    <row r="96" ht="13.7" customHeight="1" hidden="1">
      <c r="B96" s="35"/>
      <c r="C96" s="36"/>
      <c r="D96" s="36"/>
      <c r="E96" t="s" s="37">
        <v>76</v>
      </c>
      <c r="F96" s="38">
        <f>SUM(F94:F95)</f>
        <v>0</v>
      </c>
      <c r="G96" s="38"/>
      <c r="H96" s="88">
        <f>SUM(H94:H95)</f>
        <v>0</v>
      </c>
      <c r="I96" s="94"/>
      <c r="J96" s="94"/>
    </row>
    <row r="97" ht="13.7" customHeight="1" hidden="1">
      <c r="B97" t="s" s="42">
        <v>77</v>
      </c>
      <c r="C97" s="43"/>
      <c r="D97" s="43"/>
      <c r="E97" s="44"/>
      <c r="F97" s="45"/>
      <c r="G97" s="46"/>
      <c r="H97" s="90"/>
      <c r="I97" s="91"/>
      <c r="J97" s="91"/>
    </row>
    <row r="98" ht="13.7" customHeight="1" hidden="1">
      <c r="B98" t="s" s="20">
        <v>21</v>
      </c>
      <c r="C98" s="21">
        <v>1</v>
      </c>
      <c r="D98" t="s" s="22">
        <v>22</v>
      </c>
      <c r="E98" s="56">
        <v>0</v>
      </c>
      <c r="F98" s="24">
        <f>C98*E98</f>
        <v>0</v>
      </c>
      <c r="G98" s="25"/>
      <c r="H98" s="107">
        <f>E98*G98</f>
        <v>0</v>
      </c>
      <c r="I98" s="108"/>
      <c r="J98" s="108"/>
    </row>
    <row r="99" ht="13.7" customHeight="1" hidden="1">
      <c r="B99" t="s" s="20">
        <v>26</v>
      </c>
      <c r="C99" s="29">
        <v>1</v>
      </c>
      <c r="D99" t="s" s="30">
        <v>11</v>
      </c>
      <c r="E99" s="31">
        <v>0</v>
      </c>
      <c r="F99" s="32">
        <f>C99*E99</f>
        <v>0</v>
      </c>
      <c r="G99" s="109"/>
      <c r="H99" s="110">
        <v>0</v>
      </c>
      <c r="I99" s="111"/>
      <c r="J99" s="111"/>
    </row>
    <row r="100" ht="13.7" customHeight="1" hidden="1">
      <c r="B100" s="35"/>
      <c r="C100" s="36"/>
      <c r="D100" s="36"/>
      <c r="E100" t="s" s="37">
        <v>72</v>
      </c>
      <c r="F100" s="38">
        <f>SUM(F98:F99)</f>
        <v>0</v>
      </c>
      <c r="G100" s="38"/>
      <c r="H100" s="88">
        <f>SUM(H98:H99)</f>
        <v>0</v>
      </c>
      <c r="I100" s="112"/>
      <c r="J100" s="94"/>
    </row>
    <row r="101" ht="13.7" customHeight="1">
      <c r="B101" t="s" s="42">
        <v>78</v>
      </c>
      <c r="C101" s="113"/>
      <c r="D101" s="113"/>
      <c r="E101" s="44"/>
      <c r="F101" s="45"/>
      <c r="G101" s="46"/>
      <c r="H101" s="59"/>
      <c r="I101" s="48"/>
      <c r="J101" s="19"/>
    </row>
    <row r="102" ht="13.7" customHeight="1">
      <c r="B102" t="s" s="114">
        <v>79</v>
      </c>
      <c r="C102" s="115">
        <v>1</v>
      </c>
      <c r="D102" t="s" s="116">
        <v>11</v>
      </c>
      <c r="E102" s="117">
        <v>1500</v>
      </c>
      <c r="F102" s="118">
        <f>IF(E102="?","?",C102*E102)</f>
        <v>1500</v>
      </c>
      <c r="G102" s="119"/>
      <c r="H102" s="120">
        <v>0</v>
      </c>
      <c r="I102" s="121">
        <f>H102-F102</f>
        <v>-1500</v>
      </c>
      <c r="J102" s="122"/>
    </row>
    <row r="103" ht="13.7" customHeight="1">
      <c r="B103" t="s" s="123">
        <v>80</v>
      </c>
      <c r="C103" s="124">
        <v>1</v>
      </c>
      <c r="D103" t="s" s="125">
        <v>11</v>
      </c>
      <c r="E103" s="126">
        <v>1000</v>
      </c>
      <c r="F103" s="127">
        <f>IF(E103="?","?",C103*E103)</f>
        <v>1000</v>
      </c>
      <c r="G103" s="128"/>
      <c r="H103" s="129">
        <v>0</v>
      </c>
      <c r="I103" s="130">
        <f>H103-F103</f>
        <v>-1000</v>
      </c>
      <c r="J103" t="s" s="131">
        <v>81</v>
      </c>
    </row>
    <row r="104" ht="13.7" customHeight="1" hidden="1">
      <c r="B104" t="s" s="132">
        <v>82</v>
      </c>
      <c r="C104" s="133">
        <v>1</v>
      </c>
      <c r="D104" t="s" s="134">
        <v>11</v>
      </c>
      <c r="E104" s="135">
        <v>0</v>
      </c>
      <c r="F104" s="136">
        <f>IF(E104="?","?",C104*E104)</f>
        <v>0</v>
      </c>
      <c r="G104" s="137"/>
      <c r="H104" s="138">
        <v>0</v>
      </c>
      <c r="I104" s="130">
        <f>H104-F104</f>
        <v>0</v>
      </c>
      <c r="J104" s="139"/>
    </row>
    <row r="105" ht="13.7" customHeight="1" hidden="1">
      <c r="B105" t="s" s="140">
        <v>83</v>
      </c>
      <c r="C105" s="141">
        <v>1</v>
      </c>
      <c r="D105" t="s" s="142">
        <v>11</v>
      </c>
      <c r="E105" s="143">
        <v>0</v>
      </c>
      <c r="F105" s="144">
        <f>IF(E105="?","?",C105*E105)</f>
        <v>0</v>
      </c>
      <c r="G105" s="145"/>
      <c r="H105" s="146">
        <v>0</v>
      </c>
      <c r="I105" s="147">
        <f>H105-F105</f>
        <v>0</v>
      </c>
      <c r="J105" s="139"/>
    </row>
    <row r="106" ht="13.7" customHeight="1">
      <c r="B106" t="s" s="20">
        <v>84</v>
      </c>
      <c r="C106" s="21">
        <v>1</v>
      </c>
      <c r="D106" t="s" s="148">
        <v>11</v>
      </c>
      <c r="E106" s="58">
        <v>1200</v>
      </c>
      <c r="F106" s="57">
        <f>IF(E106="?","?",C106*E106)</f>
        <v>1200</v>
      </c>
      <c r="G106" s="25"/>
      <c r="H106" s="51">
        <v>0</v>
      </c>
      <c r="I106" s="27">
        <f>H106-F106</f>
        <v>-1200</v>
      </c>
      <c r="J106" t="s" s="149">
        <v>85</v>
      </c>
    </row>
    <row r="107" ht="13.7" customHeight="1">
      <c r="B107" t="s" s="20">
        <v>86</v>
      </c>
      <c r="C107" s="29">
        <v>1</v>
      </c>
      <c r="D107" t="s" s="30">
        <v>11</v>
      </c>
      <c r="E107" s="31">
        <v>150</v>
      </c>
      <c r="F107" s="32">
        <f>IF(E107="?","?",C107*E107)</f>
        <v>150</v>
      </c>
      <c r="G107" s="25"/>
      <c r="H107" s="33">
        <v>0</v>
      </c>
      <c r="I107" s="27">
        <f>H107-F107</f>
        <v>-150</v>
      </c>
      <c r="J107" t="s" s="150">
        <v>87</v>
      </c>
    </row>
    <row r="108" ht="13.7" customHeight="1">
      <c r="B108" s="35"/>
      <c r="C108" s="69"/>
      <c r="D108" s="69"/>
      <c r="E108" t="s" s="70">
        <v>88</v>
      </c>
      <c r="F108" s="38">
        <f>SUM(F102:F107)</f>
        <v>3850</v>
      </c>
      <c r="G108" s="38"/>
      <c r="H108" s="39">
        <f>SUM(H102:H107)</f>
        <v>0</v>
      </c>
      <c r="I108" s="40">
        <f>SUM(I102:I107)</f>
        <v>-3850</v>
      </c>
      <c r="J108" s="41"/>
    </row>
    <row r="109" ht="13.7" customHeight="1">
      <c r="B109" s="97"/>
      <c r="C109" s="98"/>
      <c r="D109" s="98"/>
      <c r="E109" t="s" s="99">
        <v>89</v>
      </c>
      <c r="F109" s="100">
        <f>SUM(F108,F100,F96,F92,F88,F84,F80)</f>
        <v>3850</v>
      </c>
      <c r="G109" s="38"/>
      <c r="H109" s="101">
        <f>SUM(H108,H100,H96,H92,H88,H84,H80)</f>
        <v>0</v>
      </c>
      <c r="I109" s="102">
        <f>SUM(I108,I100,I96,I92,I88,I84,I80)</f>
        <v>-3850</v>
      </c>
      <c r="J109" s="41"/>
    </row>
    <row r="110" ht="26.65" customHeight="1">
      <c r="B110" t="s" s="77">
        <v>90</v>
      </c>
      <c r="C110" s="103"/>
      <c r="D110" s="104"/>
      <c r="E110" s="105"/>
      <c r="F110" s="81"/>
      <c r="G110" s="82"/>
      <c r="H110" s="83"/>
      <c r="I110" s="84"/>
      <c r="J110" s="85"/>
    </row>
    <row r="111" ht="13.7" customHeight="1" hidden="1">
      <c r="B111" t="s" s="42">
        <v>91</v>
      </c>
      <c r="C111" s="43"/>
      <c r="D111" s="43"/>
      <c r="E111" s="44"/>
      <c r="F111" s="45"/>
      <c r="G111" s="46"/>
      <c r="H111" s="90"/>
      <c r="I111" s="106"/>
      <c r="J111" s="91"/>
    </row>
    <row r="112" ht="13.7" customHeight="1" hidden="1">
      <c r="B112" t="s" s="20">
        <v>50</v>
      </c>
      <c r="C112" s="21">
        <v>1</v>
      </c>
      <c r="D112" t="s" s="22">
        <v>22</v>
      </c>
      <c r="E112" s="56">
        <v>0</v>
      </c>
      <c r="F112" s="24">
        <f>C112*E112</f>
        <v>0</v>
      </c>
      <c r="G112" s="25"/>
      <c r="H112" s="92">
        <f>E112*G112</f>
        <v>0</v>
      </c>
      <c r="I112" s="93"/>
      <c r="J112" s="93"/>
    </row>
    <row r="113" ht="13.7" customHeight="1" hidden="1">
      <c r="B113" t="s" s="20">
        <v>21</v>
      </c>
      <c r="C113" s="29">
        <v>1</v>
      </c>
      <c r="D113" t="s" s="30">
        <v>22</v>
      </c>
      <c r="E113" s="31">
        <v>0</v>
      </c>
      <c r="F113" s="32">
        <f>C113*E113</f>
        <v>0</v>
      </c>
      <c r="G113" s="25"/>
      <c r="H113" s="68">
        <f>E113*G113</f>
        <v>0</v>
      </c>
      <c r="I113" s="86"/>
      <c r="J113" s="86"/>
    </row>
    <row r="114" ht="13.7" customHeight="1" hidden="1">
      <c r="B114" s="35"/>
      <c r="C114" s="36"/>
      <c r="D114" s="36"/>
      <c r="E114" t="s" s="37">
        <v>92</v>
      </c>
      <c r="F114" s="38">
        <f>SUM(F112:F113)</f>
        <v>0</v>
      </c>
      <c r="G114" s="38"/>
      <c r="H114" s="88">
        <f>SUM(H112:H113)</f>
        <v>0</v>
      </c>
      <c r="I114" s="94"/>
      <c r="J114" s="94"/>
    </row>
    <row r="115" ht="13.7" customHeight="1" hidden="1">
      <c r="B115" t="s" s="42">
        <v>93</v>
      </c>
      <c r="C115" s="43"/>
      <c r="D115" s="43"/>
      <c r="E115" s="44"/>
      <c r="F115" s="45"/>
      <c r="G115" s="46"/>
      <c r="H115" s="90"/>
      <c r="I115" s="91"/>
      <c r="J115" s="91"/>
    </row>
    <row r="116" ht="13.7" customHeight="1" hidden="1">
      <c r="B116" t="s" s="20">
        <v>50</v>
      </c>
      <c r="C116" s="21">
        <v>1</v>
      </c>
      <c r="D116" t="s" s="22">
        <v>22</v>
      </c>
      <c r="E116" s="56">
        <v>0</v>
      </c>
      <c r="F116" s="24">
        <f>C116*E116</f>
        <v>0</v>
      </c>
      <c r="G116" s="25"/>
      <c r="H116" s="92">
        <f>E116*G116</f>
        <v>0</v>
      </c>
      <c r="I116" s="93"/>
      <c r="J116" s="93"/>
    </row>
    <row r="117" ht="13.7" customHeight="1" hidden="1">
      <c r="B117" t="s" s="20">
        <v>21</v>
      </c>
      <c r="C117" s="29">
        <v>1</v>
      </c>
      <c r="D117" t="s" s="30">
        <v>22</v>
      </c>
      <c r="E117" s="31">
        <v>0</v>
      </c>
      <c r="F117" s="32">
        <f>C117*E117</f>
        <v>0</v>
      </c>
      <c r="G117" s="25"/>
      <c r="H117" s="68">
        <f>E117*G117</f>
        <v>0</v>
      </c>
      <c r="I117" s="86"/>
      <c r="J117" s="86"/>
    </row>
    <row r="118" ht="13.7" customHeight="1" hidden="1">
      <c r="B118" s="35"/>
      <c r="C118" s="36"/>
      <c r="D118" s="36"/>
      <c r="E118" t="s" s="37">
        <v>94</v>
      </c>
      <c r="F118" s="38">
        <f>SUM(F116:F117)</f>
        <v>0</v>
      </c>
      <c r="G118" s="38"/>
      <c r="H118" s="88">
        <f>SUM(H116:H117)</f>
        <v>0</v>
      </c>
      <c r="I118" s="94"/>
      <c r="J118" s="94"/>
    </row>
    <row r="119" ht="13.7" customHeight="1" hidden="1">
      <c r="B119" t="s" s="42">
        <v>95</v>
      </c>
      <c r="C119" s="43"/>
      <c r="D119" s="43"/>
      <c r="E119" s="44"/>
      <c r="F119" s="45"/>
      <c r="G119" s="46"/>
      <c r="H119" s="90"/>
      <c r="I119" s="91"/>
      <c r="J119" s="91"/>
    </row>
    <row r="120" ht="13.7" customHeight="1" hidden="1">
      <c r="B120" t="s" s="20">
        <v>50</v>
      </c>
      <c r="C120" s="21">
        <v>1</v>
      </c>
      <c r="D120" t="s" s="22">
        <v>22</v>
      </c>
      <c r="E120" s="56">
        <v>0</v>
      </c>
      <c r="F120" s="24">
        <f>C120*E120</f>
        <v>0</v>
      </c>
      <c r="G120" s="25"/>
      <c r="H120" s="92">
        <f>E120*G120</f>
        <v>0</v>
      </c>
      <c r="I120" s="93"/>
      <c r="J120" s="93"/>
    </row>
    <row r="121" ht="13.7" customHeight="1" hidden="1">
      <c r="B121" t="s" s="20">
        <v>69</v>
      </c>
      <c r="C121" s="21">
        <v>1</v>
      </c>
      <c r="D121" t="s" s="22">
        <v>22</v>
      </c>
      <c r="E121" s="58">
        <v>0</v>
      </c>
      <c r="F121" s="57">
        <f>C121*E121</f>
        <v>0</v>
      </c>
      <c r="G121" s="25"/>
      <c r="H121" s="63">
        <f>E121*G121</f>
        <v>0</v>
      </c>
      <c r="I121" s="87"/>
      <c r="J121" s="87"/>
    </row>
    <row r="122" ht="13.7" customHeight="1" hidden="1">
      <c r="B122" t="s" s="20">
        <v>21</v>
      </c>
      <c r="C122" s="29">
        <v>1</v>
      </c>
      <c r="D122" t="s" s="30">
        <v>22</v>
      </c>
      <c r="E122" s="31">
        <v>0</v>
      </c>
      <c r="F122" s="32">
        <f>C122*E122</f>
        <v>0</v>
      </c>
      <c r="G122" s="25"/>
      <c r="H122" s="68">
        <f>E122*G122</f>
        <v>0</v>
      </c>
      <c r="I122" s="86"/>
      <c r="J122" s="86"/>
    </row>
    <row r="123" ht="13.7" customHeight="1" hidden="1">
      <c r="B123" s="35"/>
      <c r="C123" s="36"/>
      <c r="D123" s="36"/>
      <c r="E123" t="s" s="37">
        <v>96</v>
      </c>
      <c r="F123" s="38">
        <f>SUM(F120:F122)</f>
        <v>0</v>
      </c>
      <c r="G123" s="38"/>
      <c r="H123" s="88">
        <f>SUM(H120:H122)</f>
        <v>0</v>
      </c>
      <c r="I123" s="94"/>
      <c r="J123" s="94"/>
    </row>
    <row r="124" ht="13.7" customHeight="1" hidden="1">
      <c r="B124" t="s" s="42">
        <v>97</v>
      </c>
      <c r="C124" s="43"/>
      <c r="D124" s="43"/>
      <c r="E124" s="44"/>
      <c r="F124" s="45"/>
      <c r="G124" s="46"/>
      <c r="H124" s="90"/>
      <c r="I124" s="91"/>
      <c r="J124" s="91"/>
    </row>
    <row r="125" ht="13.7" customHeight="1" hidden="1">
      <c r="B125" t="s" s="20">
        <v>50</v>
      </c>
      <c r="C125" s="21">
        <v>1</v>
      </c>
      <c r="D125" t="s" s="22">
        <v>22</v>
      </c>
      <c r="E125" s="56">
        <v>0</v>
      </c>
      <c r="F125" s="24">
        <f>C125*E125</f>
        <v>0</v>
      </c>
      <c r="G125" s="25"/>
      <c r="H125" s="92">
        <f>E125*G125</f>
        <v>0</v>
      </c>
      <c r="I125" s="93"/>
      <c r="J125" s="93"/>
    </row>
    <row r="126" ht="13.7" customHeight="1" hidden="1">
      <c r="B126" t="s" s="20">
        <v>69</v>
      </c>
      <c r="C126" s="21">
        <v>1</v>
      </c>
      <c r="D126" t="s" s="22">
        <v>22</v>
      </c>
      <c r="E126" s="58">
        <v>0</v>
      </c>
      <c r="F126" s="57">
        <f>C126*E126</f>
        <v>0</v>
      </c>
      <c r="G126" s="25"/>
      <c r="H126" s="63">
        <f>E126*G126</f>
        <v>0</v>
      </c>
      <c r="I126" s="87"/>
      <c r="J126" s="87"/>
    </row>
    <row r="127" ht="13.7" customHeight="1" hidden="1">
      <c r="B127" t="s" s="20">
        <v>21</v>
      </c>
      <c r="C127" s="29">
        <v>1</v>
      </c>
      <c r="D127" t="s" s="30">
        <v>22</v>
      </c>
      <c r="E127" s="31">
        <v>0</v>
      </c>
      <c r="F127" s="32">
        <f>C127*E127</f>
        <v>0</v>
      </c>
      <c r="G127" s="25"/>
      <c r="H127" s="68">
        <f>E127*G127</f>
        <v>0</v>
      </c>
      <c r="I127" s="86"/>
      <c r="J127" s="86"/>
    </row>
    <row r="128" ht="13.7" customHeight="1" hidden="1">
      <c r="B128" s="35"/>
      <c r="C128" s="36"/>
      <c r="D128" s="36"/>
      <c r="E128" t="s" s="37">
        <v>98</v>
      </c>
      <c r="F128" s="38">
        <f>SUM(F125:F127)</f>
        <v>0</v>
      </c>
      <c r="G128" s="38"/>
      <c r="H128" s="88">
        <f>SUM(H125:H127)</f>
        <v>0</v>
      </c>
      <c r="I128" s="94"/>
      <c r="J128" s="94"/>
    </row>
    <row r="129" ht="13.7" customHeight="1" hidden="1">
      <c r="B129" t="s" s="42">
        <v>99</v>
      </c>
      <c r="C129" s="43"/>
      <c r="D129" s="43"/>
      <c r="E129" s="44"/>
      <c r="F129" s="45"/>
      <c r="G129" s="46"/>
      <c r="H129" s="90"/>
      <c r="I129" s="91"/>
      <c r="J129" s="91"/>
    </row>
    <row r="130" ht="13.7" customHeight="1" hidden="1">
      <c r="B130" t="s" s="20">
        <v>59</v>
      </c>
      <c r="C130" s="21">
        <v>1</v>
      </c>
      <c r="D130" t="s" s="22">
        <v>22</v>
      </c>
      <c r="E130" s="56">
        <v>0</v>
      </c>
      <c r="F130" s="24">
        <f>C130*E130</f>
        <v>0</v>
      </c>
      <c r="G130" s="25"/>
      <c r="H130" s="92">
        <f>E130*G130</f>
        <v>0</v>
      </c>
      <c r="I130" s="93"/>
      <c r="J130" s="93"/>
    </row>
    <row r="131" ht="13.7" customHeight="1" hidden="1">
      <c r="B131" t="s" s="20">
        <v>60</v>
      </c>
      <c r="C131" s="21">
        <v>1</v>
      </c>
      <c r="D131" t="s" s="22">
        <v>22</v>
      </c>
      <c r="E131" s="58">
        <v>0</v>
      </c>
      <c r="F131" s="57">
        <f>C131*E131</f>
        <v>0</v>
      </c>
      <c r="G131" s="25"/>
      <c r="H131" s="63">
        <f>E131*G131</f>
        <v>0</v>
      </c>
      <c r="I131" s="87"/>
      <c r="J131" s="87"/>
    </row>
    <row r="132" ht="13.7" customHeight="1" hidden="1">
      <c r="B132" t="s" s="20">
        <v>61</v>
      </c>
      <c r="C132" s="29">
        <v>1</v>
      </c>
      <c r="D132" t="s" s="30">
        <v>22</v>
      </c>
      <c r="E132" s="31">
        <v>0</v>
      </c>
      <c r="F132" s="32">
        <f>C132*E132</f>
        <v>0</v>
      </c>
      <c r="G132" s="25"/>
      <c r="H132" s="68">
        <f>E132*G132</f>
        <v>0</v>
      </c>
      <c r="I132" s="86"/>
      <c r="J132" s="86"/>
    </row>
    <row r="133" ht="13.7" customHeight="1" hidden="1">
      <c r="B133" s="35"/>
      <c r="C133" s="36"/>
      <c r="D133" s="36"/>
      <c r="E133" t="s" s="37">
        <v>100</v>
      </c>
      <c r="F133" s="38">
        <f>SUM(F130:F132)</f>
        <v>0</v>
      </c>
      <c r="G133" s="38"/>
      <c r="H133" s="88">
        <f>SUM(H130:H132)</f>
        <v>0</v>
      </c>
      <c r="I133" s="94"/>
      <c r="J133" s="94"/>
    </row>
    <row r="134" ht="13.7" customHeight="1">
      <c r="B134" t="s" s="42">
        <v>101</v>
      </c>
      <c r="C134" s="43"/>
      <c r="D134" s="43"/>
      <c r="E134" s="44"/>
      <c r="F134" s="45"/>
      <c r="G134" s="46"/>
      <c r="H134" s="90"/>
      <c r="I134" s="91"/>
      <c r="J134" s="91"/>
    </row>
    <row r="135" ht="13.7" customHeight="1">
      <c r="B135" t="s" s="20">
        <v>59</v>
      </c>
      <c r="C135" s="21">
        <v>5</v>
      </c>
      <c r="D135" t="s" s="22">
        <v>22</v>
      </c>
      <c r="E135" s="56">
        <v>40</v>
      </c>
      <c r="F135" s="24">
        <f>C135*E135</f>
        <v>200</v>
      </c>
      <c r="G135" s="25"/>
      <c r="H135" s="92">
        <f>E135*G135</f>
        <v>0</v>
      </c>
      <c r="I135" s="93"/>
      <c r="J135" s="93"/>
    </row>
    <row r="136" ht="13.7" customHeight="1">
      <c r="B136" t="s" s="20">
        <v>60</v>
      </c>
      <c r="C136" s="21">
        <v>5</v>
      </c>
      <c r="D136" t="s" s="22">
        <v>22</v>
      </c>
      <c r="E136" s="31">
        <v>40</v>
      </c>
      <c r="F136" s="32">
        <f>C136*E136</f>
        <v>200</v>
      </c>
      <c r="G136" s="128"/>
      <c r="H136" s="68">
        <f>E136*G136</f>
        <v>0</v>
      </c>
      <c r="I136" s="87"/>
      <c r="J136" s="86"/>
    </row>
    <row r="137" ht="13.7" customHeight="1">
      <c r="B137" s="35"/>
      <c r="C137" s="151"/>
      <c r="D137" s="151"/>
      <c r="E137" t="s" s="37">
        <v>102</v>
      </c>
      <c r="F137" s="38">
        <f>SUM(F135:F136)</f>
        <v>400</v>
      </c>
      <c r="G137" s="152"/>
      <c r="H137" s="39">
        <f>SUM(H135:H136)</f>
        <v>0</v>
      </c>
      <c r="I137" s="40">
        <f>SUM(I135:I136)</f>
        <v>0</v>
      </c>
      <c r="J137" s="41"/>
    </row>
    <row r="138" ht="13.7" customHeight="1">
      <c r="B138" t="s" s="42">
        <v>78</v>
      </c>
      <c r="C138" s="43"/>
      <c r="D138" s="43"/>
      <c r="E138" s="44"/>
      <c r="F138" s="45"/>
      <c r="G138" s="46"/>
      <c r="H138" s="59"/>
      <c r="I138" s="48"/>
      <c r="J138" s="19"/>
    </row>
    <row r="139" ht="13.7" customHeight="1">
      <c r="B139" t="s" s="153">
        <v>103</v>
      </c>
      <c r="C139" s="154">
        <v>2</v>
      </c>
      <c r="D139" t="s" s="155">
        <v>11</v>
      </c>
      <c r="E139" s="156">
        <v>80</v>
      </c>
      <c r="F139" s="157">
        <f>C139*E139</f>
        <v>160</v>
      </c>
      <c r="G139" s="25"/>
      <c r="H139" s="158">
        <v>0</v>
      </c>
      <c r="I139" s="159">
        <v>0</v>
      </c>
      <c r="J139" s="122"/>
    </row>
    <row r="140" ht="13.7" customHeight="1">
      <c r="B140" t="s" s="153">
        <v>104</v>
      </c>
      <c r="C140" s="154">
        <v>5</v>
      </c>
      <c r="D140" t="s" s="155">
        <v>105</v>
      </c>
      <c r="E140" s="160">
        <v>60</v>
      </c>
      <c r="F140" s="161">
        <f>C140*E140</f>
        <v>300</v>
      </c>
      <c r="G140" s="25"/>
      <c r="H140" s="162">
        <v>0</v>
      </c>
      <c r="I140" s="159">
        <v>0</v>
      </c>
      <c r="J140" t="s" s="163">
        <v>106</v>
      </c>
    </row>
    <row r="141" ht="13.7" customHeight="1">
      <c r="B141" t="s" s="153">
        <v>107</v>
      </c>
      <c r="C141" s="154">
        <v>3</v>
      </c>
      <c r="D141" t="s" s="155">
        <v>105</v>
      </c>
      <c r="E141" s="160">
        <v>3</v>
      </c>
      <c r="F141" s="161">
        <f>C141*E141</f>
        <v>9</v>
      </c>
      <c r="G141" s="25"/>
      <c r="H141" s="162"/>
      <c r="I141" s="159"/>
      <c r="J141" s="139"/>
    </row>
    <row r="142" ht="13.7" customHeight="1">
      <c r="B142" t="s" s="153">
        <v>108</v>
      </c>
      <c r="C142" s="154"/>
      <c r="D142" s="155"/>
      <c r="E142" s="160"/>
      <c r="F142" s="161">
        <f>C142*E142</f>
        <v>0</v>
      </c>
      <c r="G142" s="25"/>
      <c r="H142" s="162"/>
      <c r="I142" s="159"/>
      <c r="J142" s="139"/>
    </row>
    <row r="143" ht="13.7" customHeight="1">
      <c r="B143" t="s" s="20">
        <v>109</v>
      </c>
      <c r="C143" s="21">
        <v>1</v>
      </c>
      <c r="D143" t="s" s="22">
        <v>11</v>
      </c>
      <c r="E143" s="58">
        <v>60</v>
      </c>
      <c r="F143" s="57">
        <f>E143*C143</f>
        <v>60</v>
      </c>
      <c r="G143" s="25"/>
      <c r="H143" s="51">
        <v>0</v>
      </c>
      <c r="I143" s="27">
        <v>0</v>
      </c>
      <c r="J143" s="54"/>
    </row>
    <row r="144" ht="13.7" customHeight="1">
      <c r="B144" s="55"/>
      <c r="C144" s="29"/>
      <c r="D144" s="30"/>
      <c r="E144" s="31"/>
      <c r="F144" s="32"/>
      <c r="G144" s="25"/>
      <c r="H144" s="33"/>
      <c r="I144" s="27"/>
      <c r="J144" s="34"/>
    </row>
    <row r="145" ht="13.7" customHeight="1">
      <c r="B145" s="35"/>
      <c r="C145" s="69"/>
      <c r="D145" s="69"/>
      <c r="E145" t="s" s="70">
        <v>110</v>
      </c>
      <c r="F145" s="38">
        <f>SUM(F139:F143)</f>
        <v>529</v>
      </c>
      <c r="G145" s="38"/>
      <c r="H145" s="39">
        <f>SUM(H139:H144)</f>
        <v>0</v>
      </c>
      <c r="I145" s="40">
        <f>SUM(I139:I144)</f>
        <v>0</v>
      </c>
      <c r="J145" s="41"/>
    </row>
    <row r="146" ht="13.7" customHeight="1">
      <c r="B146" s="97"/>
      <c r="C146" s="98"/>
      <c r="D146" s="98"/>
      <c r="E146" t="s" s="99">
        <v>111</v>
      </c>
      <c r="F146" s="100">
        <f>SUM(F145,F137,F133,F128,F123,F118,F114)</f>
        <v>929</v>
      </c>
      <c r="G146" s="38"/>
      <c r="H146" s="101">
        <f>SUM(H145,H137,H133,H128,H123,H118,H114)</f>
        <v>0</v>
      </c>
      <c r="I146" s="102">
        <f>SUM(I145,I137,I133,I128,I123,I118,I114)</f>
        <v>0</v>
      </c>
      <c r="J146" s="41"/>
    </row>
    <row r="147" ht="26.65" customHeight="1">
      <c r="B147" t="s" s="77">
        <v>112</v>
      </c>
      <c r="C147" s="103"/>
      <c r="D147" s="104"/>
      <c r="E147" s="105"/>
      <c r="F147" s="81"/>
      <c r="G147" s="82"/>
      <c r="H147" s="83"/>
      <c r="I147" s="84"/>
      <c r="J147" s="85"/>
    </row>
    <row r="148" ht="19" customHeight="1">
      <c r="B148" t="s" s="42">
        <v>113</v>
      </c>
      <c r="C148" s="43"/>
      <c r="D148" s="43"/>
      <c r="E148" s="44"/>
      <c r="F148" s="45"/>
      <c r="G148" s="46"/>
      <c r="H148" s="90"/>
      <c r="I148" s="164"/>
      <c r="J148" s="85"/>
    </row>
    <row r="149" ht="13.05" customHeight="1">
      <c r="B149" t="s" s="20">
        <v>114</v>
      </c>
      <c r="C149" s="21">
        <v>6</v>
      </c>
      <c r="D149" t="s" s="22">
        <v>115</v>
      </c>
      <c r="E149" s="56">
        <v>50</v>
      </c>
      <c r="F149" s="24">
        <f>C149*E149</f>
        <v>300</v>
      </c>
      <c r="G149" s="25"/>
      <c r="H149" s="92">
        <f>E149*G149</f>
        <v>0</v>
      </c>
      <c r="I149" s="165"/>
      <c r="J149" t="s" s="166">
        <v>116</v>
      </c>
    </row>
    <row r="150" ht="13.5" customHeight="1">
      <c r="B150" t="s" s="20">
        <v>117</v>
      </c>
      <c r="C150" s="21">
        <v>6</v>
      </c>
      <c r="D150" t="s" s="22">
        <v>115</v>
      </c>
      <c r="E150" s="58">
        <v>40</v>
      </c>
      <c r="F150" s="57">
        <f>C150*E150</f>
        <v>240</v>
      </c>
      <c r="G150" s="25"/>
      <c r="H150" s="63">
        <f>E150*G150</f>
        <v>0</v>
      </c>
      <c r="I150" s="167"/>
      <c r="J150" s="85"/>
    </row>
    <row r="151" ht="13.7" customHeight="1" hidden="1">
      <c r="B151" t="s" s="42">
        <v>118</v>
      </c>
      <c r="C151" s="43"/>
      <c r="D151" s="43"/>
      <c r="E151" s="168"/>
      <c r="F151" s="169"/>
      <c r="G151" s="46"/>
      <c r="H151" s="170"/>
      <c r="I151" s="106"/>
      <c r="J151" s="91"/>
    </row>
    <row r="152" ht="13.7" customHeight="1" hidden="1">
      <c r="B152" t="s" s="20">
        <v>50</v>
      </c>
      <c r="C152" s="21">
        <v>1</v>
      </c>
      <c r="D152" t="s" s="22">
        <v>22</v>
      </c>
      <c r="E152" s="56">
        <v>0</v>
      </c>
      <c r="F152" s="24">
        <f>C152*E152</f>
        <v>0</v>
      </c>
      <c r="G152" s="25"/>
      <c r="H152" s="92">
        <f>E152*G152</f>
        <v>0</v>
      </c>
      <c r="I152" s="93"/>
      <c r="J152" s="93"/>
    </row>
    <row r="153" ht="13.7" customHeight="1" hidden="1">
      <c r="B153" t="s" s="20">
        <v>69</v>
      </c>
      <c r="C153" s="21">
        <v>1</v>
      </c>
      <c r="D153" t="s" s="22">
        <v>22</v>
      </c>
      <c r="E153" s="58">
        <v>0</v>
      </c>
      <c r="F153" s="57">
        <f>C153*E153</f>
        <v>0</v>
      </c>
      <c r="G153" s="25"/>
      <c r="H153" s="63">
        <f>E153*G153</f>
        <v>0</v>
      </c>
      <c r="I153" s="87"/>
      <c r="J153" s="87"/>
    </row>
    <row r="154" ht="13.7" customHeight="1" hidden="1">
      <c r="B154" t="s" s="20">
        <v>21</v>
      </c>
      <c r="C154" s="29">
        <v>1</v>
      </c>
      <c r="D154" t="s" s="30">
        <v>22</v>
      </c>
      <c r="E154" s="31">
        <v>0</v>
      </c>
      <c r="F154" s="32">
        <f>C154*E154</f>
        <v>0</v>
      </c>
      <c r="G154" s="25"/>
      <c r="H154" s="68">
        <f>E154*G154</f>
        <v>0</v>
      </c>
      <c r="I154" s="86"/>
      <c r="J154" s="86"/>
    </row>
    <row r="155" ht="13.7" customHeight="1" hidden="1">
      <c r="B155" s="35"/>
      <c r="C155" s="36"/>
      <c r="D155" s="36"/>
      <c r="E155" t="s" s="37">
        <v>119</v>
      </c>
      <c r="F155" s="38">
        <f>SUM(F152:F154)</f>
        <v>0</v>
      </c>
      <c r="G155" s="38"/>
      <c r="H155" s="88">
        <f>SUM(H152:H154)</f>
        <v>0</v>
      </c>
      <c r="I155" s="94"/>
      <c r="J155" s="94"/>
    </row>
    <row r="156" ht="13.7" customHeight="1" hidden="1">
      <c r="B156" t="s" s="42">
        <v>117</v>
      </c>
      <c r="C156" s="43"/>
      <c r="D156" s="43"/>
      <c r="E156" s="44"/>
      <c r="F156" s="45"/>
      <c r="G156" s="46"/>
      <c r="H156" s="90"/>
      <c r="I156" s="91"/>
      <c r="J156" s="91"/>
    </row>
    <row r="157" ht="13.7" customHeight="1" hidden="1">
      <c r="B157" t="s" s="20">
        <v>120</v>
      </c>
      <c r="C157" s="21">
        <v>1</v>
      </c>
      <c r="D157" t="s" s="22">
        <v>22</v>
      </c>
      <c r="E157" s="56">
        <v>0</v>
      </c>
      <c r="F157" s="24">
        <f>C157*E157</f>
        <v>0</v>
      </c>
      <c r="G157" s="25"/>
      <c r="H157" s="92">
        <f>E157*G157</f>
        <v>0</v>
      </c>
      <c r="I157" s="93"/>
      <c r="J157" s="93"/>
    </row>
    <row r="158" ht="13.7" customHeight="1" hidden="1">
      <c r="B158" t="s" s="20">
        <v>21</v>
      </c>
      <c r="C158" s="29">
        <v>1</v>
      </c>
      <c r="D158" t="s" s="30">
        <v>22</v>
      </c>
      <c r="E158" s="31">
        <v>0</v>
      </c>
      <c r="F158" s="32">
        <f>C158*E158</f>
        <v>0</v>
      </c>
      <c r="G158" s="25"/>
      <c r="H158" s="68">
        <f>E158*G158</f>
        <v>0</v>
      </c>
      <c r="I158" s="87"/>
      <c r="J158" s="86"/>
    </row>
    <row r="159" ht="13.7" customHeight="1">
      <c r="B159" s="35"/>
      <c r="C159" s="36"/>
      <c r="D159" s="36"/>
      <c r="E159" t="s" s="37">
        <v>121</v>
      </c>
      <c r="F159" s="38">
        <f>SUM(F149:F150)</f>
        <v>540</v>
      </c>
      <c r="G159" s="38"/>
      <c r="H159" s="39">
        <f>SUM(H157:H158)</f>
        <v>0</v>
      </c>
      <c r="I159" s="40">
        <f>SUM(I157:I158)</f>
        <v>0</v>
      </c>
      <c r="J159" s="41"/>
    </row>
    <row r="160" ht="13.7" customHeight="1">
      <c r="B160" t="s" s="42">
        <v>78</v>
      </c>
      <c r="C160" s="43"/>
      <c r="D160" s="43"/>
      <c r="E160" s="44"/>
      <c r="F160" s="45"/>
      <c r="G160" s="46"/>
      <c r="H160" s="59"/>
      <c r="I160" s="48"/>
      <c r="J160" s="19"/>
    </row>
    <row r="161" ht="13.7" customHeight="1">
      <c r="B161" t="s" s="20">
        <v>122</v>
      </c>
      <c r="C161" s="21">
        <v>1</v>
      </c>
      <c r="D161" t="s" s="22">
        <v>11</v>
      </c>
      <c r="E161" s="56">
        <v>0</v>
      </c>
      <c r="F161" s="24">
        <f>C161*E161</f>
        <v>0</v>
      </c>
      <c r="G161" s="25"/>
      <c r="H161" s="26">
        <f>E161*G161</f>
        <v>0</v>
      </c>
      <c r="I161" s="27">
        <f>F161*H161</f>
        <v>0</v>
      </c>
      <c r="J161" s="60"/>
    </row>
    <row r="162" ht="13.7" customHeight="1">
      <c r="B162" t="s" s="20">
        <v>123</v>
      </c>
      <c r="C162" s="29">
        <v>0</v>
      </c>
      <c r="D162" t="s" s="30">
        <v>124</v>
      </c>
      <c r="E162" s="31">
        <v>14</v>
      </c>
      <c r="F162" s="32">
        <f>C162*E162</f>
        <v>0</v>
      </c>
      <c r="G162" s="25"/>
      <c r="H162" s="33">
        <f>E162*G162</f>
        <v>0</v>
      </c>
      <c r="I162" s="27">
        <f>F162*H162</f>
        <v>0</v>
      </c>
      <c r="J162" s="34"/>
    </row>
    <row r="163" ht="13.7" customHeight="1">
      <c r="B163" s="35"/>
      <c r="C163" s="36"/>
      <c r="D163" s="36"/>
      <c r="E163" t="s" s="37">
        <v>125</v>
      </c>
      <c r="F163" s="38">
        <f>SUM(F161:F162)</f>
        <v>0</v>
      </c>
      <c r="G163" s="38"/>
      <c r="H163" s="39">
        <f>SUM(H161:H162)</f>
        <v>0</v>
      </c>
      <c r="I163" s="40">
        <f>SUM(I161:I162)</f>
        <v>0</v>
      </c>
      <c r="J163" s="41"/>
    </row>
    <row r="164" ht="13.7" customHeight="1">
      <c r="B164" t="s" s="42">
        <v>26</v>
      </c>
      <c r="C164" s="43"/>
      <c r="D164" s="43"/>
      <c r="E164" s="44"/>
      <c r="F164" s="45"/>
      <c r="G164" s="46"/>
      <c r="H164" s="59"/>
      <c r="I164" s="48"/>
      <c r="J164" s="19"/>
    </row>
    <row r="165" ht="13.7" customHeight="1">
      <c r="B165" t="s" s="20">
        <v>126</v>
      </c>
      <c r="C165" s="21">
        <v>1</v>
      </c>
      <c r="D165" t="s" s="22">
        <v>11</v>
      </c>
      <c r="E165" s="56">
        <v>0</v>
      </c>
      <c r="F165" s="24">
        <f>C165*E165</f>
        <v>0</v>
      </c>
      <c r="G165" s="25"/>
      <c r="H165" s="26">
        <f>E165*G165</f>
        <v>0</v>
      </c>
      <c r="I165" s="27">
        <f>F165*H165</f>
        <v>0</v>
      </c>
      <c r="J165" s="60"/>
    </row>
    <row r="166" ht="13.7" customHeight="1">
      <c r="B166" t="s" s="20">
        <v>109</v>
      </c>
      <c r="C166" s="29">
        <v>1</v>
      </c>
      <c r="D166" t="s" s="30">
        <v>11</v>
      </c>
      <c r="E166" s="31">
        <v>50</v>
      </c>
      <c r="F166" s="32">
        <f>C166*E166</f>
        <v>50</v>
      </c>
      <c r="G166" s="25"/>
      <c r="H166" s="33">
        <f>E166*G166</f>
        <v>0</v>
      </c>
      <c r="I166" s="27">
        <f>F166*H166</f>
        <v>0</v>
      </c>
      <c r="J166" s="34"/>
    </row>
    <row r="167" ht="13.7" customHeight="1">
      <c r="B167" s="35"/>
      <c r="C167" s="69"/>
      <c r="D167" s="69"/>
      <c r="E167" t="s" s="70">
        <v>127</v>
      </c>
      <c r="F167" s="38">
        <f>SUM(F165:F166)</f>
        <v>50</v>
      </c>
      <c r="G167" s="38"/>
      <c r="H167" s="39">
        <f>SUM(H165:H166)</f>
        <v>0</v>
      </c>
      <c r="I167" s="40">
        <f>SUM(I165:I166)</f>
        <v>0</v>
      </c>
      <c r="J167" s="41"/>
    </row>
    <row r="168" ht="13.7" customHeight="1">
      <c r="B168" s="97"/>
      <c r="C168" s="98"/>
      <c r="D168" s="98"/>
      <c r="E168" t="s" s="99">
        <v>128</v>
      </c>
      <c r="F168" s="100">
        <f>SUM(F167,F163,F159,F155)</f>
        <v>590</v>
      </c>
      <c r="G168" s="38"/>
      <c r="H168" s="101">
        <f>SUM(H167,H163,H159,H155)</f>
        <v>0</v>
      </c>
      <c r="I168" s="102">
        <f>SUM(I167,I163,I159,I155)</f>
        <v>0</v>
      </c>
      <c r="J168" s="41"/>
    </row>
    <row r="169" ht="26.45" customHeight="1">
      <c r="B169" t="s" s="77">
        <v>129</v>
      </c>
      <c r="C169" s="103"/>
      <c r="D169" s="104"/>
      <c r="E169" s="105"/>
      <c r="F169" s="81"/>
      <c r="G169" s="82"/>
      <c r="H169" s="83"/>
      <c r="I169" s="84"/>
      <c r="J169" s="85"/>
    </row>
    <row r="170" ht="13.7" customHeight="1">
      <c r="B170" t="s" s="42">
        <v>130</v>
      </c>
      <c r="C170" s="43"/>
      <c r="D170" s="43"/>
      <c r="E170" s="44"/>
      <c r="F170" s="45"/>
      <c r="G170" s="46"/>
      <c r="H170" s="59"/>
      <c r="I170" s="48"/>
      <c r="J170" s="19"/>
    </row>
    <row r="171" ht="13.7" customHeight="1">
      <c r="B171" t="s" s="20">
        <v>16</v>
      </c>
      <c r="C171" s="21">
        <v>1</v>
      </c>
      <c r="D171" t="s" s="22">
        <v>11</v>
      </c>
      <c r="E171" s="56">
        <v>50</v>
      </c>
      <c r="F171" s="24">
        <f>IF(E171="?","?",C171*E171)</f>
        <v>50</v>
      </c>
      <c r="G171" s="25"/>
      <c r="H171" s="26">
        <v>0</v>
      </c>
      <c r="I171" s="27">
        <f>F171*H171</f>
        <v>0</v>
      </c>
      <c r="J171" t="s" s="28">
        <v>131</v>
      </c>
    </row>
    <row r="172" ht="13.7" customHeight="1">
      <c r="B172" t="s" s="20">
        <v>50</v>
      </c>
      <c r="C172" s="21">
        <v>1</v>
      </c>
      <c r="D172" t="s" s="22">
        <v>11</v>
      </c>
      <c r="E172" s="58">
        <v>50</v>
      </c>
      <c r="F172" s="57">
        <f>IF(E172="?","?",C172*E172)</f>
        <v>50</v>
      </c>
      <c r="G172" s="25"/>
      <c r="H172" s="51">
        <v>0</v>
      </c>
      <c r="I172" s="27">
        <f>F172*H172</f>
        <v>0</v>
      </c>
      <c r="J172" s="54"/>
    </row>
    <row r="173" ht="13.7" customHeight="1">
      <c r="B173" t="s" s="20">
        <v>21</v>
      </c>
      <c r="C173" s="29">
        <v>1</v>
      </c>
      <c r="D173" t="s" s="30">
        <v>11</v>
      </c>
      <c r="E173" s="31">
        <v>200</v>
      </c>
      <c r="F173" s="32">
        <f>IF(E173="?","?",C173*E173)</f>
        <v>200</v>
      </c>
      <c r="G173" s="128"/>
      <c r="H173" s="33">
        <v>0</v>
      </c>
      <c r="I173" s="27">
        <f>F173*H173</f>
        <v>0</v>
      </c>
      <c r="J173" s="34"/>
    </row>
    <row r="174" ht="13.7" customHeight="1">
      <c r="B174" s="35"/>
      <c r="C174" s="36"/>
      <c r="D174" s="36"/>
      <c r="E174" t="s" s="37">
        <v>132</v>
      </c>
      <c r="F174" s="38">
        <f>SUM(F171:F173)</f>
        <v>300</v>
      </c>
      <c r="G174" s="152"/>
      <c r="H174" s="39">
        <f>SUM(H171:H173)</f>
        <v>0</v>
      </c>
      <c r="I174" s="40">
        <f>SUM(I171:I173)</f>
        <v>0</v>
      </c>
      <c r="J174" s="41"/>
    </row>
    <row r="175" ht="13.7" customHeight="1" hidden="1">
      <c r="B175" t="s" s="42">
        <v>133</v>
      </c>
      <c r="C175" s="43"/>
      <c r="D175" s="43"/>
      <c r="E175" s="44"/>
      <c r="F175" s="45"/>
      <c r="G175" s="46"/>
      <c r="H175" s="59"/>
      <c r="I175" s="48"/>
      <c r="J175" s="19"/>
    </row>
    <row r="176" ht="13.7" customHeight="1" hidden="1">
      <c r="B176" t="s" s="20">
        <v>16</v>
      </c>
      <c r="C176" s="21">
        <v>1</v>
      </c>
      <c r="D176" t="s" s="22">
        <v>18</v>
      </c>
      <c r="E176" s="56">
        <v>0</v>
      </c>
      <c r="F176" s="24">
        <f>C176*E176</f>
        <v>0</v>
      </c>
      <c r="G176" s="25"/>
      <c r="H176" s="26">
        <f>E176*G176</f>
        <v>0</v>
      </c>
      <c r="I176" s="27">
        <f>F176*H176</f>
        <v>0</v>
      </c>
      <c r="J176" s="60"/>
    </row>
    <row r="177" ht="13.7" customHeight="1" hidden="1">
      <c r="B177" t="s" s="20">
        <v>50</v>
      </c>
      <c r="C177" s="21">
        <v>1</v>
      </c>
      <c r="D177" t="s" s="22">
        <v>22</v>
      </c>
      <c r="E177" s="58">
        <v>0</v>
      </c>
      <c r="F177" s="57">
        <f>C177*E177</f>
        <v>0</v>
      </c>
      <c r="G177" s="25"/>
      <c r="H177" s="51">
        <f>E177*G177</f>
        <v>0</v>
      </c>
      <c r="I177" s="27">
        <f>F177*H177</f>
        <v>0</v>
      </c>
      <c r="J177" s="54"/>
    </row>
    <row r="178" ht="13.7" customHeight="1" hidden="1">
      <c r="B178" t="s" s="20">
        <v>21</v>
      </c>
      <c r="C178" s="21">
        <v>1</v>
      </c>
      <c r="D178" t="s" s="22">
        <v>22</v>
      </c>
      <c r="E178" s="58">
        <v>0</v>
      </c>
      <c r="F178" s="57">
        <f>C178*E178</f>
        <v>0</v>
      </c>
      <c r="G178" s="25"/>
      <c r="H178" s="51">
        <f>E178*G178</f>
        <v>0</v>
      </c>
      <c r="I178" s="27">
        <f>F178*H178</f>
        <v>0</v>
      </c>
      <c r="J178" s="54"/>
    </row>
    <row r="179" ht="13.7" customHeight="1" hidden="1">
      <c r="B179" t="s" s="20">
        <v>23</v>
      </c>
      <c r="C179" s="29">
        <v>1</v>
      </c>
      <c r="D179" t="s" s="30">
        <v>22</v>
      </c>
      <c r="E179" s="31">
        <v>0</v>
      </c>
      <c r="F179" s="32">
        <f>C179*E179</f>
        <v>0</v>
      </c>
      <c r="G179" s="25"/>
      <c r="H179" s="33">
        <f>E179*G179</f>
        <v>0</v>
      </c>
      <c r="I179" s="27">
        <f>F179*H179</f>
        <v>0</v>
      </c>
      <c r="J179" s="34"/>
    </row>
    <row r="180" ht="13.7" customHeight="1" hidden="1">
      <c r="B180" s="35"/>
      <c r="C180" s="36"/>
      <c r="D180" s="36"/>
      <c r="E180" t="s" s="37">
        <v>134</v>
      </c>
      <c r="F180" s="38">
        <f>SUM(F176:F179)</f>
        <v>0</v>
      </c>
      <c r="G180" s="38"/>
      <c r="H180" s="39">
        <f>SUM(H176:H179)</f>
        <v>0</v>
      </c>
      <c r="I180" s="40">
        <f>SUM(I176:I179)</f>
        <v>0</v>
      </c>
      <c r="J180" s="41"/>
    </row>
    <row r="181" ht="13.7" customHeight="1">
      <c r="B181" t="s" s="42">
        <v>26</v>
      </c>
      <c r="C181" s="43"/>
      <c r="D181" s="43"/>
      <c r="E181" s="44"/>
      <c r="F181" s="45"/>
      <c r="G181" s="46"/>
      <c r="H181" s="59"/>
      <c r="I181" s="48"/>
      <c r="J181" s="19"/>
    </row>
    <row r="182" ht="13.7" customHeight="1">
      <c r="B182" t="s" s="20">
        <v>135</v>
      </c>
      <c r="C182" s="21">
        <v>1</v>
      </c>
      <c r="D182" t="s" s="22">
        <v>11</v>
      </c>
      <c r="E182" s="56">
        <v>300</v>
      </c>
      <c r="F182" s="24">
        <f>C182*E182</f>
        <v>300</v>
      </c>
      <c r="G182" s="25"/>
      <c r="H182" s="26">
        <v>0</v>
      </c>
      <c r="I182" s="27">
        <f>F182*H182</f>
        <v>0</v>
      </c>
      <c r="J182" s="60"/>
    </row>
    <row r="183" ht="13.7" customHeight="1">
      <c r="B183" t="s" s="20">
        <v>136</v>
      </c>
      <c r="C183" s="21">
        <v>2</v>
      </c>
      <c r="D183" t="s" s="22">
        <v>11</v>
      </c>
      <c r="E183" s="58">
        <v>20</v>
      </c>
      <c r="F183" s="57">
        <f>C183*E183</f>
        <v>40</v>
      </c>
      <c r="G183" s="25"/>
      <c r="H183" s="51">
        <v>0</v>
      </c>
      <c r="I183" s="27">
        <f>F183*H183</f>
        <v>0</v>
      </c>
      <c r="J183" s="54"/>
    </row>
    <row r="184" ht="13.7" customHeight="1">
      <c r="B184" t="s" s="20">
        <v>137</v>
      </c>
      <c r="C184" s="21">
        <v>1</v>
      </c>
      <c r="D184" t="s" s="22">
        <v>11</v>
      </c>
      <c r="E184" s="58">
        <v>150</v>
      </c>
      <c r="F184" s="57">
        <f>C184*E184</f>
        <v>150</v>
      </c>
      <c r="G184" s="25"/>
      <c r="H184" s="51">
        <v>0</v>
      </c>
      <c r="I184" s="27">
        <f>F184*H184</f>
        <v>0</v>
      </c>
      <c r="J184" s="54"/>
    </row>
    <row r="185" ht="13.7" customHeight="1">
      <c r="B185" t="s" s="20">
        <v>138</v>
      </c>
      <c r="C185" s="21">
        <v>1</v>
      </c>
      <c r="D185" t="s" s="22">
        <v>11</v>
      </c>
      <c r="E185" s="58">
        <v>0</v>
      </c>
      <c r="F185" s="57">
        <f>C185*E185</f>
        <v>0</v>
      </c>
      <c r="G185" s="25"/>
      <c r="H185" s="51">
        <v>0</v>
      </c>
      <c r="I185" s="27">
        <f>F185*H185</f>
        <v>0</v>
      </c>
      <c r="J185" s="54"/>
    </row>
    <row r="186" ht="13.7" customHeight="1">
      <c r="B186" t="s" s="20">
        <v>109</v>
      </c>
      <c r="C186" s="21">
        <v>1</v>
      </c>
      <c r="D186" t="s" s="22">
        <v>11</v>
      </c>
      <c r="E186" s="58">
        <v>0</v>
      </c>
      <c r="F186" s="57">
        <f>C186*E186</f>
        <v>0</v>
      </c>
      <c r="G186" s="25"/>
      <c r="H186" s="51">
        <v>0</v>
      </c>
      <c r="I186" s="27">
        <f>F186*H186</f>
        <v>0</v>
      </c>
      <c r="J186" s="54"/>
    </row>
    <row r="187" ht="13.7" customHeight="1">
      <c r="B187" t="s" s="20">
        <v>139</v>
      </c>
      <c r="C187" s="29">
        <v>1</v>
      </c>
      <c r="D187" t="s" s="30">
        <v>11</v>
      </c>
      <c r="E187" s="31">
        <v>0</v>
      </c>
      <c r="F187" s="32">
        <f>C187*E187</f>
        <v>0</v>
      </c>
      <c r="G187" s="25"/>
      <c r="H187" s="33">
        <v>0</v>
      </c>
      <c r="I187" s="27">
        <f>F187*H187</f>
        <v>0</v>
      </c>
      <c r="J187" s="34"/>
    </row>
    <row r="188" ht="13.7" customHeight="1">
      <c r="B188" s="35"/>
      <c r="C188" s="69"/>
      <c r="D188" s="69"/>
      <c r="E188" t="s" s="70">
        <v>140</v>
      </c>
      <c r="F188" s="38">
        <f>SUM(F182:F187)</f>
        <v>490</v>
      </c>
      <c r="G188" s="38"/>
      <c r="H188" s="39">
        <f>SUM(H182:H187)</f>
        <v>0</v>
      </c>
      <c r="I188" s="40">
        <f>SUM(I182:I187)</f>
        <v>0</v>
      </c>
      <c r="J188" s="41"/>
    </row>
    <row r="189" ht="13.7" customHeight="1">
      <c r="B189" s="97"/>
      <c r="C189" s="98"/>
      <c r="D189" s="98"/>
      <c r="E189" t="s" s="99">
        <v>141</v>
      </c>
      <c r="F189" s="100">
        <f>SUM(F188,F180,F174)</f>
        <v>790</v>
      </c>
      <c r="G189" s="38"/>
      <c r="H189" s="101">
        <f>SUM(H188,H180,H174)</f>
        <v>0</v>
      </c>
      <c r="I189" s="102">
        <f>SUM(I188,I180,I174)</f>
        <v>0</v>
      </c>
      <c r="J189" s="41"/>
    </row>
    <row r="190" ht="26.6" customHeight="1">
      <c r="B190" t="s" s="171">
        <v>142</v>
      </c>
      <c r="C190" s="104"/>
      <c r="D190" s="104"/>
      <c r="E190" s="105"/>
      <c r="F190" s="81"/>
      <c r="G190" s="82"/>
      <c r="H190" s="83"/>
      <c r="I190" s="84"/>
      <c r="J190" s="85"/>
    </row>
    <row r="191" ht="13.7" customHeight="1" hidden="1">
      <c r="B191" t="s" s="42">
        <v>143</v>
      </c>
      <c r="C191" s="43"/>
      <c r="D191" s="43"/>
      <c r="E191" s="44"/>
      <c r="F191" s="45"/>
      <c r="G191" s="46"/>
      <c r="H191" s="59"/>
      <c r="I191" s="48"/>
      <c r="J191" s="19"/>
    </row>
    <row r="192" ht="13.7" customHeight="1" hidden="1">
      <c r="B192" t="s" s="20">
        <v>16</v>
      </c>
      <c r="C192" s="21">
        <v>1</v>
      </c>
      <c r="D192" t="s" s="22">
        <v>18</v>
      </c>
      <c r="E192" s="56">
        <v>0</v>
      </c>
      <c r="F192" s="24">
        <f>C192*E192</f>
        <v>0</v>
      </c>
      <c r="G192" s="25"/>
      <c r="H192" s="92">
        <f>E192*G192</f>
        <v>0</v>
      </c>
      <c r="I192" s="87"/>
      <c r="J192" t="s" s="172">
        <v>19</v>
      </c>
    </row>
    <row r="193" ht="13.7" customHeight="1" hidden="1">
      <c r="B193" t="s" s="20">
        <v>21</v>
      </c>
      <c r="C193" s="21">
        <v>1</v>
      </c>
      <c r="D193" t="s" s="22">
        <v>22</v>
      </c>
      <c r="E193" s="58">
        <v>0</v>
      </c>
      <c r="F193" s="57">
        <f>C193*E193</f>
        <v>0</v>
      </c>
      <c r="G193" s="25"/>
      <c r="H193" s="63">
        <f>E193*G193</f>
        <v>0</v>
      </c>
      <c r="I193" s="87"/>
      <c r="J193" t="s" s="173">
        <v>19</v>
      </c>
    </row>
    <row r="194" ht="13.7" customHeight="1" hidden="1">
      <c r="B194" t="s" s="20">
        <v>23</v>
      </c>
      <c r="C194" s="29">
        <v>1</v>
      </c>
      <c r="D194" t="s" s="30">
        <v>22</v>
      </c>
      <c r="E194" s="31">
        <v>0</v>
      </c>
      <c r="F194" s="32">
        <f>C194*E194</f>
        <v>0</v>
      </c>
      <c r="G194" s="25"/>
      <c r="H194" s="68">
        <f>E194*G194</f>
        <v>0</v>
      </c>
      <c r="I194" s="86"/>
      <c r="J194" t="s" s="174">
        <v>19</v>
      </c>
    </row>
    <row r="195" ht="13.7" customHeight="1" hidden="1">
      <c r="B195" s="35"/>
      <c r="C195" s="36"/>
      <c r="D195" s="36"/>
      <c r="E195" t="s" s="37">
        <v>144</v>
      </c>
      <c r="F195" s="38">
        <f>SUM(F192:F194)</f>
        <v>0</v>
      </c>
      <c r="G195" s="38"/>
      <c r="H195" s="88">
        <f>SUM(H192:H194)</f>
        <v>0</v>
      </c>
      <c r="I195" s="94"/>
      <c r="J195" s="175"/>
    </row>
    <row r="196" ht="13.7" customHeight="1" hidden="1">
      <c r="B196" t="s" s="42">
        <v>145</v>
      </c>
      <c r="C196" s="43"/>
      <c r="D196" s="43"/>
      <c r="E196" s="44"/>
      <c r="F196" s="45"/>
      <c r="G196" s="46"/>
      <c r="H196" s="90"/>
      <c r="I196" s="91"/>
      <c r="J196" s="91"/>
    </row>
    <row r="197" ht="13.7" customHeight="1" hidden="1">
      <c r="B197" t="s" s="20">
        <v>16</v>
      </c>
      <c r="C197" s="21">
        <v>1</v>
      </c>
      <c r="D197" t="s" s="22">
        <v>18</v>
      </c>
      <c r="E197" s="56">
        <v>0</v>
      </c>
      <c r="F197" s="24">
        <f>C197*E197</f>
        <v>0</v>
      </c>
      <c r="G197" s="25"/>
      <c r="H197" s="92">
        <f>E197*G197</f>
        <v>0</v>
      </c>
      <c r="I197" s="93"/>
      <c r="J197" t="s" s="172">
        <v>19</v>
      </c>
    </row>
    <row r="198" ht="13.7" customHeight="1" hidden="1">
      <c r="B198" t="s" s="20">
        <v>21</v>
      </c>
      <c r="C198" s="21">
        <v>4</v>
      </c>
      <c r="D198" t="s" s="22">
        <v>22</v>
      </c>
      <c r="E198" s="58">
        <v>0</v>
      </c>
      <c r="F198" s="57">
        <f>C198*E198</f>
        <v>0</v>
      </c>
      <c r="G198" s="25"/>
      <c r="H198" s="63">
        <f>E198*G198</f>
        <v>0</v>
      </c>
      <c r="I198" s="87"/>
      <c r="J198" t="s" s="173">
        <v>19</v>
      </c>
    </row>
    <row r="199" ht="13.7" customHeight="1" hidden="1">
      <c r="B199" t="s" s="20">
        <v>23</v>
      </c>
      <c r="C199" s="29">
        <v>1</v>
      </c>
      <c r="D199" t="s" s="30">
        <v>22</v>
      </c>
      <c r="E199" s="31">
        <v>0</v>
      </c>
      <c r="F199" s="32">
        <f>C199*E199</f>
        <v>0</v>
      </c>
      <c r="G199" s="25"/>
      <c r="H199" s="68">
        <f>E199*G199</f>
        <v>0</v>
      </c>
      <c r="I199" s="87"/>
      <c r="J199" t="s" s="174">
        <v>19</v>
      </c>
    </row>
    <row r="200" ht="13.7" customHeight="1" hidden="1">
      <c r="B200" s="35"/>
      <c r="C200" s="36"/>
      <c r="D200" s="36"/>
      <c r="E200" t="s" s="37">
        <v>146</v>
      </c>
      <c r="F200" s="38">
        <f>SUM(F197:F199)</f>
        <v>0</v>
      </c>
      <c r="G200" s="38"/>
      <c r="H200" s="39">
        <f>SUM(H197:H199)</f>
        <v>0</v>
      </c>
      <c r="I200" s="40">
        <f>SUM(I197:I199)</f>
        <v>0</v>
      </c>
      <c r="J200" s="41"/>
    </row>
    <row r="201" ht="13.7" customHeight="1">
      <c r="B201" t="s" s="42">
        <v>26</v>
      </c>
      <c r="C201" s="43"/>
      <c r="D201" s="43"/>
      <c r="E201" s="44"/>
      <c r="F201" s="45"/>
      <c r="G201" s="46"/>
      <c r="H201" s="59"/>
      <c r="I201" s="48"/>
      <c r="J201" s="19"/>
    </row>
    <row r="202" ht="13.7" customHeight="1">
      <c r="B202" t="s" s="20">
        <v>147</v>
      </c>
      <c r="C202" s="21">
        <v>1</v>
      </c>
      <c r="D202" t="s" s="22">
        <v>11</v>
      </c>
      <c r="E202" s="56">
        <v>100</v>
      </c>
      <c r="F202" s="24">
        <f>C202*E202</f>
        <v>100</v>
      </c>
      <c r="G202" s="25"/>
      <c r="H202" s="26"/>
      <c r="I202" s="27"/>
      <c r="J202" s="60"/>
    </row>
    <row r="203" ht="13.7" customHeight="1">
      <c r="B203" t="s" s="20">
        <v>109</v>
      </c>
      <c r="C203" s="21">
        <v>1</v>
      </c>
      <c r="D203" t="s" s="22">
        <v>11</v>
      </c>
      <c r="E203" s="58">
        <v>0</v>
      </c>
      <c r="F203" s="57">
        <f>C203*E203</f>
        <v>0</v>
      </c>
      <c r="G203" s="25"/>
      <c r="H203" s="51"/>
      <c r="I203" s="27"/>
      <c r="J203" s="54"/>
    </row>
    <row r="204" ht="13.7" customHeight="1">
      <c r="B204" t="s" s="20">
        <v>139</v>
      </c>
      <c r="C204" s="29">
        <v>1</v>
      </c>
      <c r="D204" t="s" s="30">
        <v>11</v>
      </c>
      <c r="E204" s="31">
        <v>0</v>
      </c>
      <c r="F204" s="32">
        <f>C204*E204</f>
        <v>0</v>
      </c>
      <c r="G204" s="25"/>
      <c r="H204" s="33"/>
      <c r="I204" s="27"/>
      <c r="J204" s="34"/>
    </row>
    <row r="205" ht="13.7" customHeight="1">
      <c r="B205" s="35"/>
      <c r="C205" s="69"/>
      <c r="D205" s="69"/>
      <c r="E205" t="s" s="70">
        <v>140</v>
      </c>
      <c r="F205" s="38">
        <f>SUM(F202:F204)</f>
        <v>100</v>
      </c>
      <c r="G205" s="38"/>
      <c r="H205" s="39">
        <f>SUM(H202:H204)</f>
        <v>0</v>
      </c>
      <c r="I205" s="40">
        <f>SUM(I202:I204)</f>
        <v>0</v>
      </c>
      <c r="J205" s="41"/>
    </row>
    <row r="206" ht="13.7" customHeight="1">
      <c r="B206" s="97"/>
      <c r="C206" s="98"/>
      <c r="D206" s="98"/>
      <c r="E206" t="s" s="99">
        <v>148</v>
      </c>
      <c r="F206" s="100">
        <f>SUM(F205,F200,F195)</f>
        <v>100</v>
      </c>
      <c r="G206" s="38"/>
      <c r="H206" s="101">
        <f>SUM(H205,H200,H195)</f>
        <v>0</v>
      </c>
      <c r="I206" s="102">
        <f>SUM(I205,I200,I195)</f>
        <v>0</v>
      </c>
      <c r="J206" s="176"/>
    </row>
    <row r="207" ht="26.65" customHeight="1">
      <c r="B207" t="s" s="171">
        <v>149</v>
      </c>
      <c r="C207" s="104"/>
      <c r="D207" s="104"/>
      <c r="E207" s="105"/>
      <c r="F207" s="81"/>
      <c r="G207" s="82"/>
      <c r="H207" s="83"/>
      <c r="I207" s="177"/>
      <c r="J207" s="54"/>
    </row>
    <row r="208" ht="13.7" customHeight="1">
      <c r="B208" t="s" s="42">
        <v>150</v>
      </c>
      <c r="C208" s="43"/>
      <c r="D208" s="43"/>
      <c r="E208" s="44"/>
      <c r="F208" s="45"/>
      <c r="G208" s="46"/>
      <c r="H208" s="90"/>
      <c r="I208" s="178"/>
      <c r="J208" s="54"/>
    </row>
    <row r="209" ht="13.7" customHeight="1" hidden="1">
      <c r="B209" t="s" s="20">
        <v>16</v>
      </c>
      <c r="C209" s="21">
        <v>1</v>
      </c>
      <c r="D209" t="s" s="22">
        <v>22</v>
      </c>
      <c r="E209" s="56">
        <v>0</v>
      </c>
      <c r="F209" s="24">
        <f>C209*E209</f>
        <v>0</v>
      </c>
      <c r="G209" s="25"/>
      <c r="H209" s="92">
        <f>E209*G209</f>
        <v>0</v>
      </c>
      <c r="I209" s="93"/>
      <c r="J209" s="87"/>
    </row>
    <row r="210" ht="13.7" customHeight="1">
      <c r="B210" t="s" s="20">
        <v>21</v>
      </c>
      <c r="C210" s="29">
        <v>5</v>
      </c>
      <c r="D210" t="s" s="30">
        <v>22</v>
      </c>
      <c r="E210" s="31">
        <v>30</v>
      </c>
      <c r="F210" s="32">
        <f>C210*E210</f>
        <v>150</v>
      </c>
      <c r="G210" s="25"/>
      <c r="H210" s="68">
        <f>E210*G210</f>
        <v>0</v>
      </c>
      <c r="I210" s="179"/>
      <c r="J210" s="54"/>
    </row>
    <row r="211" ht="13.7" customHeight="1">
      <c r="B211" s="35"/>
      <c r="C211" s="36"/>
      <c r="D211" s="36"/>
      <c r="E211" t="s" s="37">
        <v>151</v>
      </c>
      <c r="F211" s="38">
        <f>SUM(F209:F210)</f>
        <v>150</v>
      </c>
      <c r="G211" s="38"/>
      <c r="H211" s="88">
        <f>SUM(H209:H210)</f>
        <v>0</v>
      </c>
      <c r="I211" s="89"/>
      <c r="J211" s="34"/>
    </row>
    <row r="212" ht="13.7" customHeight="1" hidden="1">
      <c r="B212" t="s" s="42">
        <v>152</v>
      </c>
      <c r="C212" s="43"/>
      <c r="D212" s="43"/>
      <c r="E212" s="44"/>
      <c r="F212" s="45"/>
      <c r="G212" s="46"/>
      <c r="H212" s="90"/>
      <c r="I212" s="91"/>
      <c r="J212" s="91"/>
    </row>
    <row r="213" ht="13.7" customHeight="1" hidden="1">
      <c r="B213" t="s" s="20">
        <v>21</v>
      </c>
      <c r="C213" s="29">
        <v>1</v>
      </c>
      <c r="D213" t="s" s="30">
        <v>22</v>
      </c>
      <c r="E213" s="180">
        <v>0</v>
      </c>
      <c r="F213" s="181">
        <f>C213*E213</f>
        <v>0</v>
      </c>
      <c r="G213" s="25"/>
      <c r="H213" s="107">
        <f>E213*G213</f>
        <v>0</v>
      </c>
      <c r="I213" s="108"/>
      <c r="J213" s="108"/>
    </row>
    <row r="214" ht="13.7" customHeight="1" hidden="1">
      <c r="B214" s="35"/>
      <c r="C214" s="36"/>
      <c r="D214" s="36"/>
      <c r="E214" t="s" s="37">
        <v>153</v>
      </c>
      <c r="F214" s="38">
        <f>SUM(F213)</f>
        <v>0</v>
      </c>
      <c r="G214" s="38"/>
      <c r="H214" s="88">
        <f>SUM(H213)</f>
        <v>0</v>
      </c>
      <c r="I214" s="94"/>
      <c r="J214" s="94"/>
    </row>
    <row r="215" ht="13.7" customHeight="1" hidden="1">
      <c r="B215" t="s" s="42">
        <v>154</v>
      </c>
      <c r="C215" s="43"/>
      <c r="D215" s="43"/>
      <c r="E215" s="44"/>
      <c r="F215" s="45"/>
      <c r="G215" s="46"/>
      <c r="H215" s="90"/>
      <c r="I215" s="91"/>
      <c r="J215" s="91"/>
    </row>
    <row r="216" ht="13.7" customHeight="1" hidden="1">
      <c r="B216" t="s" s="20">
        <v>16</v>
      </c>
      <c r="C216" s="21">
        <v>1</v>
      </c>
      <c r="D216" t="s" s="22">
        <v>22</v>
      </c>
      <c r="E216" s="56">
        <v>0</v>
      </c>
      <c r="F216" s="24">
        <f>C216*E216</f>
        <v>0</v>
      </c>
      <c r="G216" s="25"/>
      <c r="H216" s="92">
        <f>E216*G216</f>
        <v>0</v>
      </c>
      <c r="I216" s="93"/>
      <c r="J216" s="93"/>
    </row>
    <row r="217" ht="13.7" customHeight="1" hidden="1">
      <c r="B217" t="s" s="20">
        <v>21</v>
      </c>
      <c r="C217" s="29">
        <v>1</v>
      </c>
      <c r="D217" t="s" s="30">
        <v>22</v>
      </c>
      <c r="E217" s="31">
        <v>0</v>
      </c>
      <c r="F217" s="32">
        <f>C217*E217</f>
        <v>0</v>
      </c>
      <c r="G217" s="25"/>
      <c r="H217" s="68">
        <f>E217*G217</f>
        <v>0</v>
      </c>
      <c r="I217" s="86"/>
      <c r="J217" s="86"/>
    </row>
    <row r="218" ht="13.7" customHeight="1" hidden="1">
      <c r="B218" s="35"/>
      <c r="C218" s="36"/>
      <c r="D218" s="36"/>
      <c r="E218" t="s" s="37">
        <v>155</v>
      </c>
      <c r="F218" s="38">
        <f>SUM(F216:F217)</f>
        <v>0</v>
      </c>
      <c r="G218" s="38"/>
      <c r="H218" s="88">
        <f>SUM(H216:H217)</f>
        <v>0</v>
      </c>
      <c r="I218" s="94"/>
      <c r="J218" s="94"/>
    </row>
    <row r="219" ht="13.7" customHeight="1" hidden="1">
      <c r="B219" t="s" s="42">
        <v>156</v>
      </c>
      <c r="C219" s="43"/>
      <c r="D219" s="43"/>
      <c r="E219" s="44"/>
      <c r="F219" s="45"/>
      <c r="G219" s="46"/>
      <c r="H219" s="90"/>
      <c r="I219" s="91"/>
      <c r="J219" s="91"/>
    </row>
    <row r="220" ht="13.7" customHeight="1" hidden="1">
      <c r="B220" t="s" s="20">
        <v>21</v>
      </c>
      <c r="C220" s="29">
        <v>1</v>
      </c>
      <c r="D220" t="s" s="30">
        <v>22</v>
      </c>
      <c r="E220" s="180">
        <v>0</v>
      </c>
      <c r="F220" s="181">
        <f>C220*E220</f>
        <v>0</v>
      </c>
      <c r="G220" s="25"/>
      <c r="H220" s="107">
        <f>E220*G220</f>
        <v>0</v>
      </c>
      <c r="I220" s="108"/>
      <c r="J220" s="108"/>
    </row>
    <row r="221" ht="13.1" customHeight="1" hidden="1">
      <c r="B221" s="35"/>
      <c r="C221" s="36"/>
      <c r="D221" s="36"/>
      <c r="E221" t="s" s="37">
        <v>157</v>
      </c>
      <c r="F221" s="38">
        <f>SUM(F220)</f>
        <v>0</v>
      </c>
      <c r="G221" s="38"/>
      <c r="H221" s="88">
        <f>SUM(H220)</f>
        <v>0</v>
      </c>
      <c r="I221" s="112"/>
      <c r="J221" s="94"/>
    </row>
    <row r="222" ht="13.7" customHeight="1">
      <c r="B222" t="s" s="42">
        <v>26</v>
      </c>
      <c r="C222" s="43"/>
      <c r="D222" s="43"/>
      <c r="E222" s="44"/>
      <c r="F222" s="45"/>
      <c r="G222" s="46"/>
      <c r="H222" s="59"/>
      <c r="I222" s="182"/>
      <c r="J222" s="60"/>
    </row>
    <row r="223" ht="13.7" customHeight="1">
      <c r="B223" t="s" s="20">
        <v>147</v>
      </c>
      <c r="C223" s="21">
        <v>1</v>
      </c>
      <c r="D223" t="s" s="22">
        <v>11</v>
      </c>
      <c r="E223" s="56">
        <v>0</v>
      </c>
      <c r="F223" s="24">
        <f>C223*E223</f>
        <v>0</v>
      </c>
      <c r="G223" s="25"/>
      <c r="H223" s="26">
        <f>E223*G223</f>
        <v>0</v>
      </c>
      <c r="I223" s="27">
        <f>F223*H223</f>
        <v>0</v>
      </c>
      <c r="J223" s="54"/>
    </row>
    <row r="224" ht="13.7" customHeight="1">
      <c r="B224" t="s" s="20">
        <v>109</v>
      </c>
      <c r="C224" s="21">
        <v>1</v>
      </c>
      <c r="D224" t="s" s="22">
        <v>11</v>
      </c>
      <c r="E224" s="58">
        <v>0</v>
      </c>
      <c r="F224" s="57">
        <f>C224*E224</f>
        <v>0</v>
      </c>
      <c r="G224" s="25"/>
      <c r="H224" s="51">
        <f>E224*G224</f>
        <v>0</v>
      </c>
      <c r="I224" s="27">
        <f>F224*H224</f>
        <v>0</v>
      </c>
      <c r="J224" s="54"/>
    </row>
    <row r="225" ht="13.7" customHeight="1">
      <c r="B225" t="s" s="20">
        <v>139</v>
      </c>
      <c r="C225" s="29">
        <v>1</v>
      </c>
      <c r="D225" t="s" s="30">
        <v>11</v>
      </c>
      <c r="E225" s="31">
        <v>60</v>
      </c>
      <c r="F225" s="32">
        <f>C225*E225</f>
        <v>60</v>
      </c>
      <c r="G225" s="25"/>
      <c r="H225" s="33">
        <f>E225*G225</f>
        <v>0</v>
      </c>
      <c r="I225" s="27">
        <f>F225*H225</f>
        <v>0</v>
      </c>
      <c r="J225" s="54"/>
    </row>
    <row r="226" ht="13.7" customHeight="1">
      <c r="B226" s="35"/>
      <c r="C226" s="69"/>
      <c r="D226" s="69"/>
      <c r="E226" t="s" s="70">
        <v>158</v>
      </c>
      <c r="F226" s="38">
        <f>SUM(F223:F225)</f>
        <v>60</v>
      </c>
      <c r="G226" s="38"/>
      <c r="H226" s="39">
        <f>SUM(H223:H225)</f>
        <v>0</v>
      </c>
      <c r="I226" s="183">
        <f>SUM(I223:I225)</f>
        <v>0</v>
      </c>
      <c r="J226" s="54"/>
    </row>
    <row r="227" ht="13.7" customHeight="1">
      <c r="B227" s="97"/>
      <c r="C227" s="98"/>
      <c r="D227" s="98"/>
      <c r="E227" t="s" s="99">
        <v>159</v>
      </c>
      <c r="F227" s="100">
        <f>SUM(F226,F221,F218,F214,F211)</f>
        <v>210</v>
      </c>
      <c r="G227" s="38"/>
      <c r="H227" s="101">
        <f>SUM(H226,H221,H218,H214,H211)</f>
        <v>0</v>
      </c>
      <c r="I227" s="184">
        <f>SUM(I226,I221,I218,I214,I211)</f>
        <v>0</v>
      </c>
      <c r="J227" s="54"/>
    </row>
    <row r="228" ht="26.8" customHeight="1">
      <c r="B228" t="s" s="185">
        <v>160</v>
      </c>
      <c r="C228" s="104"/>
      <c r="D228" s="104"/>
      <c r="E228" s="105"/>
      <c r="F228" s="81"/>
      <c r="G228" s="82"/>
      <c r="H228" s="186"/>
      <c r="I228" s="187"/>
      <c r="J228" s="54"/>
    </row>
    <row r="229" ht="13.7" customHeight="1">
      <c r="B229" t="s" s="42">
        <v>161</v>
      </c>
      <c r="C229" s="43"/>
      <c r="D229" s="43"/>
      <c r="E229" s="44"/>
      <c r="F229" s="45"/>
      <c r="G229" s="46"/>
      <c r="H229" s="90"/>
      <c r="I229" s="188"/>
      <c r="J229" s="54"/>
    </row>
    <row r="230" ht="13.7" customHeight="1">
      <c r="B230" t="s" s="20">
        <v>16</v>
      </c>
      <c r="C230" s="21">
        <v>1</v>
      </c>
      <c r="D230" t="s" s="22">
        <v>18</v>
      </c>
      <c r="E230" s="56">
        <v>0</v>
      </c>
      <c r="F230" s="24">
        <f>C230*E230</f>
        <v>0</v>
      </c>
      <c r="G230" s="25"/>
      <c r="H230" s="92">
        <f>E230*G230</f>
        <v>0</v>
      </c>
      <c r="I230" s="189"/>
      <c r="J230" s="54"/>
    </row>
    <row r="231" ht="13.7" customHeight="1">
      <c r="B231" t="s" s="20">
        <v>21</v>
      </c>
      <c r="C231" s="21">
        <v>1</v>
      </c>
      <c r="D231" t="s" s="22">
        <v>22</v>
      </c>
      <c r="E231" s="58">
        <v>0</v>
      </c>
      <c r="F231" s="57">
        <f>C231*E231</f>
        <v>0</v>
      </c>
      <c r="G231" s="25"/>
      <c r="H231" s="63">
        <f>E231*G231</f>
        <v>0</v>
      </c>
      <c r="I231" s="66"/>
      <c r="J231" s="54"/>
    </row>
    <row r="232" ht="13.7" customHeight="1">
      <c r="B232" t="s" s="20">
        <v>162</v>
      </c>
      <c r="C232" s="29">
        <v>1</v>
      </c>
      <c r="D232" t="s" s="30">
        <v>11</v>
      </c>
      <c r="E232" s="31">
        <v>0</v>
      </c>
      <c r="F232" s="32">
        <f>C232*E232</f>
        <v>0</v>
      </c>
      <c r="G232" s="25"/>
      <c r="H232" s="68">
        <f>E232*G232</f>
        <v>0</v>
      </c>
      <c r="I232" s="179"/>
      <c r="J232" s="54"/>
    </row>
    <row r="233" ht="13.7" customHeight="1">
      <c r="B233" s="35"/>
      <c r="C233" s="36"/>
      <c r="D233" s="36"/>
      <c r="E233" t="s" s="37">
        <v>163</v>
      </c>
      <c r="F233" s="38">
        <f>SUM(F230:F232)</f>
        <v>0</v>
      </c>
      <c r="G233" s="38"/>
      <c r="H233" s="88">
        <f>SUM(H230:H232)</f>
        <v>0</v>
      </c>
      <c r="I233" s="89"/>
      <c r="J233" s="54"/>
    </row>
    <row r="234" ht="13.7" customHeight="1">
      <c r="B234" t="s" s="42">
        <v>164</v>
      </c>
      <c r="C234" s="43"/>
      <c r="D234" s="43"/>
      <c r="E234" s="44"/>
      <c r="F234" s="45"/>
      <c r="G234" s="46"/>
      <c r="H234" s="90"/>
      <c r="I234" s="188"/>
      <c r="J234" s="54"/>
    </row>
    <row r="235" ht="13.7" customHeight="1">
      <c r="B235" t="s" s="20">
        <v>165</v>
      </c>
      <c r="C235" s="21">
        <v>1</v>
      </c>
      <c r="D235" t="s" s="22">
        <v>22</v>
      </c>
      <c r="E235" s="56">
        <v>100</v>
      </c>
      <c r="F235" s="24">
        <f>C235*E235</f>
        <v>100</v>
      </c>
      <c r="G235" s="25"/>
      <c r="H235" s="92">
        <v>0</v>
      </c>
      <c r="I235" s="189"/>
      <c r="J235" s="54"/>
    </row>
    <row r="236" ht="13.7" customHeight="1">
      <c r="B236" t="s" s="20">
        <v>166</v>
      </c>
      <c r="C236" s="29">
        <v>1</v>
      </c>
      <c r="D236" t="s" s="30">
        <v>11</v>
      </c>
      <c r="E236" s="31">
        <v>0</v>
      </c>
      <c r="F236" s="32">
        <f>C236*E236</f>
        <v>0</v>
      </c>
      <c r="G236" s="25"/>
      <c r="H236" s="68">
        <v>0</v>
      </c>
      <c r="I236" s="66"/>
      <c r="J236" s="54"/>
    </row>
    <row r="237" ht="13.7" customHeight="1">
      <c r="B237" s="35"/>
      <c r="C237" s="69"/>
      <c r="D237" s="69"/>
      <c r="E237" t="s" s="70">
        <v>167</v>
      </c>
      <c r="F237" s="38">
        <f>SUM(F235:F236)</f>
        <v>100</v>
      </c>
      <c r="G237" s="38"/>
      <c r="H237" s="39">
        <f>SUM(H235:H236)</f>
        <v>0</v>
      </c>
      <c r="I237" s="183">
        <f>SUM(I235:I236)</f>
        <v>0</v>
      </c>
      <c r="J237" s="54"/>
    </row>
    <row r="238" ht="13.7" customHeight="1">
      <c r="B238" s="97"/>
      <c r="C238" s="98"/>
      <c r="D238" s="98"/>
      <c r="E238" t="s" s="99">
        <v>168</v>
      </c>
      <c r="F238" s="100">
        <f>SUM(F237,F233)</f>
        <v>100</v>
      </c>
      <c r="G238" s="38"/>
      <c r="H238" s="101">
        <f>SUM(H237,H233)</f>
        <v>0</v>
      </c>
      <c r="I238" s="184">
        <f>SUM(I237,I233)</f>
        <v>0</v>
      </c>
      <c r="J238" s="54"/>
    </row>
    <row r="239" ht="26.85" customHeight="1">
      <c r="B239" t="s" s="77">
        <v>169</v>
      </c>
      <c r="C239" s="103"/>
      <c r="D239" s="104"/>
      <c r="E239" s="105"/>
      <c r="F239" s="81"/>
      <c r="G239" s="82"/>
      <c r="H239" s="83"/>
      <c r="I239" s="177"/>
      <c r="J239" s="54"/>
    </row>
    <row r="240" ht="13.7" customHeight="1">
      <c r="B240" t="s" s="42">
        <v>170</v>
      </c>
      <c r="C240" s="43"/>
      <c r="D240" s="43"/>
      <c r="E240" s="44"/>
      <c r="F240" s="45"/>
      <c r="G240" s="46"/>
      <c r="H240" s="59"/>
      <c r="I240" s="48"/>
      <c r="J240" s="190"/>
    </row>
    <row r="241" ht="13.7" customHeight="1">
      <c r="B241" t="s" s="20">
        <v>16</v>
      </c>
      <c r="C241" s="21">
        <v>1</v>
      </c>
      <c r="D241" t="s" s="22">
        <v>18</v>
      </c>
      <c r="E241" s="56">
        <v>0</v>
      </c>
      <c r="F241" s="24">
        <f>C241*E241</f>
        <v>0</v>
      </c>
      <c r="G241" s="25"/>
      <c r="H241" s="26">
        <f>E241*G241</f>
        <v>0</v>
      </c>
      <c r="I241" s="27">
        <f>F241*H241</f>
        <v>0</v>
      </c>
      <c r="J241" s="60"/>
    </row>
    <row r="242" ht="13.7" customHeight="1">
      <c r="B242" t="s" s="20">
        <v>21</v>
      </c>
      <c r="C242" s="21">
        <v>1</v>
      </c>
      <c r="D242" t="s" s="22">
        <v>22</v>
      </c>
      <c r="E242" s="58">
        <v>0</v>
      </c>
      <c r="F242" s="57">
        <f>C242*E242</f>
        <v>0</v>
      </c>
      <c r="G242" s="25"/>
      <c r="H242" s="51">
        <f>E242*G242</f>
        <v>0</v>
      </c>
      <c r="I242" s="27">
        <f>F242*H242</f>
        <v>0</v>
      </c>
      <c r="J242" s="54"/>
    </row>
    <row r="243" ht="13.7" customHeight="1">
      <c r="B243" t="s" s="20">
        <v>171</v>
      </c>
      <c r="C243" s="29">
        <v>1</v>
      </c>
      <c r="D243" t="s" s="30">
        <v>11</v>
      </c>
      <c r="E243" s="31">
        <v>0</v>
      </c>
      <c r="F243" s="32">
        <f>C243*E243</f>
        <v>0</v>
      </c>
      <c r="G243" s="25"/>
      <c r="H243" s="33">
        <f>E243*G243</f>
        <v>0</v>
      </c>
      <c r="I243" s="27">
        <f>F243*H243</f>
        <v>0</v>
      </c>
      <c r="J243" s="34"/>
    </row>
    <row r="244" ht="13.7" customHeight="1">
      <c r="B244" s="35"/>
      <c r="C244" s="36"/>
      <c r="D244" s="36"/>
      <c r="E244" t="s" s="37">
        <v>172</v>
      </c>
      <c r="F244" s="38">
        <f>SUM(F241:F243)</f>
        <v>0</v>
      </c>
      <c r="G244" s="38"/>
      <c r="H244" s="39">
        <f>SUM(H241:H243)</f>
        <v>0</v>
      </c>
      <c r="I244" s="40">
        <f>SUM(I241:I243)</f>
        <v>0</v>
      </c>
      <c r="J244" s="41"/>
    </row>
    <row r="245" ht="13.7" customHeight="1">
      <c r="B245" t="s" s="42">
        <v>173</v>
      </c>
      <c r="C245" s="43"/>
      <c r="D245" s="43"/>
      <c r="E245" s="44"/>
      <c r="F245" s="45"/>
      <c r="G245" s="46"/>
      <c r="H245" s="59"/>
      <c r="I245" s="48"/>
      <c r="J245" s="19"/>
    </row>
    <row r="246" ht="13.7" customHeight="1">
      <c r="B246" t="s" s="20">
        <v>174</v>
      </c>
      <c r="C246" s="21">
        <v>1</v>
      </c>
      <c r="D246" t="s" s="22">
        <v>11</v>
      </c>
      <c r="E246" s="56">
        <v>0</v>
      </c>
      <c r="F246" s="24">
        <f>E246*C246</f>
        <v>0</v>
      </c>
      <c r="G246" s="25"/>
      <c r="H246" s="26">
        <v>0</v>
      </c>
      <c r="I246" s="27">
        <f>F246*H246</f>
        <v>0</v>
      </c>
      <c r="J246" s="60"/>
    </row>
    <row r="247" ht="13.7" customHeight="1">
      <c r="B247" t="s" s="20">
        <v>175</v>
      </c>
      <c r="C247" s="21">
        <v>1</v>
      </c>
      <c r="D247" t="s" s="22">
        <v>11</v>
      </c>
      <c r="E247" s="58">
        <v>0</v>
      </c>
      <c r="F247" s="57">
        <f>IF(E247="?","?",C247*E247)</f>
        <v>0</v>
      </c>
      <c r="G247" s="25"/>
      <c r="H247" s="51">
        <v>0</v>
      </c>
      <c r="I247" s="27">
        <f>F247*H247</f>
        <v>0</v>
      </c>
      <c r="J247" s="54"/>
    </row>
    <row r="248" ht="13.7" customHeight="1">
      <c r="B248" t="s" s="20">
        <v>176</v>
      </c>
      <c r="C248" s="21">
        <v>1</v>
      </c>
      <c r="D248" t="s" s="22">
        <v>11</v>
      </c>
      <c r="E248" t="s" s="191">
        <v>19</v>
      </c>
      <c r="F248" t="s" s="192">
        <f>IF(E248="?","?",C248*E248)</f>
        <v>19</v>
      </c>
      <c r="G248" s="25"/>
      <c r="H248" s="63">
        <v>0</v>
      </c>
      <c r="I248" s="66">
        <f>F248*H248</f>
      </c>
      <c r="J248" s="54"/>
    </row>
    <row r="249" ht="13.7" customHeight="1">
      <c r="B249" t="s" s="20">
        <v>177</v>
      </c>
      <c r="C249" s="21">
        <v>1</v>
      </c>
      <c r="D249" t="s" s="22">
        <v>11</v>
      </c>
      <c r="E249" s="58">
        <v>0</v>
      </c>
      <c r="F249" s="57">
        <f>IF(E249="?","?",C249*E249)</f>
        <v>0</v>
      </c>
      <c r="G249" s="25"/>
      <c r="H249" s="51">
        <v>0</v>
      </c>
      <c r="I249" s="27">
        <f>F249*H249</f>
        <v>0</v>
      </c>
      <c r="J249" s="54"/>
    </row>
    <row r="250" ht="13.7" customHeight="1">
      <c r="B250" t="s" s="20">
        <v>178</v>
      </c>
      <c r="C250" s="21">
        <v>1</v>
      </c>
      <c r="D250" t="s" s="22">
        <v>115</v>
      </c>
      <c r="E250" s="58">
        <v>75</v>
      </c>
      <c r="F250" s="57">
        <f>IF(E250="?","?",C250*E250)</f>
        <v>75</v>
      </c>
      <c r="G250" s="25"/>
      <c r="H250" s="51">
        <v>0</v>
      </c>
      <c r="I250" s="27">
        <f>F250*H250</f>
        <v>0</v>
      </c>
      <c r="J250" s="54"/>
    </row>
    <row r="251" ht="13.7" customHeight="1">
      <c r="B251" t="s" s="20">
        <v>179</v>
      </c>
      <c r="C251" s="21">
        <v>1</v>
      </c>
      <c r="D251" t="s" s="22">
        <v>11</v>
      </c>
      <c r="E251" s="58">
        <v>100</v>
      </c>
      <c r="F251" s="57">
        <f>IF(E251="?","?",C251*E251)</f>
        <v>100</v>
      </c>
      <c r="G251" s="25"/>
      <c r="H251" s="51">
        <v>0</v>
      </c>
      <c r="I251" s="27">
        <f>F251*H251</f>
        <v>0</v>
      </c>
      <c r="J251" s="54"/>
    </row>
    <row r="252" ht="13.7" customHeight="1">
      <c r="B252" t="s" s="20">
        <v>180</v>
      </c>
      <c r="C252" s="21">
        <v>1</v>
      </c>
      <c r="D252" t="s" s="22">
        <v>11</v>
      </c>
      <c r="E252" s="193">
        <v>0</v>
      </c>
      <c r="F252" s="32">
        <f>IF(E252="?","?",C252*E252)</f>
        <v>0</v>
      </c>
      <c r="G252" s="109"/>
      <c r="H252" s="194"/>
      <c r="I252" s="27">
        <f>F252*H252</f>
        <v>0</v>
      </c>
      <c r="J252" s="34"/>
    </row>
    <row r="253" ht="13.7" customHeight="1">
      <c r="B253" t="s" s="42">
        <v>181</v>
      </c>
      <c r="C253" s="43"/>
      <c r="D253" s="43"/>
      <c r="E253" s="44"/>
      <c r="F253" s="45"/>
      <c r="G253" s="46"/>
      <c r="H253" s="90"/>
      <c r="I253" s="195">
        <f>F253*H253</f>
        <v>0</v>
      </c>
      <c r="J253" s="19"/>
    </row>
    <row r="254" ht="13.7" customHeight="1">
      <c r="B254" t="s" s="20">
        <v>182</v>
      </c>
      <c r="C254" s="21">
        <v>3</v>
      </c>
      <c r="D254" t="s" s="22">
        <v>115</v>
      </c>
      <c r="E254" s="56">
        <v>50</v>
      </c>
      <c r="F254" s="24">
        <f>IF(E254="?","?",C254*E254)</f>
        <v>150</v>
      </c>
      <c r="G254" s="46"/>
      <c r="H254" s="196"/>
      <c r="I254" s="195">
        <f>F254*H254</f>
        <v>0</v>
      </c>
      <c r="J254" s="19"/>
    </row>
    <row r="255" ht="13.7" customHeight="1">
      <c r="B255" s="35"/>
      <c r="C255" s="197"/>
      <c r="D255" s="197"/>
      <c r="E255" t="s" s="198">
        <v>183</v>
      </c>
      <c r="F255" s="152">
        <f>SUM(F246:F254)</f>
        <v>325</v>
      </c>
      <c r="G255" s="38"/>
      <c r="H255" s="39">
        <f>SUM(H246:H254)</f>
        <v>0</v>
      </c>
      <c r="I255" s="40">
        <f>SUM(I246:I254)</f>
      </c>
      <c r="J255" s="41"/>
    </row>
    <row r="256" ht="13.7" customHeight="1">
      <c r="B256" s="97"/>
      <c r="C256" s="98"/>
      <c r="D256" s="98"/>
      <c r="E256" t="s" s="99">
        <v>184</v>
      </c>
      <c r="F256" s="100">
        <f>SUM(F255,F244)</f>
        <v>325</v>
      </c>
      <c r="G256" s="38"/>
      <c r="H256" s="101">
        <f>SUM(H255,H244)</f>
        <v>0</v>
      </c>
      <c r="I256" s="102">
        <f>SUM(I255,I244)</f>
      </c>
      <c r="J256" s="41"/>
    </row>
    <row r="257" ht="26.3" customHeight="1">
      <c r="B257" t="s" s="171">
        <v>185</v>
      </c>
      <c r="C257" s="104"/>
      <c r="D257" s="104"/>
      <c r="E257" s="105"/>
      <c r="F257" s="81"/>
      <c r="G257" s="82"/>
      <c r="H257" s="83"/>
      <c r="I257" s="84"/>
      <c r="J257" s="85"/>
    </row>
    <row r="258" ht="13.7" customHeight="1">
      <c r="B258" t="s" s="42">
        <v>186</v>
      </c>
      <c r="C258" s="43"/>
      <c r="D258" s="43"/>
      <c r="E258" s="44"/>
      <c r="F258" s="45"/>
      <c r="G258" s="46"/>
      <c r="H258" s="59"/>
      <c r="I258" s="48"/>
      <c r="J258" s="19"/>
    </row>
    <row r="259" ht="13.7" customHeight="1">
      <c r="B259" t="s" s="20">
        <v>187</v>
      </c>
      <c r="C259" s="21">
        <v>10</v>
      </c>
      <c r="D259" t="s" s="22">
        <v>188</v>
      </c>
      <c r="E259" s="199">
        <v>560</v>
      </c>
      <c r="F259" s="24">
        <f>IF(E259="?","?",C259*E259)</f>
        <v>5600</v>
      </c>
      <c r="G259" s="25"/>
      <c r="H259" s="26">
        <v>0</v>
      </c>
      <c r="I259" s="27">
        <f>F259*H259</f>
        <v>0</v>
      </c>
      <c r="J259" s="60"/>
    </row>
    <row r="260" ht="13.7" customHeight="1">
      <c r="B260" t="s" s="20">
        <v>189</v>
      </c>
      <c r="C260" t="s" s="22">
        <v>19</v>
      </c>
      <c r="D260" t="s" s="22">
        <v>22</v>
      </c>
      <c r="E260" t="s" s="200">
        <v>19</v>
      </c>
      <c r="F260" t="s" s="192">
        <f>IF(E260="?","?",C260*E260)</f>
        <v>19</v>
      </c>
      <c r="G260" s="25"/>
      <c r="H260" s="51">
        <v>0</v>
      </c>
      <c r="I260" s="27">
        <f>F260*H260</f>
      </c>
      <c r="J260" t="s" s="52">
        <v>190</v>
      </c>
    </row>
    <row r="261" ht="13.7" customHeight="1">
      <c r="B261" t="s" s="20">
        <v>191</v>
      </c>
      <c r="C261" s="21">
        <v>3</v>
      </c>
      <c r="D261" t="s" s="22">
        <v>22</v>
      </c>
      <c r="E261" t="s" s="200">
        <v>19</v>
      </c>
      <c r="F261" t="s" s="192">
        <f>IF(E261="?","?",C261*E261)</f>
        <v>19</v>
      </c>
      <c r="G261" s="25"/>
      <c r="H261" s="51">
        <v>0</v>
      </c>
      <c r="I261" s="27">
        <f>F261*H261</f>
      </c>
      <c r="J261" t="s" s="52">
        <v>190</v>
      </c>
    </row>
    <row r="262" ht="13.7" customHeight="1">
      <c r="B262" t="s" s="20">
        <v>192</v>
      </c>
      <c r="C262" s="21">
        <v>2</v>
      </c>
      <c r="D262" t="s" s="22">
        <v>188</v>
      </c>
      <c r="E262" s="199">
        <v>550</v>
      </c>
      <c r="F262" s="57">
        <f>IF(E262="?","?",C262*E262)</f>
        <v>1100</v>
      </c>
      <c r="G262" s="25"/>
      <c r="H262" s="63">
        <v>0</v>
      </c>
      <c r="I262" s="66">
        <f>F262*H262</f>
        <v>0</v>
      </c>
      <c r="J262" s="54"/>
    </row>
    <row r="263" ht="13.7" customHeight="1">
      <c r="B263" t="s" s="20">
        <v>193</v>
      </c>
      <c r="C263" s="29">
        <v>1</v>
      </c>
      <c r="D263" t="s" s="30">
        <v>11</v>
      </c>
      <c r="E263" s="180">
        <v>400</v>
      </c>
      <c r="F263" s="32">
        <f>IF(E263="?","?",C263*E263)</f>
        <v>400</v>
      </c>
      <c r="G263" s="25"/>
      <c r="H263" s="68">
        <v>0</v>
      </c>
      <c r="I263" s="66">
        <f>F263*H263</f>
        <v>0</v>
      </c>
      <c r="J263" s="34"/>
    </row>
    <row r="264" ht="13.7" customHeight="1">
      <c r="B264" s="35"/>
      <c r="C264" s="36"/>
      <c r="D264" s="36"/>
      <c r="E264" t="s" s="37">
        <v>194</v>
      </c>
      <c r="F264" s="38">
        <f>SUM(F259:F263)</f>
        <v>7100</v>
      </c>
      <c r="G264" s="38"/>
      <c r="H264" s="39">
        <f>SUM(H259:H263)</f>
        <v>0</v>
      </c>
      <c r="I264" s="40">
        <f>SUM(I259:I263)</f>
      </c>
      <c r="J264" s="41"/>
    </row>
    <row r="265" ht="13.7" customHeight="1">
      <c r="B265" t="s" s="42">
        <v>195</v>
      </c>
      <c r="C265" s="43"/>
      <c r="D265" s="43"/>
      <c r="E265" s="44"/>
      <c r="F265" s="45"/>
      <c r="G265" s="46"/>
      <c r="H265" s="59"/>
      <c r="I265" s="48"/>
      <c r="J265" s="19"/>
    </row>
    <row r="266" ht="13.7" customHeight="1">
      <c r="B266" t="s" s="20">
        <v>196</v>
      </c>
      <c r="C266" s="21">
        <v>10</v>
      </c>
      <c r="D266" t="s" s="22">
        <v>115</v>
      </c>
      <c r="E266" s="56">
        <v>40</v>
      </c>
      <c r="F266" s="24">
        <f>C266*E266</f>
        <v>400</v>
      </c>
      <c r="G266" s="25"/>
      <c r="H266" s="26">
        <f>E266*G266</f>
        <v>0</v>
      </c>
      <c r="I266" s="27">
        <f>F266*H266</f>
        <v>0</v>
      </c>
      <c r="J266" s="60"/>
    </row>
    <row r="267" ht="13.7" customHeight="1">
      <c r="B267" t="s" s="20">
        <v>197</v>
      </c>
      <c r="C267" s="21">
        <v>1</v>
      </c>
      <c r="D267" t="s" s="22">
        <v>11</v>
      </c>
      <c r="E267" s="58">
        <v>500</v>
      </c>
      <c r="F267" s="57">
        <f>C267*E267</f>
        <v>500</v>
      </c>
      <c r="G267" s="25"/>
      <c r="H267" s="51">
        <f>E267*G267</f>
        <v>0</v>
      </c>
      <c r="I267" s="27">
        <f>F267*H267</f>
        <v>0</v>
      </c>
      <c r="J267" s="54"/>
    </row>
    <row r="268" ht="13.7" customHeight="1">
      <c r="B268" s="55"/>
      <c r="C268" s="21">
        <v>1</v>
      </c>
      <c r="D268" t="s" s="22">
        <v>198</v>
      </c>
      <c r="E268" s="58">
        <v>0</v>
      </c>
      <c r="F268" s="57">
        <f>C268*E268</f>
        <v>0</v>
      </c>
      <c r="G268" s="25"/>
      <c r="H268" s="51">
        <f>E268*G268</f>
        <v>0</v>
      </c>
      <c r="I268" s="27">
        <f>F268*H268</f>
        <v>0</v>
      </c>
      <c r="J268" s="54"/>
    </row>
    <row r="269" ht="13.7" customHeight="1">
      <c r="B269" t="s" s="20">
        <v>199</v>
      </c>
      <c r="C269" s="21">
        <v>1</v>
      </c>
      <c r="D269" t="s" s="22">
        <v>11</v>
      </c>
      <c r="E269" s="58">
        <v>150</v>
      </c>
      <c r="F269" s="57">
        <f>C269*E269</f>
        <v>150</v>
      </c>
      <c r="G269" s="25"/>
      <c r="H269" s="51">
        <f>E269*G269</f>
        <v>0</v>
      </c>
      <c r="I269" s="27">
        <f>F269*H269</f>
        <v>0</v>
      </c>
      <c r="J269" s="54"/>
    </row>
    <row r="270" ht="13.7" customHeight="1">
      <c r="B270" t="s" s="20">
        <v>200</v>
      </c>
      <c r="C270" s="21">
        <v>1</v>
      </c>
      <c r="D270" t="s" s="22">
        <v>11</v>
      </c>
      <c r="E270" s="58">
        <v>30</v>
      </c>
      <c r="F270" s="57">
        <f>C270*E270</f>
        <v>30</v>
      </c>
      <c r="G270" s="25"/>
      <c r="H270" s="51">
        <v>0</v>
      </c>
      <c r="I270" s="27">
        <v>0</v>
      </c>
      <c r="J270" s="54"/>
    </row>
    <row r="271" ht="13.7" customHeight="1">
      <c r="B271" t="s" s="20">
        <v>201</v>
      </c>
      <c r="C271" s="21">
        <v>1</v>
      </c>
      <c r="D271" t="s" s="22">
        <v>202</v>
      </c>
      <c r="E271" s="58">
        <v>0</v>
      </c>
      <c r="F271" s="57">
        <f>C271*E271</f>
        <v>0</v>
      </c>
      <c r="G271" s="25"/>
      <c r="H271" s="51">
        <f>E271*G271</f>
        <v>0</v>
      </c>
      <c r="I271" s="27">
        <f>F271*H271</f>
        <v>0</v>
      </c>
      <c r="J271" s="54"/>
    </row>
    <row r="272" ht="13.7" customHeight="1">
      <c r="B272" t="s" s="20">
        <v>203</v>
      </c>
      <c r="C272" s="29">
        <v>1</v>
      </c>
      <c r="D272" t="s" s="30">
        <v>11</v>
      </c>
      <c r="E272" s="31">
        <v>30</v>
      </c>
      <c r="F272" s="32">
        <f>C272*E272</f>
        <v>30</v>
      </c>
      <c r="G272" s="25"/>
      <c r="H272" s="33">
        <f>E272*G272</f>
        <v>0</v>
      </c>
      <c r="I272" s="27">
        <f>F272*H272</f>
        <v>0</v>
      </c>
      <c r="J272" s="34"/>
    </row>
    <row r="273" ht="13.7" customHeight="1">
      <c r="B273" s="35"/>
      <c r="C273" s="69"/>
      <c r="D273" s="69"/>
      <c r="E273" t="s" s="70">
        <v>204</v>
      </c>
      <c r="F273" s="38">
        <f>SUM(F266:F272)</f>
        <v>1110</v>
      </c>
      <c r="G273" s="38"/>
      <c r="H273" s="39">
        <f>SUM(H266:H272)</f>
        <v>0</v>
      </c>
      <c r="I273" s="40">
        <f>SUM(I266:I272)</f>
        <v>0</v>
      </c>
      <c r="J273" s="41"/>
    </row>
    <row r="274" ht="13.7" customHeight="1">
      <c r="B274" s="97"/>
      <c r="C274" s="98"/>
      <c r="D274" s="98"/>
      <c r="E274" t="s" s="99">
        <v>205</v>
      </c>
      <c r="F274" s="100">
        <f>SUM(F273,F264)</f>
        <v>8210</v>
      </c>
      <c r="G274" s="38"/>
      <c r="H274" s="101">
        <f>SUM(H273,H264)</f>
        <v>0</v>
      </c>
      <c r="I274" s="102">
        <f>SUM(I273,I264)</f>
      </c>
      <c r="J274" s="41"/>
    </row>
    <row r="275" ht="26.5" customHeight="1">
      <c r="B275" t="s" s="201">
        <v>206</v>
      </c>
      <c r="C275" s="103"/>
      <c r="D275" s="104"/>
      <c r="E275" s="105"/>
      <c r="F275" s="81"/>
      <c r="G275" s="82"/>
      <c r="H275" s="83"/>
      <c r="I275" s="84"/>
      <c r="J275" s="85"/>
    </row>
    <row r="276" ht="13.7" customHeight="1">
      <c r="B276" t="s" s="42">
        <v>207</v>
      </c>
      <c r="C276" s="43"/>
      <c r="D276" s="43"/>
      <c r="E276" s="44"/>
      <c r="F276" s="45"/>
      <c r="G276" s="46"/>
      <c r="H276" s="59"/>
      <c r="I276" s="48"/>
      <c r="J276" s="19"/>
    </row>
    <row r="277" ht="13.7" customHeight="1">
      <c r="B277" t="s" s="20">
        <v>208</v>
      </c>
      <c r="C277" s="21">
        <v>1</v>
      </c>
      <c r="D277" t="s" s="22">
        <v>11</v>
      </c>
      <c r="E277" s="56">
        <v>2000</v>
      </c>
      <c r="F277" s="24">
        <f>IF(E277="?","?",C277*E277)</f>
        <v>2000</v>
      </c>
      <c r="G277" s="25"/>
      <c r="H277" s="26">
        <v>0</v>
      </c>
      <c r="I277" s="27">
        <v>0</v>
      </c>
      <c r="J277" s="60"/>
    </row>
    <row r="278" ht="13.7" customHeight="1">
      <c r="B278" t="s" s="202">
        <v>209</v>
      </c>
      <c r="C278" t="s" s="203">
        <v>19</v>
      </c>
      <c r="D278" t="s" s="22">
        <v>22</v>
      </c>
      <c r="E278" t="s" s="191">
        <v>19</v>
      </c>
      <c r="F278" t="s" s="192">
        <f>IF(E278="?","?",C278*E278)</f>
        <v>19</v>
      </c>
      <c r="G278" s="25"/>
      <c r="H278" s="51">
        <v>0</v>
      </c>
      <c r="I278" s="27">
        <v>0</v>
      </c>
      <c r="J278" s="54"/>
    </row>
    <row r="279" ht="13.7" customHeight="1">
      <c r="B279" t="s" s="20">
        <v>210</v>
      </c>
      <c r="C279" s="21">
        <v>1</v>
      </c>
      <c r="D279" t="s" s="22">
        <v>11</v>
      </c>
      <c r="E279" t="s" s="191">
        <v>19</v>
      </c>
      <c r="F279" t="s" s="192">
        <f>IF(E279="?","?",C279*E279)</f>
        <v>19</v>
      </c>
      <c r="G279" s="25"/>
      <c r="H279" s="51">
        <v>0</v>
      </c>
      <c r="I279" s="27">
        <v>0</v>
      </c>
      <c r="J279" s="54"/>
    </row>
    <row r="280" ht="13.7" customHeight="1">
      <c r="B280" t="s" s="20">
        <v>211</v>
      </c>
      <c r="C280" s="29">
        <v>1</v>
      </c>
      <c r="D280" t="s" s="30">
        <v>11</v>
      </c>
      <c r="E280" t="s" s="204">
        <v>19</v>
      </c>
      <c r="F280" t="s" s="205">
        <f>IF(E280="?","?",C280*E280)</f>
        <v>19</v>
      </c>
      <c r="G280" s="25"/>
      <c r="H280" s="33">
        <v>0</v>
      </c>
      <c r="I280" s="27">
        <v>0</v>
      </c>
      <c r="J280" s="34"/>
    </row>
    <row r="281" ht="13.7" customHeight="1">
      <c r="B281" s="97"/>
      <c r="C281" s="98"/>
      <c r="D281" s="98"/>
      <c r="E281" t="s" s="99">
        <v>212</v>
      </c>
      <c r="F281" s="100">
        <f>SUM(F277:F280)</f>
        <v>2000</v>
      </c>
      <c r="G281" s="38"/>
      <c r="H281" s="101">
        <f>SUM(H277:H280)</f>
        <v>0</v>
      </c>
      <c r="I281" s="102">
        <f>SUM(I277:I280)</f>
        <v>0</v>
      </c>
      <c r="J281" s="41"/>
    </row>
    <row r="282" ht="27" customHeight="1">
      <c r="B282" t="s" s="77">
        <v>213</v>
      </c>
      <c r="C282" s="103"/>
      <c r="D282" s="104"/>
      <c r="E282" s="105"/>
      <c r="F282" s="81"/>
      <c r="G282" s="82"/>
      <c r="H282" s="83"/>
      <c r="I282" s="84"/>
      <c r="J282" s="85"/>
    </row>
    <row r="283" ht="13.7" customHeight="1">
      <c r="B283" t="s" s="42">
        <v>214</v>
      </c>
      <c r="C283" s="43"/>
      <c r="D283" s="43"/>
      <c r="E283" s="44"/>
      <c r="F283" s="45"/>
      <c r="G283" s="46"/>
      <c r="H283" s="59"/>
      <c r="I283" s="48"/>
      <c r="J283" s="19"/>
    </row>
    <row r="284" ht="13.7" customHeight="1">
      <c r="B284" t="s" s="20">
        <v>215</v>
      </c>
      <c r="C284" s="21">
        <v>1</v>
      </c>
      <c r="D284" t="s" s="22">
        <v>216</v>
      </c>
      <c r="E284" s="56">
        <v>0</v>
      </c>
      <c r="F284" s="24">
        <f>C284*E284</f>
        <v>0</v>
      </c>
      <c r="G284" s="25"/>
      <c r="H284" s="26">
        <v>0</v>
      </c>
      <c r="I284" s="27">
        <v>0</v>
      </c>
      <c r="J284" s="60"/>
    </row>
    <row r="285" ht="13.7" customHeight="1">
      <c r="B285" t="s" s="20">
        <v>217</v>
      </c>
      <c r="C285" s="21">
        <v>1</v>
      </c>
      <c r="D285" t="s" s="22">
        <v>216</v>
      </c>
      <c r="E285" s="58">
        <v>0</v>
      </c>
      <c r="F285" s="57">
        <f>C285*E285</f>
        <v>0</v>
      </c>
      <c r="G285" s="25"/>
      <c r="H285" s="51">
        <v>0</v>
      </c>
      <c r="I285" s="27">
        <v>0</v>
      </c>
      <c r="J285" s="54"/>
    </row>
    <row r="286" ht="13.7" customHeight="1">
      <c r="B286" t="s" s="20">
        <v>218</v>
      </c>
      <c r="C286" s="21">
        <v>1</v>
      </c>
      <c r="D286" t="s" s="22">
        <v>11</v>
      </c>
      <c r="E286" s="58">
        <v>0</v>
      </c>
      <c r="F286" s="57">
        <f>C286*E286</f>
        <v>0</v>
      </c>
      <c r="G286" s="25"/>
      <c r="H286" s="51">
        <v>0</v>
      </c>
      <c r="I286" s="27">
        <v>0</v>
      </c>
      <c r="J286" s="54"/>
    </row>
    <row r="287" ht="13.7" customHeight="1">
      <c r="B287" t="s" s="20">
        <v>219</v>
      </c>
      <c r="C287" s="29">
        <v>2</v>
      </c>
      <c r="D287" t="s" s="30">
        <v>11</v>
      </c>
      <c r="E287" s="31">
        <v>370</v>
      </c>
      <c r="F287" s="32">
        <f>C287*E287</f>
        <v>740</v>
      </c>
      <c r="G287" s="25"/>
      <c r="H287" s="33">
        <v>0</v>
      </c>
      <c r="I287" s="27">
        <v>0</v>
      </c>
      <c r="J287" s="34"/>
    </row>
    <row r="288" ht="13.7" customHeight="1">
      <c r="B288" s="35"/>
      <c r="C288" s="36"/>
      <c r="D288" s="36"/>
      <c r="E288" t="s" s="37">
        <v>220</v>
      </c>
      <c r="F288" s="38">
        <f>SUM(F284:F287)</f>
        <v>740</v>
      </c>
      <c r="G288" s="38"/>
      <c r="H288" s="39">
        <f>SUM(H284:H287)</f>
        <v>0</v>
      </c>
      <c r="I288" s="40">
        <f>SUM(I284:I287)</f>
        <v>0</v>
      </c>
      <c r="J288" s="41"/>
    </row>
    <row r="289" ht="13.7" customHeight="1">
      <c r="B289" t="s" s="42">
        <v>221</v>
      </c>
      <c r="C289" s="43"/>
      <c r="D289" s="43"/>
      <c r="E289" s="44"/>
      <c r="F289" s="45"/>
      <c r="G289" s="46"/>
      <c r="H289" s="59"/>
      <c r="I289" s="48"/>
      <c r="J289" s="19"/>
    </row>
    <row r="290" ht="13.7" customHeight="1">
      <c r="B290" t="s" s="20">
        <v>222</v>
      </c>
      <c r="C290" s="21">
        <v>1</v>
      </c>
      <c r="D290" t="s" s="22">
        <v>223</v>
      </c>
      <c r="E290" s="56">
        <v>0</v>
      </c>
      <c r="F290" s="24">
        <f>C290*E290</f>
        <v>0</v>
      </c>
      <c r="G290" s="25"/>
      <c r="H290" s="26">
        <v>0</v>
      </c>
      <c r="I290" s="27">
        <v>0</v>
      </c>
      <c r="J290" s="60"/>
    </row>
    <row r="291" ht="13.7" customHeight="1">
      <c r="B291" t="s" s="20">
        <v>224</v>
      </c>
      <c r="C291" s="21">
        <v>1</v>
      </c>
      <c r="D291" t="s" s="22">
        <v>223</v>
      </c>
      <c r="E291" s="58">
        <v>0</v>
      </c>
      <c r="F291" s="57">
        <f>C291*E291</f>
        <v>0</v>
      </c>
      <c r="G291" s="25"/>
      <c r="H291" s="51">
        <v>0</v>
      </c>
      <c r="I291" s="27">
        <v>0</v>
      </c>
      <c r="J291" s="54"/>
    </row>
    <row r="292" ht="13.7" customHeight="1">
      <c r="B292" t="s" s="20">
        <v>218</v>
      </c>
      <c r="C292" s="29">
        <v>1</v>
      </c>
      <c r="D292" t="s" s="30">
        <v>11</v>
      </c>
      <c r="E292" s="31">
        <v>0</v>
      </c>
      <c r="F292" s="32">
        <f>C292*E292</f>
        <v>0</v>
      </c>
      <c r="G292" s="25"/>
      <c r="H292" s="33">
        <v>0</v>
      </c>
      <c r="I292" s="27">
        <v>0</v>
      </c>
      <c r="J292" s="34"/>
    </row>
    <row r="293" ht="13.7" customHeight="1">
      <c r="B293" s="35"/>
      <c r="C293" s="69"/>
      <c r="D293" s="69"/>
      <c r="E293" t="s" s="70">
        <v>225</v>
      </c>
      <c r="F293" s="38">
        <f>SUM(F289:F292)</f>
        <v>0</v>
      </c>
      <c r="G293" s="38"/>
      <c r="H293" s="39">
        <f>SUM(H289:H292)</f>
        <v>0</v>
      </c>
      <c r="I293" s="40">
        <f>SUM(I289:I292)</f>
        <v>0</v>
      </c>
      <c r="J293" s="41"/>
    </row>
    <row r="294" ht="13.7" customHeight="1">
      <c r="B294" s="97"/>
      <c r="C294" s="206"/>
      <c r="D294" s="206"/>
      <c r="E294" t="s" s="207">
        <v>226</v>
      </c>
      <c r="F294" s="208">
        <f>SUM(F293,F288)</f>
        <v>740</v>
      </c>
      <c r="G294" s="208"/>
      <c r="H294" s="209">
        <f>H293+H288</f>
        <v>0</v>
      </c>
      <c r="I294" s="210">
        <f>I293+I288</f>
        <v>0</v>
      </c>
      <c r="J294" s="41"/>
    </row>
    <row r="295" ht="13.7" customHeight="1">
      <c r="B295" s="211"/>
      <c r="C295" s="212"/>
      <c r="D295" s="212"/>
      <c r="E295" t="s" s="213">
        <v>227</v>
      </c>
      <c r="F295" s="214">
        <f>SUM(F294,F281,F274,F256,F238,F227,F206,F189,F168,F146,F109,F73)</f>
        <v>17899</v>
      </c>
      <c r="G295" s="214"/>
      <c r="H295" s="215">
        <f>SUM(H294,H281,H274,H256,H238,H227,H206,H189,H168,H146,H109,H73)</f>
        <v>0</v>
      </c>
      <c r="I295" s="216">
        <f>SUM(I294,I281,I274,I256,I238,I227,I206,I189,I168,I146,I109,I73)</f>
      </c>
      <c r="J295" s="176"/>
    </row>
    <row r="296" ht="26.35" customHeight="1">
      <c r="B296" t="s" s="217">
        <v>228</v>
      </c>
      <c r="C296" s="218"/>
      <c r="D296" s="218"/>
      <c r="E296" s="219"/>
      <c r="F296" s="220"/>
      <c r="G296" s="221"/>
      <c r="H296" s="222"/>
      <c r="I296" s="84"/>
      <c r="J296" s="223"/>
    </row>
    <row r="297" ht="13.7" customHeight="1">
      <c r="B297" t="s" s="20">
        <v>229</v>
      </c>
      <c r="C297" s="21">
        <v>1</v>
      </c>
      <c r="D297" t="s" s="22">
        <v>18</v>
      </c>
      <c r="E297" s="56">
        <v>0</v>
      </c>
      <c r="F297" s="24">
        <f>C297*E297</f>
        <v>0</v>
      </c>
      <c r="G297" s="25"/>
      <c r="H297" s="26">
        <f>E297*G297</f>
        <v>0</v>
      </c>
      <c r="I297" s="27">
        <f>F297*H297</f>
        <v>0</v>
      </c>
      <c r="J297" s="60"/>
    </row>
    <row r="298" ht="13.7" customHeight="1">
      <c r="B298" t="s" s="20">
        <v>230</v>
      </c>
      <c r="C298" s="21">
        <v>1</v>
      </c>
      <c r="D298" t="s" s="22">
        <v>11</v>
      </c>
      <c r="E298" s="58">
        <v>0</v>
      </c>
      <c r="F298" s="57">
        <f>C298*E298</f>
        <v>0</v>
      </c>
      <c r="G298" s="25"/>
      <c r="H298" s="51">
        <f>E298*G298</f>
        <v>0</v>
      </c>
      <c r="I298" s="27">
        <f>F298*H298</f>
        <v>0</v>
      </c>
      <c r="J298" s="54"/>
    </row>
    <row r="299" ht="13.7" customHeight="1">
      <c r="B299" t="s" s="20">
        <v>231</v>
      </c>
      <c r="C299" s="21">
        <v>1</v>
      </c>
      <c r="D299" t="s" s="22">
        <v>11</v>
      </c>
      <c r="E299" s="58">
        <v>0</v>
      </c>
      <c r="F299" s="57">
        <f>C299*E299</f>
        <v>0</v>
      </c>
      <c r="G299" s="25"/>
      <c r="H299" s="51">
        <f>E299*G299</f>
        <v>0</v>
      </c>
      <c r="I299" s="27">
        <f>F299*H299</f>
        <v>0</v>
      </c>
      <c r="J299" s="54"/>
    </row>
    <row r="300" ht="13.7" customHeight="1">
      <c r="B300" t="s" s="20">
        <v>232</v>
      </c>
      <c r="C300" s="29">
        <v>1</v>
      </c>
      <c r="D300" t="s" s="30">
        <v>18</v>
      </c>
      <c r="E300" s="31">
        <v>0</v>
      </c>
      <c r="F300" s="32">
        <f>C300*E300</f>
        <v>0</v>
      </c>
      <c r="G300" s="25"/>
      <c r="H300" s="33">
        <f>E300*G300</f>
        <v>0</v>
      </c>
      <c r="I300" s="27">
        <f>F300*H300</f>
        <v>0</v>
      </c>
      <c r="J300" s="34"/>
    </row>
    <row r="301" ht="13.7" customHeight="1">
      <c r="B301" s="35"/>
      <c r="C301" s="36"/>
      <c r="D301" s="36"/>
      <c r="E301" t="s" s="37">
        <v>233</v>
      </c>
      <c r="F301" s="38">
        <f>SUM(F297:F300)</f>
        <v>0</v>
      </c>
      <c r="G301" s="38"/>
      <c r="H301" s="39">
        <f>SUM(H297:H300)</f>
        <v>0</v>
      </c>
      <c r="I301" s="40">
        <f>SUM(I297:I300)</f>
        <v>0</v>
      </c>
      <c r="J301" s="41"/>
    </row>
    <row r="302" ht="26.7" customHeight="1">
      <c r="B302" t="s" s="171">
        <v>234</v>
      </c>
      <c r="C302" s="104"/>
      <c r="D302" s="104"/>
      <c r="E302" s="105"/>
      <c r="F302" s="81"/>
      <c r="G302" s="82"/>
      <c r="H302" s="83"/>
      <c r="I302" s="84"/>
      <c r="J302" s="85"/>
    </row>
    <row r="303" ht="13.7" customHeight="1">
      <c r="B303" t="s" s="20">
        <v>235</v>
      </c>
      <c r="C303" s="21">
        <v>1</v>
      </c>
      <c r="D303" t="s" s="22">
        <v>11</v>
      </c>
      <c r="E303" s="56">
        <v>0</v>
      </c>
      <c r="F303" s="24">
        <f>C303*E303</f>
        <v>0</v>
      </c>
      <c r="G303" s="25"/>
      <c r="H303" s="26">
        <f>E303*G303</f>
        <v>0</v>
      </c>
      <c r="I303" s="27">
        <f>F303*H303</f>
        <v>0</v>
      </c>
      <c r="J303" s="60"/>
    </row>
    <row r="304" ht="13.7" customHeight="1">
      <c r="B304" t="s" s="20">
        <v>236</v>
      </c>
      <c r="C304" s="21">
        <v>1</v>
      </c>
      <c r="D304" t="s" s="22">
        <v>22</v>
      </c>
      <c r="E304" s="58">
        <v>0</v>
      </c>
      <c r="F304" s="57">
        <f>C304*E304</f>
        <v>0</v>
      </c>
      <c r="G304" s="25"/>
      <c r="H304" s="51">
        <f>E304*G304</f>
        <v>0</v>
      </c>
      <c r="I304" s="27">
        <f>F304*H304</f>
        <v>0</v>
      </c>
      <c r="J304" s="54"/>
    </row>
    <row r="305" ht="13.7" customHeight="1">
      <c r="B305" t="s" s="20">
        <v>237</v>
      </c>
      <c r="C305" s="21">
        <v>1</v>
      </c>
      <c r="D305" t="s" s="22">
        <v>11</v>
      </c>
      <c r="E305" s="58">
        <v>0</v>
      </c>
      <c r="F305" s="57">
        <f>C305*E305</f>
        <v>0</v>
      </c>
      <c r="G305" s="25"/>
      <c r="H305" s="51">
        <f>E305*G305</f>
        <v>0</v>
      </c>
      <c r="I305" s="27">
        <f>F305*H305</f>
        <v>0</v>
      </c>
      <c r="J305" s="54"/>
    </row>
    <row r="306" ht="13.7" customHeight="1">
      <c r="B306" t="s" s="20">
        <v>238</v>
      </c>
      <c r="C306" s="29">
        <v>1</v>
      </c>
      <c r="D306" t="s" s="30">
        <v>11</v>
      </c>
      <c r="E306" s="31">
        <v>0</v>
      </c>
      <c r="F306" s="32">
        <f>C306*E306</f>
        <v>0</v>
      </c>
      <c r="G306" s="25"/>
      <c r="H306" s="33">
        <f>E306*G306</f>
        <v>0</v>
      </c>
      <c r="I306" s="27">
        <f>F306*H306</f>
        <v>0</v>
      </c>
      <c r="J306" s="34"/>
    </row>
    <row r="307" ht="13.7" customHeight="1">
      <c r="B307" s="35"/>
      <c r="C307" s="36"/>
      <c r="D307" s="36"/>
      <c r="E307" t="s" s="37">
        <v>239</v>
      </c>
      <c r="F307" s="38">
        <f>SUM(F303:F306)</f>
        <v>0</v>
      </c>
      <c r="G307" s="38"/>
      <c r="H307" s="39">
        <f>SUM(H303:H306)</f>
        <v>0</v>
      </c>
      <c r="I307" s="40">
        <f>SUM(I303:I306)</f>
        <v>0</v>
      </c>
      <c r="J307" s="41"/>
    </row>
    <row r="308" ht="24.4" customHeight="1">
      <c r="B308" t="s" s="171">
        <v>240</v>
      </c>
      <c r="C308" s="104"/>
      <c r="D308" s="104"/>
      <c r="E308" s="105"/>
      <c r="F308" s="81"/>
      <c r="G308" s="82"/>
      <c r="H308" s="83"/>
      <c r="I308" s="84"/>
      <c r="J308" s="85"/>
    </row>
    <row r="309" ht="13.7" customHeight="1">
      <c r="B309" t="s" s="20">
        <v>241</v>
      </c>
      <c r="C309" s="21">
        <v>1</v>
      </c>
      <c r="D309" t="s" s="22">
        <v>18</v>
      </c>
      <c r="E309" s="56">
        <v>200</v>
      </c>
      <c r="F309" s="24">
        <f>C309*E309</f>
        <v>200</v>
      </c>
      <c r="G309" s="25"/>
      <c r="H309" s="26">
        <f>E309*G309</f>
        <v>0</v>
      </c>
      <c r="I309" s="27">
        <f>F309*H309</f>
        <v>0</v>
      </c>
      <c r="J309" s="60"/>
    </row>
    <row r="310" ht="13.7" customHeight="1">
      <c r="B310" t="s" s="20">
        <v>242</v>
      </c>
      <c r="C310" s="21">
        <v>1</v>
      </c>
      <c r="D310" t="s" s="22">
        <v>18</v>
      </c>
      <c r="E310" s="58">
        <v>125</v>
      </c>
      <c r="F310" s="57">
        <f>C310*E310</f>
        <v>125</v>
      </c>
      <c r="G310" s="25"/>
      <c r="H310" s="51">
        <f>E310*G310</f>
        <v>0</v>
      </c>
      <c r="I310" s="27">
        <f>F310*H310</f>
        <v>0</v>
      </c>
      <c r="J310" s="54"/>
    </row>
    <row r="311" ht="13.7" customHeight="1">
      <c r="B311" t="s" s="20">
        <v>243</v>
      </c>
      <c r="C311" s="29">
        <v>1</v>
      </c>
      <c r="D311" t="s" s="30">
        <v>11</v>
      </c>
      <c r="E311" s="31">
        <v>125</v>
      </c>
      <c r="F311" s="32">
        <f>C311*E311</f>
        <v>125</v>
      </c>
      <c r="G311" s="25"/>
      <c r="H311" s="33">
        <f>E311*G311</f>
        <v>0</v>
      </c>
      <c r="I311" s="27">
        <f>F311*H311</f>
        <v>0</v>
      </c>
      <c r="J311" s="34"/>
    </row>
    <row r="312" ht="13.7" customHeight="1">
      <c r="B312" s="35"/>
      <c r="C312" s="36"/>
      <c r="D312" s="36"/>
      <c r="E312" t="s" s="37">
        <v>244</v>
      </c>
      <c r="F312" s="38">
        <f>SUM(F309:F311)</f>
        <v>450</v>
      </c>
      <c r="G312" s="38"/>
      <c r="H312" s="39">
        <f>SUM(H309:H311)</f>
        <v>0</v>
      </c>
      <c r="I312" s="40">
        <f>SUM(I309:I311)</f>
        <v>0</v>
      </c>
      <c r="J312" s="41"/>
    </row>
    <row r="313" ht="24.2" customHeight="1">
      <c r="B313" t="s" s="171">
        <v>245</v>
      </c>
      <c r="C313" s="104"/>
      <c r="D313" s="104"/>
      <c r="E313" s="105"/>
      <c r="F313" s="81"/>
      <c r="G313" s="82"/>
      <c r="H313" s="83"/>
      <c r="I313" s="84"/>
      <c r="J313" s="85"/>
    </row>
    <row r="314" ht="13.7" customHeight="1">
      <c r="B314" t="s" s="20">
        <v>229</v>
      </c>
      <c r="C314" s="21">
        <v>1</v>
      </c>
      <c r="D314" t="s" s="22">
        <v>11</v>
      </c>
      <c r="E314" s="56">
        <v>0</v>
      </c>
      <c r="F314" s="24">
        <f>C314*E314</f>
        <v>0</v>
      </c>
      <c r="G314" s="25"/>
      <c r="H314" s="26">
        <f>E314*G314</f>
        <v>0</v>
      </c>
      <c r="I314" s="27">
        <f>F314*H314</f>
        <v>0</v>
      </c>
      <c r="J314" s="60"/>
    </row>
    <row r="315" ht="13.7" customHeight="1">
      <c r="B315" t="s" s="20">
        <v>246</v>
      </c>
      <c r="C315" s="29">
        <v>1</v>
      </c>
      <c r="D315" t="s" s="30">
        <v>22</v>
      </c>
      <c r="E315" s="31">
        <v>200</v>
      </c>
      <c r="F315" s="32">
        <f>C315*E315</f>
        <v>200</v>
      </c>
      <c r="G315" s="25"/>
      <c r="H315" s="33">
        <f>E315*G315</f>
        <v>0</v>
      </c>
      <c r="I315" s="27">
        <f>F315*H315</f>
        <v>0</v>
      </c>
      <c r="J315" s="34"/>
    </row>
    <row r="316" ht="13.7" customHeight="1">
      <c r="B316" s="35"/>
      <c r="C316" s="36"/>
      <c r="D316" s="36"/>
      <c r="E316" t="s" s="37">
        <v>247</v>
      </c>
      <c r="F316" s="38">
        <f>SUM(F314:F315)</f>
        <v>200</v>
      </c>
      <c r="G316" s="38"/>
      <c r="H316" s="39">
        <f>SUM(H314:H315)</f>
        <v>0</v>
      </c>
      <c r="I316" s="40">
        <f>SUM(I314:I315)</f>
        <v>0</v>
      </c>
      <c r="J316" s="41"/>
    </row>
    <row r="317" ht="23.95" customHeight="1">
      <c r="B317" t="s" s="224">
        <v>248</v>
      </c>
      <c r="C317" s="104"/>
      <c r="D317" s="104"/>
      <c r="E317" s="105"/>
      <c r="F317" s="81"/>
      <c r="G317" s="82"/>
      <c r="H317" s="83"/>
      <c r="I317" s="84"/>
      <c r="J317" s="85"/>
    </row>
    <row r="318" ht="13.7" customHeight="1">
      <c r="B318" t="s" s="20">
        <v>249</v>
      </c>
      <c r="C318" s="21">
        <v>20</v>
      </c>
      <c r="D318" t="s" s="22">
        <v>223</v>
      </c>
      <c r="E318" s="56">
        <v>0</v>
      </c>
      <c r="F318" s="24">
        <f>C318*E318</f>
        <v>0</v>
      </c>
      <c r="G318" s="25"/>
      <c r="H318" s="26">
        <f>E318*G318</f>
        <v>0</v>
      </c>
      <c r="I318" s="27">
        <f>F318*H318</f>
        <v>0</v>
      </c>
      <c r="J318" s="60"/>
    </row>
    <row r="319" ht="13.7" customHeight="1">
      <c r="B319" t="s" s="20">
        <v>250</v>
      </c>
      <c r="C319" s="21">
        <v>1</v>
      </c>
      <c r="D319" t="s" s="22">
        <v>223</v>
      </c>
      <c r="E319" s="58">
        <v>0</v>
      </c>
      <c r="F319" s="57">
        <f>C319*E319</f>
        <v>0</v>
      </c>
      <c r="G319" s="25"/>
      <c r="H319" s="51">
        <f>E319*G319</f>
        <v>0</v>
      </c>
      <c r="I319" s="27">
        <f>F319*H319</f>
        <v>0</v>
      </c>
      <c r="J319" s="54"/>
    </row>
    <row r="320" ht="13.7" customHeight="1">
      <c r="B320" t="s" s="20">
        <v>251</v>
      </c>
      <c r="C320" s="21">
        <v>1</v>
      </c>
      <c r="D320" t="s" s="22">
        <v>11</v>
      </c>
      <c r="E320" s="58">
        <v>0</v>
      </c>
      <c r="F320" s="57">
        <f>C320*E320</f>
        <v>0</v>
      </c>
      <c r="G320" s="25"/>
      <c r="H320" s="51">
        <f>E320*G320</f>
        <v>0</v>
      </c>
      <c r="I320" s="27">
        <f>F320*H320</f>
        <v>0</v>
      </c>
      <c r="J320" s="54"/>
    </row>
    <row r="321" ht="13.7" customHeight="1">
      <c r="B321" t="s" s="20">
        <v>252</v>
      </c>
      <c r="C321" s="21">
        <v>1</v>
      </c>
      <c r="D321" t="s" s="22">
        <v>11</v>
      </c>
      <c r="E321" s="58">
        <v>0</v>
      </c>
      <c r="F321" s="57">
        <f>C321*E321</f>
        <v>0</v>
      </c>
      <c r="G321" s="25"/>
      <c r="H321" s="51">
        <f>E321*G321</f>
        <v>0</v>
      </c>
      <c r="I321" s="27">
        <f>F321*H321</f>
        <v>0</v>
      </c>
      <c r="J321" s="54"/>
    </row>
    <row r="322" ht="13.7" customHeight="1">
      <c r="B322" t="s" s="20">
        <v>253</v>
      </c>
      <c r="C322" s="29">
        <v>1</v>
      </c>
      <c r="D322" t="s" s="30">
        <v>11</v>
      </c>
      <c r="E322" s="31">
        <v>0</v>
      </c>
      <c r="F322" s="32">
        <f>C322*E322</f>
        <v>0</v>
      </c>
      <c r="G322" s="25"/>
      <c r="H322" s="33">
        <f>E322*G322</f>
        <v>0</v>
      </c>
      <c r="I322" s="27">
        <f>F322*H322</f>
        <v>0</v>
      </c>
      <c r="J322" s="34"/>
    </row>
    <row r="323" ht="13.7" customHeight="1">
      <c r="B323" s="35"/>
      <c r="C323" s="69"/>
      <c r="D323" s="69"/>
      <c r="E323" t="s" s="70">
        <v>254</v>
      </c>
      <c r="F323" s="38">
        <f>SUM(F318:F322)</f>
        <v>0</v>
      </c>
      <c r="G323" s="38"/>
      <c r="H323" s="39">
        <f>SUM(H318:H322)</f>
        <v>0</v>
      </c>
      <c r="I323" s="40">
        <f>SUM(I318:I322)</f>
        <v>0</v>
      </c>
      <c r="J323" s="41"/>
    </row>
    <row r="324" ht="13.7" customHeight="1">
      <c r="B324" s="225"/>
      <c r="C324" s="226"/>
      <c r="D324" s="226"/>
      <c r="E324" t="s" s="227">
        <v>255</v>
      </c>
      <c r="F324" s="228">
        <f>SUM(F323,F316,F312,F307,F301)</f>
        <v>650</v>
      </c>
      <c r="G324" s="228"/>
      <c r="H324" s="229">
        <f>SUM(H323,H316,H312,H307,H301)</f>
        <v>0</v>
      </c>
      <c r="I324" s="230">
        <f>SUM(I323,I316,I312,I307,I301)</f>
        <v>0</v>
      </c>
      <c r="J324" s="41"/>
    </row>
    <row r="325" ht="26.5" customHeight="1">
      <c r="B325" t="s" s="171">
        <v>253</v>
      </c>
      <c r="C325" s="104"/>
      <c r="D325" s="104"/>
      <c r="E325" s="105"/>
      <c r="F325" s="81"/>
      <c r="G325" s="82"/>
      <c r="H325" s="83"/>
      <c r="I325" s="84"/>
      <c r="J325" s="85"/>
    </row>
    <row r="326" ht="13.7" customHeight="1">
      <c r="B326" t="s" s="20">
        <v>256</v>
      </c>
      <c r="C326" s="21">
        <v>1</v>
      </c>
      <c r="D326" t="s" s="22">
        <v>11</v>
      </c>
      <c r="E326" s="56">
        <v>0</v>
      </c>
      <c r="F326" s="24">
        <f>C326*E326</f>
        <v>0</v>
      </c>
      <c r="G326" s="25"/>
      <c r="H326" s="26">
        <f>E326*G326</f>
        <v>0</v>
      </c>
      <c r="I326" s="27">
        <f>F326*H326</f>
        <v>0</v>
      </c>
      <c r="J326" s="60"/>
    </row>
    <row r="327" ht="13.7" customHeight="1">
      <c r="B327" t="s" s="20">
        <v>257</v>
      </c>
      <c r="C327" s="21">
        <v>1</v>
      </c>
      <c r="D327" t="s" s="22">
        <v>11</v>
      </c>
      <c r="E327" s="58">
        <v>0</v>
      </c>
      <c r="F327" s="57">
        <f>C327*E327</f>
        <v>0</v>
      </c>
      <c r="G327" s="25"/>
      <c r="H327" s="51">
        <f>E327*G327</f>
        <v>0</v>
      </c>
      <c r="I327" s="27">
        <f>F327*H327</f>
        <v>0</v>
      </c>
      <c r="J327" s="54"/>
    </row>
    <row r="328" ht="13.7" customHeight="1">
      <c r="B328" t="s" s="20">
        <v>258</v>
      </c>
      <c r="C328" s="21">
        <v>1</v>
      </c>
      <c r="D328" t="s" s="22">
        <v>11</v>
      </c>
      <c r="E328" s="58">
        <v>0</v>
      </c>
      <c r="F328" s="57">
        <f>C328*E328</f>
        <v>0</v>
      </c>
      <c r="G328" s="25"/>
      <c r="H328" s="51">
        <f>E328*G328</f>
        <v>0</v>
      </c>
      <c r="I328" s="27">
        <f>F328*H328</f>
        <v>0</v>
      </c>
      <c r="J328" s="54"/>
    </row>
    <row r="329" ht="13.7" customHeight="1">
      <c r="B329" t="s" s="20">
        <v>259</v>
      </c>
      <c r="C329" s="21">
        <v>1</v>
      </c>
      <c r="D329" t="s" s="22">
        <v>11</v>
      </c>
      <c r="E329" s="58">
        <v>0</v>
      </c>
      <c r="F329" s="57">
        <f>C329*E329</f>
        <v>0</v>
      </c>
      <c r="G329" s="25"/>
      <c r="H329" s="51">
        <f>E329*G329</f>
        <v>0</v>
      </c>
      <c r="I329" s="27">
        <f>F329*H329</f>
        <v>0</v>
      </c>
      <c r="J329" s="54"/>
    </row>
    <row r="330" ht="13.7" customHeight="1">
      <c r="B330" t="s" s="20">
        <v>260</v>
      </c>
      <c r="C330" s="21">
        <v>1</v>
      </c>
      <c r="D330" t="s" s="22">
        <v>11</v>
      </c>
      <c r="E330" s="58">
        <v>100</v>
      </c>
      <c r="F330" s="57">
        <f>C330*E330</f>
        <v>100</v>
      </c>
      <c r="G330" s="25"/>
      <c r="H330" s="51">
        <f>E330*G330</f>
        <v>0</v>
      </c>
      <c r="I330" s="27">
        <f>F330*H330</f>
        <v>0</v>
      </c>
      <c r="J330" s="54"/>
    </row>
    <row r="331" ht="13.7" customHeight="1">
      <c r="B331" t="s" s="20">
        <v>261</v>
      </c>
      <c r="C331" s="29">
        <v>1</v>
      </c>
      <c r="D331" t="s" s="30">
        <v>11</v>
      </c>
      <c r="E331" s="31">
        <v>0</v>
      </c>
      <c r="F331" s="32">
        <f>C331*E331</f>
        <v>0</v>
      </c>
      <c r="G331" s="25"/>
      <c r="H331" s="33">
        <f>E331*G331</f>
        <v>0</v>
      </c>
      <c r="I331" s="27">
        <f>F331*H331</f>
        <v>0</v>
      </c>
      <c r="J331" s="34"/>
    </row>
    <row r="332" ht="13.7" customHeight="1">
      <c r="B332" s="225"/>
      <c r="C332" s="231"/>
      <c r="D332" s="231"/>
      <c r="E332" t="s" s="227">
        <v>262</v>
      </c>
      <c r="F332" s="228">
        <f>SUM(F327:F331)</f>
        <v>100</v>
      </c>
      <c r="G332" s="228"/>
      <c r="H332" s="229">
        <f>SUM(H327:H331)</f>
        <v>0</v>
      </c>
      <c r="I332" s="230">
        <f>SUM(I327:I331)</f>
        <v>0</v>
      </c>
      <c r="J332" s="41"/>
    </row>
    <row r="333" ht="13.7" customHeight="1">
      <c r="B333" s="232"/>
      <c r="C333" s="233"/>
      <c r="D333" s="234"/>
      <c r="E333" t="s" s="235">
        <v>263</v>
      </c>
      <c r="F333" s="208">
        <f>SUM(F332,F324,F295)</f>
        <v>18649</v>
      </c>
      <c r="G333" s="38"/>
      <c r="H333" s="209">
        <f>SUM(H332,H324,H295)</f>
        <v>0</v>
      </c>
      <c r="I333" s="236">
        <f>SUM(I332,I324,I295)</f>
      </c>
      <c r="J333" s="41"/>
    </row>
    <row r="334" ht="13.7" customHeight="1">
      <c r="B334" s="232"/>
      <c r="C334" s="233"/>
      <c r="D334" s="234"/>
      <c r="E334" t="s" s="235">
        <v>264</v>
      </c>
      <c r="F334" s="208">
        <f>SUM(F333,F35)</f>
        <v>19649</v>
      </c>
      <c r="G334" s="38"/>
      <c r="H334" s="209">
        <f>SUM(H333,H35)</f>
        <v>0</v>
      </c>
      <c r="I334" s="236">
        <f>SUM(I333,I35)</f>
      </c>
      <c r="J334" s="41"/>
    </row>
    <row r="335" ht="13.7" customHeight="1">
      <c r="B335" s="232"/>
      <c r="C335" s="233"/>
      <c r="D335" s="234"/>
      <c r="E335" t="s" s="237">
        <v>265</v>
      </c>
      <c r="F335" s="208">
        <f>F334*0.1</f>
        <v>1964.9</v>
      </c>
      <c r="G335" s="38"/>
      <c r="H335" t="s" s="238">
        <v>266</v>
      </c>
      <c r="I335" t="s" s="239">
        <v>266</v>
      </c>
      <c r="J335" s="240"/>
    </row>
    <row r="336" ht="29.9" customHeight="1">
      <c r="B336" s="241"/>
      <c r="C336" s="242"/>
      <c r="D336" s="242"/>
      <c r="E336" t="s" s="243">
        <v>267</v>
      </c>
      <c r="F336" s="244">
        <f>SUM(F334,F335)</f>
        <v>21613.9</v>
      </c>
      <c r="G336" s="245"/>
      <c r="H336" s="246">
        <f>H334</f>
        <v>0</v>
      </c>
      <c r="I336" s="247">
        <f>I334</f>
      </c>
      <c r="J336" s="248"/>
    </row>
  </sheetData>
  <mergeCells count="1">
    <mergeCell ref="B2:H2"/>
  </mergeCells>
  <conditionalFormatting sqref="E5:F6 H5:H6 J5:J6 F9:F11 H9:H14 J9:J14 E12:F14 E17:F20 H17:H20 J17:J20 H22:H33 E23:F33 J23:J33 E38:F41 H38:H41 J38:J40 I41:J41 J42 E44:F47 H44:J47 E50:F53 H50:J53 E56:F59 H56:J59 E62:F65 H62:J65 E68:F71 H68:J71 E76:F79 H76:J79 E82:F83 H82:J83 E86:F87 H86:J87 E90:F91 H90:J91 E94:F95 H94:J95 E98:F99 H98:J98 E102:F107 H102:J107 E112:F113 H112:J113 E116:F117 H116:J117 E120:F122 H120:J122 E125:F127 H125:J127 E130:F132 H130:J132 E135:F136 H135:J136 E139:F144 H139:J144 E149:F150 H149:H150 J149 E152:F154 H152:J154 E157:F158 H157:J158 E161:F162 H161:J162 E165:F166 H165:J166 E171:F173 H171:J173 E176:F179 H176:J179 E182:F187 H182:J187 E192:F194 H192:J194 E197:F199 H197:J199 E202:F204 H202:J204 J207:J208 E209:F210 H209:J210 J211 E213:F213 H213:J213 E216:F217 H216:J217 E220:F220 H220:J220 J222 E223:F225 H223:J225 J226:J229 E230:F232 H230:J232 J233:J234 E235:F236 H235:J236 J237:J239 E241:F243 H241:J243 E246:F252 H246:J252 I253:I254 E254:F254 F259:F263 H259:J263 E266:F272 H266:J272 E277:F280 H277:J280 C278 E284:F287 H284:J287 E290:F292 H290:J292 E297:F300 H297:J300 E303:F306 H303:J306 E309:F311 H309:J311 E314:F315 H314:J315 E318:F322 H318:J322 E326:F331 H326:J331">
    <cfRule type="cellIs" dxfId="0" priority="1" operator="equal" stopIfTrue="1">
      <formula>0</formula>
    </cfRule>
  </conditionalFormatting>
  <conditionalFormatting sqref="I5:I6 I9:I14 I17:I20 I23:I33 I38:I40">
    <cfRule type="cellIs" dxfId="1" priority="1" operator="lessThan" stopIfTrue="1">
      <formula>0</formula>
    </cfRule>
    <cfRule type="cellIs" dxfId="2" priority="2" operator="equal" stopIfTrue="1">
      <formula>0</formula>
    </cfRule>
  </conditionalFormatting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&amp;L&amp;"Helvetica,Regular"&amp;11&amp;K000000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