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AC092677-C2AE-4E2F-91C3-F6009D6EAC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EÚDO" sheetId="1" r:id="rId1"/>
    <sheet name="EXERCÍCIO" sheetId="4" r:id="rId2"/>
    <sheet name="EXERCÍCIO-RESOLVIDO" sheetId="5" state="hidden" r:id="rId3"/>
  </sheets>
  <calcPr calcId="191029"/>
</workbook>
</file>

<file path=xl/calcChain.xml><?xml version="1.0" encoding="utf-8"?>
<calcChain xmlns="http://schemas.openxmlformats.org/spreadsheetml/2006/main">
  <c r="J28" i="4" l="1"/>
  <c r="J22" i="4"/>
  <c r="J23" i="4"/>
  <c r="J24" i="4"/>
  <c r="J25" i="4"/>
  <c r="J26" i="4"/>
  <c r="J27" i="4"/>
  <c r="J21" i="4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29" i="4" l="1"/>
  <c r="J31" i="5"/>
  <c r="J30" i="5"/>
  <c r="J30" i="4" l="1"/>
  <c r="J31" i="4" s="1"/>
</calcChain>
</file>

<file path=xl/sharedStrings.xml><?xml version="1.0" encoding="utf-8"?>
<sst xmlns="http://schemas.openxmlformats.org/spreadsheetml/2006/main" count="114" uniqueCount="44">
  <si>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</si>
  <si>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</si>
  <si>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</si>
  <si>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</si>
  <si>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</si>
  <si>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</si>
  <si>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</si>
  <si>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</si>
  <si>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</si>
  <si>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</si>
  <si>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</si>
  <si>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</si>
  <si>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</si>
  <si>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</si>
  <si>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</si>
  <si>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</si>
  <si>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</si>
  <si>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</si>
  <si>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</si>
  <si>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</si>
  <si>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</si>
  <si>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</si>
  <si>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</si>
  <si>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</si>
  <si>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</si>
  <si>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</si>
  <si>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</si>
  <si>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MANUFATURA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</si>
  <si>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</si>
  <si>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</si>
  <si>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</si>
  <si>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</si>
  <si>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</si>
  <si>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</si>
  <si>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</si>
  <si>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</si>
  <si>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</si>
  <si>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</si>
  <si>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</si>
  <si>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</si>
  <si>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</si>
  <si>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*resolução = aba oculta</t>
  </si>
  <si>
    <t>DESENVOLVIMENTO</t>
  </si>
  <si>
    <t>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</si>
</sst>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2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44" fontId="0" fillId="4" borderId="29" xfId="1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5" fillId="10" borderId="29" xfId="0" applyFont="1" applyFill="1" applyBorder="1" applyAlignment="1">
      <alignment horizontal="center"/>
    </xf>
    <xf numFmtId="9" fontId="0" fillId="6" borderId="29" xfId="2" applyFont="1" applyFill="1" applyBorder="1" applyAlignment="1">
      <alignment horizontal="center"/>
    </xf>
    <xf numFmtId="0" fontId="11" fillId="9" borderId="29" xfId="0" applyFont="1" applyFill="1" applyBorder="1" applyAlignment="1">
      <alignment horizontal="center"/>
    </xf>
    <xf numFmtId="44" fontId="7" fillId="9" borderId="29" xfId="1" applyFont="1" applyFill="1" applyBorder="1" applyAlignment="1">
      <alignment horizontal="center"/>
    </xf>
    <xf numFmtId="44" fontId="0" fillId="6" borderId="29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0">
    <dxf>
      <font>
        <color theme="9" tint="-0.24994659260841701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9" tint="-0.24994659260841701"/>
      </font>
      <fill>
        <patternFill>
          <bgColor rgb="FFFFFF00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workbookViewId="0">
      <selection activeCell="B18" sqref="B18:E2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28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40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29</v>
      </c>
    </row>
    <row r="17" spans="2:5" ht="15.75" thickBot="1" x14ac:dyDescent="0.3"/>
    <row r="18" spans="2:5" x14ac:dyDescent="0.25">
      <c r="B18" s="14" t="s">
        <v>30</v>
      </c>
      <c r="C18" s="15"/>
      <c r="D18" s="16"/>
    </row>
    <row r="19" spans="2:5" x14ac:dyDescent="0.25">
      <c r="B19" s="17" t="s">
        <v>31</v>
      </c>
      <c r="C19" s="18"/>
      <c r="D19" s="19">
        <v>0.04</v>
      </c>
    </row>
    <row r="20" spans="2:5" x14ac:dyDescent="0.25">
      <c r="B20" s="17" t="s">
        <v>32</v>
      </c>
      <c r="C20" s="18"/>
      <c r="D20" s="19">
        <v>7.0000000000000007E-2</v>
      </c>
    </row>
    <row r="21" spans="2:5" x14ac:dyDescent="0.25">
      <c r="B21" s="20" t="s">
        <v>33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34</v>
      </c>
      <c r="C23" s="15"/>
      <c r="D23" s="15"/>
      <c r="E23" s="16"/>
    </row>
    <row r="24" spans="2:5" x14ac:dyDescent="0.25">
      <c r="B24" s="17" t="s">
        <v>35</v>
      </c>
      <c r="C24" s="18"/>
      <c r="D24" s="18"/>
      <c r="E24" s="23"/>
    </row>
    <row r="25" spans="2:5" x14ac:dyDescent="0.25">
      <c r="B25" s="17" t="s">
        <v>36</v>
      </c>
      <c r="C25" s="18"/>
      <c r="D25" s="18"/>
      <c r="E25" s="23"/>
    </row>
    <row r="26" spans="2:5" x14ac:dyDescent="0.25">
      <c r="B26" s="20" t="s">
        <v>37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1"/>
  <sheetViews>
    <sheetView showGridLines="0" tabSelected="1" workbookViewId="0">
      <selection activeCell="H27" sqref="H27:I27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1" spans="2:19" ht="15.75" thickBot="1" x14ac:dyDescent="0.3"/>
    <row r="2" spans="2:19" ht="15" customHeight="1" x14ac:dyDescent="0.25">
      <c r="B2" s="30" t="s">
        <v>38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9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9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9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9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9" ht="15.75" thickBot="1" x14ac:dyDescent="0.3">
      <c r="P7" s="29" t="s">
        <v>41</v>
      </c>
    </row>
    <row r="8" spans="2:19" x14ac:dyDescent="0.25">
      <c r="B8" s="49" t="s">
        <v>0</v>
      </c>
      <c r="C8" s="49"/>
      <c r="D8" s="49"/>
      <c r="F8" s="49" t="s">
        <v>1</v>
      </c>
      <c r="G8" s="49"/>
      <c r="H8" s="49"/>
      <c r="J8" s="49" t="s">
        <v>2</v>
      </c>
      <c r="K8" s="49"/>
      <c r="L8" s="49"/>
      <c r="P8" s="14" t="s">
        <v>30</v>
      </c>
      <c r="Q8" s="15"/>
      <c r="R8" s="16"/>
    </row>
    <row r="9" spans="2:19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  <c r="P9" s="17" t="s">
        <v>31</v>
      </c>
      <c r="Q9" s="18"/>
      <c r="R9" s="19">
        <v>0.04</v>
      </c>
    </row>
    <row r="10" spans="2:19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  <c r="P10" s="17" t="s">
        <v>32</v>
      </c>
      <c r="Q10" s="18"/>
      <c r="R10" s="19">
        <v>7.0000000000000007E-2</v>
      </c>
    </row>
    <row r="11" spans="2:19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  <c r="P11" s="20" t="s">
        <v>33</v>
      </c>
      <c r="Q11" s="21"/>
      <c r="R11" s="22">
        <v>0.11</v>
      </c>
    </row>
    <row r="12" spans="2:19" ht="15.75" thickBot="1" x14ac:dyDescent="0.3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9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  <c r="P13" s="14" t="s">
        <v>34</v>
      </c>
      <c r="Q13" s="15"/>
      <c r="R13" s="15"/>
      <c r="S13" s="16"/>
    </row>
    <row r="14" spans="2:19" x14ac:dyDescent="0.25">
      <c r="B14" s="2" t="s">
        <v>15</v>
      </c>
      <c r="C14">
        <v>230</v>
      </c>
      <c r="D14" s="3">
        <v>8900</v>
      </c>
      <c r="P14" s="17" t="s">
        <v>35</v>
      </c>
      <c r="Q14" s="18"/>
      <c r="R14" s="18"/>
      <c r="S14" s="23"/>
    </row>
    <row r="15" spans="2:19" x14ac:dyDescent="0.25">
      <c r="B15" s="4" t="s">
        <v>16</v>
      </c>
      <c r="C15" s="5">
        <v>8</v>
      </c>
      <c r="D15" s="6">
        <v>1200</v>
      </c>
      <c r="P15" s="17" t="s">
        <v>36</v>
      </c>
      <c r="Q15" s="18"/>
      <c r="R15" s="18"/>
      <c r="S15" s="23"/>
    </row>
    <row r="16" spans="2:19" ht="15.75" thickBot="1" x14ac:dyDescent="0.3">
      <c r="P16" s="20" t="s">
        <v>37</v>
      </c>
      <c r="Q16" s="21"/>
      <c r="R16" s="21"/>
      <c r="S16" s="24"/>
    </row>
    <row r="17" spans="2:11" x14ac:dyDescent="0.25">
      <c r="B17" s="50" t="s">
        <v>39</v>
      </c>
      <c r="C17" s="51"/>
      <c r="D17" s="51"/>
      <c r="E17" s="51"/>
      <c r="F17" s="51"/>
      <c r="G17" s="51"/>
      <c r="H17" s="51"/>
      <c r="I17" s="51"/>
      <c r="J17" s="51"/>
      <c r="K17" s="52"/>
    </row>
    <row r="18" spans="2:11" x14ac:dyDescent="0.25">
      <c r="B18" s="53"/>
      <c r="C18" s="54"/>
      <c r="D18" s="54"/>
      <c r="E18" s="54"/>
      <c r="F18" s="54"/>
      <c r="G18" s="54"/>
      <c r="H18" s="54"/>
      <c r="I18" s="54"/>
      <c r="J18" s="54"/>
      <c r="K18" s="55"/>
    </row>
    <row r="19" spans="2:11" ht="5.25" customHeight="1" x14ac:dyDescent="0.25"/>
    <row r="20" spans="2:11" x14ac:dyDescent="0.25">
      <c r="B20" s="26" t="s">
        <v>19</v>
      </c>
      <c r="C20" s="56" t="s">
        <v>20</v>
      </c>
      <c r="D20" s="56"/>
      <c r="E20" s="56" t="s">
        <v>21</v>
      </c>
      <c r="F20" s="56"/>
      <c r="G20" s="56"/>
      <c r="H20" s="56" t="s">
        <v>22</v>
      </c>
      <c r="I20" s="56"/>
      <c r="J20" s="56" t="s">
        <v>23</v>
      </c>
      <c r="K20" s="56"/>
    </row>
    <row r="21" spans="2:11" x14ac:dyDescent="0.25">
      <c r="B21" s="27">
        <v>1</v>
      </c>
      <c r="C21" s="57" t="s">
        <v>42</v>
      </c>
      <c r="D21" s="57"/>
      <c r="E21" s="58" t="s">
        <v>10</v>
      </c>
      <c r="F21" s="59"/>
      <c r="G21" s="60"/>
      <c r="H21" s="57">
        <v>1</v>
      </c>
      <c r="I21" s="57"/>
      <c r="J21" s="61">
        <f>IFERROR(IF(H21&gt;VLOOKUP(E21,IF(C21=$B$8,$B$10:$D$15,IF(C21=$F$8,$F$10:$H$13,$J$10:$L$11)),2,0),"FORA DE ESTOQUE!",VLOOKUP(E21,IF(C21=$B$8,$B$10:$D$15,IF(C21=$F$8,$F$10:$H$13,$J$10:$L$11)),3,0)*H21),"")</f>
        <v>200</v>
      </c>
      <c r="K21" s="61"/>
    </row>
    <row r="22" spans="2:11" x14ac:dyDescent="0.25">
      <c r="B22" s="28">
        <v>2</v>
      </c>
      <c r="C22" s="62" t="s">
        <v>27</v>
      </c>
      <c r="D22" s="62"/>
      <c r="E22" s="58" t="s">
        <v>8</v>
      </c>
      <c r="F22" s="59"/>
      <c r="G22" s="60"/>
      <c r="H22" s="62">
        <v>2</v>
      </c>
      <c r="I22" s="62"/>
      <c r="J22" s="61">
        <f t="shared" ref="J22:J27" si="0">IFERROR(IF(H22&gt;VLOOKUP(E22,IF(C22=$B$8,$B$10:$D$15,IF(C22=$F$8,$F$10:$H$13,$J$10:$L$11)),2,0),"FORA DE ESTOQUE!",VLOOKUP(E22,IF(C22=$B$8,$B$10:$D$15,IF(C22=$F$8,$F$10:$H$13,$J$10:$L$11)),3,0)*H22),"")</f>
        <v>18000</v>
      </c>
      <c r="K22" s="61"/>
    </row>
    <row r="23" spans="2:11" x14ac:dyDescent="0.25">
      <c r="B23" s="27"/>
      <c r="C23" s="57" t="s">
        <v>27</v>
      </c>
      <c r="D23" s="57"/>
      <c r="E23" s="58" t="s">
        <v>13</v>
      </c>
      <c r="F23" s="59"/>
      <c r="G23" s="60"/>
      <c r="H23" s="57">
        <v>1</v>
      </c>
      <c r="I23" s="57"/>
      <c r="J23" s="61">
        <f t="shared" si="0"/>
        <v>5000</v>
      </c>
      <c r="K23" s="61"/>
    </row>
    <row r="24" spans="2:11" x14ac:dyDescent="0.25">
      <c r="B24" s="28"/>
      <c r="C24" s="62" t="s">
        <v>27</v>
      </c>
      <c r="D24" s="62"/>
      <c r="E24" s="58" t="s">
        <v>15</v>
      </c>
      <c r="F24" s="59"/>
      <c r="G24" s="60"/>
      <c r="H24" s="62">
        <v>2</v>
      </c>
      <c r="I24" s="62"/>
      <c r="J24" s="61">
        <f t="shared" si="0"/>
        <v>17800</v>
      </c>
      <c r="K24" s="61"/>
    </row>
    <row r="25" spans="2:11" x14ac:dyDescent="0.25">
      <c r="B25" s="27"/>
      <c r="C25" s="57" t="s">
        <v>42</v>
      </c>
      <c r="D25" s="57"/>
      <c r="E25" s="58" t="s">
        <v>7</v>
      </c>
      <c r="F25" s="59"/>
      <c r="G25" s="60"/>
      <c r="H25" s="57">
        <v>1</v>
      </c>
      <c r="I25" s="57"/>
      <c r="J25" s="61">
        <f t="shared" si="0"/>
        <v>250</v>
      </c>
      <c r="K25" s="61"/>
    </row>
    <row r="26" spans="2:11" x14ac:dyDescent="0.25">
      <c r="B26" s="28"/>
      <c r="C26" s="62" t="s">
        <v>43</v>
      </c>
      <c r="D26" s="62"/>
      <c r="E26" s="58" t="s">
        <v>14</v>
      </c>
      <c r="F26" s="59"/>
      <c r="G26" s="60"/>
      <c r="H26" s="62">
        <v>1</v>
      </c>
      <c r="I26" s="62"/>
      <c r="J26" s="61">
        <f t="shared" si="0"/>
        <v>320</v>
      </c>
      <c r="K26" s="61"/>
    </row>
    <row r="27" spans="2:11" x14ac:dyDescent="0.25">
      <c r="B27" s="27"/>
      <c r="C27" s="57"/>
      <c r="D27" s="57"/>
      <c r="E27" s="58" t="s">
        <v>10</v>
      </c>
      <c r="F27" s="59"/>
      <c r="G27" s="60"/>
      <c r="H27" s="57"/>
      <c r="I27" s="57"/>
      <c r="J27" s="61">
        <f t="shared" si="0"/>
        <v>0</v>
      </c>
      <c r="K27" s="61"/>
    </row>
    <row r="28" spans="2:11" x14ac:dyDescent="0.25">
      <c r="B28" s="28"/>
      <c r="C28" s="62"/>
      <c r="D28" s="62"/>
      <c r="E28" s="58" t="s">
        <v>10</v>
      </c>
      <c r="F28" s="59"/>
      <c r="G28" s="60"/>
      <c r="H28" s="62"/>
      <c r="I28" s="62"/>
      <c r="J28" s="61">
        <f>IFERROR(IF(H28&gt;VLOOKUP(E28,IF(C28=$B$8,$B$10:$D$15,IF(C28=$F$8,$F$10:$H$13,$J$10:$L$11)),2,0),"FORA DE ESTOQUE!",VLOOKUP(E28,IF(C28=$B$8,$B$10:$D$15,IF(C28=$F$8,$F$10:$H$13,$J$10:$L$11)),3,0)*H28),"")</f>
        <v>0</v>
      </c>
      <c r="K28" s="61"/>
    </row>
    <row r="29" spans="2:11" x14ac:dyDescent="0.25">
      <c r="H29" s="63" t="s">
        <v>26</v>
      </c>
      <c r="I29" s="63"/>
      <c r="J29" s="67">
        <f>SUM(J21:K28)</f>
        <v>41570</v>
      </c>
      <c r="K29" s="67"/>
    </row>
    <row r="30" spans="2:11" x14ac:dyDescent="0.25">
      <c r="H30" s="63" t="s">
        <v>24</v>
      </c>
      <c r="I30" s="63"/>
      <c r="J30" s="64">
        <f>IF(J29&gt;25000,11%,IF(J29&gt;10000,7%,IF(J29&gt;5000,4%)))</f>
        <v>0.11</v>
      </c>
      <c r="K30" s="64"/>
    </row>
    <row r="31" spans="2:11" x14ac:dyDescent="0.25">
      <c r="H31" s="65" t="s">
        <v>25</v>
      </c>
      <c r="I31" s="65"/>
      <c r="J31" s="66">
        <f>J29*(1-J30)</f>
        <v>36997.300000000003</v>
      </c>
      <c r="K31" s="66"/>
    </row>
  </sheetData>
  <mergeCells count="47"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  <mergeCell ref="C26:D26"/>
    <mergeCell ref="E26:G26"/>
    <mergeCell ref="H26:I26"/>
    <mergeCell ref="J26:K26"/>
    <mergeCell ref="C27:D27"/>
    <mergeCell ref="E27:G27"/>
    <mergeCell ref="H27:I27"/>
    <mergeCell ref="J27:K27"/>
    <mergeCell ref="C24:D24"/>
    <mergeCell ref="E24:G24"/>
    <mergeCell ref="H24:I24"/>
    <mergeCell ref="J24:K24"/>
    <mergeCell ref="C25:D25"/>
    <mergeCell ref="E25:G25"/>
    <mergeCell ref="H25:I25"/>
    <mergeCell ref="J25:K25"/>
    <mergeCell ref="C22:D22"/>
    <mergeCell ref="E22:G22"/>
    <mergeCell ref="H22:I22"/>
    <mergeCell ref="J22:K22"/>
    <mergeCell ref="C23:D23"/>
    <mergeCell ref="E23:G23"/>
    <mergeCell ref="H23:I23"/>
    <mergeCell ref="J23:K23"/>
    <mergeCell ref="C20:D20"/>
    <mergeCell ref="E20:G20"/>
    <mergeCell ref="H20:I20"/>
    <mergeCell ref="J20:K20"/>
    <mergeCell ref="C21:D21"/>
    <mergeCell ref="E21:G21"/>
    <mergeCell ref="H21:I21"/>
    <mergeCell ref="J21:K21"/>
    <mergeCell ref="B2:Q6"/>
    <mergeCell ref="B8:D8"/>
    <mergeCell ref="F8:H8"/>
    <mergeCell ref="J8:L8"/>
    <mergeCell ref="B17:K18"/>
  </mergeCells>
  <conditionalFormatting sqref="B21:K28">
    <cfRule type="expression" dxfId="3" priority="3">
      <formula>IF($C21="Manufatura",1,0)</formula>
    </cfRule>
    <cfRule type="expression" dxfId="4" priority="2">
      <formula>IF($C21="Processos",1,0)</formula>
    </cfRule>
    <cfRule type="expression" dxfId="2" priority="1">
      <formula>IF($C21="Desenvolvimento",1,0)</formula>
    </cfRule>
  </conditionalFormatting>
  <dataValidations count="2">
    <dataValidation type="list" allowBlank="1" showInputMessage="1" showErrorMessage="1" sqref="C21:D28" xr:uid="{ED15203B-00F3-4ADA-B98F-9A0EFA516DA4}">
      <formula1>"MANUFATURA,PROCESSOS,DESENVOLVIMENTO"</formula1>
    </dataValidation>
    <dataValidation type="list" allowBlank="1" showInputMessage="1" showErrorMessage="1" sqref="E21:G28" xr:uid="{30E737C5-9078-4C82-8D43-64CC0C6FF9D4}">
      <formula1>IF($C21=$B$8,$B$10:$B$15,IF($C21=$F$8,$F$10:$F$13,$J$10:$J$11))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O29" sqref="O29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86" t="str">
        <f>CONTEÚDO!B2</f>
        <v>Super Exercício #3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2:17" x14ac:dyDescent="0.25">
      <c r="B3" s="89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1"/>
    </row>
    <row r="4" spans="2:17" x14ac:dyDescent="0.25"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1"/>
    </row>
    <row r="5" spans="2:17" x14ac:dyDescent="0.25"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2:17" x14ac:dyDescent="0.25"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8" spans="2:17" x14ac:dyDescent="0.25">
      <c r="B8" s="95" t="s">
        <v>0</v>
      </c>
      <c r="C8" s="95"/>
      <c r="D8" s="95"/>
      <c r="F8" s="95" t="s">
        <v>1</v>
      </c>
      <c r="G8" s="95"/>
      <c r="H8" s="95"/>
      <c r="J8" s="95" t="s">
        <v>2</v>
      </c>
      <c r="K8" s="95"/>
      <c r="L8" s="95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96" t="s">
        <v>18</v>
      </c>
      <c r="C17" s="97"/>
      <c r="D17" s="97"/>
      <c r="E17" s="97"/>
      <c r="F17" s="97"/>
      <c r="G17" s="97"/>
      <c r="H17" s="97"/>
      <c r="I17" s="97"/>
      <c r="J17" s="97"/>
      <c r="K17" s="98"/>
    </row>
    <row r="18" spans="2:11" x14ac:dyDescent="0.25">
      <c r="B18" s="99"/>
      <c r="C18" s="100"/>
      <c r="D18" s="100"/>
      <c r="E18" s="100"/>
      <c r="F18" s="100"/>
      <c r="G18" s="100"/>
      <c r="H18" s="100"/>
      <c r="I18" s="100"/>
      <c r="J18" s="100"/>
      <c r="K18" s="101"/>
    </row>
    <row r="20" spans="2:11" x14ac:dyDescent="0.25">
      <c r="B20" s="8" t="s">
        <v>19</v>
      </c>
      <c r="C20" s="83" t="s">
        <v>20</v>
      </c>
      <c r="D20" s="84"/>
      <c r="E20" s="83" t="s">
        <v>21</v>
      </c>
      <c r="F20" s="85"/>
      <c r="G20" s="84"/>
      <c r="H20" s="83" t="s">
        <v>22</v>
      </c>
      <c r="I20" s="84"/>
      <c r="J20" s="83" t="s">
        <v>23</v>
      </c>
      <c r="K20" s="84"/>
    </row>
    <row r="21" spans="2:11" x14ac:dyDescent="0.25">
      <c r="B21" s="9">
        <v>1</v>
      </c>
      <c r="C21" s="78" t="s">
        <v>2</v>
      </c>
      <c r="D21" s="79"/>
      <c r="E21" s="78" t="s">
        <v>10</v>
      </c>
      <c r="F21" s="80"/>
      <c r="G21" s="79"/>
      <c r="H21" s="78">
        <v>2</v>
      </c>
      <c r="I21" s="79"/>
      <c r="J21" s="81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82"/>
    </row>
    <row r="22" spans="2:11" x14ac:dyDescent="0.25">
      <c r="B22" s="9">
        <f>B21+1</f>
        <v>2</v>
      </c>
      <c r="C22" s="78" t="s">
        <v>0</v>
      </c>
      <c r="D22" s="79"/>
      <c r="E22" s="78" t="s">
        <v>8</v>
      </c>
      <c r="F22" s="80"/>
      <c r="G22" s="79"/>
      <c r="H22" s="78">
        <v>2</v>
      </c>
      <c r="I22" s="79"/>
      <c r="J22" s="81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82"/>
    </row>
    <row r="23" spans="2:11" x14ac:dyDescent="0.25">
      <c r="B23" s="9">
        <f t="shared" ref="B23:B28" si="1">B22+1</f>
        <v>3</v>
      </c>
      <c r="C23" s="78" t="s">
        <v>1</v>
      </c>
      <c r="D23" s="79"/>
      <c r="E23" s="78" t="s">
        <v>13</v>
      </c>
      <c r="F23" s="80"/>
      <c r="G23" s="79"/>
      <c r="H23" s="78">
        <v>2</v>
      </c>
      <c r="I23" s="79"/>
      <c r="J23" s="81" t="str">
        <f t="shared" si="0"/>
        <v>&lt;- Verifique</v>
      </c>
      <c r="K23" s="82"/>
    </row>
    <row r="24" spans="2:11" x14ac:dyDescent="0.25">
      <c r="B24" s="9">
        <f t="shared" si="1"/>
        <v>4</v>
      </c>
      <c r="C24" s="78" t="s">
        <v>0</v>
      </c>
      <c r="D24" s="79"/>
      <c r="E24" s="78" t="s">
        <v>8</v>
      </c>
      <c r="F24" s="80"/>
      <c r="G24" s="79"/>
      <c r="H24" s="78">
        <v>2</v>
      </c>
      <c r="I24" s="79"/>
      <c r="J24" s="81">
        <f t="shared" si="0"/>
        <v>18000</v>
      </c>
      <c r="K24" s="82"/>
    </row>
    <row r="25" spans="2:11" x14ac:dyDescent="0.25">
      <c r="B25" s="9">
        <f t="shared" si="1"/>
        <v>5</v>
      </c>
      <c r="C25" s="78" t="s">
        <v>1</v>
      </c>
      <c r="D25" s="79"/>
      <c r="E25" s="78" t="s">
        <v>12</v>
      </c>
      <c r="F25" s="80"/>
      <c r="G25" s="79"/>
      <c r="H25" s="78">
        <v>2</v>
      </c>
      <c r="I25" s="79"/>
      <c r="J25" s="81" t="str">
        <f t="shared" si="0"/>
        <v>ALERTA ESTOQUE!</v>
      </c>
      <c r="K25" s="82"/>
    </row>
    <row r="26" spans="2:11" x14ac:dyDescent="0.25">
      <c r="B26" s="9">
        <f t="shared" si="1"/>
        <v>6</v>
      </c>
      <c r="C26" s="78" t="s">
        <v>2</v>
      </c>
      <c r="D26" s="79"/>
      <c r="E26" s="78" t="s">
        <v>10</v>
      </c>
      <c r="F26" s="80"/>
      <c r="G26" s="79"/>
      <c r="H26" s="78">
        <v>1</v>
      </c>
      <c r="I26" s="79"/>
      <c r="J26" s="81">
        <f t="shared" si="0"/>
        <v>200</v>
      </c>
      <c r="K26" s="82"/>
    </row>
    <row r="27" spans="2:11" x14ac:dyDescent="0.25">
      <c r="B27" s="9">
        <f t="shared" si="1"/>
        <v>7</v>
      </c>
      <c r="C27" s="78"/>
      <c r="D27" s="79"/>
      <c r="E27" s="78"/>
      <c r="F27" s="80"/>
      <c r="G27" s="79"/>
      <c r="H27" s="78"/>
      <c r="I27" s="79"/>
      <c r="J27" s="81"/>
      <c r="K27" s="82"/>
    </row>
    <row r="28" spans="2:11" x14ac:dyDescent="0.25">
      <c r="B28" s="9">
        <f t="shared" si="1"/>
        <v>8</v>
      </c>
      <c r="C28" s="78"/>
      <c r="D28" s="79"/>
      <c r="E28" s="78"/>
      <c r="F28" s="80"/>
      <c r="G28" s="79"/>
      <c r="H28" s="78"/>
      <c r="I28" s="79"/>
      <c r="J28" s="81"/>
      <c r="K28" s="82"/>
    </row>
    <row r="29" spans="2:11" x14ac:dyDescent="0.25">
      <c r="H29" s="68" t="s">
        <v>26</v>
      </c>
      <c r="I29" s="69"/>
      <c r="J29" s="70">
        <f>SUM(J21:K28)</f>
        <v>36200</v>
      </c>
      <c r="K29" s="71"/>
    </row>
    <row r="30" spans="2:11" x14ac:dyDescent="0.25">
      <c r="H30" s="68" t="s">
        <v>24</v>
      </c>
      <c r="I30" s="69"/>
      <c r="J30" s="72">
        <f>IF(J29&gt;25000,0.11,IF(J29&gt;10000,0.07,IF(J29&gt;5000,0.04,0)))</f>
        <v>0.11</v>
      </c>
      <c r="K30" s="73"/>
    </row>
    <row r="31" spans="2:11" x14ac:dyDescent="0.25">
      <c r="H31" s="74" t="s">
        <v>25</v>
      </c>
      <c r="I31" s="75"/>
      <c r="J31" s="76">
        <f>J29*(1-J30)</f>
        <v>32218</v>
      </c>
      <c r="K31" s="77"/>
    </row>
  </sheetData>
  <mergeCells count="47">
    <mergeCell ref="C20:D20"/>
    <mergeCell ref="E20:G20"/>
    <mergeCell ref="H20:I20"/>
    <mergeCell ref="J20:K20"/>
    <mergeCell ref="B2:Q6"/>
    <mergeCell ref="B8:D8"/>
    <mergeCell ref="F8:H8"/>
    <mergeCell ref="J8:L8"/>
    <mergeCell ref="B17:K18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C28:D28"/>
    <mergeCell ref="E28:G28"/>
    <mergeCell ref="H28:I28"/>
    <mergeCell ref="J28:K28"/>
    <mergeCell ref="H29:I29"/>
    <mergeCell ref="J29:K29"/>
    <mergeCell ref="H30:I30"/>
    <mergeCell ref="J30:K30"/>
    <mergeCell ref="H31:I31"/>
    <mergeCell ref="J31:K31"/>
  </mergeCells>
  <conditionalFormatting sqref="B21:K22 C23:K26 B23:B28">
    <cfRule type="expression" dxfId="9" priority="2">
      <formula>$C21=$J$8</formula>
    </cfRule>
    <cfRule type="expression" dxfId="8" priority="3">
      <formula>$C21=$F$8</formula>
    </cfRule>
    <cfRule type="expression" dxfId="7" priority="4">
      <formula>$C21=$B$8</formula>
    </cfRule>
  </conditionalFormatting>
  <conditionalFormatting sqref="J21:K28">
    <cfRule type="cellIs" dxfId="6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EXERCÍCIO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dcterms:created xsi:type="dcterms:W3CDTF">2015-11-17T16:12:59Z</dcterms:created>
  <dcterms:modified xsi:type="dcterms:W3CDTF">2024-10-24T02:05:29Z</dcterms:modified>
</cp:coreProperties>
</file>