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elos Excel\Pesquisa Operacional\"/>
    </mc:Choice>
  </mc:AlternateContent>
  <xr:revisionPtr revIDLastSave="0" documentId="8_{79797F71-E495-4EB3-B1BA-342CED38A2FA}" xr6:coauthVersionLast="45" xr6:coauthVersionMax="45" xr10:uidLastSave="{00000000-0000-0000-0000-000000000000}"/>
  <bookViews>
    <workbookView xWindow="28680" yWindow="-120" windowWidth="24240" windowHeight="13140" xr2:uid="{D6CFBB08-1FD0-4C9F-84D8-2AAECBA92B01}"/>
  </bookViews>
  <sheets>
    <sheet name="Planilha1" sheetId="1" r:id="rId1"/>
  </sheets>
  <definedNames>
    <definedName name="solver_adj" localSheetId="0" hidden="1">Planilha1!$D$8:$H$8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Planilha1!$C$12</definedName>
    <definedName name="solver_lhs2" localSheetId="0" hidden="1">Planilha1!$C$13</definedName>
    <definedName name="solver_lhs3" localSheetId="0" hidden="1">Planilha1!$C$14</definedName>
    <definedName name="solver_lhs4" localSheetId="0" hidden="1">Planilha1!$C$15</definedName>
    <definedName name="solver_lhs5" localSheetId="0" hidden="1">Planilha1!$H$8</definedName>
    <definedName name="solver_lhs6" localSheetId="0" hidden="1">Planilha1!$H$8</definedName>
    <definedName name="solver_lhs7" localSheetId="0" hidden="1">Planilha1!$H$8</definedName>
    <definedName name="solver_lhs8" localSheetId="0" hidden="1">Planilha1!$H$8</definedName>
    <definedName name="solver_lhs9" localSheetId="0" hidden="1">Planilha1!$H$8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Planilha1!$C$8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4</definedName>
    <definedName name="solver_rel6" localSheetId="0" hidden="1">4</definedName>
    <definedName name="solver_rel7" localSheetId="0" hidden="1">4</definedName>
    <definedName name="solver_rel8" localSheetId="0" hidden="1">4</definedName>
    <definedName name="solver_rel9" localSheetId="0" hidden="1">4</definedName>
    <definedName name="solver_rhs1" localSheetId="0" hidden="1">Planilha1!$E$12</definedName>
    <definedName name="solver_rhs2" localSheetId="0" hidden="1">Planilha1!$E$13</definedName>
    <definedName name="solver_rhs3" localSheetId="0" hidden="1">Planilha1!$E$14</definedName>
    <definedName name="solver_rhs4" localSheetId="0" hidden="1">Planilha1!$E$15</definedName>
    <definedName name="solver_rhs5" localSheetId="0" hidden="1">número inteiro</definedName>
    <definedName name="solver_rhs6" localSheetId="0" hidden="1">número inteiro</definedName>
    <definedName name="solver_rhs7" localSheetId="0" hidden="1">número inteiro</definedName>
    <definedName name="solver_rhs8" localSheetId="0" hidden="1">número inteiro</definedName>
    <definedName name="solver_rhs9" localSheetId="0" hidden="1">número inteiro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F9" i="1"/>
  <c r="G9" i="1"/>
  <c r="H9" i="1"/>
  <c r="D9" i="1"/>
  <c r="C9" i="1"/>
  <c r="E13" i="1"/>
  <c r="E12" i="1"/>
  <c r="C15" i="1"/>
  <c r="C13" i="1"/>
  <c r="C12" i="1"/>
  <c r="C14" i="1"/>
  <c r="C8" i="1"/>
  <c r="E5" i="1"/>
  <c r="F5" i="1"/>
  <c r="G5" i="1"/>
  <c r="H5" i="1"/>
  <c r="D5" i="1"/>
</calcChain>
</file>

<file path=xl/sharedStrings.xml><?xml version="1.0" encoding="utf-8"?>
<sst xmlns="http://schemas.openxmlformats.org/spreadsheetml/2006/main" count="30" uniqueCount="23">
  <si>
    <t>Oleo</t>
  </si>
  <si>
    <t>Custo/ton</t>
  </si>
  <si>
    <t>Acidez</t>
  </si>
  <si>
    <t>V1</t>
  </si>
  <si>
    <t>V2</t>
  </si>
  <si>
    <t>NV1</t>
  </si>
  <si>
    <t>NV2</t>
  </si>
  <si>
    <t>NV3</t>
  </si>
  <si>
    <t>Restricoes</t>
  </si>
  <si>
    <t>&lt;=</t>
  </si>
  <si>
    <t>Capacidade Vi</t>
  </si>
  <si>
    <t>Capacidade NVi</t>
  </si>
  <si>
    <t>&gt;=</t>
  </si>
  <si>
    <t>acidez min</t>
  </si>
  <si>
    <t>acide max</t>
  </si>
  <si>
    <t>Lucro/ton</t>
  </si>
  <si>
    <t>Funcao Objetivo (Lucro)</t>
  </si>
  <si>
    <t>unit</t>
  </si>
  <si>
    <t>Total</t>
  </si>
  <si>
    <t>Capacidade em ton</t>
  </si>
  <si>
    <t>Capacidade em %</t>
  </si>
  <si>
    <t>Variaveis</t>
  </si>
  <si>
    <t>em 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</si>
</sst>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0" applyNumberFormat="1"/>
    <xf numFmtId="44" fontId="0" fillId="3" borderId="0" xfId="1" applyFont="1" applyFill="1"/>
    <xf numFmtId="0" fontId="2" fillId="0" borderId="1" xfId="0" applyFont="1" applyBorder="1"/>
    <xf numFmtId="44" fontId="0" fillId="0" borderId="1" xfId="1" applyFont="1" applyBorder="1"/>
    <xf numFmtId="2" fontId="0" fillId="0" borderId="1" xfId="0" applyNumberFormat="1" applyBorder="1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textRotation="90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textRotation="90"/>
    </xf>
    <xf numFmtId="44" fontId="0" fillId="0" borderId="7" xfId="1" applyFont="1" applyBorder="1"/>
    <xf numFmtId="2" fontId="0" fillId="0" borderId="7" xfId="0" applyNumberFormat="1" applyBorder="1"/>
    <xf numFmtId="0" fontId="0" fillId="0" borderId="7" xfId="0" applyBorder="1"/>
    <xf numFmtId="0" fontId="2" fillId="0" borderId="7" xfId="0" applyFont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/>
    <xf numFmtId="0" fontId="0" fillId="4" borderId="7" xfId="0" applyFill="1" applyBorder="1" applyAlignment="1">
      <alignment horizontal="center"/>
    </xf>
    <xf numFmtId="0" fontId="2" fillId="0" borderId="8" xfId="0" applyFont="1" applyBorder="1"/>
    <xf numFmtId="0" fontId="0" fillId="0" borderId="9" xfId="0" applyBorder="1"/>
    <xf numFmtId="0" fontId="0" fillId="0" borderId="9" xfId="0" applyBorder="1" applyAlignment="1">
      <alignment horizontal="center"/>
    </xf>
    <xf numFmtId="2" fontId="0" fillId="3" borderId="9" xfId="0" applyNumberFormat="1" applyFill="1" applyBorder="1" applyAlignment="1"/>
    <xf numFmtId="2" fontId="0" fillId="3" borderId="10" xfId="0" applyNumberFormat="1" applyFill="1" applyBorder="1" applyAlignment="1"/>
    <xf numFmtId="166" fontId="0" fillId="0" borderId="1" xfId="0" applyNumberFormat="1" applyBorder="1"/>
    <xf numFmtId="166" fontId="0" fillId="0" borderId="7" xfId="0" applyNumberFormat="1" applyBorder="1"/>
    <xf numFmtId="166" fontId="0" fillId="0" borderId="11" xfId="0" applyNumberFormat="1" applyBorder="1"/>
    <xf numFmtId="2" fontId="0" fillId="3" borderId="12" xfId="0" applyNumberFormat="1" applyFill="1" applyBorder="1" applyAlignment="1"/>
    <xf numFmtId="0" fontId="2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textRotation="90"/>
    </xf>
    <xf numFmtId="0" fontId="0" fillId="0" borderId="15" xfId="0" applyBorder="1"/>
    <xf numFmtId="0" fontId="0" fillId="0" borderId="2" xfId="0" applyBorder="1"/>
    <xf numFmtId="44" fontId="0" fillId="2" borderId="16" xfId="1" applyFont="1" applyFill="1" applyBorder="1"/>
    <xf numFmtId="44" fontId="0" fillId="2" borderId="2" xfId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8</xdr:row>
      <xdr:rowOff>47625</xdr:rowOff>
    </xdr:from>
    <xdr:to>
      <xdr:col>8</xdr:col>
      <xdr:colOff>495300</xdr:colOff>
      <xdr:row>8</xdr:row>
      <xdr:rowOff>190500</xdr:rowOff>
    </xdr:to>
    <xdr:sp macro="" textlink="">
      <xdr:nvSpPr>
        <xdr:cNvPr id="2" name="Seta: para a Esquerda 1">
          <a:extLst>
            <a:ext uri="{FF2B5EF4-FFF2-40B4-BE49-F238E27FC236}">
              <a16:creationId xmlns:a16="http://schemas.microsoft.com/office/drawing/2014/main" id="{AD2A3A1B-16CC-45F9-A2E0-259B31AAB967}"/>
            </a:ext>
          </a:extLst>
        </xdr:cNvPr>
        <xdr:cNvSpPr/>
      </xdr:nvSpPr>
      <xdr:spPr>
        <a:xfrm>
          <a:off x="6781800" y="1790700"/>
          <a:ext cx="438150" cy="1428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F3385-F7E4-40F1-B243-0E80D9A945D4}">
  <dimension ref="B1:J17"/>
  <sheetViews>
    <sheetView showGridLines="0" tabSelected="1" workbookViewId="0">
      <selection activeCell="J10" sqref="J10"/>
    </sheetView>
  </sheetViews>
  <sheetFormatPr defaultRowHeight="15" x14ac:dyDescent="0.25"/>
  <cols>
    <col min="2" max="2" width="15" bestFit="1" customWidth="1"/>
    <col min="3" max="3" width="18.28515625" bestFit="1" customWidth="1"/>
    <col min="4" max="5" width="10.5703125" bestFit="1" customWidth="1"/>
    <col min="6" max="6" width="12.140625" customWidth="1"/>
    <col min="7" max="7" width="13" customWidth="1"/>
    <col min="8" max="8" width="12.140625" bestFit="1" customWidth="1"/>
  </cols>
  <sheetData>
    <row r="1" spans="2:10" ht="15.75" thickBot="1" x14ac:dyDescent="0.3"/>
    <row r="2" spans="2:10" x14ac:dyDescent="0.25">
      <c r="B2" s="9" t="s">
        <v>21</v>
      </c>
      <c r="C2" s="10" t="s">
        <v>0</v>
      </c>
      <c r="D2" s="10" t="s">
        <v>3</v>
      </c>
      <c r="E2" s="10" t="s">
        <v>4</v>
      </c>
      <c r="F2" s="10" t="s">
        <v>5</v>
      </c>
      <c r="G2" s="10" t="s">
        <v>6</v>
      </c>
      <c r="H2" s="11" t="s">
        <v>7</v>
      </c>
    </row>
    <row r="3" spans="2:10" x14ac:dyDescent="0.25">
      <c r="B3" s="12"/>
      <c r="C3" s="4" t="s">
        <v>1</v>
      </c>
      <c r="D3" s="5">
        <v>110</v>
      </c>
      <c r="E3" s="5">
        <v>120</v>
      </c>
      <c r="F3" s="5">
        <v>130</v>
      </c>
      <c r="G3" s="5">
        <v>110</v>
      </c>
      <c r="H3" s="13">
        <v>115</v>
      </c>
    </row>
    <row r="4" spans="2:10" x14ac:dyDescent="0.25">
      <c r="B4" s="12"/>
      <c r="C4" s="4" t="s">
        <v>2</v>
      </c>
      <c r="D4" s="6">
        <v>8.8000000000000007</v>
      </c>
      <c r="E4" s="6">
        <v>6.1</v>
      </c>
      <c r="F4" s="6">
        <v>2</v>
      </c>
      <c r="G4" s="6">
        <v>4.2</v>
      </c>
      <c r="H4" s="14">
        <v>5</v>
      </c>
    </row>
    <row r="5" spans="2:10" x14ac:dyDescent="0.25">
      <c r="B5" s="12"/>
      <c r="C5" s="4" t="s">
        <v>15</v>
      </c>
      <c r="D5" s="5">
        <f>150-D3</f>
        <v>40</v>
      </c>
      <c r="E5" s="5">
        <f t="shared" ref="E5:H5" si="0">150-E3</f>
        <v>30</v>
      </c>
      <c r="F5" s="5">
        <f t="shared" si="0"/>
        <v>20</v>
      </c>
      <c r="G5" s="5">
        <f t="shared" si="0"/>
        <v>40</v>
      </c>
      <c r="H5" s="13">
        <f t="shared" si="0"/>
        <v>35</v>
      </c>
    </row>
    <row r="6" spans="2:10" x14ac:dyDescent="0.25">
      <c r="B6" s="12"/>
      <c r="C6" s="7"/>
      <c r="D6" s="7"/>
      <c r="E6" s="7"/>
      <c r="F6" s="7"/>
      <c r="G6" s="7"/>
      <c r="H6" s="15"/>
    </row>
    <row r="7" spans="2:10" s="1" customFormat="1" ht="30.75" thickBot="1" x14ac:dyDescent="0.3">
      <c r="B7" s="35"/>
      <c r="C7" s="34" t="s">
        <v>16</v>
      </c>
      <c r="D7" s="8" t="s">
        <v>3</v>
      </c>
      <c r="E7" s="8" t="s">
        <v>4</v>
      </c>
      <c r="F7" s="8" t="s">
        <v>5</v>
      </c>
      <c r="G7" s="8" t="s">
        <v>6</v>
      </c>
      <c r="H7" s="16" t="s">
        <v>7</v>
      </c>
    </row>
    <row r="8" spans="2:10" ht="15.75" thickBot="1" x14ac:dyDescent="0.3">
      <c r="B8" s="37" t="s">
        <v>17</v>
      </c>
      <c r="C8" s="39">
        <f>($D$8*$D$5)+$E$8*$E$5+$F$8*$F$5+$G$8*$G$5+$H$8*H5</f>
        <v>39.708994708994709</v>
      </c>
      <c r="D8" s="32">
        <v>0.44444444444444448</v>
      </c>
      <c r="E8" s="30">
        <v>0</v>
      </c>
      <c r="F8" s="30">
        <v>0</v>
      </c>
      <c r="G8" s="30">
        <v>0.49735449735449727</v>
      </c>
      <c r="H8" s="31">
        <v>5.8201058201058295E-2</v>
      </c>
    </row>
    <row r="9" spans="2:10" ht="15.75" thickBot="1" x14ac:dyDescent="0.3">
      <c r="B9" s="36" t="s">
        <v>18</v>
      </c>
      <c r="C9" s="38">
        <f>450*D8*D5+450*G8*G5+450*H8*H5</f>
        <v>17869.047619047618</v>
      </c>
      <c r="D9" s="33">
        <f>D8*450</f>
        <v>200</v>
      </c>
      <c r="E9" s="28">
        <f t="shared" ref="E9:H9" si="1">E8*450</f>
        <v>0</v>
      </c>
      <c r="F9" s="28">
        <f t="shared" si="1"/>
        <v>0</v>
      </c>
      <c r="G9" s="28">
        <f t="shared" si="1"/>
        <v>223.80952380952377</v>
      </c>
      <c r="H9" s="29">
        <f t="shared" si="1"/>
        <v>26.190476190476232</v>
      </c>
      <c r="J9" t="s">
        <v>22</v>
      </c>
    </row>
    <row r="10" spans="2:10" ht="15.75" thickBot="1" x14ac:dyDescent="0.3">
      <c r="C10" s="3"/>
    </row>
    <row r="11" spans="2:10" ht="30" x14ac:dyDescent="0.25">
      <c r="B11" s="19" t="s">
        <v>8</v>
      </c>
      <c r="C11" s="20"/>
      <c r="D11" s="20"/>
      <c r="E11" s="21" t="s">
        <v>20</v>
      </c>
      <c r="F11" s="22" t="s">
        <v>19</v>
      </c>
    </row>
    <row r="12" spans="2:10" x14ac:dyDescent="0.25">
      <c r="B12" s="23" t="s">
        <v>10</v>
      </c>
      <c r="C12" s="7">
        <f>$D$8+$E$8</f>
        <v>0.44444444444444448</v>
      </c>
      <c r="D12" s="18" t="s">
        <v>9</v>
      </c>
      <c r="E12" s="7">
        <f>200/450</f>
        <v>0.44444444444444442</v>
      </c>
      <c r="F12" s="15">
        <v>200</v>
      </c>
    </row>
    <row r="13" spans="2:10" x14ac:dyDescent="0.25">
      <c r="B13" s="23" t="s">
        <v>11</v>
      </c>
      <c r="C13" s="7">
        <f>$F$8+$G$8+$H$8</f>
        <v>0.55555555555555558</v>
      </c>
      <c r="D13" s="18" t="s">
        <v>9</v>
      </c>
      <c r="E13" s="7">
        <f>250/450</f>
        <v>0.55555555555555558</v>
      </c>
      <c r="F13" s="15">
        <v>250</v>
      </c>
    </row>
    <row r="14" spans="2:10" x14ac:dyDescent="0.25">
      <c r="B14" s="23" t="s">
        <v>13</v>
      </c>
      <c r="C14" s="7">
        <f>$D$8*$D$4+$E$8*$E$4+$F$8*$F$4+$G$8*$G$4</f>
        <v>6</v>
      </c>
      <c r="D14" s="18" t="s">
        <v>12</v>
      </c>
      <c r="E14" s="7">
        <v>3</v>
      </c>
      <c r="F14" s="24"/>
    </row>
    <row r="15" spans="2:10" ht="15.75" thickBot="1" x14ac:dyDescent="0.3">
      <c r="B15" s="25" t="s">
        <v>14</v>
      </c>
      <c r="C15" s="26">
        <f>$D$8*$D$4+$E$8*$E$4+$F$8*$F$4+$G$8*$G$4</f>
        <v>6</v>
      </c>
      <c r="D15" s="27" t="s">
        <v>9</v>
      </c>
      <c r="E15" s="26">
        <v>6</v>
      </c>
      <c r="F15" s="17"/>
    </row>
    <row r="17" spans="8:8" x14ac:dyDescent="0.25">
      <c r="H17" s="2"/>
    </row>
  </sheetData>
  <mergeCells count="3">
    <mergeCell ref="B2:B7"/>
    <mergeCell ref="F14:F15"/>
    <mergeCell ref="B11:D1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Joscelino</dc:creator>
  <cp:lastModifiedBy>Joscelino</cp:lastModifiedBy>
  <dcterms:created xsi:type="dcterms:W3CDTF">2020-05-25T23:24:54Z</dcterms:created>
  <dcterms:modified xsi:type="dcterms:W3CDTF">2020-05-25T23:58:27Z</dcterms:modified>
</cp:coreProperties>
</file>