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ORTE\Desktop\Whatsapp_bot\"/>
    </mc:Choice>
  </mc:AlternateContent>
  <xr:revisionPtr revIDLastSave="0" documentId="13_ncr:1_{068F242C-064F-4B54-B83F-C36698F1ABF5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Hoja1" sheetId="1" r:id="rId1"/>
    <sheet name="Hoja1 (4)" sheetId="2" r:id="rId2"/>
    <sheet name="si" sheetId="3" r:id="rId3"/>
    <sheet name="Hoja1 (3)" sheetId="4" r:id="rId4"/>
    <sheet name="fin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5" l="1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B4" i="4"/>
  <c r="C4" i="4" s="1"/>
  <c r="D4" i="4" s="1"/>
  <c r="E4" i="4" s="1"/>
  <c r="F4" i="4" s="1"/>
  <c r="G4" i="4" s="1"/>
  <c r="H4" i="4" s="1"/>
  <c r="B3" i="4"/>
  <c r="C3" i="4" s="1"/>
  <c r="D3" i="4" s="1"/>
  <c r="E3" i="4" s="1"/>
  <c r="F3" i="4" s="1"/>
  <c r="G3" i="4" s="1"/>
  <c r="H3" i="4" s="1"/>
  <c r="B2" i="4"/>
  <c r="C2" i="4" s="1"/>
  <c r="D2" i="4" s="1"/>
  <c r="E2" i="4" s="1"/>
  <c r="F2" i="4" s="1"/>
  <c r="G2" i="4" s="1"/>
  <c r="H2" i="4" s="1"/>
  <c r="K4" i="3"/>
  <c r="K3" i="3"/>
  <c r="K2" i="3"/>
  <c r="K4" i="2"/>
  <c r="K3" i="2"/>
  <c r="K2" i="2"/>
  <c r="E3" i="1"/>
  <c r="E2" i="1"/>
</calcChain>
</file>

<file path=xl/sharedStrings.xml><?xml version="1.0" encoding="utf-8"?>
<sst xmlns="http://schemas.openxmlformats.org/spreadsheetml/2006/main" count="294" uniqueCount="116">
  <si>
    <t>Nombre materia</t>
  </si>
  <si>
    <t>grupo</t>
  </si>
  <si>
    <t>modulo</t>
  </si>
  <si>
    <t>gestion</t>
  </si>
  <si>
    <t>DISEÑO DE COMPILADORES</t>
  </si>
  <si>
    <t>A</t>
  </si>
  <si>
    <t>1/2022</t>
  </si>
  <si>
    <t>PROYECTO INTEGRADOR DE DESARROLLO DE SOLUCIONES EMPRESARIALES</t>
  </si>
  <si>
    <t>B</t>
  </si>
  <si>
    <t>TALLER DE GRADUACION</t>
  </si>
  <si>
    <t>C</t>
  </si>
  <si>
    <t>Nombre</t>
  </si>
  <si>
    <t>DISEÑO</t>
  </si>
  <si>
    <t>DE</t>
  </si>
  <si>
    <t>COMPILADORES</t>
  </si>
  <si>
    <t>PROYECTO</t>
  </si>
  <si>
    <t>INTEGRADOR</t>
  </si>
  <si>
    <t>DESARROLLO</t>
  </si>
  <si>
    <t>SOLUCIONES</t>
  </si>
  <si>
    <t>EMPRESARIALES</t>
  </si>
  <si>
    <t>TALLER</t>
  </si>
  <si>
    <t>GRADUACION</t>
  </si>
  <si>
    <t>abreviacion</t>
  </si>
  <si>
    <t>abreviacion-texto</t>
  </si>
  <si>
    <t>MATEMÁTICAS</t>
  </si>
  <si>
    <t>DISCRETAS</t>
  </si>
  <si>
    <t>W</t>
  </si>
  <si>
    <t>W1</t>
  </si>
  <si>
    <t>FUNDAMENTOS</t>
  </si>
  <si>
    <t>CIENCIA</t>
  </si>
  <si>
    <t>COMPUTACION</t>
  </si>
  <si>
    <t>M</t>
  </si>
  <si>
    <t>M1</t>
  </si>
  <si>
    <t>ADMINISTRACION</t>
  </si>
  <si>
    <t>PROGRAMACION</t>
  </si>
  <si>
    <t>BASE</t>
  </si>
  <si>
    <t>DATOS</t>
  </si>
  <si>
    <t>INTRODUCCIÓN</t>
  </si>
  <si>
    <t>INFORMÁTICA</t>
  </si>
  <si>
    <t>1M</t>
  </si>
  <si>
    <t>INFORMATICA</t>
  </si>
  <si>
    <t>APLICADA</t>
  </si>
  <si>
    <t>TEC</t>
  </si>
  <si>
    <t>PROGRAMACIÓN</t>
  </si>
  <si>
    <t>LÓGICA</t>
  </si>
  <si>
    <t>FUNCIONAL</t>
  </si>
  <si>
    <t>S1</t>
  </si>
  <si>
    <t>2M</t>
  </si>
  <si>
    <t>INTR INFO   Grp.2M</t>
  </si>
  <si>
    <t>F</t>
  </si>
  <si>
    <t>INFO APLI TEC  Grp.F</t>
  </si>
  <si>
    <t>ORGANIZACIÓN</t>
  </si>
  <si>
    <t>ARQUITECTURA</t>
  </si>
  <si>
    <t>COMPUTADORAS</t>
  </si>
  <si>
    <t>ORGA ARQU COM  Grp.A</t>
  </si>
  <si>
    <t>ADMINISTRACIÓN</t>
  </si>
  <si>
    <t>SISTEMAS</t>
  </si>
  <si>
    <t>OPERATIVOS</t>
  </si>
  <si>
    <t>ADMI SIST OPE  Grp.A</t>
  </si>
  <si>
    <t>INFRAESTRUCTURA</t>
  </si>
  <si>
    <t>TI</t>
  </si>
  <si>
    <t>TECNOLOGÍAS</t>
  </si>
  <si>
    <t>EMERGENTES</t>
  </si>
  <si>
    <t>INFR TI TEC EME Grp.S1</t>
  </si>
  <si>
    <t>COMUNICACION</t>
  </si>
  <si>
    <t>I</t>
  </si>
  <si>
    <t>COMU I   Grp.A</t>
  </si>
  <si>
    <t>COMUNICACIÓN</t>
  </si>
  <si>
    <t>FUND COMU   Grp.A</t>
  </si>
  <si>
    <t>TEORIA</t>
  </si>
  <si>
    <t>COMUNICACIONES</t>
  </si>
  <si>
    <t>TEOR COMU   Grp.C</t>
  </si>
  <si>
    <t>INTR INFO   Grp.F</t>
  </si>
  <si>
    <t>SEMI</t>
  </si>
  <si>
    <t>INTR INFO SEM  Grp.B</t>
  </si>
  <si>
    <t>EMPRESARIAL</t>
  </si>
  <si>
    <t>11</t>
  </si>
  <si>
    <t>PROY EMPR   Grp.11</t>
  </si>
  <si>
    <t>L</t>
  </si>
  <si>
    <t>MATE DISC   Grp.L</t>
  </si>
  <si>
    <t>J</t>
  </si>
  <si>
    <t>FUND CIEN COM  Grp.J</t>
  </si>
  <si>
    <t>E</t>
  </si>
  <si>
    <t>INFO APLI TEC  Grp.E</t>
  </si>
  <si>
    <t>TALL PROG   Grp.B</t>
  </si>
  <si>
    <t>ORGA ARQU COM  Grp.S1</t>
  </si>
  <si>
    <t>SN</t>
  </si>
  <si>
    <t>ADMI SIST OPE  Grp.SN</t>
  </si>
  <si>
    <t>INFR TI TEC EME Grp.SN</t>
  </si>
  <si>
    <t>ANTENAS</t>
  </si>
  <si>
    <t>RADIO</t>
  </si>
  <si>
    <t>R1</t>
  </si>
  <si>
    <t>ANTE SIST RAD  Grp.R1</t>
  </si>
  <si>
    <t>REDES</t>
  </si>
  <si>
    <t>RN</t>
  </si>
  <si>
    <t>TALL REDE   Grp.RN</t>
  </si>
  <si>
    <t>CABLEADO</t>
  </si>
  <si>
    <t>ESTRUCTURADO</t>
  </si>
  <si>
    <t>R2</t>
  </si>
  <si>
    <t>DISE CABL EST  Grp.R2</t>
  </si>
  <si>
    <t>CABL ESTR   Grp.RN</t>
  </si>
  <si>
    <t>INSTALACION</t>
  </si>
  <si>
    <t>H</t>
  </si>
  <si>
    <t>INST REDE   Grp.H</t>
  </si>
  <si>
    <t>INTR INFO SEM  Grp.C</t>
  </si>
  <si>
    <t>III</t>
  </si>
  <si>
    <t>TU</t>
  </si>
  <si>
    <t>PROG III   Grp.TU</t>
  </si>
  <si>
    <t>VI</t>
  </si>
  <si>
    <t>ADMI SIST OPE VI Grp.TU</t>
  </si>
  <si>
    <t>APLICACIONES</t>
  </si>
  <si>
    <t>DESA APLI VI  Grp.TU</t>
  </si>
  <si>
    <t>COMPUTACIÓN</t>
  </si>
  <si>
    <t>PARALELA</t>
  </si>
  <si>
    <t>DISTRIBUIDA</t>
  </si>
  <si>
    <t>COMP PARA DIS  Grp.TU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</si>
</sst>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49" fontId="0" fillId="0" borderId="0" xfId="0" applyNumberFormat="1"/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3" sqref="E3"/>
    </sheetView>
  </sheetViews>
  <sheetFormatPr baseColWidth="10" defaultRowHeight="14.4" x14ac:dyDescent="0.3"/>
  <cols>
    <col min="1" max="1" width="64" bestFit="1" customWidth="1"/>
    <col min="4" max="4" width="11.5546875" style="2" customWidth="1"/>
    <col min="5" max="5" width="42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s="2" t="s">
        <v>3</v>
      </c>
    </row>
    <row r="2" spans="1:5" x14ac:dyDescent="0.3">
      <c r="A2" t="s">
        <v>4</v>
      </c>
      <c r="B2" t="s">
        <v>5</v>
      </c>
      <c r="C2">
        <v>1</v>
      </c>
      <c r="D2" s="2" t="s">
        <v>6</v>
      </c>
      <c r="E2" t="str">
        <f>A2&amp;" Grp."&amp;B2&amp;" Mod."&amp;C2&amp;" - "&amp;D2</f>
        <v>DISEÑO DE COMPILADORES Grp.A Mod.1 - 1/2022</v>
      </c>
    </row>
    <row r="3" spans="1:5" x14ac:dyDescent="0.3">
      <c r="A3" t="s">
        <v>7</v>
      </c>
      <c r="B3" t="s">
        <v>8</v>
      </c>
      <c r="C3">
        <v>1</v>
      </c>
      <c r="D3" s="2" t="s">
        <v>6</v>
      </c>
      <c r="E3" t="str">
        <f>MID(A3,1,3)&amp;" Grp."&amp;B2&amp;" Mod."&amp;C2&amp;" - "&amp;D2</f>
        <v>PRO Grp.A Mod.1 - 1/2022</v>
      </c>
    </row>
    <row r="4" spans="1:5" ht="15.6" customHeight="1" x14ac:dyDescent="0.3">
      <c r="A4" s="1" t="s">
        <v>9</v>
      </c>
      <c r="B4" t="s">
        <v>10</v>
      </c>
      <c r="C4">
        <v>1</v>
      </c>
      <c r="D4" s="2" t="s">
        <v>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E19" sqref="E19"/>
    </sheetView>
  </sheetViews>
  <sheetFormatPr baseColWidth="10" defaultRowHeight="14.4" x14ac:dyDescent="0.3"/>
  <cols>
    <col min="1" max="1" width="9.88671875" style="4" bestFit="1" customWidth="1"/>
    <col min="2" max="2" width="12" style="4" bestFit="1" customWidth="1"/>
    <col min="3" max="3" width="14.21875" style="4" bestFit="1" customWidth="1"/>
    <col min="4" max="4" width="11.88671875" style="5" bestFit="1" customWidth="1"/>
    <col min="5" max="5" width="3.21875" style="4" bestFit="1" customWidth="1"/>
    <col min="6" max="6" width="11.6640625" style="4" bestFit="1" customWidth="1"/>
    <col min="7" max="7" width="14.33203125" style="4" bestFit="1" customWidth="1"/>
    <col min="8" max="10" width="11.5546875" style="4" customWidth="1"/>
    <col min="11" max="11" width="46.109375" bestFit="1" customWidth="1"/>
  </cols>
  <sheetData>
    <row r="1" spans="1:11" x14ac:dyDescent="0.3">
      <c r="A1" s="14" t="s">
        <v>11</v>
      </c>
      <c r="B1" s="15"/>
      <c r="C1" s="15"/>
      <c r="D1" s="16"/>
      <c r="E1" s="15"/>
      <c r="F1" s="15"/>
      <c r="G1" s="15"/>
      <c r="H1" s="7" t="s">
        <v>1</v>
      </c>
      <c r="I1" s="7" t="s">
        <v>2</v>
      </c>
      <c r="J1" s="3" t="s">
        <v>3</v>
      </c>
    </row>
    <row r="2" spans="1:11" x14ac:dyDescent="0.3">
      <c r="A2" s="4" t="s">
        <v>12</v>
      </c>
      <c r="B2" s="4" t="s">
        <v>13</v>
      </c>
      <c r="C2" s="4" t="s">
        <v>14</v>
      </c>
      <c r="H2" s="4" t="s">
        <v>5</v>
      </c>
      <c r="I2" s="4">
        <v>1</v>
      </c>
      <c r="J2" s="5" t="s">
        <v>6</v>
      </c>
      <c r="K2" t="str">
        <f>CONCATENATE(MID(A2,1,4),".",MID(B2,1,4),".",MID(C2,1,4)," Grp.",H2," Mod.",I2," Grp.",J2)</f>
        <v>DISE.DE.COMP Grp.A Mod.1 Grp.1/2022</v>
      </c>
    </row>
    <row r="3" spans="1:11" x14ac:dyDescent="0.3">
      <c r="A3" s="4" t="s">
        <v>15</v>
      </c>
      <c r="B3" s="4" t="s">
        <v>16</v>
      </c>
      <c r="C3" s="4" t="s">
        <v>13</v>
      </c>
      <c r="D3" s="5" t="s">
        <v>17</v>
      </c>
      <c r="E3" s="4" t="s">
        <v>13</v>
      </c>
      <c r="F3" s="4" t="s">
        <v>18</v>
      </c>
      <c r="G3" s="4" t="s">
        <v>19</v>
      </c>
      <c r="H3" s="4" t="s">
        <v>8</v>
      </c>
      <c r="I3" s="4">
        <v>1</v>
      </c>
      <c r="J3" s="5" t="s">
        <v>6</v>
      </c>
      <c r="K3" t="str">
        <f>CONCATENATE(MID(A3,1,3),".",MID(B3,1,3),".",MID(C3,1,3),".",MID(D3,1,3),".",MID(E3,1,3),".",MID(F3,1,3),".",MID(G3,1,3)," Grp.",H3," Mod.",I3," Grp.",J3)</f>
        <v>PRO.INT.DE.DES.DE.SOL.EMP Grp.B Mod.1 Grp.1/2022</v>
      </c>
    </row>
    <row r="4" spans="1:11" ht="15.6" customHeight="1" x14ac:dyDescent="0.3">
      <c r="A4" s="6" t="s">
        <v>20</v>
      </c>
      <c r="B4" s="4" t="s">
        <v>13</v>
      </c>
      <c r="C4" s="4" t="s">
        <v>21</v>
      </c>
      <c r="H4" s="4" t="s">
        <v>10</v>
      </c>
      <c r="I4" s="4">
        <v>1</v>
      </c>
      <c r="J4" s="5" t="s">
        <v>6</v>
      </c>
      <c r="K4" t="str">
        <f>CONCATENATE(MID(A4,1,4)," ",MID(B4,1,4)," ",MID(C4,1,4)," ",MID(D4,1,4)," Grp.",H4," Mod.",I4," ",J4)</f>
        <v>TALL DE GRAD  Grp.C Mod.1 1/2022</v>
      </c>
    </row>
  </sheetData>
  <mergeCells count="1">
    <mergeCell ref="A1:G1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workbookViewId="0">
      <selection activeCell="I8" sqref="I8"/>
    </sheetView>
  </sheetViews>
  <sheetFormatPr baseColWidth="10" defaultRowHeight="14.4" x14ac:dyDescent="0.3"/>
  <cols>
    <col min="1" max="1" width="9.88671875" style="4" bestFit="1" customWidth="1"/>
    <col min="2" max="2" width="12" style="4" bestFit="1" customWidth="1"/>
    <col min="3" max="3" width="14.21875" style="4" bestFit="1" customWidth="1"/>
    <col min="4" max="4" width="11.88671875" style="5" bestFit="1" customWidth="1"/>
    <col min="5" max="5" width="3.21875" style="4" bestFit="1" customWidth="1"/>
    <col min="6" max="6" width="11.6640625" style="4" bestFit="1" customWidth="1"/>
    <col min="7" max="7" width="14.33203125" style="4" bestFit="1" customWidth="1"/>
    <col min="8" max="10" width="11.5546875" style="4" customWidth="1"/>
    <col min="11" max="11" width="46.109375" bestFit="1" customWidth="1"/>
  </cols>
  <sheetData>
    <row r="1" spans="1:11" x14ac:dyDescent="0.3">
      <c r="A1" s="14" t="s">
        <v>11</v>
      </c>
      <c r="B1" s="15"/>
      <c r="C1" s="15"/>
      <c r="D1" s="16"/>
      <c r="E1" s="15"/>
      <c r="F1" s="15"/>
      <c r="G1" s="15"/>
      <c r="H1" s="7" t="s">
        <v>1</v>
      </c>
      <c r="I1" s="7" t="s">
        <v>2</v>
      </c>
      <c r="J1" s="3" t="s">
        <v>3</v>
      </c>
    </row>
    <row r="2" spans="1:11" x14ac:dyDescent="0.3">
      <c r="A2" s="4" t="s">
        <v>12</v>
      </c>
      <c r="B2" s="4" t="s">
        <v>13</v>
      </c>
      <c r="C2" s="4" t="s">
        <v>14</v>
      </c>
      <c r="H2" s="4" t="s">
        <v>5</v>
      </c>
      <c r="I2" s="4">
        <v>1</v>
      </c>
      <c r="J2" s="5" t="s">
        <v>6</v>
      </c>
      <c r="K2" t="str">
        <f>CONCATENATE(MID(A2,1,4),".",MID(B2,1,4),".",MID(C2,1,4)," Grp.",H2," Mod.",I2," Grp.",J2)</f>
        <v>DISE.DE.COMP Grp.A Mod.1 Grp.1/2022</v>
      </c>
    </row>
    <row r="3" spans="1:11" x14ac:dyDescent="0.3">
      <c r="A3" s="4" t="s">
        <v>15</v>
      </c>
      <c r="B3" s="4" t="s">
        <v>16</v>
      </c>
      <c r="C3" s="4" t="s">
        <v>13</v>
      </c>
      <c r="D3" s="5" t="s">
        <v>17</v>
      </c>
      <c r="E3" s="4" t="s">
        <v>13</v>
      </c>
      <c r="F3" s="4" t="s">
        <v>18</v>
      </c>
      <c r="G3" s="4" t="s">
        <v>19</v>
      </c>
      <c r="H3" s="4" t="s">
        <v>8</v>
      </c>
      <c r="I3" s="4">
        <v>1</v>
      </c>
      <c r="J3" s="5" t="s">
        <v>6</v>
      </c>
      <c r="K3" t="str">
        <f>CONCATENATE(MID(A3,1,3),".",MID(B3,1,3),".",MID(C3,1,3),".",MID(D3,1,3),".",MID(E3,1,3),".",MID(F3,1,3),".",MID(G3,1,3)," Grp.",H3," Mod.",I3," Grp.",J3)</f>
        <v>PRO.INT.DE.DES.DE.SOL.EMP Grp.B Mod.1 Grp.1/2022</v>
      </c>
    </row>
    <row r="4" spans="1:11" ht="15.6" customHeight="1" x14ac:dyDescent="0.3">
      <c r="A4" s="6" t="s">
        <v>20</v>
      </c>
      <c r="B4" s="4" t="s">
        <v>13</v>
      </c>
      <c r="C4" s="4" t="s">
        <v>21</v>
      </c>
      <c r="H4" s="4" t="s">
        <v>10</v>
      </c>
      <c r="I4" s="4">
        <v>1</v>
      </c>
      <c r="J4" s="5" t="s">
        <v>6</v>
      </c>
      <c r="K4" t="str">
        <f>CONCATENATE(MID(A4,1,4)," ",MID(B4,1,4)," ",MID(C4,1,4)," ",MID(D4,1,4)," Grp.",H4," Mod.",I4," ",J4)</f>
        <v>TALL DE GRAD  Grp.C Mod.1 1/2022</v>
      </c>
    </row>
  </sheetData>
  <mergeCells count="1">
    <mergeCell ref="A1:G1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"/>
  <sheetViews>
    <sheetView workbookViewId="0">
      <selection activeCell="J6" sqref="J6"/>
    </sheetView>
  </sheetViews>
  <sheetFormatPr baseColWidth="10" defaultRowHeight="14.4" x14ac:dyDescent="0.3"/>
  <cols>
    <col min="1" max="1" width="64" bestFit="1" customWidth="1"/>
    <col min="2" max="2" width="1.88671875" bestFit="1" customWidth="1"/>
    <col min="3" max="3" width="8.21875" customWidth="1"/>
    <col min="4" max="5" width="8.88671875" bestFit="1" customWidth="1"/>
    <col min="8" max="8" width="11.5546875" style="2" customWidth="1"/>
    <col min="9" max="9" width="5.6640625" bestFit="1" customWidth="1"/>
  </cols>
  <sheetData>
    <row r="1" spans="1:1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t="s">
        <v>1</v>
      </c>
      <c r="J1" t="s">
        <v>2</v>
      </c>
      <c r="K1" s="2" t="s">
        <v>3</v>
      </c>
    </row>
    <row r="2" spans="1:11" x14ac:dyDescent="0.3">
      <c r="A2" t="s">
        <v>4</v>
      </c>
      <c r="B2">
        <f>SEARCH(" ",A2,1)</f>
        <v>7</v>
      </c>
      <c r="C2">
        <f>SEARCH(" ",A2,B2+1)</f>
        <v>10</v>
      </c>
      <c r="D2" t="e">
        <f>SEARCH(" ",A2,C2+1)</f>
        <v>#VALUE!</v>
      </c>
      <c r="E2" t="e">
        <f>SEARCH(" ",A2,D2+1)</f>
        <v>#VALUE!</v>
      </c>
      <c r="F2" t="e">
        <f>SEARCH(" ",A2,E2+1)</f>
        <v>#VALUE!</v>
      </c>
      <c r="G2" t="e">
        <f>SEARCH(" ",A2,F2+1)</f>
        <v>#VALUE!</v>
      </c>
      <c r="H2" t="e">
        <f>SEARCH(" ",A2,G2+1)</f>
        <v>#VALUE!</v>
      </c>
      <c r="I2" t="s">
        <v>5</v>
      </c>
      <c r="J2">
        <v>1</v>
      </c>
      <c r="K2" s="2" t="s">
        <v>6</v>
      </c>
    </row>
    <row r="3" spans="1:11" x14ac:dyDescent="0.3">
      <c r="A3" t="s">
        <v>7</v>
      </c>
      <c r="B3">
        <f>SEARCH(" ",A3,1)</f>
        <v>9</v>
      </c>
      <c r="C3">
        <f>SEARCH(" ",A3,B3+1)</f>
        <v>20</v>
      </c>
      <c r="D3">
        <f>SEARCH(" ",A3,C3+1)</f>
        <v>23</v>
      </c>
      <c r="E3">
        <f>SEARCH(" ",A3,D3+1)</f>
        <v>34</v>
      </c>
      <c r="F3">
        <f>SEARCH(" ",A3,E3+1)</f>
        <v>37</v>
      </c>
      <c r="G3">
        <f>SEARCH(" ",A3,F3+1)</f>
        <v>48</v>
      </c>
      <c r="H3" t="e">
        <f>SEARCH(" ",A3,G3+1)</f>
        <v>#VALUE!</v>
      </c>
      <c r="I3" t="s">
        <v>8</v>
      </c>
      <c r="J3">
        <v>1</v>
      </c>
      <c r="K3" s="2" t="s">
        <v>6</v>
      </c>
    </row>
    <row r="4" spans="1:11" ht="15.6" customHeight="1" x14ac:dyDescent="0.3">
      <c r="A4" s="1" t="s">
        <v>9</v>
      </c>
      <c r="B4">
        <f>SEARCH(" ",A4,1)</f>
        <v>7</v>
      </c>
      <c r="C4">
        <f>SEARCH(" ",A4,B4+1)</f>
        <v>10</v>
      </c>
      <c r="D4" t="e">
        <f>SEARCH(" ",A4,C4+1)</f>
        <v>#VALUE!</v>
      </c>
      <c r="E4" t="e">
        <f>SEARCH(" ",A4,D4+1)</f>
        <v>#VALUE!</v>
      </c>
      <c r="F4" t="e">
        <f>SEARCH(" ",A4,E4+1)</f>
        <v>#VALUE!</v>
      </c>
      <c r="G4" t="e">
        <f>SEARCH(" ",A4,F4+1)</f>
        <v>#VALUE!</v>
      </c>
      <c r="H4" t="e">
        <f>SEARCH(" ",A4,G4+1)</f>
        <v>#VALUE!</v>
      </c>
      <c r="I4" t="s">
        <v>10</v>
      </c>
      <c r="J4">
        <v>1</v>
      </c>
      <c r="K4" s="2" t="s">
        <v>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9"/>
  <sheetViews>
    <sheetView tabSelected="1" topLeftCell="A25" zoomScale="115" zoomScaleNormal="115" workbookViewId="0">
      <selection activeCell="J35" sqref="J35"/>
    </sheetView>
  </sheetViews>
  <sheetFormatPr baseColWidth="10" defaultRowHeight="14.4" x14ac:dyDescent="0.3"/>
  <cols>
    <col min="1" max="1" width="17.109375" style="4" bestFit="1" customWidth="1"/>
    <col min="2" max="2" width="14.5546875" style="4" bestFit="1" customWidth="1"/>
    <col min="3" max="3" width="16.88671875" style="4" bestFit="1" customWidth="1"/>
    <col min="4" max="4" width="14.5546875" style="5" bestFit="1" customWidth="1"/>
    <col min="5" max="5" width="15.21875" style="4" bestFit="1" customWidth="1"/>
    <col min="6" max="6" width="6" style="4" bestFit="1" customWidth="1"/>
    <col min="7" max="7" width="7.5546875" style="4" bestFit="1" customWidth="1"/>
    <col min="8" max="8" width="7.109375" style="4" bestFit="1" customWidth="1"/>
    <col min="9" max="9" width="23.88671875" bestFit="1" customWidth="1"/>
    <col min="10" max="10" width="23.44140625" bestFit="1" customWidth="1"/>
  </cols>
  <sheetData>
    <row r="1" spans="1:10" x14ac:dyDescent="0.3">
      <c r="A1" s="17" t="s">
        <v>11</v>
      </c>
      <c r="B1" s="18"/>
      <c r="C1" s="18"/>
      <c r="D1" s="18"/>
      <c r="E1" s="19"/>
      <c r="F1" s="11" t="s">
        <v>1</v>
      </c>
      <c r="G1" s="11" t="s">
        <v>2</v>
      </c>
      <c r="H1" s="12" t="s">
        <v>3</v>
      </c>
      <c r="I1" s="12" t="s">
        <v>22</v>
      </c>
      <c r="J1" s="12" t="s">
        <v>23</v>
      </c>
    </row>
    <row r="2" spans="1:10" x14ac:dyDescent="0.3">
      <c r="A2" s="8" t="s">
        <v>24</v>
      </c>
      <c r="B2" s="8" t="s">
        <v>25</v>
      </c>
      <c r="C2" s="8"/>
      <c r="D2" s="9"/>
      <c r="E2" s="8"/>
      <c r="F2" s="8" t="s">
        <v>26</v>
      </c>
      <c r="G2" s="8">
        <v>1</v>
      </c>
      <c r="H2" s="9" t="s">
        <v>6</v>
      </c>
      <c r="I2" s="13" t="str">
        <f t="shared" ref="I2:I39" si="0">CONCATENATE(MID(A2,1,4)," ",MID(B2,1,4)," ",MID(C2,1,3)," ",MID(D2,1,3)," Grp.",F2)</f>
        <v>MATE DISC   Grp.W</v>
      </c>
      <c r="J2" s="13" t="s">
        <v>48</v>
      </c>
    </row>
    <row r="3" spans="1:10" x14ac:dyDescent="0.3">
      <c r="A3" s="8" t="s">
        <v>24</v>
      </c>
      <c r="B3" s="8" t="s">
        <v>25</v>
      </c>
      <c r="C3" s="8"/>
      <c r="D3" s="9"/>
      <c r="E3" s="8"/>
      <c r="F3" s="8" t="s">
        <v>27</v>
      </c>
      <c r="G3" s="8">
        <v>1</v>
      </c>
      <c r="H3" s="9" t="s">
        <v>6</v>
      </c>
      <c r="I3" s="13" t="str">
        <f t="shared" si="0"/>
        <v>MATE DISC   Grp.W1</v>
      </c>
      <c r="J3" s="13" t="s">
        <v>50</v>
      </c>
    </row>
    <row r="4" spans="1:10" ht="15.6" customHeight="1" x14ac:dyDescent="0.3">
      <c r="A4" s="10" t="s">
        <v>28</v>
      </c>
      <c r="B4" s="9" t="s">
        <v>29</v>
      </c>
      <c r="C4" s="8" t="s">
        <v>30</v>
      </c>
      <c r="D4" s="9"/>
      <c r="E4" s="8"/>
      <c r="F4" s="8" t="s">
        <v>31</v>
      </c>
      <c r="G4" s="8">
        <v>1</v>
      </c>
      <c r="H4" s="9" t="s">
        <v>6</v>
      </c>
      <c r="I4" s="13" t="str">
        <f t="shared" si="0"/>
        <v>FUND CIEN COM  Grp.M</v>
      </c>
      <c r="J4" s="13" t="s">
        <v>54</v>
      </c>
    </row>
    <row r="5" spans="1:10" x14ac:dyDescent="0.3">
      <c r="A5" s="8" t="e">
        <v>#REF!</v>
      </c>
      <c r="B5" s="8"/>
      <c r="C5" s="8"/>
      <c r="D5" s="9"/>
      <c r="E5" s="8"/>
      <c r="F5" s="8" t="s">
        <v>32</v>
      </c>
      <c r="G5" s="8">
        <v>1</v>
      </c>
      <c r="H5" s="9" t="s">
        <v>6</v>
      </c>
      <c r="I5" s="13" t="e">
        <f t="shared" si="0"/>
        <v>#REF!</v>
      </c>
      <c r="J5" s="13" t="s">
        <v>58</v>
      </c>
    </row>
    <row r="6" spans="1:10" x14ac:dyDescent="0.3">
      <c r="A6" s="8" t="s">
        <v>33</v>
      </c>
      <c r="B6" s="8" t="s">
        <v>34</v>
      </c>
      <c r="C6" s="8" t="s">
        <v>35</v>
      </c>
      <c r="D6" s="8" t="s">
        <v>36</v>
      </c>
      <c r="E6" s="8"/>
      <c r="F6" s="8" t="s">
        <v>10</v>
      </c>
      <c r="G6" s="8">
        <v>1</v>
      </c>
      <c r="H6" s="9" t="s">
        <v>6</v>
      </c>
      <c r="I6" s="13" t="str">
        <f t="shared" si="0"/>
        <v>ADMI PROG BAS DAT Grp.C</v>
      </c>
      <c r="J6" s="13" t="s">
        <v>63</v>
      </c>
    </row>
    <row r="7" spans="1:10" x14ac:dyDescent="0.3">
      <c r="A7" s="8" t="s">
        <v>37</v>
      </c>
      <c r="B7" s="9" t="s">
        <v>38</v>
      </c>
      <c r="C7" s="8"/>
      <c r="D7" s="9"/>
      <c r="E7" s="8"/>
      <c r="F7" s="8" t="s">
        <v>39</v>
      </c>
      <c r="G7" s="8">
        <v>1</v>
      </c>
      <c r="H7" s="9" t="s">
        <v>6</v>
      </c>
      <c r="I7" s="13" t="str">
        <f t="shared" si="0"/>
        <v>INTR INFO   Grp.1M</v>
      </c>
      <c r="J7" s="13" t="s">
        <v>66</v>
      </c>
    </row>
    <row r="8" spans="1:10" x14ac:dyDescent="0.3">
      <c r="A8" s="8" t="s">
        <v>40</v>
      </c>
      <c r="B8" s="8" t="s">
        <v>41</v>
      </c>
      <c r="C8" s="8" t="s">
        <v>42</v>
      </c>
      <c r="D8" s="9"/>
      <c r="E8" s="8"/>
      <c r="F8" s="8" t="s">
        <v>10</v>
      </c>
      <c r="G8" s="8">
        <v>1</v>
      </c>
      <c r="H8" s="9" t="s">
        <v>6</v>
      </c>
      <c r="I8" s="13" t="str">
        <f t="shared" si="0"/>
        <v>INFO APLI TEC  Grp.C</v>
      </c>
      <c r="J8" s="13" t="s">
        <v>68</v>
      </c>
    </row>
    <row r="9" spans="1:10" x14ac:dyDescent="0.3">
      <c r="A9" s="8" t="s">
        <v>43</v>
      </c>
      <c r="B9" s="8" t="s">
        <v>44</v>
      </c>
      <c r="C9" s="9" t="s">
        <v>45</v>
      </c>
      <c r="D9" s="9"/>
      <c r="E9" s="8"/>
      <c r="F9" s="8" t="s">
        <v>5</v>
      </c>
      <c r="G9" s="8">
        <v>1</v>
      </c>
      <c r="H9" s="9" t="s">
        <v>6</v>
      </c>
      <c r="I9" s="13" t="str">
        <f t="shared" si="0"/>
        <v>PROG LÓGI FUN  Grp.A</v>
      </c>
      <c r="J9" s="13" t="s">
        <v>71</v>
      </c>
    </row>
    <row r="10" spans="1:10" x14ac:dyDescent="0.3">
      <c r="A10" s="8" t="s">
        <v>15</v>
      </c>
      <c r="B10" s="8" t="s">
        <v>16</v>
      </c>
      <c r="C10" s="9" t="s">
        <v>17</v>
      </c>
      <c r="D10" s="8" t="s">
        <v>18</v>
      </c>
      <c r="E10" s="8" t="s">
        <v>19</v>
      </c>
      <c r="F10" s="8" t="s">
        <v>46</v>
      </c>
      <c r="G10" s="8">
        <v>1</v>
      </c>
      <c r="H10" s="9" t="s">
        <v>6</v>
      </c>
      <c r="I10" s="13" t="str">
        <f t="shared" si="0"/>
        <v>PROY INTE DES SOL Grp.S1</v>
      </c>
      <c r="J10" s="13" t="s">
        <v>72</v>
      </c>
    </row>
    <row r="11" spans="1:10" x14ac:dyDescent="0.3">
      <c r="A11" s="8" t="s">
        <v>37</v>
      </c>
      <c r="B11" s="9" t="s">
        <v>38</v>
      </c>
      <c r="C11" s="8"/>
      <c r="D11" s="9"/>
      <c r="E11" s="8"/>
      <c r="F11" s="8" t="s">
        <v>47</v>
      </c>
      <c r="G11" s="8">
        <v>1</v>
      </c>
      <c r="H11" s="9" t="s">
        <v>6</v>
      </c>
      <c r="I11" s="13" t="str">
        <f t="shared" si="0"/>
        <v>INTR INFO   Grp.2M</v>
      </c>
      <c r="J11" s="13" t="s">
        <v>74</v>
      </c>
    </row>
    <row r="12" spans="1:10" x14ac:dyDescent="0.3">
      <c r="A12" s="8" t="s">
        <v>40</v>
      </c>
      <c r="B12" s="8" t="s">
        <v>41</v>
      </c>
      <c r="C12" s="8" t="s">
        <v>42</v>
      </c>
      <c r="D12" s="9"/>
      <c r="E12" s="8"/>
      <c r="F12" s="8" t="s">
        <v>49</v>
      </c>
      <c r="G12" s="8">
        <v>1</v>
      </c>
      <c r="H12" s="9" t="s">
        <v>6</v>
      </c>
      <c r="I12" s="13" t="str">
        <f t="shared" si="0"/>
        <v>INFO APLI TEC  Grp.F</v>
      </c>
      <c r="J12" s="13" t="s">
        <v>77</v>
      </c>
    </row>
    <row r="13" spans="1:10" x14ac:dyDescent="0.3">
      <c r="A13" s="8" t="s">
        <v>51</v>
      </c>
      <c r="B13" s="8" t="s">
        <v>52</v>
      </c>
      <c r="C13" s="8" t="s">
        <v>53</v>
      </c>
      <c r="D13" s="9"/>
      <c r="E13" s="8"/>
      <c r="F13" s="8" t="s">
        <v>5</v>
      </c>
      <c r="G13" s="8">
        <v>1</v>
      </c>
      <c r="H13" s="9" t="s">
        <v>6</v>
      </c>
      <c r="I13" s="13" t="str">
        <f t="shared" si="0"/>
        <v>ORGA ARQU COM  Grp.A</v>
      </c>
      <c r="J13" s="13" t="s">
        <v>79</v>
      </c>
    </row>
    <row r="14" spans="1:10" x14ac:dyDescent="0.3">
      <c r="A14" s="8" t="s">
        <v>55</v>
      </c>
      <c r="B14" s="8" t="s">
        <v>56</v>
      </c>
      <c r="C14" s="9" t="s">
        <v>57</v>
      </c>
      <c r="D14" s="8"/>
      <c r="E14" s="8"/>
      <c r="F14" s="8" t="s">
        <v>5</v>
      </c>
      <c r="G14" s="8">
        <v>1</v>
      </c>
      <c r="H14" s="9" t="s">
        <v>6</v>
      </c>
      <c r="I14" s="13" t="str">
        <f t="shared" si="0"/>
        <v>ADMI SIST OPE  Grp.A</v>
      </c>
      <c r="J14" s="13" t="s">
        <v>81</v>
      </c>
    </row>
    <row r="15" spans="1:10" x14ac:dyDescent="0.3">
      <c r="A15" s="8" t="s">
        <v>59</v>
      </c>
      <c r="B15" s="8" t="s">
        <v>60</v>
      </c>
      <c r="C15" s="8" t="s">
        <v>61</v>
      </c>
      <c r="D15" s="8" t="s">
        <v>62</v>
      </c>
      <c r="E15" s="8"/>
      <c r="F15" s="8" t="s">
        <v>46</v>
      </c>
      <c r="G15" s="8">
        <v>1</v>
      </c>
      <c r="H15" s="9" t="s">
        <v>6</v>
      </c>
      <c r="I15" s="13" t="str">
        <f t="shared" si="0"/>
        <v>INFR TI TEC EME Grp.S1</v>
      </c>
      <c r="J15" s="13" t="s">
        <v>83</v>
      </c>
    </row>
    <row r="16" spans="1:10" x14ac:dyDescent="0.3">
      <c r="A16" s="8" t="s">
        <v>64</v>
      </c>
      <c r="B16" s="8" t="s">
        <v>65</v>
      </c>
      <c r="C16" s="8"/>
      <c r="D16" s="9"/>
      <c r="E16" s="8"/>
      <c r="F16" s="8" t="s">
        <v>5</v>
      </c>
      <c r="G16" s="8">
        <v>1</v>
      </c>
      <c r="H16" s="9" t="s">
        <v>6</v>
      </c>
      <c r="I16" s="13" t="str">
        <f t="shared" si="0"/>
        <v>COMU I   Grp.A</v>
      </c>
      <c r="J16" s="13" t="s">
        <v>84</v>
      </c>
    </row>
    <row r="17" spans="1:10" x14ac:dyDescent="0.3">
      <c r="A17" s="8" t="s">
        <v>28</v>
      </c>
      <c r="B17" s="8" t="s">
        <v>67</v>
      </c>
      <c r="C17" s="8"/>
      <c r="D17" s="9"/>
      <c r="E17" s="8"/>
      <c r="F17" s="8" t="s">
        <v>5</v>
      </c>
      <c r="G17" s="8">
        <v>1</v>
      </c>
      <c r="H17" s="9" t="s">
        <v>6</v>
      </c>
      <c r="I17" s="13" t="str">
        <f t="shared" si="0"/>
        <v>FUND COMU   Grp.A</v>
      </c>
      <c r="J17" s="13" t="s">
        <v>85</v>
      </c>
    </row>
    <row r="18" spans="1:10" x14ac:dyDescent="0.3">
      <c r="A18" s="8" t="s">
        <v>69</v>
      </c>
      <c r="B18" s="8" t="s">
        <v>70</v>
      </c>
      <c r="C18" s="8"/>
      <c r="D18" s="9"/>
      <c r="E18" s="8"/>
      <c r="F18" s="8" t="s">
        <v>10</v>
      </c>
      <c r="G18" s="8">
        <v>1</v>
      </c>
      <c r="H18" s="9" t="s">
        <v>6</v>
      </c>
      <c r="I18" s="13" t="str">
        <f t="shared" si="0"/>
        <v>TEOR COMU   Grp.C</v>
      </c>
      <c r="J18" s="13" t="s">
        <v>87</v>
      </c>
    </row>
    <row r="19" spans="1:10" x14ac:dyDescent="0.3">
      <c r="A19" s="8" t="s">
        <v>37</v>
      </c>
      <c r="B19" s="9" t="s">
        <v>38</v>
      </c>
      <c r="C19" s="8"/>
      <c r="D19" s="9"/>
      <c r="E19" s="8"/>
      <c r="F19" s="8" t="s">
        <v>49</v>
      </c>
      <c r="G19" s="8">
        <v>1</v>
      </c>
      <c r="H19" s="9" t="s">
        <v>6</v>
      </c>
      <c r="I19" s="13" t="str">
        <f t="shared" si="0"/>
        <v>INTR INFO   Grp.F</v>
      </c>
      <c r="J19" s="13" t="s">
        <v>88</v>
      </c>
    </row>
    <row r="20" spans="1:10" x14ac:dyDescent="0.3">
      <c r="A20" s="8" t="s">
        <v>37</v>
      </c>
      <c r="B20" s="9" t="s">
        <v>38</v>
      </c>
      <c r="C20" s="8" t="s">
        <v>73</v>
      </c>
      <c r="D20" s="9"/>
      <c r="E20" s="8"/>
      <c r="F20" s="8" t="s">
        <v>8</v>
      </c>
      <c r="G20" s="8">
        <v>1</v>
      </c>
      <c r="H20" s="9" t="s">
        <v>6</v>
      </c>
      <c r="I20" s="13" t="str">
        <f t="shared" si="0"/>
        <v>INTR INFO SEM  Grp.B</v>
      </c>
      <c r="J20" s="13" t="s">
        <v>92</v>
      </c>
    </row>
    <row r="21" spans="1:10" x14ac:dyDescent="0.3">
      <c r="A21" s="8" t="s">
        <v>15</v>
      </c>
      <c r="B21" s="8" t="s">
        <v>75</v>
      </c>
      <c r="C21" s="8"/>
      <c r="D21" s="9"/>
      <c r="E21" s="8"/>
      <c r="F21" s="8" t="s">
        <v>76</v>
      </c>
      <c r="G21" s="8">
        <v>1</v>
      </c>
      <c r="H21" s="9" t="s">
        <v>6</v>
      </c>
      <c r="I21" s="13" t="str">
        <f t="shared" si="0"/>
        <v>PROY EMPR   Grp.11</v>
      </c>
      <c r="J21" s="13" t="s">
        <v>92</v>
      </c>
    </row>
    <row r="22" spans="1:10" x14ac:dyDescent="0.3">
      <c r="A22" s="8" t="s">
        <v>24</v>
      </c>
      <c r="B22" s="8" t="s">
        <v>25</v>
      </c>
      <c r="C22" s="8"/>
      <c r="D22" s="9"/>
      <c r="E22" s="8"/>
      <c r="F22" s="8" t="s">
        <v>78</v>
      </c>
      <c r="G22" s="8">
        <v>1</v>
      </c>
      <c r="H22" s="9" t="s">
        <v>6</v>
      </c>
      <c r="I22" s="13" t="str">
        <f t="shared" si="0"/>
        <v>MATE DISC   Grp.L</v>
      </c>
      <c r="J22" s="13" t="s">
        <v>95</v>
      </c>
    </row>
    <row r="23" spans="1:10" x14ac:dyDescent="0.3">
      <c r="A23" s="8" t="s">
        <v>28</v>
      </c>
      <c r="B23" s="9" t="s">
        <v>29</v>
      </c>
      <c r="C23" s="8" t="s">
        <v>30</v>
      </c>
      <c r="D23" s="8"/>
      <c r="E23" s="8"/>
      <c r="F23" s="8" t="s">
        <v>80</v>
      </c>
      <c r="G23" s="8">
        <v>1</v>
      </c>
      <c r="H23" s="9" t="s">
        <v>6</v>
      </c>
      <c r="I23" s="13" t="str">
        <f t="shared" si="0"/>
        <v>FUND CIEN COM  Grp.J</v>
      </c>
      <c r="J23" s="13" t="s">
        <v>99</v>
      </c>
    </row>
    <row r="24" spans="1:10" x14ac:dyDescent="0.3">
      <c r="A24" s="8" t="s">
        <v>40</v>
      </c>
      <c r="B24" s="8" t="s">
        <v>41</v>
      </c>
      <c r="C24" s="8" t="s">
        <v>42</v>
      </c>
      <c r="D24" s="9"/>
      <c r="E24" s="8"/>
      <c r="F24" s="8" t="s">
        <v>82</v>
      </c>
      <c r="G24" s="8">
        <v>1</v>
      </c>
      <c r="H24" s="9" t="s">
        <v>6</v>
      </c>
      <c r="I24" s="13" t="str">
        <f t="shared" si="0"/>
        <v>INFO APLI TEC  Grp.E</v>
      </c>
      <c r="J24" s="13" t="s">
        <v>100</v>
      </c>
    </row>
    <row r="25" spans="1:10" x14ac:dyDescent="0.3">
      <c r="A25" s="8" t="s">
        <v>20</v>
      </c>
      <c r="B25" s="8" t="s">
        <v>34</v>
      </c>
      <c r="C25" s="9"/>
      <c r="D25" s="8"/>
      <c r="E25" s="8"/>
      <c r="F25" s="8" t="s">
        <v>8</v>
      </c>
      <c r="G25" s="8">
        <v>1</v>
      </c>
      <c r="H25" s="9" t="s">
        <v>6</v>
      </c>
      <c r="I25" s="13" t="str">
        <f t="shared" si="0"/>
        <v>TALL PROG   Grp.B</v>
      </c>
      <c r="J25" s="13" t="s">
        <v>103</v>
      </c>
    </row>
    <row r="26" spans="1:10" x14ac:dyDescent="0.3">
      <c r="A26" s="8" t="s">
        <v>51</v>
      </c>
      <c r="B26" s="8" t="s">
        <v>52</v>
      </c>
      <c r="C26" s="8" t="s">
        <v>53</v>
      </c>
      <c r="D26" s="9"/>
      <c r="E26" s="8"/>
      <c r="F26" s="8" t="s">
        <v>46</v>
      </c>
      <c r="G26" s="8">
        <v>1</v>
      </c>
      <c r="H26" s="9" t="s">
        <v>6</v>
      </c>
      <c r="I26" s="13" t="str">
        <f t="shared" si="0"/>
        <v>ORGA ARQU COM  Grp.S1</v>
      </c>
      <c r="J26" s="13" t="s">
        <v>104</v>
      </c>
    </row>
    <row r="27" spans="1:10" x14ac:dyDescent="0.3">
      <c r="A27" s="8" t="s">
        <v>55</v>
      </c>
      <c r="B27" s="8" t="s">
        <v>56</v>
      </c>
      <c r="C27" s="9" t="s">
        <v>57</v>
      </c>
      <c r="D27" s="8"/>
      <c r="E27" s="8"/>
      <c r="F27" s="8" t="s">
        <v>86</v>
      </c>
      <c r="G27" s="8">
        <v>1</v>
      </c>
      <c r="H27" s="9" t="s">
        <v>6</v>
      </c>
      <c r="I27" s="13" t="str">
        <f t="shared" si="0"/>
        <v>ADMI SIST OPE  Grp.SN</v>
      </c>
      <c r="J27" s="13" t="s">
        <v>107</v>
      </c>
    </row>
    <row r="28" spans="1:10" x14ac:dyDescent="0.3">
      <c r="A28" s="8" t="s">
        <v>59</v>
      </c>
      <c r="B28" s="8" t="s">
        <v>60</v>
      </c>
      <c r="C28" s="8" t="s">
        <v>61</v>
      </c>
      <c r="D28" s="8" t="s">
        <v>62</v>
      </c>
      <c r="E28" s="8"/>
      <c r="F28" s="8" t="s">
        <v>86</v>
      </c>
      <c r="G28" s="8">
        <v>1</v>
      </c>
      <c r="H28" s="9" t="s">
        <v>6</v>
      </c>
      <c r="I28" s="13" t="str">
        <f t="shared" si="0"/>
        <v>INFR TI TEC EME Grp.SN</v>
      </c>
      <c r="J28" s="13" t="s">
        <v>109</v>
      </c>
    </row>
    <row r="29" spans="1:10" x14ac:dyDescent="0.3">
      <c r="A29" s="8" t="s">
        <v>89</v>
      </c>
      <c r="B29" s="8" t="s">
        <v>56</v>
      </c>
      <c r="C29" s="8" t="s">
        <v>90</v>
      </c>
      <c r="D29" s="9"/>
      <c r="E29" s="8"/>
      <c r="F29" s="8" t="s">
        <v>91</v>
      </c>
      <c r="G29" s="8">
        <v>1</v>
      </c>
      <c r="H29" s="9" t="s">
        <v>6</v>
      </c>
      <c r="I29" s="13" t="str">
        <f t="shared" si="0"/>
        <v>ANTE SIST RAD  Grp.R1</v>
      </c>
      <c r="J29" s="13" t="s">
        <v>111</v>
      </c>
    </row>
    <row r="30" spans="1:10" x14ac:dyDescent="0.3">
      <c r="A30" s="8" t="s">
        <v>89</v>
      </c>
      <c r="B30" s="8" t="s">
        <v>56</v>
      </c>
      <c r="C30" s="8" t="s">
        <v>90</v>
      </c>
      <c r="D30" s="9"/>
      <c r="E30" s="8"/>
      <c r="F30" s="8" t="s">
        <v>91</v>
      </c>
      <c r="G30" s="8">
        <v>1</v>
      </c>
      <c r="H30" s="9" t="s">
        <v>6</v>
      </c>
      <c r="I30" s="13" t="str">
        <f t="shared" si="0"/>
        <v>ANTE SIST RAD  Grp.R1</v>
      </c>
      <c r="J30" s="13" t="s">
        <v>115</v>
      </c>
    </row>
    <row r="31" spans="1:10" x14ac:dyDescent="0.3">
      <c r="A31" s="8" t="s">
        <v>20</v>
      </c>
      <c r="B31" s="8" t="s">
        <v>93</v>
      </c>
      <c r="C31" s="9"/>
      <c r="D31" s="8"/>
      <c r="E31" s="8"/>
      <c r="F31" s="8" t="s">
        <v>94</v>
      </c>
      <c r="G31" s="8">
        <v>1</v>
      </c>
      <c r="H31" s="9" t="s">
        <v>6</v>
      </c>
      <c r="I31" s="13" t="str">
        <f t="shared" si="0"/>
        <v>TALL REDE   Grp.RN</v>
      </c>
      <c r="J31" s="13" t="s">
        <v>95</v>
      </c>
    </row>
    <row r="32" spans="1:10" x14ac:dyDescent="0.3">
      <c r="A32" s="8" t="s">
        <v>12</v>
      </c>
      <c r="B32" s="8" t="s">
        <v>96</v>
      </c>
      <c r="C32" s="9" t="s">
        <v>97</v>
      </c>
      <c r="D32" s="8"/>
      <c r="E32" s="8"/>
      <c r="F32" s="8" t="s">
        <v>98</v>
      </c>
      <c r="G32" s="8">
        <v>1</v>
      </c>
      <c r="H32" s="9" t="s">
        <v>6</v>
      </c>
      <c r="I32" s="13" t="str">
        <f t="shared" si="0"/>
        <v>DISE CABL EST  Grp.R2</v>
      </c>
      <c r="J32" s="13" t="s">
        <v>99</v>
      </c>
    </row>
    <row r="33" spans="1:10" x14ac:dyDescent="0.3">
      <c r="A33" s="8" t="s">
        <v>96</v>
      </c>
      <c r="B33" s="8" t="s">
        <v>97</v>
      </c>
      <c r="C33" s="8"/>
      <c r="D33" s="9"/>
      <c r="E33" s="8"/>
      <c r="F33" s="8" t="s">
        <v>94</v>
      </c>
      <c r="G33" s="8">
        <v>1</v>
      </c>
      <c r="H33" s="9" t="s">
        <v>6</v>
      </c>
      <c r="I33" s="13" t="str">
        <f t="shared" si="0"/>
        <v>CABL ESTR   Grp.RN</v>
      </c>
      <c r="J33" s="13" t="s">
        <v>100</v>
      </c>
    </row>
    <row r="34" spans="1:10" x14ac:dyDescent="0.3">
      <c r="A34" s="8" t="s">
        <v>101</v>
      </c>
      <c r="B34" s="8" t="s">
        <v>93</v>
      </c>
      <c r="C34" s="8"/>
      <c r="D34" s="9"/>
      <c r="E34" s="8"/>
      <c r="F34" s="8" t="s">
        <v>102</v>
      </c>
      <c r="G34" s="8">
        <v>1</v>
      </c>
      <c r="H34" s="9" t="s">
        <v>6</v>
      </c>
      <c r="I34" s="13" t="str">
        <f t="shared" si="0"/>
        <v>INST REDE   Grp.H</v>
      </c>
      <c r="J34" s="13" t="s">
        <v>103</v>
      </c>
    </row>
    <row r="35" spans="1:10" x14ac:dyDescent="0.3">
      <c r="A35" s="8" t="s">
        <v>37</v>
      </c>
      <c r="B35" s="9" t="s">
        <v>38</v>
      </c>
      <c r="C35" s="8" t="s">
        <v>73</v>
      </c>
      <c r="D35" s="9"/>
      <c r="E35" s="8"/>
      <c r="F35" s="8" t="s">
        <v>10</v>
      </c>
      <c r="G35" s="8">
        <v>1</v>
      </c>
      <c r="H35" s="9" t="s">
        <v>6</v>
      </c>
      <c r="I35" s="13" t="str">
        <f t="shared" si="0"/>
        <v>INTR INFO SEM  Grp.C</v>
      </c>
      <c r="J35" s="13" t="s">
        <v>104</v>
      </c>
    </row>
    <row r="36" spans="1:10" x14ac:dyDescent="0.3">
      <c r="A36" s="8" t="s">
        <v>34</v>
      </c>
      <c r="B36" s="8" t="s">
        <v>105</v>
      </c>
      <c r="C36" s="8"/>
      <c r="D36" s="9"/>
      <c r="E36" s="8"/>
      <c r="F36" s="8" t="s">
        <v>106</v>
      </c>
      <c r="G36" s="8">
        <v>1</v>
      </c>
      <c r="H36" s="9" t="s">
        <v>6</v>
      </c>
      <c r="I36" s="13" t="str">
        <f t="shared" si="0"/>
        <v>PROG III   Grp.TU</v>
      </c>
      <c r="J36" s="13" t="s">
        <v>107</v>
      </c>
    </row>
    <row r="37" spans="1:10" x14ac:dyDescent="0.3">
      <c r="A37" s="8" t="s">
        <v>33</v>
      </c>
      <c r="B37" s="8" t="s">
        <v>56</v>
      </c>
      <c r="C37" s="9" t="s">
        <v>57</v>
      </c>
      <c r="D37" s="8" t="s">
        <v>108</v>
      </c>
      <c r="E37" s="8"/>
      <c r="F37" s="8" t="s">
        <v>106</v>
      </c>
      <c r="G37" s="8">
        <v>1</v>
      </c>
      <c r="H37" s="9" t="s">
        <v>6</v>
      </c>
      <c r="I37" s="13" t="str">
        <f t="shared" si="0"/>
        <v>ADMI SIST OPE VI Grp.TU</v>
      </c>
      <c r="J37" s="13" t="s">
        <v>109</v>
      </c>
    </row>
    <row r="38" spans="1:10" x14ac:dyDescent="0.3">
      <c r="A38" s="8" t="s">
        <v>17</v>
      </c>
      <c r="B38" s="8" t="s">
        <v>110</v>
      </c>
      <c r="C38" s="9" t="s">
        <v>108</v>
      </c>
      <c r="D38" s="8"/>
      <c r="E38" s="8"/>
      <c r="F38" s="8" t="s">
        <v>106</v>
      </c>
      <c r="G38" s="8">
        <v>1</v>
      </c>
      <c r="H38" s="9" t="s">
        <v>6</v>
      </c>
      <c r="I38" s="13" t="str">
        <f t="shared" si="0"/>
        <v>DESA APLI VI  Grp.TU</v>
      </c>
      <c r="J38" s="13" t="s">
        <v>111</v>
      </c>
    </row>
    <row r="39" spans="1:10" x14ac:dyDescent="0.3">
      <c r="A39" s="8" t="s">
        <v>112</v>
      </c>
      <c r="B39" s="8" t="s">
        <v>113</v>
      </c>
      <c r="C39" s="9" t="s">
        <v>114</v>
      </c>
      <c r="D39" s="9"/>
      <c r="E39" s="8"/>
      <c r="F39" s="8" t="s">
        <v>106</v>
      </c>
      <c r="G39" s="8">
        <v>1</v>
      </c>
      <c r="H39" s="9" t="s">
        <v>6</v>
      </c>
      <c r="I39" s="13" t="str">
        <f t="shared" si="0"/>
        <v>COMP PARA DIS  Grp.TU</v>
      </c>
      <c r="J39" s="13" t="s">
        <v>115</v>
      </c>
    </row>
  </sheetData>
  <mergeCells count="1">
    <mergeCell ref="A1:E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Hoja1 (4)</vt:lpstr>
      <vt:lpstr>si</vt:lpstr>
      <vt:lpstr>Hoja1 (3)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Anahi</dc:creator>
  <cp:lastModifiedBy>SOPORTE</cp:lastModifiedBy>
  <dcterms:created xsi:type="dcterms:W3CDTF">2022-02-03T15:05:41Z</dcterms:created>
  <dcterms:modified xsi:type="dcterms:W3CDTF">2022-02-10T16:18:14Z</dcterms:modified>
</cp:coreProperties>
</file>