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false" xWindow="0" yWindow="0" windowWidth="16384" windowHeight="8192" tabRatio="672" firstSheet="0" activeTab="0"/>
  </bookViews>
  <sheets>
    <sheet name="Final VPPE Puerto" sheetId="1" state="visible" r:id="rId2"/>
    <sheet name="Hoja2" sheetId="2" state="visible" r:id="rId3"/>
    <sheet name="Hoja1" sheetId="3" state="hidden" r:id="rId4"/>
  </sheets>
  <externalReferences>
    <externalReference r:id="rId5"/>
  </externalReferences>
  <definedNames>
    <definedName function="false" hidden="true" localSheetId="0" name="_xlnm._FilterDatabase" vbProcedure="false">'Final VPPE Puerto'!$A$1:$AH$78</definedName>
    <definedName function="false" hidden="false" name="Estado" vbProcedure="false">hoja1!#ref!</definedName>
    <definedName function="false" hidden="false" name="EstadoCdeA" vbProcedure="false">Hoja1!$A$1:$A$2</definedName>
    <definedName function="false" hidden="false" name="FinalSimin" vbProcedure="false">Hoja1!$A$23:$A$24</definedName>
    <definedName function="false" hidden="false" name="SIMIN" vbProcedure="false">Hoja1!$A$4:$A$5</definedName>
    <definedName function="false" hidden="false" name="StatusCtto" vbProcedure="false">Hoja1!$A$1:$A$2</definedName>
    <definedName function="false" hidden="false" name="TipoESED" vbProcedure="false">Hoja1!$C$2:$C$3</definedName>
    <definedName function="false" hidden="false" name="vas" vbProcedure="false">[1]Hoja1!$A$1:$A$2</definedName>
    <definedName function="false" hidden="false" name="Vigencia" vbProcedure="false">Hoja1!$A$16:$A$20</definedName>
    <definedName function="false" hidden="false" name="VP" vbProcedure="false">Hoja1!$A$7:$A$13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T2" authorId="0">
      <text>
        <r>
          <rPr>
            <sz val="11"/>
            <color rgb="FF000000"/>
            <rFont val="Calibri"/>
            <family val="2"/>
            <charset val="1"/>
          </rPr>
          <t xml:space="preserve">clb:
</t>
        </r>
        <r>
          <rPr>
            <sz val="9"/>
            <color rgb="FF000000"/>
            <rFont val="Tahoma"/>
            <family val="2"/>
            <charset val="1"/>
          </rPr>
          <t xml:space="preserve">Si de una revisión a otra no hay avance, o es muy poco, indicar en Observaciones para tomar contacto con quien corresponda.</t>
        </r>
      </text>
    </comment>
    <comment ref="X2" authorId="0">
      <text>
        <r>
          <rPr>
            <sz val="11"/>
            <color rgb="FF000000"/>
            <rFont val="Calibri"/>
            <family val="2"/>
            <charset val="1"/>
          </rPr>
          <t xml:space="preserve">Para respaldo de Simin vincular  el Link  al reservorio disco G (permite a Barbara no envíe respaldo más de una vez, especialmente en cambios de turno.)</t>
        </r>
      </text>
    </comment>
    <comment ref="Z2" authorId="0">
      <text>
        <r>
          <rPr>
            <sz val="11"/>
            <color rgb="FF000000"/>
            <rFont val="Calibri"/>
            <family val="2"/>
            <charset val="1"/>
          </rPr>
          <t xml:space="preserve">Indicar avance a la fecha de revisión por parte de ICRP, según última versión del formulario de requisitos legales. (Obligatiorio que revisiones e ingreso a SIMIN quede en disco G.) Si se ingresa a SIMIN con % inferior a 100 indicar quién autorizó.</t>
        </r>
      </text>
    </comment>
  </commentList>
</comments>
</file>

<file path=xl/sharedStrings.xml><?xml version="1.0" encoding="utf-8"?>
<sst xmlns="http://schemas.openxmlformats.org/spreadsheetml/2006/main" count="1299" uniqueCount="483">
  <si>
    <t xml:space="preserve">INFORMACIÓN GENERAL</t>
  </si>
  <si>
    <t xml:space="preserve">ESTADO DE AVANCE CARPETA DE ARRANQUE</t>
  </si>
  <si>
    <t xml:space="preserve">CONTRATOS Y OS</t>
  </si>
  <si>
    <t xml:space="preserve">E (Esporádica) / P (Permanente)</t>
  </si>
  <si>
    <t xml:space="preserve">VP</t>
  </si>
  <si>
    <t xml:space="preserve">Gerencia</t>
  </si>
  <si>
    <t xml:space="preserve">Superintendencia</t>
  </si>
  <si>
    <t xml:space="preserve">Nombre de Empresa con Contrato Principal </t>
  </si>
  <si>
    <t xml:space="preserve">ESED Subcontrato u OS</t>
  </si>
  <si>
    <t xml:space="preserve">N° de Contrato / Subcontrato /OS</t>
  </si>
  <si>
    <t xml:space="preserve">Descripción del Contrato</t>
  </si>
  <si>
    <t xml:space="preserve">Dotación</t>
  </si>
  <si>
    <t xml:space="preserve">Inicio 
Ctto</t>
  </si>
  <si>
    <t xml:space="preserve">Término Ctto</t>
  </si>
  <si>
    <t xml:space="preserve">ICRP CMDIC (Solicitante) = Link a documento o e-mail</t>
  </si>
  <si>
    <t xml:space="preserve">Adm CMDIC</t>
  </si>
  <si>
    <t xml:space="preserve">Adm ESED</t>
  </si>
  <si>
    <t xml:space="preserve">cel Adm ESED</t>
  </si>
  <si>
    <t xml:space="preserve">e - mail Adm ESED</t>
  </si>
  <si>
    <t xml:space="preserve">Equipo ICPR Asignado</t>
  </si>
  <si>
    <t xml:space="preserve">Fecha Contacto MAS+C Con ESED</t>
  </si>
  <si>
    <t xml:space="preserve">Fecha revisión C de A </t>
  </si>
  <si>
    <t xml:space="preserve">N°de revisión</t>
  </si>
  <si>
    <t xml:space="preserve">% avance  C de A</t>
  </si>
  <si>
    <t xml:space="preserve">Evidencia de Aprobación CA, Formularios con firmas de 2 Adm.)</t>
  </si>
  <si>
    <t xml:space="preserve">Fecha envío SIMIN</t>
  </si>
  <si>
    <t xml:space="preserve">ID de Ingreso SIMIN (Status)</t>
  </si>
  <si>
    <t xml:space="preserve">Estado de CA</t>
  </si>
  <si>
    <t xml:space="preserve">Observaciones (Continuidad Operacional)</t>
  </si>
  <si>
    <t xml:space="preserve">UBICACIÓN </t>
  </si>
  <si>
    <t xml:space="preserve">MUTUALIDAD</t>
  </si>
  <si>
    <t xml:space="preserve">días para vencimiento  ctto / OS (Vencido = Rojo =&gt; Proceso Finalizado)</t>
  </si>
  <si>
    <t xml:space="preserve">Ingreso a SIMIN</t>
  </si>
  <si>
    <t xml:space="preserve">Status Ctto u OS (VIGENCIA)</t>
  </si>
  <si>
    <t xml:space="preserve">Estado Final ante SIMIN</t>
  </si>
  <si>
    <t xml:space="preserve">ID de Cierre de actividades</t>
  </si>
  <si>
    <t xml:space="preserve">Observaciones finales</t>
  </si>
  <si>
    <t xml:space="preserve">Permanente</t>
  </si>
  <si>
    <t xml:space="preserve">VPProyPuerto</t>
  </si>
  <si>
    <t xml:space="preserve">Construcción</t>
  </si>
  <si>
    <t xml:space="preserve">BIOS</t>
  </si>
  <si>
    <t xml:space="preserve">PRI2103A</t>
  </si>
  <si>
    <t xml:space="preserve">Saneamiento Campamentos y Acopios de Tuberías - Obras Tempranas</t>
  </si>
  <si>
    <t xml:space="preserve">Fernando Varas</t>
  </si>
  <si>
    <t xml:space="preserve">Miguel Boero</t>
  </si>
  <si>
    <t xml:space="preserve">Zoley Paez</t>
  </si>
  <si>
    <t xml:space="preserve">contacto@biosmi.cl</t>
  </si>
  <si>
    <t xml:space="preserve">DA- TG</t>
  </si>
  <si>
    <t xml:space="preserve">si</t>
  </si>
  <si>
    <t xml:space="preserve">31-03-2021: DA se envia revision 2 a empresa con 47% de cumplimiento
03-04-2021: TA se envia revision 3 a empresa con 60% de cumplimiento
05-04-2021: TA se envia revision 4 a empresa con 100% de cumplimiento, a la espera de documentos para ingreso a SIMIN
07-04-2021: TA Se ingresa a SIMIN
08-07-2021: TA se gestiona extensión de contrato con nueva fecha hasta el 31-08-2021
27-09-2021: DA se genera extension de contrato hasta el 31-12-2021. ID 302604
JA 02-03-2022: Se solicita via correo a Ethel Escobar carta conductora para el cierre o extensión de contrato.
JA 07-05-2022: Se solicita via correo a Ethel Escobar carta conductora para el cierre o extensión de contrato.</t>
  </si>
  <si>
    <t xml:space="preserve">Puerto</t>
  </si>
  <si>
    <t xml:space="preserve">Mutual de seguridad</t>
  </si>
  <si>
    <t xml:space="preserve">EXTENSIÓN ID 317143 18-01-2022</t>
  </si>
  <si>
    <t xml:space="preserve">Proyecto</t>
  </si>
  <si>
    <t xml:space="preserve">BUILDTEK</t>
  </si>
  <si>
    <t xml:space="preserve">PRC21018</t>
  </si>
  <si>
    <t xml:space="preserve">“Servicio Reemplazo Sistema Distribución Concentrado Holding Tanks Puerto”</t>
  </si>
  <si>
    <t xml:space="preserve">Mauricio Malebran</t>
  </si>
  <si>
    <t xml:space="preserve">JUAN OCAMPO COLQUE</t>
  </si>
  <si>
    <t xml:space="preserve">Janeth Aguilar / Jaime Velásquez </t>
  </si>
  <si>
    <t xml:space="preserve">SI</t>
  </si>
  <si>
    <t xml:space="preserve">APROBADA EL 18-01-2022
SEM 7 18-02-2022 NP: SE AUMENTA LA DOTACION DE 8 A 66  TRABAJADORES. FOLIO 320463                                                                                                                                                                                                        15-05-2022 JV: Se realiza extension en SIMIN ID 330561     
03-08-2022 JA: Se comunica extension en SIMIN ID-341717                 
03-08-2022 JA: Se comunica en SIMIN
Actualización de Dotación ID-341714
Cambio Administrador de Contrato ID-341715      
Cambio Experto ID-341716       
JA 09/10/22 ID Extensión 350512                 
02-11-2022 NP: Se incorpora gestión de extensión de contrato con nueva fecha de termino 30-11-2022, folio 354007. Se modifica fecha de extensión al 10-11-22 folio 354083          
02-11-2022 NP: Se incorpora gestión de cambio de experto de Ester Pizarro a Constanza Osorio, folio 354084    
12-11-2022 NP: Se incorpora gestión de extensión de contrato con nueva fecha de termino 30-11-2022, folio  355370     
12-11-2022 NP: Se incorpora gestión de modificación de experto, sale Constanza Osorio y Erik Rave        
02-12-2022 JA: Se informa extensión en SIMIN. ID-356901.                   </t>
  </si>
  <si>
    <t xml:space="preserve">Puerto </t>
  </si>
  <si>
    <t xml:space="preserve">ACHS</t>
  </si>
  <si>
    <t xml:space="preserve">Informan termino de contrato en SIMIN el 16/12/22</t>
  </si>
  <si>
    <t xml:space="preserve">PULLMAN YURIS</t>
  </si>
  <si>
    <t xml:space="preserve">Transporte de Personal</t>
  </si>
  <si>
    <t xml:space="preserve">MANUEL MORALES</t>
  </si>
  <si>
    <t xml:space="preserve">APROBADA EL 19-01-2022
20-01-22 NP: SE INGRESA INICIO DE ACTIVIDADES CON FOLIO 317278-79-80
JA 15-03-2022: Se actualiza dotación en SIMIN ID:324204 
JA 28-03-2022: Se actualiza dotación en SIMIN ID:326539                                                                                                                                                                                                                                                                          15-05-2022  JV: Se ingresa extension a SIMIN ID 330562
24-05-2022: Se comunica aumento de dotación en SIMIN ID-331108.      
03-08-2022 JA: Se comunica extension en SIMIN ID-341719 
JA 09/10/22 ID Extensión 350514    
02-11-2022 NP Se incorpora gestión de extensión de contrato al 10-11-22 folio 354113   
12-11-2022 NP: Se incorpora gestión de extensión de contrato con nueva fecha de termino 30-11-2022, folio 355372      
02-12-2022 JA: Se informa extensión en SIMIN. ID-356903.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</si>
  <si>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GRUAS VARGAS</t>
  </si>
  <si>
    <t xml:space="preserve">Servicio de arriendo de gruas para PRC 21018</t>
  </si>
  <si>
    <t xml:space="preserve">Mario Briones</t>
  </si>
  <si>
    <t xml:space="preserve">m.briones@gruasvargas.cl</t>
  </si>
  <si>
    <t xml:space="preserve">06-03-2022 SEM 09 NP: Se realiza primera revisión con un 57% de cumplimeinto
09-03-2022 SEM 10 PROY NP: Se realiza segunda revisión con un 100% de cumplimiento, a la espera de documentos para inicio de actividades en SIMIN
JA 11-03-2022: Se ingresa inicio de actividades en SIMIN. 12-03-2022 Se envia respaldo a la ESED.                                                                                                                                                                                                                04-05-2022  JV: Se ingresa extension a SIMIN ID 329855                                                                                                                                                                                                                                                                                                                                                                                    15-05-2022  JV: Se ingresa extension a SIMIN ID 330563
03-08-2022 JA: Se comunica extension en SIMIN ID-341718         
JA 09/10/22 ID Extensión 350513
02-11-2022 NP: Se incorpora gestión de extensión de contrato con nueva fecha de termino 30-11-2022, folio 354085. Se genera modificación en fecha de extensión con nueva fecha de termino 10-11-2022 folio 354114.
12-11-2022 NP: Se incorpora gestión de extensión de contrato con nueva fecha de termino 30-11-2022, folio  355371
02-12-2022 JA: Se informa extensión en SIMIN. ID-356902.      </t>
  </si>
  <si>
    <t xml:space="preserve">MUTUAL</t>
  </si>
  <si>
    <t xml:space="preserve">PROYEC. EJEC.</t>
  </si>
  <si>
    <t xml:space="preserve">CONIC-BF</t>
  </si>
  <si>
    <t xml:space="preserve">PRI2024C</t>
  </si>
  <si>
    <t xml:space="preserve">Servicio de ingenieria multidisiplinaria</t>
  </si>
  <si>
    <t xml:space="preserve">Victor Aravena/Fernando Varas</t>
  </si>
  <si>
    <t xml:space="preserve">Rodrigo Castillo</t>
  </si>
  <si>
    <t xml:space="preserve">Carlos ortega</t>
  </si>
  <si>
    <t xml:space="preserve">cortega@conicbf.cl</t>
  </si>
  <si>
    <t xml:space="preserve">MAS+C</t>
  </si>
  <si>
    <t xml:space="preserve">Si</t>
  </si>
  <si>
    <t xml:space="preserve">KS: 29-11-2020 Se realiza primera revision con un 33%
PR: 05-12-2020 Se realiza segunda revisión con un 73%
05-12-2020 Segunda revisión con un 73%                                                                                                                  
08-12-2020 se realiza tercera revisión con un 100% de cumplimiento, a la espera de documentos de inicio de actividades para ingeso en SIMIN 
10-12-2020 Se ingresa inicio de actividades en SIMIN
21-08-2021 TG: Se gestiona extensión de contrato hasta el 21-02-2021
JA 02-03-2022: Se solicita via correo a Carlos Ortega carta conductora para el cierre o extensión de contrato.
JA 07-05-2022: Se solicita via correo a Carlos Ortega carta conductora para el cierre o extensión de contrato.</t>
  </si>
  <si>
    <t xml:space="preserve">INDEFINIDO</t>
  </si>
  <si>
    <t xml:space="preserve">MUTUAL C.CH.C.</t>
  </si>
  <si>
    <t xml:space="preserve">DRA</t>
  </si>
  <si>
    <t xml:space="preserve">PRI21093</t>
  </si>
  <si>
    <t xml:space="preserve">"Ingeniería de Aguas de Procesos Puerto”</t>
  </si>
  <si>
    <t xml:space="preserve">Fabian Hurtado</t>
  </si>
  <si>
    <t xml:space="preserve">Janeth Aguilar / Nicole Pizarro</t>
  </si>
  <si>
    <t xml:space="preserve">06-03-2022 SEM 09 NP: Se realiza primera revisión con un 20% de cumplimeinto
JA 13-03-22 Se solicita firmar FRL-08 a ambos administradores y reenviar para comunicar inicio de actividades en SIMIN.                                                                                                                       18-05-2022 JV Se ingresa extension a SIMIN ID 330774 30-06-2022 
JA 03-07-2022: Se envia correo al Sr. Orlando Hidalgo informando vencimiento del PRI-21093.
04-09-2022 NP: Se incorpora gestión de extensión de contrato realizada por Ximena Silva, folio 347450</t>
  </si>
  <si>
    <t xml:space="preserve">CONSTRUCCIÓN</t>
  </si>
  <si>
    <t xml:space="preserve">ELECCON</t>
  </si>
  <si>
    <t xml:space="preserve">Transportes Yuris</t>
  </si>
  <si>
    <t xml:space="preserve">PRC21071</t>
  </si>
  <si>
    <t xml:space="preserve">Ingenieria de detalle y construccion de obras civiles, para estandarizacion piscina 4500- Transporte de personal</t>
  </si>
  <si>
    <t xml:space="preserve">Manuel Morales</t>
  </si>
  <si>
    <t xml:space="preserve">DA/TG</t>
  </si>
  <si>
    <t xml:space="preserve">15-08-2021: DA revision Nº1 con 71% de cumplimiento.
17-08-2021: DA Se envia a MJMALEBRAM documentos para gestionar Simin. ID 296677-296679-296680.
JA 12-02-2022: Se envia correo a Elizabeth Abarca para solicitar la carta de cierre o extensión.
SEM 7 18-02-2022 NP: Se gestiona extensión de contrato con nueva fecha de termino 16-03-2022. folio 320464
JA 14-03-2022: Se envia correo solicitando carta de cierre o extensión.
JA 15-03-2022: Se comunica extensión en SIMIN ID: 324206.
JA 30-03-2022: Se comunica extensión en SIMIN hasta el 15/04/22 ID-326710.</t>
  </si>
  <si>
    <t xml:space="preserve">IST</t>
  </si>
  <si>
    <t xml:space="preserve">SE COMUNICA EXTENSIÓN EN SIMIN 15/01/2022 ID317139
JA 07-06-2022: Se comunica Termino de Actividades en SIMIN.</t>
  </si>
  <si>
    <t xml:space="preserve">Ingenieria de detalle y construccion de obras civiles, para estandarizacion piscina 4500</t>
  </si>
  <si>
    <t xml:space="preserve">Marcelo González Valenzuela</t>
  </si>
  <si>
    <t xml:space="preserve">marcelo.gonzales@eleccon.cl</t>
  </si>
  <si>
    <t xml:space="preserve">16-08-2021: DA se gestiona inicio de contrato en Simin. 296591-296592-296593
Nota: carpeta aun esta en revision.
27-10-2021 TG: Se actualiza dotación del personal en Puerto
JA 12-02-2022: Se envia correo a Elizabeth Abarca para solicitar la carta de cierre o extensión.
JA 16-02-2022: Se realiza extensión en SIMIN, ID-320233.
SEM 08 PROY 22-02-2022 NP: se realiza cambio de administrador, sale Cristian Montenegro y toma el cargo Marcelo Gonzales
JA 14-03-2022: Se envia correo solicitando carta de cierre o extensión.
JA 15-03-2022: Se comunica extensión en SIMIN ID:324205 
JA 30-03-2022: Se comunica extensión en SIMIN hasta el 15/04/22, ID-326709.</t>
  </si>
  <si>
    <t xml:space="preserve">Mutal de seguridad</t>
  </si>
  <si>
    <t xml:space="preserve">SE COMUNICA EXTENSIÓN EN SIMIN 15/01/2022 ID317065
JA 07-06-2022: Se comunica Termino de Actividades en SIMIN.</t>
  </si>
  <si>
    <t xml:space="preserve">HORPAT</t>
  </si>
  <si>
    <t xml:space="preserve"> Transporte de escombros para "INGENIERÍA DE DETALLE Y CONSTRUCCIÓN DE OBRAS CIVILES PARA LA ESTANDARIZACIÓN PISCINA 4.500”</t>
  </si>
  <si>
    <t xml:space="preserve">NP/ TG</t>
  </si>
  <si>
    <t xml:space="preserve">27-11-2021 NP Se realiza primera revisión con un 50% de cumplimiento
14-12-2021 NP Se realiza segunda revisión con un 100% de cumplimiento.
15-12-2021 NP Se envían documentos para inicio de actividades en SIMIN, a la espera de folio 
15-12-2021 se ingresa inicio de actividades a simin con folio 312284
JA 12-02-2022: Se envia correo a Elizabeth Abarca para solicitar la carta de cierre o extensión.
SEM 08 PROY 22-02-2022 NP: Se realiza extensión de contrato con folio 320766
JA 14-03-2022: Se envia correo solicitando carta de cierre o extensión.</t>
  </si>
  <si>
    <t xml:space="preserve">Mutual de Seguridad</t>
  </si>
  <si>
    <t xml:space="preserve">SEM 11 17-03-2022 NP: SE INCORPORA TERMINO DE ACTIVIDADES CON FOLIO 325095</t>
  </si>
  <si>
    <t xml:space="preserve">PRC21183</t>
  </si>
  <si>
    <t xml:space="preserve">Saneamiento Oficinas Proy-Puerto (Plataforma)</t>
  </si>
  <si>
    <t xml:space="preserve">SEM 7 17-02-2022 NP: Se realiza primera revisión con un 60% de cumplimiento 
SEM 7 20-02-2022 NP: Se realiza segunda revisión con un 100% de cumplimiento,  a la espera de documentos para inicio de actividades en SIMIN
SEM 8 PROYECTADA NP 21-02-2022: Se realiza inicio de actividades en SIMIN folio 320683-84-85
JA 14-03-2022: Se envia correo solicitando carta de cierre o extensión.
JA 27-03-2022: Se comunica extensión en SIMIN hasta el 20/04/22 ID-326460.
JA 24-04-2022: Se actualiza BD con fecha de extensión ID-328513 (30-05-2022)                                                                                                                                                                                        31-05-2022 JV: Se ingresa termino de actvidades en SIMIN  ID# 332477                                                                                                                                                     </t>
  </si>
  <si>
    <t xml:space="preserve">31-05-2022 JV: Se ingresa termino de actvidades en SIMIN  ID# 332477            </t>
  </si>
  <si>
    <t xml:space="preserve">YURIS</t>
  </si>
  <si>
    <t xml:space="preserve">Transporte de Personal Exterior, Turno 7x7</t>
  </si>
  <si>
    <t xml:space="preserve">Tannia Giovines/Karl Schlechter</t>
  </si>
  <si>
    <t xml:space="preserve">Janeth Aguilar / Jaime Velasquez</t>
  </si>
  <si>
    <t xml:space="preserve">JA 10-04-2022: Se solicitan las firmas del Formulario 08 para comunicar inicio de actividades en SIMIN.
JA 11-04-2022: Se comunica Inicio de Actividades en SIMIN.                                                                                                                                                                                                                                                            29-04-2022 JV:  Se envia carta a SIMIN por temino de actividades 329476             </t>
  </si>
  <si>
    <t xml:space="preserve">Se envia carta a SIMIN por termino de actividades ID 329476  29-04-2022</t>
  </si>
  <si>
    <t xml:space="preserve">EMERSON</t>
  </si>
  <si>
    <t xml:space="preserve">PRC21084</t>
  </si>
  <si>
    <t xml:space="preserve">Servicio de Configuración y Soporte a Proyectos para DCS Delta V</t>
  </si>
  <si>
    <t xml:space="preserve">Karl Shlechter</t>
  </si>
  <si>
    <t xml:space="preserve">Pablo Carvajal</t>
  </si>
  <si>
    <t xml:space="preserve">ENRIQUE MARTELLA</t>
  </si>
  <si>
    <t xml:space="preserve">31-10-2021 NP: Se realiza primera revisión con un 54% de cumplimiento, se envian hallazgos a la empresa
09-11-2021 TG: Se realiza segunda revisión alcanzando un 100% de cumplimineto, se solicitan documentos para ingreso a SIMIN
10-11-2021 TG se gestiona ingreso a SIMIN
JA 12-11-2021: Se gestiona extensión en SIMIN ID-319983.
JA 28-08-22: Se comunica vía correo el vencimiento para 01/09/2022, solicitando carta de extención o cierre para SIMIN.
05-09-2022 NP: Se incorpora gestión de extensión de contrato realizada por Ximena Silva, folio 347465 y nueva fecha de termino 31-12-2022</t>
  </si>
  <si>
    <t xml:space="preserve">no se realiza inicio</t>
  </si>
  <si>
    <t xml:space="preserve">FERROMINING</t>
  </si>
  <si>
    <t xml:space="preserve">PRC21159</t>
  </si>
  <si>
    <t xml:space="preserve">Normalización, Rediseño De Portones Y Puertas Del Stock Pile</t>
  </si>
  <si>
    <t xml:space="preserve">Alvaro Jara</t>
  </si>
  <si>
    <t xml:space="preserve">56 9 5639 0527</t>
  </si>
  <si>
    <t xml:space="preserve">ajara@ferromining.com</t>
  </si>
  <si>
    <t xml:space="preserve">TG</t>
  </si>
  <si>
    <t xml:space="preserve">05-12-2021 TG Se realiza primera revisión con un 26% de cumplimiento
08-12-2021 TG Se realiza Rev. N° 2 alcanzando un 100%, a la espera de documentos para inicio de actividades en SIMIN
11-12-2021 NP: Se realiza inicio de actividades con folio 312031
JA 12-02-2022: Se revisa actualización del CGR para Puerto.
JA 02-03-2022: Se actualizan los siguientes documentos en SIMIN;
Matriz de Riesgos ID-322238.
PSSO 2022 ID-322241
Actualización Dotación ID-322237
JA 13-08-2022: Se solicita via correo a Alex Troncoso carta conductora para el cierre o extensión de contrato que vence el 16/08/22.
JA 17-08-2022: Se comunica extención de actividades en SIMIN, ID-344158.
21-09-2022 NP: Se realiza gestión de extensión de contrato con fecha de termino 30-09-2022 y folio 349079</t>
  </si>
  <si>
    <t xml:space="preserve">Se comunica termino de actividades en SIMIN el 07/10/2022</t>
  </si>
  <si>
    <t xml:space="preserve">HINTEK</t>
  </si>
  <si>
    <t xml:space="preserve">PRC21182</t>
  </si>
  <si>
    <t xml:space="preserve">“Retiro, Traslado y Montaje Temporal de las Instalaciones VPP y ESED Puerto Patache” </t>
  </si>
  <si>
    <t xml:space="preserve">ALVARO MUÑOZ</t>
  </si>
  <si>
    <t xml:space="preserve">JA 11-02-2022: Se realiza 1era revisión. La ESED no informa dotación ni fechas de inicio/termino. Se comunican oportunidades al Sr. Alvaro Muñoz.
SEM 07 17-02-2022 NP: Se realiza segunda revisión con un 43% de cumplimiento
SEM 08 PROYECTADA NP 22-02-2022 : Se realiza tercera revisión con un 93% de cumplimiento
SEM 08 PROYECTADA NP 23-02-2022: Se realiza cuarta revisión con un 100% de cumplimiento, a la espera de los documentos para inicio de actividades en SIMIN
JA 24/02/22 Se comunica Inicio de Actividades en SIMIN.
JA 23/04/22 Se comunica extensión en SIMIN ID-328861.
JA 01/06/22 Se comunica extensión en SIMIN ID-332767 realizado por Jaime Velasquez.</t>
  </si>
  <si>
    <t xml:space="preserve">JA 01-07-2022: Se realiza cierre en SIMIN, ID-335774.</t>
  </si>
  <si>
    <t xml:space="preserve">PULLMAN SAN LUIS</t>
  </si>
  <si>
    <t xml:space="preserve">traslado de personal para “Retiro, Traslado y Montaje Temporal de las Instalaciones VPP y ESED Puerto Patache” </t>
  </si>
  <si>
    <t xml:space="preserve">Cristian Cordero</t>
  </si>
  <si>
    <t xml:space="preserve">S/I</t>
  </si>
  <si>
    <t xml:space="preserve">SEMAN 08 PROYECTADA NP: Se realiza primera revisión con un 64% de cumplimiento
SEMAN 08 PROYECTADA NP 22-02-2022: Se realiza segunda revisión con un 86% de cumplimiento 
JA 25/02/22 Se comunica Inicio de Actividades en SIMIN.
JA 23/04/22 Se comunica extensión en SIMIN ID-328862.
JA 01/06/22 Se comunica extensión en SIMIN ID-332767 realizado por Jaime Velasquez.</t>
  </si>
  <si>
    <t xml:space="preserve">JA 01-07-2022: Se realiza cierre en SIMIN, ID-335775.</t>
  </si>
  <si>
    <t xml:space="preserve">PRC-21169</t>
  </si>
  <si>
    <t xml:space="preserve">“Mejoramiento Salas de Control y 
Sala Perifericas”</t>
  </si>
  <si>
    <t xml:space="preserve">Christian Bielancic Caqueo</t>
  </si>
  <si>
    <t xml:space="preserve">cbielancic@hintek.cl</t>
  </si>
  <si>
    <t xml:space="preserve">28/03/2022 JA: Se realiza revisión Carpeta de Arranque se envian oportunidades de mejora a la ESED vía correo.                                                                                                                                      03/04/2022 JV: Se realiza 2da revision de carpeta con 84% avance, se envia documentacion a ESED para que realice las mejoras                                                                                                           06-04-2022 JV: Se realiza la 3ra revision de carpeta con 100% avance, se solicita docuemnatcion para ingreso a SIMIN
JA 13-04-2022: Se comunica Inicio de Actividades en SIMIN.
JA 23-04-2022: Se comunica cambio de administrador de contrato en SIMIN ID-328872                                                                                                                                                                                                         24-06-2022  JV: Se  ingresa extension SIMIN ID 335568
JA 13-08-2022: Se solicita via correo a Osvaldo Guerrero carta conductora para el cierre o extensión de contrato que vence el 15/08/22.
JA 16-08-2022: Se comunica extensión en SIMIN, ID-344090.
17-08-2022 NP: Se incorpora gestión de cambio de administrador realizada por Janeth Aguilar, Osvaldo se modifica por Christian Bielancic folio 344249</t>
  </si>
  <si>
    <t xml:space="preserve">18-09-2022 S incorpora gestión de cierre realizada por Ximena Silva, folio 348316</t>
  </si>
  <si>
    <t xml:space="preserve">30/03/2022 JA: Se realiza revisión Carpeta de Arranque se envian oportunidades de mejora a la ESED vía correo.                                                                                                                                        03/04/2022 JV: se realiza la 2da revision de carpeta con 93% de avances, se envia a ESED para que realice las mejoras.                                                                                                                                    14/04/2022 JV: se realiza la 3da revision de carpeta con 100% de avances, se envia documentacion a ESED                                                                                                                                                             15/04/2022 JV: se ingresa a SIMIN: IA 328444, MR 328445 y Prog.Prev 328446                                                                                                                                                                                                                        29/06/2022  JV: Se ingresa extension de contrato en SIMIN ID 335454
JA 16-08-2022: Se comunica extensión en SIMIN, ID-344093.</t>
  </si>
  <si>
    <t xml:space="preserve">18-09-2022 S incorpora gestión de cierre realizada por Ximena Silva, folio 348317</t>
  </si>
  <si>
    <t xml:space="preserve">PROYEC. EJEC</t>
  </si>
  <si>
    <t xml:space="preserve">INCA</t>
  </si>
  <si>
    <t xml:space="preserve">PRI2024B</t>
  </si>
  <si>
    <t xml:space="preserve">royecto P253 – Contratos Transversales 2020
Contrato N° PRI2024B “Servicios de Ingeniería Multidisciplinaria</t>
  </si>
  <si>
    <t xml:space="preserve">valeskamaraboli@gmail.com</t>
  </si>
  <si>
    <t xml:space="preserve">NP</t>
  </si>
  <si>
    <t xml:space="preserve">02-01-2021 Se realiza segunda revisión con un 80% de cumplimiento .
30-01-2021: DA se realiza revisión 3 de carpeta de arranque, ademas de aclaraciones telefonicas, se alcanza 86% de cumplimiento.
31-01-2021: DA se aprueba carpeta de arranque, se solicita a empresa documentos legales para gestionar ingreso a Simin
02-02-2021: DA se gestiona ingreso a Simin ID 272259
24-10-2021: TG se gestiona extensión de contrato 21-02-22
JA 02-03-2022: Se solicita via correo a Edgardo Florín carta conductora para el cierre o extensión de contrato.
JA 07-05-2022: Se solicita via correo a Edgardo Florín carta conductora para el cierre o extensión de contrato.
JA 25-05-2022: Se informa Extensión en SIMIN. ID-331178.
JA Pablo Reveco el 08/11/2022, comparte carta de extensión para comunicar en SIMIN.
10-11-2022 NP: Se incorpora gestión de extensión realizada por Janeth Aguilar, nueva fecha de termino 31-01-2023 folio 355234</t>
  </si>
  <si>
    <t xml:space="preserve">puerto</t>
  </si>
  <si>
    <t xml:space="preserve">MCN</t>
  </si>
  <si>
    <t xml:space="preserve">PRC21120</t>
  </si>
  <si>
    <t xml:space="preserve">Estandarización Barandas y Escaleras Puerto Patache</t>
  </si>
  <si>
    <t xml:space="preserve">Fabian Reyes</t>
  </si>
  <si>
    <t xml:space="preserve">+569 77770783</t>
  </si>
  <si>
    <t xml:space="preserve">pvillaseca@mcnltda.cl</t>
  </si>
  <si>
    <t xml:space="preserve">23-10-2021 TG: Se realiza rev.1 correspondiente a CA alcanzando un 70%
28-10-2021: TG se realiza rev.2 correspondiente a CA alcanzando un 100%, se solicitan documentos para ingreso a SIMIN
29-10-2021 TG, se gestiona ingreso a SIMIN
09-02-2022 Semana 06 PROY. NP: Se realiza extensión de contrato con nueva fecha de termino 15-04-22 folio 319632                                                                                                                                               14-04-2022 JV: se realiza la 1da rev carpeta par extension de contrato con 100% de avances, se envia a ESED para que prepare documentación para ingreso SIMIN                                                                                      29-06-2022 JV: Se realiza ingreso a SIMIN ID 335563 por termino de actividades                                                                                                                                                                                                                                                                                                                      15-04-2022 JV: se ingresa a SIMIN extension de contrato N° 328451                                                                                                                                                                                         31-05-2022 JV: Se ingresa extension a SIMIN ID # 332481</t>
  </si>
  <si>
    <t xml:space="preserve">Mutual Asesorias</t>
  </si>
  <si>
    <t xml:space="preserve">29-06-2022 JV: Se ingresa termino de actividades en SIMIN ID # 335563</t>
  </si>
  <si>
    <t xml:space="preserve">YANGUAS</t>
  </si>
  <si>
    <t xml:space="preserve">14-04-2022 JV: Revisión 1 CA sub ctto Yanguas avance 93%                                                                                                                                                                                                                                                        14-04-2022 JV: Revisión 2 CA sub ctto Yanguas avance 100%                                                                                                                                                                                                                                                              01-05-2022 JV: Se envia documentacion para ingreso SIMIN ID 329503, MR 329508, PP 329509                                                                                                                                                                        31-05-2022 JV: Se ingresa termino de actividades a SIMIN ID # 332485</t>
  </si>
  <si>
    <t xml:space="preserve">31-05-2022 JV: Se ingresa termino de actividades en SIMIN ID # 332485</t>
  </si>
  <si>
    <t xml:space="preserve">PRC21117</t>
  </si>
  <si>
    <t xml:space="preserve">Estandarización Grating Puerto</t>
  </si>
  <si>
    <t xml:space="preserve">Fabian Reyes Fernández</t>
  </si>
  <si>
    <t xml:space="preserve">freyes@mcnltda.cl</t>
  </si>
  <si>
    <t xml:space="preserve">TG/gb</t>
  </si>
  <si>
    <t xml:space="preserve">10-11-2021 TG: Se realiza rev.1 correspondiente a CA alcanzando un 73%
13-11-2021 NP Se realiza Rev. N° 2 alcanzando un 100%, a la espera de documentos para inicio de actividades en SIMIN
16-11-2021 GB Se realiza envio e ingreso a SIMIN
JA 12-02-2022: Se envia correo a Rodrigo Oyanadel para solicitar la carta de cierre o extensión.
JA 16-02-2022: Se realiza extensión en SIMIN, ID-320231.
JA 14-03-2022: Se envia correo solicitando carta de cierre o extensión.
JA 10-04-2022: Se comunica extensión en SIMIN el día 31/03/2022                                                                                                                                                                                                                                                                 26-05-2022 JV: Se ingresa termino de actvidades en SIMIN  ID# 332475</t>
  </si>
  <si>
    <t xml:space="preserve">25-05-2022 JV: Se ingresa termino de actvidades en SIMIN  ID# 332475</t>
  </si>
  <si>
    <t xml:space="preserve">GB / TG</t>
  </si>
  <si>
    <t xml:space="preserve">313132 - 313133 - 313134-315247</t>
  </si>
  <si>
    <t xml:space="preserve">16-11-2021 GB Se realiza rev. 1 correspondiente a carpeta de arranque alcanzando un 47% de cumplimiento
21-12-2021 PR se ingresa a SIMIN inicio de actividades
JA 12-02-2022: Se envia correo a Rodrigo Oyanadel para solicitar la carta de cierre o extensión.
JA 16-02-2022: Se realiza extensión en SIMIN, ID-320232.
JA 14-03-2022: Se envia correo solicitando carta de cierre o extensión.                                                                                                                                                                                                                                      16-03-2022  JV: Se ingresa a SIMIN el cierre sub contrato Yanguas</t>
  </si>
  <si>
    <t xml:space="preserve">SEM 11 17-03-2022 NP: SE INCORPORA TERMINO DE ACTIVIDADES CON FOLIO 325094</t>
  </si>
  <si>
    <t xml:space="preserve">PRC21144</t>
  </si>
  <si>
    <t xml:space="preserve">Construcción e instalación de nuevas líneas NASH</t>
  </si>
  <si>
    <t xml:space="preserve">Catalina Lucero</t>
  </si>
  <si>
    <t xml:space="preserve">clucero@mcnltda.cl</t>
  </si>
  <si>
    <t xml:space="preserve">17-11-21 GB: Se realiza primera revision de C.A obteniendo porcenta de cumplimiento de un 92%, quedando pendiente de revision solo punto 15, EPF aplicables 4-5-6-7.
18-11-21 TG: Se realiza rev.2 correspondiente a CA, donde se verifican puntos legales con un cumplimiento de 73%
20-11-21 TG Se realiza rev.3 correspondiente a CA, donde se verifican puntos legales con un cumplimiento de 100%, se solicitan documentos ingresos a simin.
27-11-21 NP: Se realiza inicio de actividades en SIMIN folio 310797-98-99
JA 12-02-2022: Se envia correo a Rodrigo Oyanadel para solicitar la carta de cierre o extensión.</t>
  </si>
  <si>
    <t xml:space="preserve">JA 16-02-2022: Se realiza cierre en SIMIN, ID-320229.</t>
  </si>
  <si>
    <t xml:space="preserve">PRC22017</t>
  </si>
  <si>
    <t xml:space="preserve">Cambio de Líneas de Agua Potable e Industriales</t>
  </si>
  <si>
    <t xml:space="preserve">04-05-2022 JV: Se recepciona CA para su revision
10-05-2022 JA: Rev1 con 43% avance de carpeta
18-05-2022 JA: Rev2 con 53% avance de carpeta 
22-05-2022 JA: Rev3 100% se solicita firmar Formulario 08 por ambos adm. contrato e ICRP CMDIC.
24-05-2022 JA: Se comunica Inicio de Actividades en SIMIN, ID-331024.
02-07-2022 JA: Se comunica extensión hasta el 16/07/22. ID-335808.</t>
  </si>
  <si>
    <t xml:space="preserve">18-07-2022 PR: Se ingresa término de actividades a SIMIN</t>
  </si>
  <si>
    <t xml:space="preserve">PRC21153</t>
  </si>
  <si>
    <t xml:space="preserve">Reforzamiento Estructura Soporte DI-1503, cambio de estructura metalica y estandarización de revestimiento</t>
  </si>
  <si>
    <t xml:space="preserve">TG/NP</t>
  </si>
  <si>
    <t xml:space="preserve">312399 - 312400 - 312401</t>
  </si>
  <si>
    <t xml:space="preserve">12-12-21 NP Se realiza primera revisión con un 80% de cumplimiento 
16-12-2021 NP Se realiza segunda revisión con un 100% de cumplimiento, a la espera de documentos para inicio de actividades en SIMIN
20-12-2021 PR: Se ingresa inicio de actividades a SIMIN
06-02-2022 NP SEMANA 05: SE REALIZA EXTENSION DE CONTRATO CON NUEVA FECHA DE TERMINO 15 DE ABRIL 2022, FOLIO 319499                                                                                                            31-05-2022 JV: Se ingresa extension a SIMIN ID # 332478                                                                                                                                                                                                                                                                             12-06-2022 JV:Se ingresa extension a SIMIN</t>
  </si>
  <si>
    <t xml:space="preserve">22-07-2022 NP: Se ingresa cierre de contrato gestionado por Ximena Silva, folio 340162</t>
  </si>
  <si>
    <t xml:space="preserve">TRANSPORTES RIOJA</t>
  </si>
  <si>
    <t xml:space="preserve">traslado de personal para “Reforzamiento Estructura Soporte DI-1503, cambio de estructura metalica y estandarización de revestimiento” </t>
  </si>
  <si>
    <t xml:space="preserve">Gustavo Betancourt</t>
  </si>
  <si>
    <t xml:space="preserve">09-03-2022 SEM 10 PROY NP: Se realiza primera revisión con un 67% de cumplimiento
JA 14-03-2022: Se solicita firmar FRL-08 a ambos administradores y reenviar para comunicar inicio de actividades en SIMIN.
SEM 11 NP 17-03-2022 Se incorpora inicio de actividades con folio 325080-81-82                                                                                                                                                                                                 31-05-2022 JV: Se ingresa extension a SIMIN ID # 332482                                                                                                                                                                                                                                                                   12-06-2022 JV:Se ingresa extension a SIMIN ID # 334056</t>
  </si>
  <si>
    <t xml:space="preserve">20-07-2022 PR: Se ingresa término de actividades a SIMIN</t>
  </si>
  <si>
    <t xml:space="preserve">PRC 22052</t>
  </si>
  <si>
    <t xml:space="preserve">Suministro y Montaje By Pass</t>
  </si>
  <si>
    <t xml:space="preserve">339004 - 339005 - 339006</t>
  </si>
  <si>
    <t xml:space="preserve">14-07-2022 NP: SE REALIZA PRIMERA REVISIÓN CON UN 100%
18-07-2022 PR: Se ingresa a SIMIN inicio de actividades</t>
  </si>
  <si>
    <t xml:space="preserve">27-07-2022 NP: SE INCORPORA GETSION DE CIERRE REALIZADA POR XIMENA SILVA. FECHA DE CIERRE 28-07-2022</t>
  </si>
  <si>
    <t xml:space="preserve">Infraestructura </t>
  </si>
  <si>
    <t xml:space="preserve">METACONTROL</t>
  </si>
  <si>
    <t xml:space="preserve">PRC21085</t>
  </si>
  <si>
    <t xml:space="preserve">Matriz de Riesgos Estructurales y Evaluación de Vulnerabilidad Operacionales </t>
  </si>
  <si>
    <t xml:space="preserve">Victor Zelada</t>
  </si>
  <si>
    <t xml:space="preserve"> RAQUEL CHACON QUEZADA</t>
  </si>
  <si>
    <t xml:space="preserve">raquel.chacon@metacontrol.cl</t>
  </si>
  <si>
    <t xml:space="preserve">30-06-2021 TA realiza rev.1 alcanzando un 40% de cumplimiento.
05-07-2021: DA se realiza revision Nº2 con 79%
09-07-2021: TA se realiza rev.3 alcanzando un 100% de cumplimiento, a la espera de documentación para ingreso a SIMIN.
JA 02-03-2022: Se solicita via correo a Felipe Ovalle carta conductora para el cierre o extensión de contrato.
JA 14-03-2022: Se actualiza extensión en base de datos ID 322419.</t>
  </si>
  <si>
    <t xml:space="preserve">SE COMUNICA TERMINO EN SIMIN EL 26-04-2022</t>
  </si>
  <si>
    <t xml:space="preserve">Esporádica</t>
  </si>
  <si>
    <t xml:space="preserve">Transportes Isaver</t>
  </si>
  <si>
    <t xml:space="preserve">Transporte de personal</t>
  </si>
  <si>
    <t xml:space="preserve">Pedro Santibañez</t>
  </si>
  <si>
    <t xml:space="preserve">Oscar Henriquez</t>
  </si>
  <si>
    <t xml:space="preserve">TG/DA</t>
  </si>
  <si>
    <t xml:space="preserve">15-07-2021: DA revision 1  y 2  de CA.
17-07-2021: DA se reciben documentos para gestionar ingreso a Simin. ID 291911-291912-291913
JA 02-03-2022: Se solicita via correo a Felipe Ovalle carta conductora para el cierre o extensión de contrato.
05-03-2022 SEM 09 NP: Se gestiona extensión de contrato con nueva fecha de temino 30-03-2022. Folio 322552</t>
  </si>
  <si>
    <t xml:space="preserve">SE COMUNICA TERMINO DE ACTIVIDADES EL 10-04-2022</t>
  </si>
  <si>
    <t xml:space="preserve">OCA GLOBAL</t>
  </si>
  <si>
    <t xml:space="preserve">PRC21054</t>
  </si>
  <si>
    <t xml:space="preserve">Servicio de Asistencia tecnica en terreno</t>
  </si>
  <si>
    <t xml:space="preserve">Victor Aravena</t>
  </si>
  <si>
    <t xml:space="preserve">Luis Barra</t>
  </si>
  <si>
    <t xml:space="preserve">Sebastian Díaz</t>
  </si>
  <si>
    <t xml:space="preserve">56 9 3312 5640</t>
  </si>
  <si>
    <t xml:space="preserve">sergio.franjola@ocaglobal.com</t>
  </si>
  <si>
    <t xml:space="preserve">21-04-21 TG: Se realiza rev. N°1 alcanzando un 26% de cumplimiento.
30-05-21 TG:Se realiza rev. N°2 alcanzando un 80% de cumplimiento.
05-05-21 TG: Se realiza rev. N° 3 alcanzando un 100% de cumplimiento, se envian documentos pero formulario 8 no cuenta con firma de Adm. e ICRP CMDIC.
08-05-2021: DA se gestiona inicio de contrato en Simin, a la espera de ID. ID 283390-283391-283392
JA 13-02-2022: Se envia correo a Sergio Franjola para solicitar la carta de cierre o extensión.
JA 07-05-2022: Se envia correo a Sergio Franjola para solicitar la carta de cierre o extensión.</t>
  </si>
  <si>
    <t xml:space="preserve">Achs</t>
  </si>
  <si>
    <t xml:space="preserve">RYQ</t>
  </si>
  <si>
    <t xml:space="preserve">PRC1994</t>
  </si>
  <si>
    <t xml:space="preserve">Servicios Externos para Gestión de Proyectos</t>
  </si>
  <si>
    <t xml:space="preserve">Horacio Goldmich</t>
  </si>
  <si>
    <t xml:space="preserve">Rodrigo Yañez Ormeño</t>
  </si>
  <si>
    <t xml:space="preserve">DA/CB</t>
  </si>
  <si>
    <t xml:space="preserve">03-01-2020  Se gestiona inicio de actividades en Simin
18-04-2021 TA: gestiona cambio de Adm. de contrato.
04-01-2023 JA: ID 360235 extensión en SIMIN
05-03-2023 NP: Se incorpora gestión de actualización 2023 de PSSO, folio 368733
03-04-2023 NP: Se incorpora gestión de extensión de contrato realizada por Ximena Silva, con nueva fecha de termino 30-06-23 y folio 372024
JA 26/04/2023: Se informa actualización de matrices en SIMIN ID-374782.
03/05/2023: Se realiza cambio de administrador christian ruiz tagle por Rodrigo Yañez Ormeño, folio 375239
29-06-23 RS: Se realiza gestión de extensión de contrato con nueva fecha de termino 31-07-23, folio 380591
JA 01-08-2023: La ESED envia cartas de extensión para comunicar en SIMIN hasta el 31/08/2023. ID-384453.
04-09-2023 JV: Se ingresa en SIMIN termino de actividades ID# 389426</t>
  </si>
  <si>
    <t xml:space="preserve">04-09-2023 JV: Se ingresa en SIMIN termino de actividades ID# 389426</t>
  </si>
  <si>
    <t xml:space="preserve">Transporte de Personal Exterior  </t>
  </si>
  <si>
    <t xml:space="preserve">Christian Ruiz Tagle</t>
  </si>
  <si>
    <t xml:space="preserve">9 32007189</t>
  </si>
  <si>
    <t xml:space="preserve">christian.ruiztagle@ryq.cl</t>
  </si>
  <si>
    <t xml:space="preserve">07-03-2020: Se envía formulario 8 con 100% a Esed para gestionar firmas ADC
09-03-2020: Se gestiona ingreso a Simin, se envía respaldo a mandante para enviar a subcontrato
06-01-2023 NP: Se gestiona extensión de contrato con nueva fecha de termino 31-03-2023, folio 360394
05-04-2023 NP: Se realiza gestión de extensión de contrato con nueva fecha de termino 30-06-2023 y folio 372252
29-06-23 RS: Se realiza gestión de extensión de contrato con nueva fecha de termino 31-07-23, folio 380589
JA 01-08-2023: La ESED envia cartas de extensión para comunicar en SIMIN hasta el 31/08/2023. ID-384455.
24-08-2023 JV:Se ingresa en simin extension de ctto ID#387268</t>
  </si>
  <si>
    <t xml:space="preserve">12-10-2023: Se ingresa carta a SIMIN por termino de actividades ID</t>
  </si>
  <si>
    <t xml:space="preserve">SCS</t>
  </si>
  <si>
    <t xml:space="preserve">PRC1954</t>
  </si>
  <si>
    <t xml:space="preserve">Servicios transversal de topografia</t>
  </si>
  <si>
    <t xml:space="preserve">Humberto Ansieta</t>
  </si>
  <si>
    <t xml:space="preserve">Ramon Carreño</t>
  </si>
  <si>
    <t xml:space="preserve">rcarreño@scsltda.cl</t>
  </si>
  <si>
    <t xml:space="preserve">26-08-2020 VM: A la espera de carta conductora por cambio de Administrador de contrato.
27-08-2020 VM: Se comunica telefonicamente con nuevo administrador para insistir en entrega de carta conductora.
06-08-2021: TG: Se gestiona extensión de contrato hasta el 31-12-21.
09-01-2022 RB: Se ingresa extension de ctto. 31-01-22. folio:315359./N° de ctto erroneo se envia email a EA. para modificación. 
JA 02-03-2022: Se solicita via correo a Alex Viveros carta conductora para el cierre o extensión de contrato.
SEM 09 NP 03-03-2022: Se incorpora extensión de contrato con nueva fechade termino 31-03-22 Folio 322368
JA 07-05-2022: Se solicita via correo a Alex Viveros carta conductora para el cierre o extensión de contrato.                                                                                                                                                             16-05-2022 JV: Se ingresa carta a SIMIN por termino de actividades ID 330660</t>
  </si>
  <si>
    <t xml:space="preserve">Se ingresa carta a SIMIN por termino de actividades ID 330660</t>
  </si>
  <si>
    <t xml:space="preserve">PRC 21172</t>
  </si>
  <si>
    <t xml:space="preserve">Karl Shlechter/Tannia Giovines</t>
  </si>
  <si>
    <t xml:space="preserve">JA/JV</t>
  </si>
  <si>
    <t xml:space="preserve">09-04-2022 PR:  rev.1 CA con un 33%                                                                                                                                                                                                                                                                                                          20-04-2022 NP:  rev.2 CA con un 77%                                                                                                                                                                                                                                                                                                             26-04-2022 PR:  rev.3 CA con un 100%                                                                                                                                                                                                                                                                                                                                          28-04-2022 JV:  Ingreso a SIMIN 329737; MR 329738; PP 329740       </t>
  </si>
  <si>
    <t xml:space="preserve">SE INGRESA A SIMIN CA 329378
12-10-2023: Se ingresa carta a SIMIN por termino de actividades ID</t>
  </si>
  <si>
    <t xml:space="preserve">TRANSPORTES BELLO</t>
  </si>
  <si>
    <t xml:space="preserve">PRC1945</t>
  </si>
  <si>
    <t xml:space="preserve">Transporte de carga</t>
  </si>
  <si>
    <t xml:space="preserve">Aldo Tosetti</t>
  </si>
  <si>
    <t xml:space="preserve">Hugo Bilbao</t>
  </si>
  <si>
    <t xml:space="preserve">Iquique@trasnportesbello.cl</t>
  </si>
  <si>
    <t xml:space="preserve">DA-CB</t>
  </si>
  <si>
    <t xml:space="preserve">10-03-2020 Carpeta se encuentra aprobada y el ingreso a Simin se realiza el 15/10/2019
JA 28-08-2022: Se comunica vencimiento de contrato, solicitando carta de extención o cierre para SIMIN.
JA 31-08-2022: Se comunica extensión de contrato en SIMIN, ID-347197.
NP 14-12-2022 Se incorpora extensión de contrato folio 357435
04-04-23 NP: Se incorpora gestión de extensión de contrato con nueva ha d etermino 30-06-23 y folio 372200
07-07-23 NP: Se realiza extensión de contrato con nueva fecha de termino 31-08-23, folio 381328 </t>
  </si>
  <si>
    <t xml:space="preserve">Mutual</t>
  </si>
  <si>
    <t xml:space="preserve">PRC22029</t>
  </si>
  <si>
    <t xml:space="preserve">Estandarización Lineas de Agua Limpieza Sector Espesadores Puerto CMDIC</t>
  </si>
  <si>
    <t xml:space="preserve">Karl Schlechter/Ximena Silva</t>
  </si>
  <si>
    <t xml:space="preserve">341201-02-04</t>
  </si>
  <si>
    <t xml:space="preserve">23-07-2022 NP: Se realiza primera revisión con un 71% de cumplimiento 
26-07-2022 NP: Se realiza segunda revisión con un 100% de cumplimiento. A la espera de los documentos para inicio en SIMIN.
27-07-2022 NP Se incorpora gestión de inicio realizada por Ximena Silva folio 341201-02-02
13-09-2022 JA: Se comunica extensión en SIMIN. ID-348061.</t>
  </si>
  <si>
    <t xml:space="preserve">Se comunica termino en SIMIN.</t>
  </si>
  <si>
    <t xml:space="preserve">PRC 21095</t>
  </si>
  <si>
    <t xml:space="preserve">“PRC 21095 - Construcción Sistema de Bombeo de Agua Recuperada”</t>
  </si>
  <si>
    <t xml:space="preserve">09-08-2022 NP: Se realiza primera revisión con un 57% de cumplimiento
JA 11-08-2022: Se actualiza información e ingresa ID Inicio de Actividades solicitado por Victor Aravena C.
JA 04-01-2023: ID360283 EXTENCIÓN.
JA 30-01-2023: ID363240 EXTENCIÓN.
NP: 17-02-23: SE INCORPORA INGRESO DE PSSO 2023 DEL CONTRATO. FOLIO 364130
JA 14/03/2023: Se informa Termino de Contrato en SIMIN ID-369372</t>
  </si>
  <si>
    <t xml:space="preserve">SE FINALIZA CONTRATO CON FOLIO 369372.
17-05-23 NP: SE REACTIVA CONTRATO CON FOLIO 377185
05-07-23 RS: Se envía correo con solicitud de carta de cierre a empresa, a la espera del envío d einformación.
25-07-23 NP: Se realiza gestión de cierre de contrato folio 384193</t>
  </si>
  <si>
    <t xml:space="preserve">Servicio de traslado de personal para “PRC 21095 - Construcción Sistema de Bombeo de Agua Recuperada”</t>
  </si>
  <si>
    <t xml:space="preserve">S/i</t>
  </si>
  <si>
    <t xml:space="preserve">09-08-2022 NP: Se realiza primera revisión con un 50% de cumplimiento
JA 11-08-2022: Se actualiza información e ingresa ID Inicio de Actividades solicitado por Victor Aravena C
JA 04-01-2023: ID360282 EXTENCIÓN.
02-02-23 NP: Se incorpora gestión de extensión de cobtrato realizada por Karl Schlechter, nueva fecha de termino 22-02-23 folio 363659
01-03-23: Se envia carta de cierre subcontrato para ingreso a SIMIN.
03-03-23 NP: Se incorpora gestión de cierre con folio 368566</t>
  </si>
  <si>
    <t xml:space="preserve">03-03-23 NP: Se incorpora gestión de cierre con folio 368566</t>
  </si>
  <si>
    <t xml:space="preserve">PRC-22046</t>
  </si>
  <si>
    <t xml:space="preserve">Estandarización Portón y Cierre Perimetral Faena Puerto</t>
  </si>
  <si>
    <t xml:space="preserve">349080-81-82</t>
  </si>
  <si>
    <t xml:space="preserve">14-09-2022 JA: Se comunican oportunidades de mejora a la ESED For-08.
17-09-2022 NP: Se realiza segunda revisión con un 93% de cumplimiento 
21-09-2022 NP: Se incorpora gestión de inicio de actividades realizada por Ximena Silva, folio 349080
15-11-2022 NP: Se incorpora gestión d eextensión de contrato realizada por Ximena Silva, nueva fecha de termino 10-12-22 y folio 355494
10-12-2022 NP: Se incorpora gestión de extensión de contrato con nueva fecha de termino 22-12-22, folio 357270
21-12-2022 JA: Se informa termino de contrato en SIMIN.</t>
  </si>
  <si>
    <t xml:space="preserve">PRC-22030</t>
  </si>
  <si>
    <t xml:space="preserve">“Estandarización Infraestructura Eléctrica Acceso Muelle con Concepto E. Circular y eficiencia de Energías”</t>
  </si>
  <si>
    <t xml:space="preserve">CRISTIAN BIELANCIC</t>
  </si>
  <si>
    <t xml:space="preserve">351071-72-73</t>
  </si>
  <si>
    <t xml:space="preserve">05-10-2022 JV: en 3era carpeta de arranque queda a un 100%, a la espera de docuemnatcion por parte de ESED para ingreso  SIMIN 
27-10-2022 NP: SE INCORPORA INICIO CON FOLIO 351071-72-73
Se envía documentación faltante para inicio de actividades en SIMIN, 09-10-2022.
JA 10/10/2022: PSSO ID-351072; Matriz Riesgos ID-351073</t>
  </si>
  <si>
    <t xml:space="preserve">06-01-23 Se gestiona cierre de contrato con folio 360427</t>
  </si>
  <si>
    <t xml:space="preserve">TRANSCGAL</t>
  </si>
  <si>
    <t xml:space="preserve">Solange Vega</t>
  </si>
  <si>
    <t xml:space="preserve">operaciones@transcgal.cl</t>
  </si>
  <si>
    <t xml:space="preserve">JA 07/10/2022 Se envian oportunidades de mejora a la ESED proncipal.                                                                                                                                                                                                                                                                                            16-10-2022 JV: En 2da revision CA queda a un 100%, estamos a la espera de documentacion par hacer ingreso a SIMIN
24-10-2022 JA: Matriz de riesgos ID: 353393, PSSO ID: 353394.</t>
  </si>
  <si>
    <t xml:space="preserve">06-01-23 Se gestiona cierre de contrato con folio 360398</t>
  </si>
  <si>
    <t xml:space="preserve">PRC-22038</t>
  </si>
  <si>
    <t xml:space="preserve">Rediseño Estructuras Correa 320 CV025</t>
  </si>
  <si>
    <t xml:space="preserve">16-10-2022 JV: En 1era revision CA queda a un 36%, Se envian oportunidades de mejora a la ESED.                                                                                                                                                                                                                                17-10-2022 JV: En 2da revision CA queda a un 100%, a la espera que ESED envie documentación para realizar el ingreso a SIMIN                                                                                                                                                            18-10-2022 JV: Se realiza el ingreso a SIMIN    IA #353110, MR#353111, PSSO #353112
06-03-2023 NP: Se incorpora gestión de actualización 2023 de PSSO, folio 367349
07-03-2023 NP: Se incorpora gestió de extensión de contrato con nueva fecha de termino 17-04-23 y folio 368868
17-04-23 NP: Se incorpora extensión de contrato con nueva fecha de termino 10-05-23 y folio 374001
JA 26/04/2023: Se informa actualización de dotación en SIMIN ID-374769, se actualiza a 97 trabajadores.
JA 10/05/2023: Se informa extensión en SIMIN ID-376305
JA 02/06/2023: Se informa extensión en SIMIN ID-378372.</t>
  </si>
  <si>
    <t xml:space="preserve">04-07-23 RS: Se gestiona cierre de contrato folio 381014</t>
  </si>
  <si>
    <t xml:space="preserve">Construccion</t>
  </si>
  <si>
    <t xml:space="preserve">PRC-22071</t>
  </si>
  <si>
    <t xml:space="preserve">Instalación malla inferior muelle</t>
  </si>
  <si>
    <t xml:space="preserve">PABLO MORALES</t>
  </si>
  <si>
    <t xml:space="preserve">27/10/2022</t>
  </si>
  <si>
    <t xml:space="preserve">353715-16-17</t>
  </si>
  <si>
    <t xml:space="preserve">17-10-2022 JV: En 1era revision CA queda a un 43%, a la espera que ESED envie documentación para realizar actualización
26-10-2022: La ESED debe presentar la documentación para comunicar inicio de actividades en SIMIN.
27-10-2022: Se incorpora inicio de actividades con folio 353715-16-17
20-11-2022 JA: Se informa actualización de dotación en SIMIN. ID-355723.
30-11-2022 NP: Se gestiona aumento de dotación de 40 a 62 trabajadores, folio 356737
26-11-2022 NP: Se incorpora gestión de extensión de  contrato con nueva fecha d etermino 21-01-23, folio 358366
19-01-23 NP: Se incorpora gestión de cambio de Administrador realizada por Janeth Aguilar (nuevo ADM Pablo Morales) folio 362314
21-01-23 NP: Se incorpora gestión de extensión de contrato con nueva fecha de termino 05-02-23 y folio 362565</t>
  </si>
  <si>
    <t xml:space="preserve">08-02-23 NP: se incorpora gestión de cierre folio 364044</t>
  </si>
  <si>
    <t xml:space="preserve">ISAVER</t>
  </si>
  <si>
    <t xml:space="preserve">353885-86-87</t>
  </si>
  <si>
    <t xml:space="preserve">26-10-2022 JA: Se comunica a la ESED el 71% de cumplimiento en 3ra revisión.
27-10-2022 NP: Se realiza 4 revisión con un 100% de cumplimiento. A la espera de documentos para inicio de actividades en SIMIN
30-10-2022 NP: Se incorpora inicio de actividades en SIMIN, folio 353885-86-87
20-11-2022 JA: Se informa extensión en SIMIN.ID:356063</t>
  </si>
  <si>
    <t xml:space="preserve">26-12-22 NP: se incorpora gestión de cierre de contrato con folio 358314</t>
  </si>
  <si>
    <t xml:space="preserve">Transporte de Personal interior y exterior faena</t>
  </si>
  <si>
    <t xml:space="preserve">356397-98-99</t>
  </si>
  <si>
    <t xml:space="preserve">15-11-2022 NP: Se realiza primera revisión con un 64% de cuplimiento 
21-11-2022 JA: Se realiza 3ra revisión 100% cumplimiento. Se solicitan documentos para informar en SIMIN.
24-11-2022 NP: Se incorpora gestión de inicio de actividades realizada por Janeth Aguilar, folio 356397-98-99.
08-03-23 NP: Se incorpora gestión de extensión de contrato con nueva fecha 17-04-23 y folio 368971
12-04-23 JA: Se comunica extensión en SIMIN ID-373288.
10-05-23 JA: Se solicita a ICRP CMDIC Juan Barnao comunicar extensión en SIMIN se debe recepcionar ID.
JA 24-05-2023: Se informa termino de actividades en SIMIN.</t>
  </si>
  <si>
    <t xml:space="preserve">25-05-2023 NP: Se incorpora gestión de cierre de actividades folio 377712</t>
  </si>
  <si>
    <t xml:space="preserve">PRC-22043</t>
  </si>
  <si>
    <t xml:space="preserve">“Mejoramiento de Infraestructura Menor Escaleras, Barandas, Grating y Soporte Piping</t>
  </si>
  <si>
    <t xml:space="preserve">Ramón Villar</t>
  </si>
  <si>
    <t xml:space="preserve">27-11-2022 NP: Se realiza primera revisión con un 43% de cumplimiento.
01-12-2022 NP: Se rezaliza segunda revisión con un 100% de cumplimiento.
02-02-2022 JA: Se realiza inicio de actividades con folio 356898-356899-356900
06-03-2023 NP: Se incorpora gestión de actualización 2023 de PSSO, folio 367350.
08-03-2023 NP: se incorpora gestión de extensión de contrato con nueva fecha de termino 15-05-23 y folio 368970
JA 26/04/2023: Se informa actualización de dotación en SIMIN ID-374770, nueva dotación 51 trabajadores
12-05-23: NP: Se informa extensión de contrato con nueva fecha de termino 20-09-23 folio 376546
10-07-23 NP Se incorpora aumento de dotación de 51 a 106 trabajadores
13-07-23 JA: Se informa cambio de ICRP en SIMIN. Se envia respaldo a la ESED. (Queda Freddy Soto).
09-08-23 NP: Se incorpora gestión de cambio de ADM., sale Francisco Romero y queda Ramon Villar, folio 385172</t>
  </si>
  <si>
    <t xml:space="preserve">PRC-22093</t>
  </si>
  <si>
    <t xml:space="preserve">Cambio de Contrapeso Correa 322CV3301</t>
  </si>
  <si>
    <t xml:space="preserve">Ricardo Salazar</t>
  </si>
  <si>
    <t xml:space="preserve">27-11-2022 NP: Se realiza primera revisión con un 93% de cumplimiento
30-11-2022 NP: Se realiza segunda revisión con un 100%, a la espera de los documentos para inicio de actividades en SIMIN.
24-01-2023 NP: Se incorpora gestión de extensión de contrato  realizada por Ximena Silva, con nueva fecha de temrino 12-02-23 y folio 362737
15-02-2023 FC: Gestion de cierre, se envia a ESED evidencia.</t>
  </si>
  <si>
    <t xml:space="preserve">15-02-2023 FC: Gestion de cierre, se envia a ESED evidencia. Folio 365322</t>
  </si>
  <si>
    <t xml:space="preserve">CRUZERO</t>
  </si>
  <si>
    <t xml:space="preserve">PRC 22071</t>
  </si>
  <si>
    <t xml:space="preserve">traslado de personal interior y exterior faena para PRC22071</t>
  </si>
  <si>
    <t xml:space="preserve">GABRIEL HURTADO VILLAGRA</t>
  </si>
  <si>
    <t xml:space="preserve">356471-74-75</t>
  </si>
  <si>
    <t xml:space="preserve">17-11-2022 NP: Se realiza primera revisión con un 36% de cumplimiento
22-11-2022 JA: Se realiza segunda revisión con un 86% de cumplimiento
22-11-2022 JA: Se realiza tercera revisión con un 93% de cumplimiento 
25-11-2022 NP: Se realiza cuarta revisión con un 100% de cumplimiento 
25-11-2022 NP: Se realiza inicio de actividades con folio 356471-74-75
26-11-2022 NP: Se incorpora gestión de extensión de  contrato con nueva fecha d etermino 21-01-23, folio 358355
21-01-23 NP: Se incorpora gestión de extensión de contrato con nueva fecha de termino 05-02-23 y folio 362566</t>
  </si>
  <si>
    <t xml:space="preserve">08-02-23 NP: se incorpora gestión de cierre folio 364042</t>
  </si>
  <si>
    <t xml:space="preserve">PRC-22080</t>
  </si>
  <si>
    <t xml:space="preserve">Mejoramiento de Infraestructura Escalerillas Eléctrica Puerto</t>
  </si>
  <si>
    <t xml:space="preserve">358701-02-03</t>
  </si>
  <si>
    <t xml:space="preserve">02-12-2022 JA: Se realiza 1era revisión CA, cumpliendo con un 50%. Se anexa formulario de revisión con oportunidades de mejora y se solicita revisar CGR del Proceso, ya que las cajas 2, 3 y 4 no son trazables.
23-12-22 NP: Se realiza tercera revisión de CA con un 93% de cumplimiento de los requisitos
26-12-22 NP: Se realiza cuarta revisión con un 100% de cumplimiento, a la espera de los documentos para inicio de actividades
28-12-22 NP: Se incorpora gestión de inicio de cobtrato con folio 358701-02-03
19-01-23 NP: Se incorpora gestión de cambio de Administrador realizada por Janeth Aguilar (nuevo ADM Pablo Morales) folio 362313
07-02-23 NP: Se incorpora gestión de aumento de dotación a 54, realizada por Patricia Garcia. Folio 363912
17-02-23 NP: SE INCORPORA GESTION DE INGRESO DE PSSO 2023. FOLIO 366189
17-02-23 NP: SE INCORPORA GESTION DE CAMBIO DE ADM, SALE PABLO Y QUEDA CHRISTIAN BIELANCIC. FOLIO 366189
28-02-23 FC: Se gestiona extensión d econtrato con nueva fecha de termino 28-03-23 y folio 367378
JA 28-03-2023: Se comunica extensión en SIMIN ID-371161.</t>
  </si>
  <si>
    <t xml:space="preserve">04-04-2023 NP: Se incorpora gestión de termino de contrato realizada por Ximena Silva, con fecha de termino 05-04-23 y folio 372113</t>
  </si>
  <si>
    <t xml:space="preserve">CERRO NEVADO</t>
  </si>
  <si>
    <t xml:space="preserve">PRC-22009</t>
  </si>
  <si>
    <t xml:space="preserve">"Control Corrosión Infraestructura Puerto”</t>
  </si>
  <si>
    <t xml:space="preserve">Roberto Silva</t>
  </si>
  <si>
    <t xml:space="preserve">rsilva@cnevado.cl</t>
  </si>
  <si>
    <t xml:space="preserve">358281-82 Y 83</t>
  </si>
  <si>
    <t xml:space="preserve">14-12-2022 NP Se realiza primera revisión con un 47% de cumplimiento 
20 y 21/12/2022 JA: Se realiza 2 da Rev. Carpeta de Arranque Cerro Nevado.
22-12-22 NP: Se realiza tercera revisión de CA con un 100% de cumplimiento, a la espera de los documentos para inicio en SIMIN
23-12-22 NP: Se incorpora gestión de inicio de actividades con folio 358281-82 y 83
05-01-23 NP: Se incorpora gestión de aumento de dotación realizada por Janeth Aguilar, nueva dotación 56 trabajadores y folio 359010
19-01-23 NP: Se incorpora getsión de aumento de dotación (erroneamente vuelven a informa 56) y cambio de administrador (Ingresa Juan Carlos Guerrero) realizada por Janeth Aguilar, folios 362321 y 362320 respectivamente 
13-02-23: FC: Extension en SIMIN se comparte con ESED (23-04-23) ID-365125
JA 12-03-2023: Se informa aumento de dotación en SIMIN (66).
JA 21-04-23: Se informa en SIMIN extensión de contrato ID-374471 y actualización de dotación (64 trabajadores) ID-374472.
10-05-23 JA: Se solicita a ICRP CMDIC Juan Barnao comunicar extensión en SIMIN se debe recepcionar ID.
11-05-23 NP: Se recepciona ID de extensión con nueva fecha de termino 15-06-23 folio 376347
JA 16-06-23: Se solicita estatus con cartas conductoras para informar en SIMIN, Cerro Nevado y subcontrato, además de Informe de Gestión SSO para Cierre.</t>
  </si>
  <si>
    <t xml:space="preserve">Dynko Lyubetic Donoso</t>
  </si>
  <si>
    <t xml:space="preserve">Dynko@pullmanyuris.cl</t>
  </si>
  <si>
    <t xml:space="preserve">358480-81-83</t>
  </si>
  <si>
    <t xml:space="preserve">20-12-2022 JA: Se realiza 1era revisión Carpeta de Arranque.
26-12-2022 NP: Se realiza segunda revisión de CA con un 93% de cumplimiento.
26-12-2022 NP: Se realiza tercera reviisón de CA con un 100% de cumplimiento.
27-12-2022 NP: Se incorpora gestión de inicio de actividades con folio 358480-81 -83
19-02-23 NP: Se incorpora gestión de extensión de contrato con nueva fecha de termino 24-04-23 y folio 366221
27-04-23 NP: Se incorpora gestión de extensión realizada el día 26-04, con nueva fecha de termino 10-05-23 y folio 374609
10-05-23 JA: Se solicita a ICRP CMDIC Juan Barnao comunicar extensión en SIMIN se debe recepcionar ID.
11-05-23 NP: Se recepciona ID de extensión con nueva fecha de termino 15-06-23 folio 376345 y se modifica por folio 376545 por error en nombre de subcontrato 
JA 16-06-23: Se solicita estatus a Cerro Nevado con carta conductora para informar en SIMIN.</t>
  </si>
  <si>
    <t xml:space="preserve">PRI-22087</t>
  </si>
  <si>
    <t xml:space="preserve"> “Servicio de Inspección, Análisis y Control de Riesgos Estructurales de CMDIC”.</t>
  </si>
  <si>
    <t xml:space="preserve">MAURICIO MONTEALEGRE GANDOLFO</t>
  </si>
  <si>
    <t xml:space="preserve">JA 01-02-2023: MR ID-363514; PSSO ID-363515</t>
  </si>
  <si>
    <t xml:space="preserve">traslado de personal exterior faena para contrato PRC 22080  "Mejoramiento de Infraestructura Escalerillas Eléctrica Puerto"</t>
  </si>
  <si>
    <t xml:space="preserve">Cristian Cordero Goncalvez</t>
  </si>
  <si>
    <t xml:space="preserve">ccordero@pullmansanluis.cl</t>
  </si>
  <si>
    <t xml:space="preserve">363936-37-38</t>
  </si>
  <si>
    <t xml:space="preserve">03-02-23 NP: Se realiza primera revisión de carpeta de arranque con un 79% de cumplimiento.
06-02-23 NP: Se realiza segunda revisión de carpeta de arranque con un 86% de cumplimento.
06-02-23 NP: Se realiza tercera revisión de carpeta de arranque con un 100%. A la espera de documentos para inicio en SIMIN.
08-02-23 NP: Se incorpora gestión de inicio de actividades realizada por Patricia Garcia, folio 363936-37-38
20-02-23 NP: Se incorpora actualización 2023 de PSSO. folio 366231
01-03-23: Se envia extension subcontrato, en espera de respuesta.
03-03-23 NP: Se incorpora extensión de contrato con nueva fecha de termino 28-03-23 y folio 36865; Se corrige folio 368568</t>
  </si>
  <si>
    <t xml:space="preserve">04-04-2023 NP: Se incorpora gestión de termino de contrato realizada por Ximena Silva, con fecha de termino 28-03-23 y folio 372115</t>
  </si>
  <si>
    <t xml:space="preserve">AGUNSA</t>
  </si>
  <si>
    <t xml:space="preserve">PRC-22044</t>
  </si>
  <si>
    <t xml:space="preserve">Sistema de protección para la corrosión muelle Puerto CMDIC</t>
  </si>
  <si>
    <t xml:space="preserve">Antonio Rehbein Gantes </t>
  </si>
  <si>
    <t xml:space="preserve">antonio.rehbein@agunsa.com</t>
  </si>
  <si>
    <t xml:space="preserve">JA 28-03-23: Matriz de Riesgos ID-371017, PSSO ID-371018. La carpeta de arranque cumple con un 100% solo para la primera etapa de su Proceso. Según los avances de este deberán actualizar la Carpeta de Arranque y CGR, informando en SIMIN las modificaciones de los requerimientos legales presentes en Formulario-08.</t>
  </si>
  <si>
    <t xml:space="preserve">“Sistema de Protección Corrosión
Muelle”</t>
  </si>
  <si>
    <t xml:space="preserve">Christian Bielancic</t>
  </si>
  <si>
    <t xml:space="preserve">Pablo Reveco / Nicole Pizarro</t>
  </si>
  <si>
    <t xml:space="preserve">386067-396067-386069</t>
  </si>
  <si>
    <t xml:space="preserve">JA 26/04/2023: Se informa extensión del subcontrato AQUANAUTA en SIMIN ID-374777.
12-08-2023 PR: Se realiza primera revisión con un 86% de cumplimiento
14-08-2023 PR: Se realiza segunda revisión con un 100% de cumplimiento, documentos enviados a SIMIN a la espera de folio.
15-08-2023 JV: Se ingresa en SIMIN ID# IA386067-MR386068-PSSO 386069
</t>
  </si>
  <si>
    <t xml:space="preserve">NOVA</t>
  </si>
  <si>
    <t xml:space="preserve">“Sistema de protección para la corrosión muelle Puerto CMDIC PRC-22044”</t>
  </si>
  <si>
    <t xml:space="preserve">Angelo Sanchez Rojas</t>
  </si>
  <si>
    <t xml:space="preserve">387243-387245-387246</t>
  </si>
  <si>
    <t xml:space="preserve">11-08-2023 PR:En rev1 el avance de cumplimiento es de 73%
19-08-2023 NP: En rev 2 el avance de cumplimiento es de 93%
22-08-2023 JV: En rev 2 EPF 6el avance de cumplimeinto es de 68%
23-08-2023 JV: En rev 3 el avance de cumplimiento es 100%
24-08-2023 JV: Se ingresa en SIMIN IA387243-MR387245-PSSO387246</t>
  </si>
  <si>
    <t xml:space="preserve">AQUANAUTA</t>
  </si>
  <si>
    <t xml:space="preserve">Ingeniería, suministro y montaje P360 sistema de protección para la corrosión muelle Puerto CMDIC</t>
  </si>
  <si>
    <t xml:space="preserve">Julio San Martin </t>
  </si>
  <si>
    <t xml:space="preserve">9 56944349</t>
  </si>
  <si>
    <t xml:space="preserve">smaquanauta@gmail.com</t>
  </si>
  <si>
    <t xml:space="preserve">371582-83-84</t>
  </si>
  <si>
    <t xml:space="preserve"> 13-09-2023 JV: Se realiza extension en SIMIN ID 390268
</t>
  </si>
  <si>
    <t xml:space="preserve">ISL</t>
  </si>
  <si>
    <t xml:space="preserve">PRC-22116</t>
  </si>
  <si>
    <t xml:space="preserve">“Refuerzo Columnas Torre Cajón DI-1503”</t>
  </si>
  <si>
    <t xml:space="preserve">CHRISTIAN BIELANCIC</t>
  </si>
  <si>
    <t xml:space="preserve">31-03-2023 NP: Se realiza primera revisión con un 50% de cumplimiento.
09-04-2023 JA: Se solicita a la ESED formulario 08 firmado por ambos Administradores de Contrato e ICRP CMDI, para informar inicio de actividades en SIMIN.
10-04-2023 JA: PSSO ID-373068, Matriz de Riesgos ID-373067.
15-04-2023 NP: Se realiza aumento de dotación de 11 trabajadores a 35, folio 373526
20-04-2023 JA: Se informa en SIMIN actualización de dotación ID-374338.
24-04-2023 JA: Se informa en SIMIN cambio de Jefe Departamento SSO ID-374502.
26-07-2023 NP: Se realiza gestión de extensión de contrato con nueva fecha de termino 18-08-23 folio 384251 y aumento de dotación a 39 trabajadores folio 384252
09-09-2023 JV: Se realiza ingreso en SIMIN por estension ID 389811
08-09-2023 MC: Se realiza revisión EPF EPF 2 de retroexcavadora patente LSRT-32 100%
09-09-2023 MM: Se ingresa extension en SIMIN ID# 389811</t>
  </si>
  <si>
    <t xml:space="preserve">Pullman San Luis</t>
  </si>
  <si>
    <t xml:space="preserve">374242-43-44</t>
  </si>
  <si>
    <t xml:space="preserve">11-04-2023 JA: Solo se revisa PSSO, con oportunidades de mejora, la carpeta del 
subcontrato de transporte de personal no cumple, sin actividad Conducción Interior Puerto. Se devuelve a la ESED principal. 
16-04-23 NP: Se genera segunda revisión con un 71% de cumplimiento 
JA 02-08-2023: Se envia carta conductora informando termino de contrato en SIMIN.</t>
  </si>
  <si>
    <t xml:space="preserve">PRC-23015</t>
  </si>
  <si>
    <t xml:space="preserve">Servicios Transversales de Grúa 220 Toneladas</t>
  </si>
  <si>
    <t xml:space="preserve">Mario Enrique Briones Cáceres</t>
  </si>
  <si>
    <t xml:space="preserve">385283-385284-385285</t>
  </si>
  <si>
    <t xml:space="preserve">JA 06-05-2023: Se informa inicio de actividades ID-376001,
11-08-2023 PR : Ingreso en SIMIN IA385283-MR385284-PSSO385285
23-08-2023 JV: REV 2 de documentación por cambio de OPERADOR Sr. Luis Villalobos 100% su documentación
</t>
  </si>
  <si>
    <t xml:space="preserve">VPP</t>
  </si>
  <si>
    <t xml:space="preserve">PRC-21063</t>
  </si>
  <si>
    <t xml:space="preserve">JA 06-05-2023: Se informa inicio de actividades ID-376001, Matriz de Riesgos ID-376002 y PSSO ID-376003 en SIMIN.
13-05-23 NP: Se incorpora aumento de dotación a 6 trabajadores folio 376558</t>
  </si>
  <si>
    <t xml:space="preserve">MCN </t>
  </si>
  <si>
    <t xml:space="preserve">PRC-23010</t>
  </si>
  <si>
    <t xml:space="preserve">“Reemplazo de pernos Infraestructuras Puerto”</t>
  </si>
  <si>
    <t xml:space="preserve">freyes@mcnltda.cl &lt;freyes@mcnltda.cl&gt;</t>
  </si>
  <si>
    <t xml:space="preserve">09-05-23 JA: Se realiza primera revisión de CA con un 21% de cumplimiento.
13-05-23 NP: Se realiza segunda revisión con un 71% de cumplimiento 
JA 18-05-23: Se informa inicio de actividades ID:377318; PSSO ID-377320 y Matriz de Riesgos ID: 377319
NP: 10-07-23 Se incorpora gestión de aumento de dotación de 31 a 32 trabajadores.
13-07-23 JA: Se informa cambio de ICRP en SIMIN. Se envia respaldo a la ESED. (Queda Freddy Soto) </t>
  </si>
  <si>
    <t xml:space="preserve">07-08-23 NP: Se incorpora gestión de cierre folio 384974</t>
  </si>
  <si>
    <t xml:space="preserve">Oscar Henríquez Saavedra</t>
  </si>
  <si>
    <t xml:space="preserve">JA22-05-23: Se informa inicio de actividades ID:377524; PSSO ID-377526 y Matriz de Riesgos ID: 377525</t>
  </si>
  <si>
    <t xml:space="preserve">PRC-23004</t>
  </si>
  <si>
    <t xml:space="preserve">Reparación de Muros, Lozas y fundaciones.</t>
  </si>
  <si>
    <t xml:space="preserve">31-06-2023</t>
  </si>
  <si>
    <t xml:space="preserve">378936-37-38</t>
  </si>
  <si>
    <t xml:space="preserve">NP: Empresa envía carpeta incompleta, por lo que se revisará la documentación disponible y se devolverá revisión a empresa.
01-06-23 NP: Se realiza primera revisión de CA con un 29% de cumplimiento
JA 07-06-2023: Se realiza 2da revisión carpeta de arranque, se envia feedback a la ESED vía correo.
08-06-2023 NP: Se realiza tercera revisión con un 100% de cumplimiento, empresa debe enviar documentos para inicio en SIMIN
12-06-23 NP: Se ingresa inicio de actividades folio 378936-37-38
25-07-23 NP: Se realiza gestión de extensión de contrato con nueva fecha de termino 12-9-23 folio 384197
09-09-2023 JV: Se realiza ingreso en SIMIN por estension ID 389810
27-07-23 NP: Se realiza aumento de dotación, nueva dotación 44 trabajadores folio 384355
09-09-2023 JV: Se ingresa carta de extension en SIMIN ID# 389810</t>
  </si>
  <si>
    <t xml:space="preserve">CCTI</t>
  </si>
  <si>
    <t xml:space="preserve">PRC-22062</t>
  </si>
  <si>
    <t xml:space="preserve">“Transporte terrestre de carga estándar y sobredimensionada”</t>
  </si>
  <si>
    <t xml:space="preserve">Victor Valderrama Neira</t>
  </si>
  <si>
    <t xml:space="preserve">JA 04-06-2023: Se entrega feedback a la empresa
JA 06-06-2023: Se realiza 2da revisión de PSSO y Matriz sin existir cambios.
10-06-23 NP: Se realiza tercera revisión con un 86% de cumplimiento
14-06-23 NP: Se realiza cuarta revisión con un 100% de cumplimiento, a la espera de documentos para inicio de actividades en SIMIN
16-06-23 JA: Se informa inicio de actividades en SIMIN.</t>
  </si>
  <si>
    <t xml:space="preserve">PRC-23061</t>
  </si>
  <si>
    <t xml:space="preserve">Francisco Romero</t>
  </si>
  <si>
    <t xml:space="preserve">contacto@hintek.cl</t>
  </si>
  <si>
    <t xml:space="preserve">Maria Vargas /Leonardo rojas</t>
  </si>
  <si>
    <t xml:space="preserve">Transporte de Personal para personal INGENIERIA Y MONTAJE HINTEK SPA </t>
  </si>
  <si>
    <t xml:space="preserve">Gustavo Betancourt Oyarzún</t>
  </si>
  <si>
    <t xml:space="preserve">JA 07-06-23: Se realiza 2da revisión carpeta de arranque, se envia feedback a la ESED vía correo, solicitándoles además un segundo conductor.
13-02-23 NP: Se realiza RV 2 con un 64% de cumplimiento 
14-02-23 NP: Se realiza RV 3 con un 100% de cumplimiento, a la espera de documentos para inicio de actividades en SIMIN.
16-06-23 JA: Se informa inicio de actividades en SIMIN.
26-07-23 NP: Se realiza extensión de contrato al 12-09-23 folio 384276
11-09-2023 JV: Se realiza ingreso de extension en SIMIN ID# 390014</t>
  </si>
  <si>
    <t xml:space="preserve">SELEB</t>
  </si>
  <si>
    <t xml:space="preserve">PRC-23007</t>
  </si>
  <si>
    <t xml:space="preserve">“Personal y Equipos para Mantenciones Equipamiento eléctrico; Revisión 
Salas eléctricas; Pruebas eléctricas, Precomisionamiento y Comisionamiento eléctrico”</t>
  </si>
  <si>
    <t xml:space="preserve">Andres Berrios</t>
  </si>
  <si>
    <t xml:space="preserve">andres.berrios@seleb.cl</t>
  </si>
  <si>
    <t xml:space="preserve">13-07-23 NP Se realiza primera revisión con un 28% de cumplimiento
25-08-2023 KR: Se realiza REV2 con un avance de 57% de cumplimiento</t>
  </si>
  <si>
    <t xml:space="preserve">Contrucción</t>
  </si>
  <si>
    <t xml:space="preserve">Servicio de traslado de personal para orden de servicio PRC22044“SISTEMA PROTECCIÓN CORROSIÓN MUELLE”</t>
  </si>
  <si>
    <t xml:space="preserve">Solange Vega García</t>
  </si>
  <si>
    <t xml:space="preserve">22-07-23 NP: Se realiza primera revisión con un 57% de cumplimiento.
24-07-23 NP: Se realiza segunda revisión con un 100% de cumplimiento.
JA 30-07-2023: Se informa inicio de actividades en SIMIN ID:384403, PSSO ID:384405 Y Matrices de Riesgos ID:384404</t>
  </si>
  <si>
    <t xml:space="preserve">GRÚAS VARGAS</t>
  </si>
  <si>
    <t xml:space="preserve">Servicio Transversal Grúa de 220 Ton y Horquilla de 16 Ton</t>
  </si>
  <si>
    <t xml:space="preserve">Mario Briones Caceres</t>
  </si>
  <si>
    <t xml:space="preserve">JA 01-08-2023: Se realiza revisión de los requisitos legales cumplen con un 29%. Se envian oportunidades de mejora a la ESED.
03-08-23 NP: Se realiza segunda revisión con un 64% de cumplimiento de los requisitos.
05-08-23 NP: se realiza tercera revisión con un 80% de cumplimiento de los requisitos.
09-08-23 NP: Se realiza cuarta revisión con un 100% de cumplimiento, a la espera de documentos para inicio en SIMIN
11-08-2023 JV: Se realiza ingreso en SIMIN</t>
  </si>
  <si>
    <t xml:space="preserve">PRC- 23048</t>
  </si>
  <si>
    <t xml:space="preserve">Estandarización
estructural correas stock pile 1 y 2 puerto patache</t>
  </si>
  <si>
    <t xml:space="preserve">385393-385394-385395</t>
  </si>
  <si>
    <t xml:space="preserve">05-08-23 NP: Se realiza primera revisión con un 80% de cumplimiento 
09-08-23 NP Se realiza segunda revisión con un 100% de cumplimiento, a la espera de documentos para inicio de actividades en SIMIN
13-08-23 JV:Se ingresa en SIMIN ID IA385393-MR385394-PSSO385395</t>
  </si>
  <si>
    <t xml:space="preserve">se realiza ingreso a solicitud de Karl ICRP CMDIC</t>
  </si>
  <si>
    <t xml:space="preserve">Servicio de Transporte de Personal para personal INGENIERIA Y MONTAJE HINTEK SPA “en contrato PRC22044,
“Sistema de protección corrosión muelle”</t>
  </si>
  <si>
    <t xml:space="preserve">10/05/023</t>
  </si>
  <si>
    <t xml:space="preserve">Gustavo Betancourt Oyarzun</t>
  </si>
  <si>
    <t xml:space="preserve">569 39469085</t>
  </si>
  <si>
    <t xml:space="preserve">gustavo.betancourt@yanguas.cl</t>
  </si>
  <si>
    <t xml:space="preserve">Maria Vargas</t>
  </si>
  <si>
    <t xml:space="preserve">12-10-2023: Pendiente información por parte de la empresa.</t>
  </si>
  <si>
    <t xml:space="preserve">ISAVER </t>
  </si>
  <si>
    <t xml:space="preserve">Transporte personal</t>
  </si>
  <si>
    <t xml:space="preserve">Oscar Henriquez S.</t>
  </si>
  <si>
    <t xml:space="preserve">Leonardo Rojas/Rodrigo Soto</t>
  </si>
  <si>
    <t xml:space="preserve">23-09-23 LR: Se realiza promera revisión con un 86% de cumplimiento, a la espera de envio de correcciones por Esed.</t>
  </si>
  <si>
    <t xml:space="preserve">En Revisión</t>
  </si>
  <si>
    <t xml:space="preserve">Aprobado</t>
  </si>
  <si>
    <t xml:space="preserve">Ingresado</t>
  </si>
  <si>
    <t xml:space="preserve">En Proceso</t>
  </si>
  <si>
    <t xml:space="preserve">VPM</t>
  </si>
  <si>
    <t xml:space="preserve">VPEO</t>
  </si>
  <si>
    <t xml:space="preserve">STAFF</t>
  </si>
  <si>
    <t xml:space="preserve">VPProyCord</t>
  </si>
  <si>
    <t xml:space="preserve">Vigente</t>
  </si>
  <si>
    <t xml:space="preserve">Cerrado</t>
  </si>
  <si>
    <t xml:space="preserve">Por Extender o Cerrar</t>
  </si>
  <si>
    <t xml:space="preserve">Vencida</t>
  </si>
  <si>
    <t xml:space="preserve">En Curso</t>
  </si>
  <si>
    <t xml:space="preserve">Ctto u OS Finalizado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</si>
</sst>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_-* #,##0.00_-;\-* #,##0.00_-;_-* \-??_-;_-@_-"/>
    <numFmt numFmtId="166" formatCode="m/d/yyyy"/>
    <numFmt numFmtId="167" formatCode="dd\-mm\-yyyy;@"/>
    <numFmt numFmtId="168" formatCode="dd/mm/yy;@"/>
    <numFmt numFmtId="169" formatCode="0;[RED]0"/>
    <numFmt numFmtId="170" formatCode="General"/>
    <numFmt numFmtId="171" formatCode="0_ ;[RED]\-0\ "/>
    <numFmt numFmtId="172" formatCode="dd/mm/yyyy;@"/>
    <numFmt numFmtId="173" formatCode="0"/>
    <numFmt numFmtId="174" formatCode="h:mm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8"/>
      <color rgb="FFFFFFFF"/>
      <name val="Calibri"/>
      <family val="2"/>
      <charset val="1"/>
    </font>
    <font>
      <sz val="10"/>
      <name val="Calibri"/>
      <family val="2"/>
      <charset val="1"/>
    </font>
    <font>
      <sz val="10"/>
      <color rgb="FFFFFFFF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9"/>
      <name val="Calibri"/>
      <family val="2"/>
      <charset val="1"/>
    </font>
    <font>
      <u val="single"/>
      <sz val="9"/>
      <name val="Calibri"/>
      <family val="2"/>
      <charset val="1"/>
    </font>
    <font>
      <u val="single"/>
      <sz val="11"/>
      <name val="Calibri"/>
      <family val="2"/>
      <charset val="1"/>
    </font>
    <font>
      <sz val="9"/>
      <color rgb="FF000000"/>
      <name val="Verdana"/>
      <family val="2"/>
      <charset val="1"/>
    </font>
    <font>
      <sz val="9"/>
      <color rgb="FF000000"/>
      <name val="Tahoma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DAE3F3"/>
        <bgColor rgb="FFC6EFCE"/>
      </patternFill>
    </fill>
    <fill>
      <patternFill patternType="solid">
        <fgColor rgb="FFFBE5D6"/>
        <bgColor rgb="FFFFEB9C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BE5D6"/>
      </patternFill>
    </fill>
    <fill>
      <patternFill patternType="solid">
        <fgColor rgb="FF00B050"/>
        <bgColor rgb="FF33CCCC"/>
      </patternFill>
    </fill>
    <fill>
      <patternFill patternType="solid">
        <fgColor rgb="FF548235"/>
        <bgColor rgb="FF808080"/>
      </patternFill>
    </fill>
    <fill>
      <patternFill patternType="solid">
        <fgColor rgb="FF0070C0"/>
        <bgColor rgb="FF0563C1"/>
      </patternFill>
    </fill>
    <fill>
      <patternFill patternType="solid">
        <fgColor rgb="FF4472C4"/>
        <bgColor rgb="FF2E75B6"/>
      </patternFill>
    </fill>
    <fill>
      <patternFill patternType="solid">
        <fgColor rgb="FF2E75B6"/>
        <bgColor rgb="FF4472C4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hair"/>
      <right/>
      <top style="hair"/>
      <bottom style="hair"/>
      <diagonal/>
    </border>
  </borders>
  <cellStyleXfs count="12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</cellStyleXfs>
  <cellXfs count="1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8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2" xfId="12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2" xfId="12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9" borderId="2" xfId="1228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8" borderId="2" xfId="1228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" fillId="1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5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5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1" fillId="5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11" fillId="5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1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1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2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3" fillId="0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8" fontId="0" fillId="0" borderId="2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8" fontId="11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11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0" fillId="0" borderId="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6" fontId="11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2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1" fontId="11" fillId="0" borderId="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4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6" fontId="0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6" fontId="13" fillId="0" borderId="2" xfId="2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1" fillId="0" borderId="2" xfId="0" applyFont="true" applyBorder="true" applyAlignment="true" applyProtection="true">
      <alignment horizontal="justify" vertical="center" textRotation="0" wrapText="true" indent="0" shrinkToFit="false"/>
      <protection locked="false" hidden="false"/>
    </xf>
    <xf numFmtId="164" fontId="8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2" xfId="0" applyFont="true" applyBorder="true" applyAlignment="true" applyProtection="true">
      <alignment horizontal="justify" vertical="center" textRotation="0" wrapText="true" indent="0" shrinkToFit="false"/>
      <protection locked="false" hidden="false"/>
    </xf>
    <xf numFmtId="164" fontId="8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4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5" fillId="0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8" fontId="10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10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8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4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0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0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11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2" fontId="0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1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1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2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6" fontId="8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6" fillId="0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8" fontId="8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8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11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1" fillId="0" borderId="2" xfId="0" applyFont="true" applyBorder="true" applyAlignment="true" applyProtection="true">
      <alignment horizontal="justify" vertical="center" textRotation="0" wrapText="true" indent="0" shrinkToFit="false"/>
      <protection locked="false" hidden="false"/>
    </xf>
    <xf numFmtId="164" fontId="17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3" fillId="0" borderId="2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0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4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4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1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8" fontId="0" fillId="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0" xfId="0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4" fontId="11" fillId="5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1" fillId="0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4" fontId="15" fillId="0" borderId="0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3" fillId="0" borderId="0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73" fontId="11" fillId="5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11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8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8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8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0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0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10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right" vertical="center" textRotation="0" wrapText="true" indent="0" shrinkToFit="false"/>
      <protection locked="false" hidden="false"/>
    </xf>
    <xf numFmtId="164" fontId="0" fillId="0" borderId="2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10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0" fillId="0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73" fontId="0" fillId="0" borderId="2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0" fillId="0" borderId="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73" fontId="0" fillId="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0" fillId="5" borderId="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5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5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7" fillId="5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17" fillId="5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0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1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6" fontId="11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11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0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11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8" fontId="8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9" fontId="11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6" fontId="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11" fillId="0" borderId="0" xfId="0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4" fontId="12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12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71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false" hidden="false"/>
    </xf>
    <xf numFmtId="17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121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Énfasis1 2" xfId="21"/>
    <cellStyle name="20% - Énfasis2 2" xfId="22"/>
    <cellStyle name="Millares 2" xfId="23"/>
    <cellStyle name="Millares 2 10" xfId="24"/>
    <cellStyle name="Millares 2 10 2" xfId="25"/>
    <cellStyle name="Millares 2 10 2 2" xfId="26"/>
    <cellStyle name="Millares 2 10 3" xfId="27"/>
    <cellStyle name="Millares 2 11" xfId="28"/>
    <cellStyle name="Millares 2 11 2" xfId="29"/>
    <cellStyle name="Millares 2 12" xfId="30"/>
    <cellStyle name="Millares 2 2" xfId="31"/>
    <cellStyle name="Millares 2 2 10" xfId="32"/>
    <cellStyle name="Millares 2 2 10 2" xfId="33"/>
    <cellStyle name="Millares 2 2 11" xfId="34"/>
    <cellStyle name="Millares 2 2 2" xfId="35"/>
    <cellStyle name="Millares 2 2 2 2" xfId="36"/>
    <cellStyle name="Millares 2 2 2 2 2" xfId="37"/>
    <cellStyle name="Millares 2 2 2 2 2 2" xfId="38"/>
    <cellStyle name="Millares 2 2 2 2 2 2 2" xfId="39"/>
    <cellStyle name="Millares 2 2 2 2 2 2 2 2" xfId="40"/>
    <cellStyle name="Millares 2 2 2 2 2 2 2 2 2" xfId="41"/>
    <cellStyle name="Millares 2 2 2 2 2 2 2 3" xfId="42"/>
    <cellStyle name="Millares 2 2 2 2 2 2 2 3 2" xfId="43"/>
    <cellStyle name="Millares 2 2 2 2 2 2 2 4" xfId="44"/>
    <cellStyle name="Millares 2 2 2 2 2 2 3" xfId="45"/>
    <cellStyle name="Millares 2 2 2 2 2 2 3 2" xfId="46"/>
    <cellStyle name="Millares 2 2 2 2 2 2 3 2 2" xfId="47"/>
    <cellStyle name="Millares 2 2 2 2 2 2 3 3" xfId="48"/>
    <cellStyle name="Millares 2 2 2 2 2 2 3 3 2" xfId="49"/>
    <cellStyle name="Millares 2 2 2 2 2 2 3 4" xfId="50"/>
    <cellStyle name="Millares 2 2 2 2 2 2 4" xfId="51"/>
    <cellStyle name="Millares 2 2 2 2 2 2 4 2" xfId="52"/>
    <cellStyle name="Millares 2 2 2 2 2 2 4 2 2" xfId="53"/>
    <cellStyle name="Millares 2 2 2 2 2 2 4 3" xfId="54"/>
    <cellStyle name="Millares 2 2 2 2 2 2 5" xfId="55"/>
    <cellStyle name="Millares 2 2 2 2 2 2 5 2" xfId="56"/>
    <cellStyle name="Millares 2 2 2 2 2 2 6" xfId="57"/>
    <cellStyle name="Millares 2 2 2 2 2 3" xfId="58"/>
    <cellStyle name="Millares 2 2 2 2 2 3 2" xfId="59"/>
    <cellStyle name="Millares 2 2 2 2 2 3 2 2" xfId="60"/>
    <cellStyle name="Millares 2 2 2 2 2 3 3" xfId="61"/>
    <cellStyle name="Millares 2 2 2 2 2 3 3 2" xfId="62"/>
    <cellStyle name="Millares 2 2 2 2 2 3 4" xfId="63"/>
    <cellStyle name="Millares 2 2 2 2 2 4" xfId="64"/>
    <cellStyle name="Millares 2 2 2 2 2 4 2" xfId="65"/>
    <cellStyle name="Millares 2 2 2 2 2 4 2 2" xfId="66"/>
    <cellStyle name="Millares 2 2 2 2 2 4 3" xfId="67"/>
    <cellStyle name="Millares 2 2 2 2 2 4 3 2" xfId="68"/>
    <cellStyle name="Millares 2 2 2 2 2 4 4" xfId="69"/>
    <cellStyle name="Millares 2 2 2 2 2 5" xfId="70"/>
    <cellStyle name="Millares 2 2 2 2 2 5 2" xfId="71"/>
    <cellStyle name="Millares 2 2 2 2 2 5 2 2" xfId="72"/>
    <cellStyle name="Millares 2 2 2 2 2 5 3" xfId="73"/>
    <cellStyle name="Millares 2 2 2 2 2 6" xfId="74"/>
    <cellStyle name="Millares 2 2 2 2 2 6 2" xfId="75"/>
    <cellStyle name="Millares 2 2 2 2 2 7" xfId="76"/>
    <cellStyle name="Millares 2 2 2 2 3" xfId="77"/>
    <cellStyle name="Millares 2 2 2 2 3 2" xfId="78"/>
    <cellStyle name="Millares 2 2 2 2 3 2 2" xfId="79"/>
    <cellStyle name="Millares 2 2 2 2 3 2 2 2" xfId="80"/>
    <cellStyle name="Millares 2 2 2 2 3 2 3" xfId="81"/>
    <cellStyle name="Millares 2 2 2 2 3 2 3 2" xfId="82"/>
    <cellStyle name="Millares 2 2 2 2 3 2 4" xfId="83"/>
    <cellStyle name="Millares 2 2 2 2 3 3" xfId="84"/>
    <cellStyle name="Millares 2 2 2 2 3 3 2" xfId="85"/>
    <cellStyle name="Millares 2 2 2 2 3 3 2 2" xfId="86"/>
    <cellStyle name="Millares 2 2 2 2 3 3 3" xfId="87"/>
    <cellStyle name="Millares 2 2 2 2 3 3 3 2" xfId="88"/>
    <cellStyle name="Millares 2 2 2 2 3 3 4" xfId="89"/>
    <cellStyle name="Millares 2 2 2 2 3 4" xfId="90"/>
    <cellStyle name="Millares 2 2 2 2 3 4 2" xfId="91"/>
    <cellStyle name="Millares 2 2 2 2 3 4 2 2" xfId="92"/>
    <cellStyle name="Millares 2 2 2 2 3 4 3" xfId="93"/>
    <cellStyle name="Millares 2 2 2 2 3 5" xfId="94"/>
    <cellStyle name="Millares 2 2 2 2 3 5 2" xfId="95"/>
    <cellStyle name="Millares 2 2 2 2 3 6" xfId="96"/>
    <cellStyle name="Millares 2 2 2 2 4" xfId="97"/>
    <cellStyle name="Millares 2 2 2 2 4 2" xfId="98"/>
    <cellStyle name="Millares 2 2 2 2 4 2 2" xfId="99"/>
    <cellStyle name="Millares 2 2 2 2 4 3" xfId="100"/>
    <cellStyle name="Millares 2 2 2 2 4 3 2" xfId="101"/>
    <cellStyle name="Millares 2 2 2 2 4 4" xfId="102"/>
    <cellStyle name="Millares 2 2 2 2 5" xfId="103"/>
    <cellStyle name="Millares 2 2 2 2 5 2" xfId="104"/>
    <cellStyle name="Millares 2 2 2 2 5 2 2" xfId="105"/>
    <cellStyle name="Millares 2 2 2 2 5 3" xfId="106"/>
    <cellStyle name="Millares 2 2 2 2 5 3 2" xfId="107"/>
    <cellStyle name="Millares 2 2 2 2 5 4" xfId="108"/>
    <cellStyle name="Millares 2 2 2 2 6" xfId="109"/>
    <cellStyle name="Millares 2 2 2 2 6 2" xfId="110"/>
    <cellStyle name="Millares 2 2 2 2 6 2 2" xfId="111"/>
    <cellStyle name="Millares 2 2 2 2 6 3" xfId="112"/>
    <cellStyle name="Millares 2 2 2 2 7" xfId="113"/>
    <cellStyle name="Millares 2 2 2 2 7 2" xfId="114"/>
    <cellStyle name="Millares 2 2 2 2 8" xfId="115"/>
    <cellStyle name="Millares 2 2 2 3" xfId="116"/>
    <cellStyle name="Millares 2 2 2 3 2" xfId="117"/>
    <cellStyle name="Millares 2 2 2 3 2 2" xfId="118"/>
    <cellStyle name="Millares 2 2 2 3 2 2 2" xfId="119"/>
    <cellStyle name="Millares 2 2 2 3 2 2 2 2" xfId="120"/>
    <cellStyle name="Millares 2 2 2 3 2 2 3" xfId="121"/>
    <cellStyle name="Millares 2 2 2 3 2 2 3 2" xfId="122"/>
    <cellStyle name="Millares 2 2 2 3 2 2 4" xfId="123"/>
    <cellStyle name="Millares 2 2 2 3 2 3" xfId="124"/>
    <cellStyle name="Millares 2 2 2 3 2 3 2" xfId="125"/>
    <cellStyle name="Millares 2 2 2 3 2 3 2 2" xfId="126"/>
    <cellStyle name="Millares 2 2 2 3 2 3 3" xfId="127"/>
    <cellStyle name="Millares 2 2 2 3 2 3 3 2" xfId="128"/>
    <cellStyle name="Millares 2 2 2 3 2 3 4" xfId="129"/>
    <cellStyle name="Millares 2 2 2 3 2 4" xfId="130"/>
    <cellStyle name="Millares 2 2 2 3 2 4 2" xfId="131"/>
    <cellStyle name="Millares 2 2 2 3 2 4 2 2" xfId="132"/>
    <cellStyle name="Millares 2 2 2 3 2 4 3" xfId="133"/>
    <cellStyle name="Millares 2 2 2 3 2 5" xfId="134"/>
    <cellStyle name="Millares 2 2 2 3 2 5 2" xfId="135"/>
    <cellStyle name="Millares 2 2 2 3 2 6" xfId="136"/>
    <cellStyle name="Millares 2 2 2 3 3" xfId="137"/>
    <cellStyle name="Millares 2 2 2 3 3 2" xfId="138"/>
    <cellStyle name="Millares 2 2 2 3 3 2 2" xfId="139"/>
    <cellStyle name="Millares 2 2 2 3 3 3" xfId="140"/>
    <cellStyle name="Millares 2 2 2 3 3 3 2" xfId="141"/>
    <cellStyle name="Millares 2 2 2 3 3 4" xfId="142"/>
    <cellStyle name="Millares 2 2 2 3 4" xfId="143"/>
    <cellStyle name="Millares 2 2 2 3 4 2" xfId="144"/>
    <cellStyle name="Millares 2 2 2 3 4 2 2" xfId="145"/>
    <cellStyle name="Millares 2 2 2 3 4 3" xfId="146"/>
    <cellStyle name="Millares 2 2 2 3 4 3 2" xfId="147"/>
    <cellStyle name="Millares 2 2 2 3 4 4" xfId="148"/>
    <cellStyle name="Millares 2 2 2 3 5" xfId="149"/>
    <cellStyle name="Millares 2 2 2 3 5 2" xfId="150"/>
    <cellStyle name="Millares 2 2 2 3 5 2 2" xfId="151"/>
    <cellStyle name="Millares 2 2 2 3 5 3" xfId="152"/>
    <cellStyle name="Millares 2 2 2 3 6" xfId="153"/>
    <cellStyle name="Millares 2 2 2 3 6 2" xfId="154"/>
    <cellStyle name="Millares 2 2 2 3 7" xfId="155"/>
    <cellStyle name="Millares 2 2 2 4" xfId="156"/>
    <cellStyle name="Millares 2 2 2 4 2" xfId="157"/>
    <cellStyle name="Millares 2 2 2 4 2 2" xfId="158"/>
    <cellStyle name="Millares 2 2 2 4 2 2 2" xfId="159"/>
    <cellStyle name="Millares 2 2 2 4 2 3" xfId="160"/>
    <cellStyle name="Millares 2 2 2 4 2 3 2" xfId="161"/>
    <cellStyle name="Millares 2 2 2 4 2 4" xfId="162"/>
    <cellStyle name="Millares 2 2 2 4 3" xfId="163"/>
    <cellStyle name="Millares 2 2 2 4 3 2" xfId="164"/>
    <cellStyle name="Millares 2 2 2 4 3 2 2" xfId="165"/>
    <cellStyle name="Millares 2 2 2 4 3 3" xfId="166"/>
    <cellStyle name="Millares 2 2 2 4 3 3 2" xfId="167"/>
    <cellStyle name="Millares 2 2 2 4 3 4" xfId="168"/>
    <cellStyle name="Millares 2 2 2 4 4" xfId="169"/>
    <cellStyle name="Millares 2 2 2 4 4 2" xfId="170"/>
    <cellStyle name="Millares 2 2 2 4 4 2 2" xfId="171"/>
    <cellStyle name="Millares 2 2 2 4 4 3" xfId="172"/>
    <cellStyle name="Millares 2 2 2 4 5" xfId="173"/>
    <cellStyle name="Millares 2 2 2 4 5 2" xfId="174"/>
    <cellStyle name="Millares 2 2 2 4 6" xfId="175"/>
    <cellStyle name="Millares 2 2 2 5" xfId="176"/>
    <cellStyle name="Millares 2 2 2 5 2" xfId="177"/>
    <cellStyle name="Millares 2 2 2 5 2 2" xfId="178"/>
    <cellStyle name="Millares 2 2 2 5 3" xfId="179"/>
    <cellStyle name="Millares 2 2 2 5 3 2" xfId="180"/>
    <cellStyle name="Millares 2 2 2 5 4" xfId="181"/>
    <cellStyle name="Millares 2 2 2 6" xfId="182"/>
    <cellStyle name="Millares 2 2 2 6 2" xfId="183"/>
    <cellStyle name="Millares 2 2 2 6 2 2" xfId="184"/>
    <cellStyle name="Millares 2 2 2 6 3" xfId="185"/>
    <cellStyle name="Millares 2 2 2 6 3 2" xfId="186"/>
    <cellStyle name="Millares 2 2 2 6 4" xfId="187"/>
    <cellStyle name="Millares 2 2 2 7" xfId="188"/>
    <cellStyle name="Millares 2 2 2 7 2" xfId="189"/>
    <cellStyle name="Millares 2 2 2 7 2 2" xfId="190"/>
    <cellStyle name="Millares 2 2 2 7 3" xfId="191"/>
    <cellStyle name="Millares 2 2 2 8" xfId="192"/>
    <cellStyle name="Millares 2 2 2 8 2" xfId="193"/>
    <cellStyle name="Millares 2 2 2 9" xfId="194"/>
    <cellStyle name="Millares 2 2 3" xfId="195"/>
    <cellStyle name="Millares 2 2 3 2" xfId="196"/>
    <cellStyle name="Millares 2 2 3 2 2" xfId="197"/>
    <cellStyle name="Millares 2 2 3 2 2 2" xfId="198"/>
    <cellStyle name="Millares 2 2 3 2 2 2 2" xfId="199"/>
    <cellStyle name="Millares 2 2 3 2 2 2 2 2" xfId="200"/>
    <cellStyle name="Millares 2 2 3 2 2 2 3" xfId="201"/>
    <cellStyle name="Millares 2 2 3 2 2 2 3 2" xfId="202"/>
    <cellStyle name="Millares 2 2 3 2 2 2 4" xfId="203"/>
    <cellStyle name="Millares 2 2 3 2 2 3" xfId="204"/>
    <cellStyle name="Millares 2 2 3 2 2 3 2" xfId="205"/>
    <cellStyle name="Millares 2 2 3 2 2 3 2 2" xfId="206"/>
    <cellStyle name="Millares 2 2 3 2 2 3 3" xfId="207"/>
    <cellStyle name="Millares 2 2 3 2 2 3 3 2" xfId="208"/>
    <cellStyle name="Millares 2 2 3 2 2 3 4" xfId="209"/>
    <cellStyle name="Millares 2 2 3 2 2 4" xfId="210"/>
    <cellStyle name="Millares 2 2 3 2 2 4 2" xfId="211"/>
    <cellStyle name="Millares 2 2 3 2 2 4 2 2" xfId="212"/>
    <cellStyle name="Millares 2 2 3 2 2 4 3" xfId="213"/>
    <cellStyle name="Millares 2 2 3 2 2 5" xfId="214"/>
    <cellStyle name="Millares 2 2 3 2 2 5 2" xfId="215"/>
    <cellStyle name="Millares 2 2 3 2 2 6" xfId="216"/>
    <cellStyle name="Millares 2 2 3 2 3" xfId="217"/>
    <cellStyle name="Millares 2 2 3 2 3 2" xfId="218"/>
    <cellStyle name="Millares 2 2 3 2 3 2 2" xfId="219"/>
    <cellStyle name="Millares 2 2 3 2 3 3" xfId="220"/>
    <cellStyle name="Millares 2 2 3 2 3 3 2" xfId="221"/>
    <cellStyle name="Millares 2 2 3 2 3 4" xfId="222"/>
    <cellStyle name="Millares 2 2 3 2 4" xfId="223"/>
    <cellStyle name="Millares 2 2 3 2 4 2" xfId="224"/>
    <cellStyle name="Millares 2 2 3 2 4 2 2" xfId="225"/>
    <cellStyle name="Millares 2 2 3 2 4 3" xfId="226"/>
    <cellStyle name="Millares 2 2 3 2 4 3 2" xfId="227"/>
    <cellStyle name="Millares 2 2 3 2 4 4" xfId="228"/>
    <cellStyle name="Millares 2 2 3 2 5" xfId="229"/>
    <cellStyle name="Millares 2 2 3 2 5 2" xfId="230"/>
    <cellStyle name="Millares 2 2 3 2 5 2 2" xfId="231"/>
    <cellStyle name="Millares 2 2 3 2 5 3" xfId="232"/>
    <cellStyle name="Millares 2 2 3 2 6" xfId="233"/>
    <cellStyle name="Millares 2 2 3 2 6 2" xfId="234"/>
    <cellStyle name="Millares 2 2 3 2 7" xfId="235"/>
    <cellStyle name="Millares 2 2 3 3" xfId="236"/>
    <cellStyle name="Millares 2 2 3 3 2" xfId="237"/>
    <cellStyle name="Millares 2 2 3 3 2 2" xfId="238"/>
    <cellStyle name="Millares 2 2 3 3 2 2 2" xfId="239"/>
    <cellStyle name="Millares 2 2 3 3 2 3" xfId="240"/>
    <cellStyle name="Millares 2 2 3 3 2 3 2" xfId="241"/>
    <cellStyle name="Millares 2 2 3 3 2 4" xfId="242"/>
    <cellStyle name="Millares 2 2 3 3 3" xfId="243"/>
    <cellStyle name="Millares 2 2 3 3 3 2" xfId="244"/>
    <cellStyle name="Millares 2 2 3 3 3 2 2" xfId="245"/>
    <cellStyle name="Millares 2 2 3 3 3 3" xfId="246"/>
    <cellStyle name="Millares 2 2 3 3 3 3 2" xfId="247"/>
    <cellStyle name="Millares 2 2 3 3 3 4" xfId="248"/>
    <cellStyle name="Millares 2 2 3 3 4" xfId="249"/>
    <cellStyle name="Millares 2 2 3 3 4 2" xfId="250"/>
    <cellStyle name="Millares 2 2 3 3 4 2 2" xfId="251"/>
    <cellStyle name="Millares 2 2 3 3 4 3" xfId="252"/>
    <cellStyle name="Millares 2 2 3 3 5" xfId="253"/>
    <cellStyle name="Millares 2 2 3 3 5 2" xfId="254"/>
    <cellStyle name="Millares 2 2 3 3 6" xfId="255"/>
    <cellStyle name="Millares 2 2 3 4" xfId="256"/>
    <cellStyle name="Millares 2 2 3 4 2" xfId="257"/>
    <cellStyle name="Millares 2 2 3 4 2 2" xfId="258"/>
    <cellStyle name="Millares 2 2 3 4 3" xfId="259"/>
    <cellStyle name="Millares 2 2 3 4 3 2" xfId="260"/>
    <cellStyle name="Millares 2 2 3 4 4" xfId="261"/>
    <cellStyle name="Millares 2 2 3 5" xfId="262"/>
    <cellStyle name="Millares 2 2 3 5 2" xfId="263"/>
    <cellStyle name="Millares 2 2 3 5 2 2" xfId="264"/>
    <cellStyle name="Millares 2 2 3 5 3" xfId="265"/>
    <cellStyle name="Millares 2 2 3 5 3 2" xfId="266"/>
    <cellStyle name="Millares 2 2 3 5 4" xfId="267"/>
    <cellStyle name="Millares 2 2 3 6" xfId="268"/>
    <cellStyle name="Millares 2 2 3 6 2" xfId="269"/>
    <cellStyle name="Millares 2 2 3 6 2 2" xfId="270"/>
    <cellStyle name="Millares 2 2 3 6 3" xfId="271"/>
    <cellStyle name="Millares 2 2 3 7" xfId="272"/>
    <cellStyle name="Millares 2 2 3 7 2" xfId="273"/>
    <cellStyle name="Millares 2 2 3 8" xfId="274"/>
    <cellStyle name="Millares 2 2 4" xfId="275"/>
    <cellStyle name="Millares 2 2 4 2" xfId="276"/>
    <cellStyle name="Millares 2 2 4 2 2" xfId="277"/>
    <cellStyle name="Millares 2 2 4 2 2 2" xfId="278"/>
    <cellStyle name="Millares 2 2 4 2 2 2 2" xfId="279"/>
    <cellStyle name="Millares 2 2 4 2 2 2 2 2" xfId="280"/>
    <cellStyle name="Millares 2 2 4 2 2 2 3" xfId="281"/>
    <cellStyle name="Millares 2 2 4 2 2 2 3 2" xfId="282"/>
    <cellStyle name="Millares 2 2 4 2 2 2 4" xfId="283"/>
    <cellStyle name="Millares 2 2 4 2 2 3" xfId="284"/>
    <cellStyle name="Millares 2 2 4 2 2 3 2" xfId="285"/>
    <cellStyle name="Millares 2 2 4 2 2 3 2 2" xfId="286"/>
    <cellStyle name="Millares 2 2 4 2 2 3 3" xfId="287"/>
    <cellStyle name="Millares 2 2 4 2 2 3 3 2" xfId="288"/>
    <cellStyle name="Millares 2 2 4 2 2 3 4" xfId="289"/>
    <cellStyle name="Millares 2 2 4 2 2 4" xfId="290"/>
    <cellStyle name="Millares 2 2 4 2 2 4 2" xfId="291"/>
    <cellStyle name="Millares 2 2 4 2 2 4 2 2" xfId="292"/>
    <cellStyle name="Millares 2 2 4 2 2 4 3" xfId="293"/>
    <cellStyle name="Millares 2 2 4 2 2 5" xfId="294"/>
    <cellStyle name="Millares 2 2 4 2 2 5 2" xfId="295"/>
    <cellStyle name="Millares 2 2 4 2 2 6" xfId="296"/>
    <cellStyle name="Millares 2 2 4 2 3" xfId="297"/>
    <cellStyle name="Millares 2 2 4 2 3 2" xfId="298"/>
    <cellStyle name="Millares 2 2 4 2 3 2 2" xfId="299"/>
    <cellStyle name="Millares 2 2 4 2 3 3" xfId="300"/>
    <cellStyle name="Millares 2 2 4 2 3 3 2" xfId="301"/>
    <cellStyle name="Millares 2 2 4 2 3 4" xfId="302"/>
    <cellStyle name="Millares 2 2 4 2 4" xfId="303"/>
    <cellStyle name="Millares 2 2 4 2 4 2" xfId="304"/>
    <cellStyle name="Millares 2 2 4 2 4 2 2" xfId="305"/>
    <cellStyle name="Millares 2 2 4 2 4 3" xfId="306"/>
    <cellStyle name="Millares 2 2 4 2 4 3 2" xfId="307"/>
    <cellStyle name="Millares 2 2 4 2 4 4" xfId="308"/>
    <cellStyle name="Millares 2 2 4 2 5" xfId="309"/>
    <cellStyle name="Millares 2 2 4 2 5 2" xfId="310"/>
    <cellStyle name="Millares 2 2 4 2 5 2 2" xfId="311"/>
    <cellStyle name="Millares 2 2 4 2 5 3" xfId="312"/>
    <cellStyle name="Millares 2 2 4 2 6" xfId="313"/>
    <cellStyle name="Millares 2 2 4 2 6 2" xfId="314"/>
    <cellStyle name="Millares 2 2 4 2 7" xfId="315"/>
    <cellStyle name="Millares 2 2 4 3" xfId="316"/>
    <cellStyle name="Millares 2 2 4 3 2" xfId="317"/>
    <cellStyle name="Millares 2 2 4 3 2 2" xfId="318"/>
    <cellStyle name="Millares 2 2 4 3 2 2 2" xfId="319"/>
    <cellStyle name="Millares 2 2 4 3 2 3" xfId="320"/>
    <cellStyle name="Millares 2 2 4 3 2 3 2" xfId="321"/>
    <cellStyle name="Millares 2 2 4 3 2 4" xfId="322"/>
    <cellStyle name="Millares 2 2 4 3 3" xfId="323"/>
    <cellStyle name="Millares 2 2 4 3 3 2" xfId="324"/>
    <cellStyle name="Millares 2 2 4 3 3 2 2" xfId="325"/>
    <cellStyle name="Millares 2 2 4 3 3 3" xfId="326"/>
    <cellStyle name="Millares 2 2 4 3 3 3 2" xfId="327"/>
    <cellStyle name="Millares 2 2 4 3 3 4" xfId="328"/>
    <cellStyle name="Millares 2 2 4 3 4" xfId="329"/>
    <cellStyle name="Millares 2 2 4 3 4 2" xfId="330"/>
    <cellStyle name="Millares 2 2 4 3 4 2 2" xfId="331"/>
    <cellStyle name="Millares 2 2 4 3 4 3" xfId="332"/>
    <cellStyle name="Millares 2 2 4 3 5" xfId="333"/>
    <cellStyle name="Millares 2 2 4 3 5 2" xfId="334"/>
    <cellStyle name="Millares 2 2 4 3 6" xfId="335"/>
    <cellStyle name="Millares 2 2 4 4" xfId="336"/>
    <cellStyle name="Millares 2 2 4 4 2" xfId="337"/>
    <cellStyle name="Millares 2 2 4 4 2 2" xfId="338"/>
    <cellStyle name="Millares 2 2 4 4 3" xfId="339"/>
    <cellStyle name="Millares 2 2 4 4 3 2" xfId="340"/>
    <cellStyle name="Millares 2 2 4 4 4" xfId="341"/>
    <cellStyle name="Millares 2 2 4 5" xfId="342"/>
    <cellStyle name="Millares 2 2 4 5 2" xfId="343"/>
    <cellStyle name="Millares 2 2 4 5 2 2" xfId="344"/>
    <cellStyle name="Millares 2 2 4 5 3" xfId="345"/>
    <cellStyle name="Millares 2 2 4 5 3 2" xfId="346"/>
    <cellStyle name="Millares 2 2 4 5 4" xfId="347"/>
    <cellStyle name="Millares 2 2 4 6" xfId="348"/>
    <cellStyle name="Millares 2 2 4 6 2" xfId="349"/>
    <cellStyle name="Millares 2 2 4 6 2 2" xfId="350"/>
    <cellStyle name="Millares 2 2 4 6 3" xfId="351"/>
    <cellStyle name="Millares 2 2 4 7" xfId="352"/>
    <cellStyle name="Millares 2 2 4 7 2" xfId="353"/>
    <cellStyle name="Millares 2 2 4 8" xfId="354"/>
    <cellStyle name="Millares 2 2 5" xfId="355"/>
    <cellStyle name="Millares 2 2 5 2" xfId="356"/>
    <cellStyle name="Millares 2 2 5 2 2" xfId="357"/>
    <cellStyle name="Millares 2 2 5 2 2 2" xfId="358"/>
    <cellStyle name="Millares 2 2 5 2 2 2 2" xfId="359"/>
    <cellStyle name="Millares 2 2 5 2 2 3" xfId="360"/>
    <cellStyle name="Millares 2 2 5 2 2 3 2" xfId="361"/>
    <cellStyle name="Millares 2 2 5 2 2 4" xfId="362"/>
    <cellStyle name="Millares 2 2 5 2 3" xfId="363"/>
    <cellStyle name="Millares 2 2 5 2 3 2" xfId="364"/>
    <cellStyle name="Millares 2 2 5 2 3 2 2" xfId="365"/>
    <cellStyle name="Millares 2 2 5 2 3 3" xfId="366"/>
    <cellStyle name="Millares 2 2 5 2 3 3 2" xfId="367"/>
    <cellStyle name="Millares 2 2 5 2 3 4" xfId="368"/>
    <cellStyle name="Millares 2 2 5 2 4" xfId="369"/>
    <cellStyle name="Millares 2 2 5 2 4 2" xfId="370"/>
    <cellStyle name="Millares 2 2 5 2 4 2 2" xfId="371"/>
    <cellStyle name="Millares 2 2 5 2 4 3" xfId="372"/>
    <cellStyle name="Millares 2 2 5 2 5" xfId="373"/>
    <cellStyle name="Millares 2 2 5 2 5 2" xfId="374"/>
    <cellStyle name="Millares 2 2 5 2 6" xfId="375"/>
    <cellStyle name="Millares 2 2 5 3" xfId="376"/>
    <cellStyle name="Millares 2 2 5 3 2" xfId="377"/>
    <cellStyle name="Millares 2 2 5 3 2 2" xfId="378"/>
    <cellStyle name="Millares 2 2 5 3 3" xfId="379"/>
    <cellStyle name="Millares 2 2 5 3 3 2" xfId="380"/>
    <cellStyle name="Millares 2 2 5 3 4" xfId="381"/>
    <cellStyle name="Millares 2 2 5 4" xfId="382"/>
    <cellStyle name="Millares 2 2 5 4 2" xfId="383"/>
    <cellStyle name="Millares 2 2 5 4 2 2" xfId="384"/>
    <cellStyle name="Millares 2 2 5 4 3" xfId="385"/>
    <cellStyle name="Millares 2 2 5 4 3 2" xfId="386"/>
    <cellStyle name="Millares 2 2 5 4 4" xfId="387"/>
    <cellStyle name="Millares 2 2 5 5" xfId="388"/>
    <cellStyle name="Millares 2 2 5 5 2" xfId="389"/>
    <cellStyle name="Millares 2 2 5 5 2 2" xfId="390"/>
    <cellStyle name="Millares 2 2 5 5 3" xfId="391"/>
    <cellStyle name="Millares 2 2 5 6" xfId="392"/>
    <cellStyle name="Millares 2 2 5 6 2" xfId="393"/>
    <cellStyle name="Millares 2 2 5 7" xfId="394"/>
    <cellStyle name="Millares 2 2 6" xfId="395"/>
    <cellStyle name="Millares 2 2 6 2" xfId="396"/>
    <cellStyle name="Millares 2 2 6 2 2" xfId="397"/>
    <cellStyle name="Millares 2 2 6 2 2 2" xfId="398"/>
    <cellStyle name="Millares 2 2 6 2 3" xfId="399"/>
    <cellStyle name="Millares 2 2 6 2 3 2" xfId="400"/>
    <cellStyle name="Millares 2 2 6 2 4" xfId="401"/>
    <cellStyle name="Millares 2 2 6 3" xfId="402"/>
    <cellStyle name="Millares 2 2 6 3 2" xfId="403"/>
    <cellStyle name="Millares 2 2 6 3 2 2" xfId="404"/>
    <cellStyle name="Millares 2 2 6 3 3" xfId="405"/>
    <cellStyle name="Millares 2 2 6 3 3 2" xfId="406"/>
    <cellStyle name="Millares 2 2 6 3 4" xfId="407"/>
    <cellStyle name="Millares 2 2 6 4" xfId="408"/>
    <cellStyle name="Millares 2 2 6 4 2" xfId="409"/>
    <cellStyle name="Millares 2 2 6 4 2 2" xfId="410"/>
    <cellStyle name="Millares 2 2 6 4 3" xfId="411"/>
    <cellStyle name="Millares 2 2 6 5" xfId="412"/>
    <cellStyle name="Millares 2 2 6 5 2" xfId="413"/>
    <cellStyle name="Millares 2 2 6 6" xfId="414"/>
    <cellStyle name="Millares 2 2 7" xfId="415"/>
    <cellStyle name="Millares 2 2 7 2" xfId="416"/>
    <cellStyle name="Millares 2 2 7 2 2" xfId="417"/>
    <cellStyle name="Millares 2 2 7 3" xfId="418"/>
    <cellStyle name="Millares 2 2 7 3 2" xfId="419"/>
    <cellStyle name="Millares 2 2 7 4" xfId="420"/>
    <cellStyle name="Millares 2 2 8" xfId="421"/>
    <cellStyle name="Millares 2 2 8 2" xfId="422"/>
    <cellStyle name="Millares 2 2 8 2 2" xfId="423"/>
    <cellStyle name="Millares 2 2 8 3" xfId="424"/>
    <cellStyle name="Millares 2 2 8 3 2" xfId="425"/>
    <cellStyle name="Millares 2 2 8 4" xfId="426"/>
    <cellStyle name="Millares 2 2 9" xfId="427"/>
    <cellStyle name="Millares 2 2 9 2" xfId="428"/>
    <cellStyle name="Millares 2 2 9 2 2" xfId="429"/>
    <cellStyle name="Millares 2 2 9 3" xfId="430"/>
    <cellStyle name="Millares 2 3" xfId="431"/>
    <cellStyle name="Millares 2 3 2" xfId="432"/>
    <cellStyle name="Millares 2 3 2 2" xfId="433"/>
    <cellStyle name="Millares 2 3 2 2 2" xfId="434"/>
    <cellStyle name="Millares 2 3 2 2 2 2" xfId="435"/>
    <cellStyle name="Millares 2 3 2 2 2 2 2" xfId="436"/>
    <cellStyle name="Millares 2 3 2 2 2 2 2 2" xfId="437"/>
    <cellStyle name="Millares 2 3 2 2 2 2 3" xfId="438"/>
    <cellStyle name="Millares 2 3 2 2 2 2 3 2" xfId="439"/>
    <cellStyle name="Millares 2 3 2 2 2 2 4" xfId="440"/>
    <cellStyle name="Millares 2 3 2 2 2 3" xfId="441"/>
    <cellStyle name="Millares 2 3 2 2 2 3 2" xfId="442"/>
    <cellStyle name="Millares 2 3 2 2 2 3 2 2" xfId="443"/>
    <cellStyle name="Millares 2 3 2 2 2 3 3" xfId="444"/>
    <cellStyle name="Millares 2 3 2 2 2 3 3 2" xfId="445"/>
    <cellStyle name="Millares 2 3 2 2 2 3 4" xfId="446"/>
    <cellStyle name="Millares 2 3 2 2 2 4" xfId="447"/>
    <cellStyle name="Millares 2 3 2 2 2 4 2" xfId="448"/>
    <cellStyle name="Millares 2 3 2 2 2 4 2 2" xfId="449"/>
    <cellStyle name="Millares 2 3 2 2 2 4 3" xfId="450"/>
    <cellStyle name="Millares 2 3 2 2 2 5" xfId="451"/>
    <cellStyle name="Millares 2 3 2 2 2 5 2" xfId="452"/>
    <cellStyle name="Millares 2 3 2 2 2 6" xfId="453"/>
    <cellStyle name="Millares 2 3 2 2 3" xfId="454"/>
    <cellStyle name="Millares 2 3 2 2 3 2" xfId="455"/>
    <cellStyle name="Millares 2 3 2 2 3 2 2" xfId="456"/>
    <cellStyle name="Millares 2 3 2 2 3 3" xfId="457"/>
    <cellStyle name="Millares 2 3 2 2 3 3 2" xfId="458"/>
    <cellStyle name="Millares 2 3 2 2 3 4" xfId="459"/>
    <cellStyle name="Millares 2 3 2 2 4" xfId="460"/>
    <cellStyle name="Millares 2 3 2 2 4 2" xfId="461"/>
    <cellStyle name="Millares 2 3 2 2 4 2 2" xfId="462"/>
    <cellStyle name="Millares 2 3 2 2 4 3" xfId="463"/>
    <cellStyle name="Millares 2 3 2 2 4 3 2" xfId="464"/>
    <cellStyle name="Millares 2 3 2 2 4 4" xfId="465"/>
    <cellStyle name="Millares 2 3 2 2 5" xfId="466"/>
    <cellStyle name="Millares 2 3 2 2 5 2" xfId="467"/>
    <cellStyle name="Millares 2 3 2 2 5 2 2" xfId="468"/>
    <cellStyle name="Millares 2 3 2 2 5 3" xfId="469"/>
    <cellStyle name="Millares 2 3 2 2 6" xfId="470"/>
    <cellStyle name="Millares 2 3 2 2 6 2" xfId="471"/>
    <cellStyle name="Millares 2 3 2 2 7" xfId="472"/>
    <cellStyle name="Millares 2 3 2 3" xfId="473"/>
    <cellStyle name="Millares 2 3 2 3 2" xfId="474"/>
    <cellStyle name="Millares 2 3 2 3 2 2" xfId="475"/>
    <cellStyle name="Millares 2 3 2 3 2 2 2" xfId="476"/>
    <cellStyle name="Millares 2 3 2 3 2 3" xfId="477"/>
    <cellStyle name="Millares 2 3 2 3 2 3 2" xfId="478"/>
    <cellStyle name="Millares 2 3 2 3 2 4" xfId="479"/>
    <cellStyle name="Millares 2 3 2 3 3" xfId="480"/>
    <cellStyle name="Millares 2 3 2 3 3 2" xfId="481"/>
    <cellStyle name="Millares 2 3 2 3 3 2 2" xfId="482"/>
    <cellStyle name="Millares 2 3 2 3 3 3" xfId="483"/>
    <cellStyle name="Millares 2 3 2 3 3 3 2" xfId="484"/>
    <cellStyle name="Millares 2 3 2 3 3 4" xfId="485"/>
    <cellStyle name="Millares 2 3 2 3 4" xfId="486"/>
    <cellStyle name="Millares 2 3 2 3 4 2" xfId="487"/>
    <cellStyle name="Millares 2 3 2 3 4 2 2" xfId="488"/>
    <cellStyle name="Millares 2 3 2 3 4 3" xfId="489"/>
    <cellStyle name="Millares 2 3 2 3 5" xfId="490"/>
    <cellStyle name="Millares 2 3 2 3 5 2" xfId="491"/>
    <cellStyle name="Millares 2 3 2 3 6" xfId="492"/>
    <cellStyle name="Millares 2 3 2 4" xfId="493"/>
    <cellStyle name="Millares 2 3 2 4 2" xfId="494"/>
    <cellStyle name="Millares 2 3 2 4 2 2" xfId="495"/>
    <cellStyle name="Millares 2 3 2 4 3" xfId="496"/>
    <cellStyle name="Millares 2 3 2 4 3 2" xfId="497"/>
    <cellStyle name="Millares 2 3 2 4 4" xfId="498"/>
    <cellStyle name="Millares 2 3 2 5" xfId="499"/>
    <cellStyle name="Millares 2 3 2 5 2" xfId="500"/>
    <cellStyle name="Millares 2 3 2 5 2 2" xfId="501"/>
    <cellStyle name="Millares 2 3 2 5 3" xfId="502"/>
    <cellStyle name="Millares 2 3 2 5 3 2" xfId="503"/>
    <cellStyle name="Millares 2 3 2 5 4" xfId="504"/>
    <cellStyle name="Millares 2 3 2 6" xfId="505"/>
    <cellStyle name="Millares 2 3 2 6 2" xfId="506"/>
    <cellStyle name="Millares 2 3 2 6 2 2" xfId="507"/>
    <cellStyle name="Millares 2 3 2 6 3" xfId="508"/>
    <cellStyle name="Millares 2 3 2 7" xfId="509"/>
    <cellStyle name="Millares 2 3 2 7 2" xfId="510"/>
    <cellStyle name="Millares 2 3 2 8" xfId="511"/>
    <cellStyle name="Millares 2 3 3" xfId="512"/>
    <cellStyle name="Millares 2 3 3 2" xfId="513"/>
    <cellStyle name="Millares 2 3 3 2 2" xfId="514"/>
    <cellStyle name="Millares 2 3 3 2 2 2" xfId="515"/>
    <cellStyle name="Millares 2 3 3 2 2 2 2" xfId="516"/>
    <cellStyle name="Millares 2 3 3 2 2 3" xfId="517"/>
    <cellStyle name="Millares 2 3 3 2 2 3 2" xfId="518"/>
    <cellStyle name="Millares 2 3 3 2 2 4" xfId="519"/>
    <cellStyle name="Millares 2 3 3 2 3" xfId="520"/>
    <cellStyle name="Millares 2 3 3 2 3 2" xfId="521"/>
    <cellStyle name="Millares 2 3 3 2 3 2 2" xfId="522"/>
    <cellStyle name="Millares 2 3 3 2 3 3" xfId="523"/>
    <cellStyle name="Millares 2 3 3 2 3 3 2" xfId="524"/>
    <cellStyle name="Millares 2 3 3 2 3 4" xfId="525"/>
    <cellStyle name="Millares 2 3 3 2 4" xfId="526"/>
    <cellStyle name="Millares 2 3 3 2 4 2" xfId="527"/>
    <cellStyle name="Millares 2 3 3 2 4 2 2" xfId="528"/>
    <cellStyle name="Millares 2 3 3 2 4 3" xfId="529"/>
    <cellStyle name="Millares 2 3 3 2 5" xfId="530"/>
    <cellStyle name="Millares 2 3 3 2 5 2" xfId="531"/>
    <cellStyle name="Millares 2 3 3 2 6" xfId="532"/>
    <cellStyle name="Millares 2 3 3 3" xfId="533"/>
    <cellStyle name="Millares 2 3 3 3 2" xfId="534"/>
    <cellStyle name="Millares 2 3 3 3 2 2" xfId="535"/>
    <cellStyle name="Millares 2 3 3 3 3" xfId="536"/>
    <cellStyle name="Millares 2 3 3 3 3 2" xfId="537"/>
    <cellStyle name="Millares 2 3 3 3 4" xfId="538"/>
    <cellStyle name="Millares 2 3 3 4" xfId="539"/>
    <cellStyle name="Millares 2 3 3 4 2" xfId="540"/>
    <cellStyle name="Millares 2 3 3 4 2 2" xfId="541"/>
    <cellStyle name="Millares 2 3 3 4 3" xfId="542"/>
    <cellStyle name="Millares 2 3 3 4 3 2" xfId="543"/>
    <cellStyle name="Millares 2 3 3 4 4" xfId="544"/>
    <cellStyle name="Millares 2 3 3 5" xfId="545"/>
    <cellStyle name="Millares 2 3 3 5 2" xfId="546"/>
    <cellStyle name="Millares 2 3 3 5 2 2" xfId="547"/>
    <cellStyle name="Millares 2 3 3 5 3" xfId="548"/>
    <cellStyle name="Millares 2 3 3 6" xfId="549"/>
    <cellStyle name="Millares 2 3 3 6 2" xfId="550"/>
    <cellStyle name="Millares 2 3 3 7" xfId="551"/>
    <cellStyle name="Millares 2 3 4" xfId="552"/>
    <cellStyle name="Millares 2 3 4 2" xfId="553"/>
    <cellStyle name="Millares 2 3 4 2 2" xfId="554"/>
    <cellStyle name="Millares 2 3 4 2 2 2" xfId="555"/>
    <cellStyle name="Millares 2 3 4 2 3" xfId="556"/>
    <cellStyle name="Millares 2 3 4 2 3 2" xfId="557"/>
    <cellStyle name="Millares 2 3 4 2 4" xfId="558"/>
    <cellStyle name="Millares 2 3 4 3" xfId="559"/>
    <cellStyle name="Millares 2 3 4 3 2" xfId="560"/>
    <cellStyle name="Millares 2 3 4 3 2 2" xfId="561"/>
    <cellStyle name="Millares 2 3 4 3 3" xfId="562"/>
    <cellStyle name="Millares 2 3 4 3 3 2" xfId="563"/>
    <cellStyle name="Millares 2 3 4 3 4" xfId="564"/>
    <cellStyle name="Millares 2 3 4 4" xfId="565"/>
    <cellStyle name="Millares 2 3 4 4 2" xfId="566"/>
    <cellStyle name="Millares 2 3 4 4 2 2" xfId="567"/>
    <cellStyle name="Millares 2 3 4 4 3" xfId="568"/>
    <cellStyle name="Millares 2 3 4 5" xfId="569"/>
    <cellStyle name="Millares 2 3 4 5 2" xfId="570"/>
    <cellStyle name="Millares 2 3 4 6" xfId="571"/>
    <cellStyle name="Millares 2 3 5" xfId="572"/>
    <cellStyle name="Millares 2 3 5 2" xfId="573"/>
    <cellStyle name="Millares 2 3 5 2 2" xfId="574"/>
    <cellStyle name="Millares 2 3 5 3" xfId="575"/>
    <cellStyle name="Millares 2 3 5 3 2" xfId="576"/>
    <cellStyle name="Millares 2 3 5 4" xfId="577"/>
    <cellStyle name="Millares 2 3 6" xfId="578"/>
    <cellStyle name="Millares 2 3 6 2" xfId="579"/>
    <cellStyle name="Millares 2 3 6 2 2" xfId="580"/>
    <cellStyle name="Millares 2 3 6 3" xfId="581"/>
    <cellStyle name="Millares 2 3 6 3 2" xfId="582"/>
    <cellStyle name="Millares 2 3 6 4" xfId="583"/>
    <cellStyle name="Millares 2 3 7" xfId="584"/>
    <cellStyle name="Millares 2 3 7 2" xfId="585"/>
    <cellStyle name="Millares 2 3 7 2 2" xfId="586"/>
    <cellStyle name="Millares 2 3 7 3" xfId="587"/>
    <cellStyle name="Millares 2 3 8" xfId="588"/>
    <cellStyle name="Millares 2 3 8 2" xfId="589"/>
    <cellStyle name="Millares 2 3 9" xfId="590"/>
    <cellStyle name="Millares 2 4" xfId="591"/>
    <cellStyle name="Millares 2 4 2" xfId="592"/>
    <cellStyle name="Millares 2 4 2 2" xfId="593"/>
    <cellStyle name="Millares 2 4 2 2 2" xfId="594"/>
    <cellStyle name="Millares 2 4 2 2 2 2" xfId="595"/>
    <cellStyle name="Millares 2 4 2 2 2 2 2" xfId="596"/>
    <cellStyle name="Millares 2 4 2 2 2 3" xfId="597"/>
    <cellStyle name="Millares 2 4 2 2 2 3 2" xfId="598"/>
    <cellStyle name="Millares 2 4 2 2 2 4" xfId="599"/>
    <cellStyle name="Millares 2 4 2 2 3" xfId="600"/>
    <cellStyle name="Millares 2 4 2 2 3 2" xfId="601"/>
    <cellStyle name="Millares 2 4 2 2 3 2 2" xfId="602"/>
    <cellStyle name="Millares 2 4 2 2 3 3" xfId="603"/>
    <cellStyle name="Millares 2 4 2 2 3 3 2" xfId="604"/>
    <cellStyle name="Millares 2 4 2 2 3 4" xfId="605"/>
    <cellStyle name="Millares 2 4 2 2 4" xfId="606"/>
    <cellStyle name="Millares 2 4 2 2 4 2" xfId="607"/>
    <cellStyle name="Millares 2 4 2 2 4 2 2" xfId="608"/>
    <cellStyle name="Millares 2 4 2 2 4 3" xfId="609"/>
    <cellStyle name="Millares 2 4 2 2 5" xfId="610"/>
    <cellStyle name="Millares 2 4 2 2 5 2" xfId="611"/>
    <cellStyle name="Millares 2 4 2 2 6" xfId="612"/>
    <cellStyle name="Millares 2 4 2 3" xfId="613"/>
    <cellStyle name="Millares 2 4 2 3 2" xfId="614"/>
    <cellStyle name="Millares 2 4 2 3 2 2" xfId="615"/>
    <cellStyle name="Millares 2 4 2 3 3" xfId="616"/>
    <cellStyle name="Millares 2 4 2 3 3 2" xfId="617"/>
    <cellStyle name="Millares 2 4 2 3 4" xfId="618"/>
    <cellStyle name="Millares 2 4 2 4" xfId="619"/>
    <cellStyle name="Millares 2 4 2 4 2" xfId="620"/>
    <cellStyle name="Millares 2 4 2 4 2 2" xfId="621"/>
    <cellStyle name="Millares 2 4 2 4 3" xfId="622"/>
    <cellStyle name="Millares 2 4 2 4 3 2" xfId="623"/>
    <cellStyle name="Millares 2 4 2 4 4" xfId="624"/>
    <cellStyle name="Millares 2 4 2 5" xfId="625"/>
    <cellStyle name="Millares 2 4 2 5 2" xfId="626"/>
    <cellStyle name="Millares 2 4 2 5 2 2" xfId="627"/>
    <cellStyle name="Millares 2 4 2 5 3" xfId="628"/>
    <cellStyle name="Millares 2 4 2 6" xfId="629"/>
    <cellStyle name="Millares 2 4 2 6 2" xfId="630"/>
    <cellStyle name="Millares 2 4 2 7" xfId="631"/>
    <cellStyle name="Millares 2 4 3" xfId="632"/>
    <cellStyle name="Millares 2 4 3 2" xfId="633"/>
    <cellStyle name="Millares 2 4 3 2 2" xfId="634"/>
    <cellStyle name="Millares 2 4 3 2 2 2" xfId="635"/>
    <cellStyle name="Millares 2 4 3 2 3" xfId="636"/>
    <cellStyle name="Millares 2 4 3 2 3 2" xfId="637"/>
    <cellStyle name="Millares 2 4 3 2 4" xfId="638"/>
    <cellStyle name="Millares 2 4 3 3" xfId="639"/>
    <cellStyle name="Millares 2 4 3 3 2" xfId="640"/>
    <cellStyle name="Millares 2 4 3 3 2 2" xfId="641"/>
    <cellStyle name="Millares 2 4 3 3 3" xfId="642"/>
    <cellStyle name="Millares 2 4 3 3 3 2" xfId="643"/>
    <cellStyle name="Millares 2 4 3 3 4" xfId="644"/>
    <cellStyle name="Millares 2 4 3 4" xfId="645"/>
    <cellStyle name="Millares 2 4 3 4 2" xfId="646"/>
    <cellStyle name="Millares 2 4 3 4 2 2" xfId="647"/>
    <cellStyle name="Millares 2 4 3 4 3" xfId="648"/>
    <cellStyle name="Millares 2 4 3 5" xfId="649"/>
    <cellStyle name="Millares 2 4 3 5 2" xfId="650"/>
    <cellStyle name="Millares 2 4 3 6" xfId="651"/>
    <cellStyle name="Millares 2 4 4" xfId="652"/>
    <cellStyle name="Millares 2 4 4 2" xfId="653"/>
    <cellStyle name="Millares 2 4 4 2 2" xfId="654"/>
    <cellStyle name="Millares 2 4 4 3" xfId="655"/>
    <cellStyle name="Millares 2 4 4 3 2" xfId="656"/>
    <cellStyle name="Millares 2 4 4 4" xfId="657"/>
    <cellStyle name="Millares 2 4 5" xfId="658"/>
    <cellStyle name="Millares 2 4 5 2" xfId="659"/>
    <cellStyle name="Millares 2 4 5 2 2" xfId="660"/>
    <cellStyle name="Millares 2 4 5 3" xfId="661"/>
    <cellStyle name="Millares 2 4 5 3 2" xfId="662"/>
    <cellStyle name="Millares 2 4 5 4" xfId="663"/>
    <cellStyle name="Millares 2 4 6" xfId="664"/>
    <cellStyle name="Millares 2 4 6 2" xfId="665"/>
    <cellStyle name="Millares 2 4 6 2 2" xfId="666"/>
    <cellStyle name="Millares 2 4 6 3" xfId="667"/>
    <cellStyle name="Millares 2 4 7" xfId="668"/>
    <cellStyle name="Millares 2 4 7 2" xfId="669"/>
    <cellStyle name="Millares 2 4 8" xfId="670"/>
    <cellStyle name="Millares 2 5" xfId="671"/>
    <cellStyle name="Millares 2 5 2" xfId="672"/>
    <cellStyle name="Millares 2 5 2 2" xfId="673"/>
    <cellStyle name="Millares 2 5 2 2 2" xfId="674"/>
    <cellStyle name="Millares 2 5 2 2 2 2" xfId="675"/>
    <cellStyle name="Millares 2 5 2 2 2 2 2" xfId="676"/>
    <cellStyle name="Millares 2 5 2 2 2 3" xfId="677"/>
    <cellStyle name="Millares 2 5 2 2 2 3 2" xfId="678"/>
    <cellStyle name="Millares 2 5 2 2 2 4" xfId="679"/>
    <cellStyle name="Millares 2 5 2 2 3" xfId="680"/>
    <cellStyle name="Millares 2 5 2 2 3 2" xfId="681"/>
    <cellStyle name="Millares 2 5 2 2 3 2 2" xfId="682"/>
    <cellStyle name="Millares 2 5 2 2 3 3" xfId="683"/>
    <cellStyle name="Millares 2 5 2 2 3 3 2" xfId="684"/>
    <cellStyle name="Millares 2 5 2 2 3 4" xfId="685"/>
    <cellStyle name="Millares 2 5 2 2 4" xfId="686"/>
    <cellStyle name="Millares 2 5 2 2 4 2" xfId="687"/>
    <cellStyle name="Millares 2 5 2 2 4 2 2" xfId="688"/>
    <cellStyle name="Millares 2 5 2 2 4 3" xfId="689"/>
    <cellStyle name="Millares 2 5 2 2 5" xfId="690"/>
    <cellStyle name="Millares 2 5 2 2 5 2" xfId="691"/>
    <cellStyle name="Millares 2 5 2 2 6" xfId="692"/>
    <cellStyle name="Millares 2 5 2 3" xfId="693"/>
    <cellStyle name="Millares 2 5 2 3 2" xfId="694"/>
    <cellStyle name="Millares 2 5 2 3 2 2" xfId="695"/>
    <cellStyle name="Millares 2 5 2 3 3" xfId="696"/>
    <cellStyle name="Millares 2 5 2 3 3 2" xfId="697"/>
    <cellStyle name="Millares 2 5 2 3 4" xfId="698"/>
    <cellStyle name="Millares 2 5 2 4" xfId="699"/>
    <cellStyle name="Millares 2 5 2 4 2" xfId="700"/>
    <cellStyle name="Millares 2 5 2 4 2 2" xfId="701"/>
    <cellStyle name="Millares 2 5 2 4 3" xfId="702"/>
    <cellStyle name="Millares 2 5 2 4 3 2" xfId="703"/>
    <cellStyle name="Millares 2 5 2 4 4" xfId="704"/>
    <cellStyle name="Millares 2 5 2 5" xfId="705"/>
    <cellStyle name="Millares 2 5 2 5 2" xfId="706"/>
    <cellStyle name="Millares 2 5 2 5 2 2" xfId="707"/>
    <cellStyle name="Millares 2 5 2 5 3" xfId="708"/>
    <cellStyle name="Millares 2 5 2 6" xfId="709"/>
    <cellStyle name="Millares 2 5 2 6 2" xfId="710"/>
    <cellStyle name="Millares 2 5 2 7" xfId="711"/>
    <cellStyle name="Millares 2 5 3" xfId="712"/>
    <cellStyle name="Millares 2 5 3 2" xfId="713"/>
    <cellStyle name="Millares 2 5 3 2 2" xfId="714"/>
    <cellStyle name="Millares 2 5 3 2 2 2" xfId="715"/>
    <cellStyle name="Millares 2 5 3 2 3" xfId="716"/>
    <cellStyle name="Millares 2 5 3 2 3 2" xfId="717"/>
    <cellStyle name="Millares 2 5 3 2 4" xfId="718"/>
    <cellStyle name="Millares 2 5 3 3" xfId="719"/>
    <cellStyle name="Millares 2 5 3 3 2" xfId="720"/>
    <cellStyle name="Millares 2 5 3 3 2 2" xfId="721"/>
    <cellStyle name="Millares 2 5 3 3 3" xfId="722"/>
    <cellStyle name="Millares 2 5 3 3 3 2" xfId="723"/>
    <cellStyle name="Millares 2 5 3 3 4" xfId="724"/>
    <cellStyle name="Millares 2 5 3 4" xfId="725"/>
    <cellStyle name="Millares 2 5 3 4 2" xfId="726"/>
    <cellStyle name="Millares 2 5 3 4 2 2" xfId="727"/>
    <cellStyle name="Millares 2 5 3 4 3" xfId="728"/>
    <cellStyle name="Millares 2 5 3 5" xfId="729"/>
    <cellStyle name="Millares 2 5 3 5 2" xfId="730"/>
    <cellStyle name="Millares 2 5 3 6" xfId="731"/>
    <cellStyle name="Millares 2 5 4" xfId="732"/>
    <cellStyle name="Millares 2 5 4 2" xfId="733"/>
    <cellStyle name="Millares 2 5 4 2 2" xfId="734"/>
    <cellStyle name="Millares 2 5 4 3" xfId="735"/>
    <cellStyle name="Millares 2 5 4 3 2" xfId="736"/>
    <cellStyle name="Millares 2 5 4 4" xfId="737"/>
    <cellStyle name="Millares 2 5 5" xfId="738"/>
    <cellStyle name="Millares 2 5 5 2" xfId="739"/>
    <cellStyle name="Millares 2 5 5 2 2" xfId="740"/>
    <cellStyle name="Millares 2 5 5 3" xfId="741"/>
    <cellStyle name="Millares 2 5 5 3 2" xfId="742"/>
    <cellStyle name="Millares 2 5 5 4" xfId="743"/>
    <cellStyle name="Millares 2 5 6" xfId="744"/>
    <cellStyle name="Millares 2 5 6 2" xfId="745"/>
    <cellStyle name="Millares 2 5 6 2 2" xfId="746"/>
    <cellStyle name="Millares 2 5 6 3" xfId="747"/>
    <cellStyle name="Millares 2 5 7" xfId="748"/>
    <cellStyle name="Millares 2 5 7 2" xfId="749"/>
    <cellStyle name="Millares 2 5 8" xfId="750"/>
    <cellStyle name="Millares 2 6" xfId="751"/>
    <cellStyle name="Millares 2 6 2" xfId="752"/>
    <cellStyle name="Millares 2 6 2 2" xfId="753"/>
    <cellStyle name="Millares 2 6 2 2 2" xfId="754"/>
    <cellStyle name="Millares 2 6 2 2 2 2" xfId="755"/>
    <cellStyle name="Millares 2 6 2 2 3" xfId="756"/>
    <cellStyle name="Millares 2 6 2 2 3 2" xfId="757"/>
    <cellStyle name="Millares 2 6 2 2 4" xfId="758"/>
    <cellStyle name="Millares 2 6 2 3" xfId="759"/>
    <cellStyle name="Millares 2 6 2 3 2" xfId="760"/>
    <cellStyle name="Millares 2 6 2 3 2 2" xfId="761"/>
    <cellStyle name="Millares 2 6 2 3 3" xfId="762"/>
    <cellStyle name="Millares 2 6 2 3 3 2" xfId="763"/>
    <cellStyle name="Millares 2 6 2 3 4" xfId="764"/>
    <cellStyle name="Millares 2 6 2 4" xfId="765"/>
    <cellStyle name="Millares 2 6 2 4 2" xfId="766"/>
    <cellStyle name="Millares 2 6 2 4 2 2" xfId="767"/>
    <cellStyle name="Millares 2 6 2 4 3" xfId="768"/>
    <cellStyle name="Millares 2 6 2 5" xfId="769"/>
    <cellStyle name="Millares 2 6 2 5 2" xfId="770"/>
    <cellStyle name="Millares 2 6 2 6" xfId="771"/>
    <cellStyle name="Millares 2 6 3" xfId="772"/>
    <cellStyle name="Millares 2 6 3 2" xfId="773"/>
    <cellStyle name="Millares 2 6 3 2 2" xfId="774"/>
    <cellStyle name="Millares 2 6 3 3" xfId="775"/>
    <cellStyle name="Millares 2 6 3 3 2" xfId="776"/>
    <cellStyle name="Millares 2 6 3 4" xfId="777"/>
    <cellStyle name="Millares 2 6 4" xfId="778"/>
    <cellStyle name="Millares 2 6 4 2" xfId="779"/>
    <cellStyle name="Millares 2 6 4 2 2" xfId="780"/>
    <cellStyle name="Millares 2 6 4 3" xfId="781"/>
    <cellStyle name="Millares 2 6 4 3 2" xfId="782"/>
    <cellStyle name="Millares 2 6 4 4" xfId="783"/>
    <cellStyle name="Millares 2 6 5" xfId="784"/>
    <cellStyle name="Millares 2 6 5 2" xfId="785"/>
    <cellStyle name="Millares 2 6 5 2 2" xfId="786"/>
    <cellStyle name="Millares 2 6 5 3" xfId="787"/>
    <cellStyle name="Millares 2 6 6" xfId="788"/>
    <cellStyle name="Millares 2 6 6 2" xfId="789"/>
    <cellStyle name="Millares 2 6 7" xfId="790"/>
    <cellStyle name="Millares 2 7" xfId="791"/>
    <cellStyle name="Millares 2 7 2" xfId="792"/>
    <cellStyle name="Millares 2 7 2 2" xfId="793"/>
    <cellStyle name="Millares 2 7 2 2 2" xfId="794"/>
    <cellStyle name="Millares 2 7 2 3" xfId="795"/>
    <cellStyle name="Millares 2 7 2 3 2" xfId="796"/>
    <cellStyle name="Millares 2 7 2 4" xfId="797"/>
    <cellStyle name="Millares 2 7 3" xfId="798"/>
    <cellStyle name="Millares 2 7 3 2" xfId="799"/>
    <cellStyle name="Millares 2 7 3 2 2" xfId="800"/>
    <cellStyle name="Millares 2 7 3 3" xfId="801"/>
    <cellStyle name="Millares 2 7 3 3 2" xfId="802"/>
    <cellStyle name="Millares 2 7 3 4" xfId="803"/>
    <cellStyle name="Millares 2 7 4" xfId="804"/>
    <cellStyle name="Millares 2 7 4 2" xfId="805"/>
    <cellStyle name="Millares 2 7 4 2 2" xfId="806"/>
    <cellStyle name="Millares 2 7 4 3" xfId="807"/>
    <cellStyle name="Millares 2 7 5" xfId="808"/>
    <cellStyle name="Millares 2 7 5 2" xfId="809"/>
    <cellStyle name="Millares 2 7 6" xfId="810"/>
    <cellStyle name="Millares 2 8" xfId="811"/>
    <cellStyle name="Millares 2 8 2" xfId="812"/>
    <cellStyle name="Millares 2 8 2 2" xfId="813"/>
    <cellStyle name="Millares 2 8 3" xfId="814"/>
    <cellStyle name="Millares 2 8 3 2" xfId="815"/>
    <cellStyle name="Millares 2 8 4" xfId="816"/>
    <cellStyle name="Millares 2 9" xfId="817"/>
    <cellStyle name="Millares 2 9 2" xfId="818"/>
    <cellStyle name="Millares 2 9 2 2" xfId="819"/>
    <cellStyle name="Millares 2 9 3" xfId="820"/>
    <cellStyle name="Millares 2 9 3 2" xfId="821"/>
    <cellStyle name="Millares 2 9 4" xfId="822"/>
    <cellStyle name="Millares 3" xfId="823"/>
    <cellStyle name="Millares 3 10" xfId="824"/>
    <cellStyle name="Millares 3 10 2" xfId="825"/>
    <cellStyle name="Millares 3 11" xfId="826"/>
    <cellStyle name="Millares 3 2" xfId="827"/>
    <cellStyle name="Millares 3 2 2" xfId="828"/>
    <cellStyle name="Millares 3 2 2 2" xfId="829"/>
    <cellStyle name="Millares 3 2 2 2 2" xfId="830"/>
    <cellStyle name="Millares 3 2 2 2 2 2" xfId="831"/>
    <cellStyle name="Millares 3 2 2 2 2 2 2" xfId="832"/>
    <cellStyle name="Millares 3 2 2 2 2 2 2 2" xfId="833"/>
    <cellStyle name="Millares 3 2 2 2 2 2 3" xfId="834"/>
    <cellStyle name="Millares 3 2 2 2 2 2 3 2" xfId="835"/>
    <cellStyle name="Millares 3 2 2 2 2 2 4" xfId="836"/>
    <cellStyle name="Millares 3 2 2 2 2 3" xfId="837"/>
    <cellStyle name="Millares 3 2 2 2 2 3 2" xfId="838"/>
    <cellStyle name="Millares 3 2 2 2 2 3 2 2" xfId="839"/>
    <cellStyle name="Millares 3 2 2 2 2 3 3" xfId="840"/>
    <cellStyle name="Millares 3 2 2 2 2 3 3 2" xfId="841"/>
    <cellStyle name="Millares 3 2 2 2 2 3 4" xfId="842"/>
    <cellStyle name="Millares 3 2 2 2 2 4" xfId="843"/>
    <cellStyle name="Millares 3 2 2 2 2 4 2" xfId="844"/>
    <cellStyle name="Millares 3 2 2 2 2 4 2 2" xfId="845"/>
    <cellStyle name="Millares 3 2 2 2 2 4 3" xfId="846"/>
    <cellStyle name="Millares 3 2 2 2 2 5" xfId="847"/>
    <cellStyle name="Millares 3 2 2 2 2 5 2" xfId="848"/>
    <cellStyle name="Millares 3 2 2 2 2 6" xfId="849"/>
    <cellStyle name="Millares 3 2 2 2 3" xfId="850"/>
    <cellStyle name="Millares 3 2 2 2 3 2" xfId="851"/>
    <cellStyle name="Millares 3 2 2 2 3 2 2" xfId="852"/>
    <cellStyle name="Millares 3 2 2 2 3 3" xfId="853"/>
    <cellStyle name="Millares 3 2 2 2 3 3 2" xfId="854"/>
    <cellStyle name="Millares 3 2 2 2 3 4" xfId="855"/>
    <cellStyle name="Millares 3 2 2 2 4" xfId="856"/>
    <cellStyle name="Millares 3 2 2 2 4 2" xfId="857"/>
    <cellStyle name="Millares 3 2 2 2 4 2 2" xfId="858"/>
    <cellStyle name="Millares 3 2 2 2 4 3" xfId="859"/>
    <cellStyle name="Millares 3 2 2 2 4 3 2" xfId="860"/>
    <cellStyle name="Millares 3 2 2 2 4 4" xfId="861"/>
    <cellStyle name="Millares 3 2 2 2 5" xfId="862"/>
    <cellStyle name="Millares 3 2 2 2 5 2" xfId="863"/>
    <cellStyle name="Millares 3 2 2 2 5 2 2" xfId="864"/>
    <cellStyle name="Millares 3 2 2 2 5 3" xfId="865"/>
    <cellStyle name="Millares 3 2 2 2 6" xfId="866"/>
    <cellStyle name="Millares 3 2 2 2 6 2" xfId="867"/>
    <cellStyle name="Millares 3 2 2 2 7" xfId="868"/>
    <cellStyle name="Millares 3 2 2 3" xfId="869"/>
    <cellStyle name="Millares 3 2 2 3 2" xfId="870"/>
    <cellStyle name="Millares 3 2 2 3 2 2" xfId="871"/>
    <cellStyle name="Millares 3 2 2 3 2 2 2" xfId="872"/>
    <cellStyle name="Millares 3 2 2 3 2 3" xfId="873"/>
    <cellStyle name="Millares 3 2 2 3 2 3 2" xfId="874"/>
    <cellStyle name="Millares 3 2 2 3 2 4" xfId="875"/>
    <cellStyle name="Millares 3 2 2 3 3" xfId="876"/>
    <cellStyle name="Millares 3 2 2 3 3 2" xfId="877"/>
    <cellStyle name="Millares 3 2 2 3 3 2 2" xfId="878"/>
    <cellStyle name="Millares 3 2 2 3 3 3" xfId="879"/>
    <cellStyle name="Millares 3 2 2 3 3 3 2" xfId="880"/>
    <cellStyle name="Millares 3 2 2 3 3 4" xfId="881"/>
    <cellStyle name="Millares 3 2 2 3 4" xfId="882"/>
    <cellStyle name="Millares 3 2 2 3 4 2" xfId="883"/>
    <cellStyle name="Millares 3 2 2 3 4 2 2" xfId="884"/>
    <cellStyle name="Millares 3 2 2 3 4 3" xfId="885"/>
    <cellStyle name="Millares 3 2 2 3 5" xfId="886"/>
    <cellStyle name="Millares 3 2 2 3 5 2" xfId="887"/>
    <cellStyle name="Millares 3 2 2 3 6" xfId="888"/>
    <cellStyle name="Millares 3 2 2 4" xfId="889"/>
    <cellStyle name="Millares 3 2 2 4 2" xfId="890"/>
    <cellStyle name="Millares 3 2 2 4 2 2" xfId="891"/>
    <cellStyle name="Millares 3 2 2 4 3" xfId="892"/>
    <cellStyle name="Millares 3 2 2 4 3 2" xfId="893"/>
    <cellStyle name="Millares 3 2 2 4 4" xfId="894"/>
    <cellStyle name="Millares 3 2 2 5" xfId="895"/>
    <cellStyle name="Millares 3 2 2 5 2" xfId="896"/>
    <cellStyle name="Millares 3 2 2 5 2 2" xfId="897"/>
    <cellStyle name="Millares 3 2 2 5 3" xfId="898"/>
    <cellStyle name="Millares 3 2 2 5 3 2" xfId="899"/>
    <cellStyle name="Millares 3 2 2 5 4" xfId="900"/>
    <cellStyle name="Millares 3 2 2 6" xfId="901"/>
    <cellStyle name="Millares 3 2 2 6 2" xfId="902"/>
    <cellStyle name="Millares 3 2 2 6 2 2" xfId="903"/>
    <cellStyle name="Millares 3 2 2 6 3" xfId="904"/>
    <cellStyle name="Millares 3 2 2 7" xfId="905"/>
    <cellStyle name="Millares 3 2 2 7 2" xfId="906"/>
    <cellStyle name="Millares 3 2 2 8" xfId="907"/>
    <cellStyle name="Millares 3 2 3" xfId="908"/>
    <cellStyle name="Millares 3 2 3 2" xfId="909"/>
    <cellStyle name="Millares 3 2 3 2 2" xfId="910"/>
    <cellStyle name="Millares 3 2 3 2 2 2" xfId="911"/>
    <cellStyle name="Millares 3 2 3 2 2 2 2" xfId="912"/>
    <cellStyle name="Millares 3 2 3 2 2 3" xfId="913"/>
    <cellStyle name="Millares 3 2 3 2 2 3 2" xfId="914"/>
    <cellStyle name="Millares 3 2 3 2 2 4" xfId="915"/>
    <cellStyle name="Millares 3 2 3 2 3" xfId="916"/>
    <cellStyle name="Millares 3 2 3 2 3 2" xfId="917"/>
    <cellStyle name="Millares 3 2 3 2 3 2 2" xfId="918"/>
    <cellStyle name="Millares 3 2 3 2 3 3" xfId="919"/>
    <cellStyle name="Millares 3 2 3 2 3 3 2" xfId="920"/>
    <cellStyle name="Millares 3 2 3 2 3 4" xfId="921"/>
    <cellStyle name="Millares 3 2 3 2 4" xfId="922"/>
    <cellStyle name="Millares 3 2 3 2 4 2" xfId="923"/>
    <cellStyle name="Millares 3 2 3 2 4 2 2" xfId="924"/>
    <cellStyle name="Millares 3 2 3 2 4 3" xfId="925"/>
    <cellStyle name="Millares 3 2 3 2 5" xfId="926"/>
    <cellStyle name="Millares 3 2 3 2 5 2" xfId="927"/>
    <cellStyle name="Millares 3 2 3 2 6" xfId="928"/>
    <cellStyle name="Millares 3 2 3 3" xfId="929"/>
    <cellStyle name="Millares 3 2 3 3 2" xfId="930"/>
    <cellStyle name="Millares 3 2 3 3 2 2" xfId="931"/>
    <cellStyle name="Millares 3 2 3 3 3" xfId="932"/>
    <cellStyle name="Millares 3 2 3 3 3 2" xfId="933"/>
    <cellStyle name="Millares 3 2 3 3 4" xfId="934"/>
    <cellStyle name="Millares 3 2 3 4" xfId="935"/>
    <cellStyle name="Millares 3 2 3 4 2" xfId="936"/>
    <cellStyle name="Millares 3 2 3 4 2 2" xfId="937"/>
    <cellStyle name="Millares 3 2 3 4 3" xfId="938"/>
    <cellStyle name="Millares 3 2 3 4 3 2" xfId="939"/>
    <cellStyle name="Millares 3 2 3 4 4" xfId="940"/>
    <cellStyle name="Millares 3 2 3 5" xfId="941"/>
    <cellStyle name="Millares 3 2 3 5 2" xfId="942"/>
    <cellStyle name="Millares 3 2 3 5 2 2" xfId="943"/>
    <cellStyle name="Millares 3 2 3 5 3" xfId="944"/>
    <cellStyle name="Millares 3 2 3 6" xfId="945"/>
    <cellStyle name="Millares 3 2 3 6 2" xfId="946"/>
    <cellStyle name="Millares 3 2 3 7" xfId="947"/>
    <cellStyle name="Millares 3 2 4" xfId="948"/>
    <cellStyle name="Millares 3 2 4 2" xfId="949"/>
    <cellStyle name="Millares 3 2 4 2 2" xfId="950"/>
    <cellStyle name="Millares 3 2 4 2 2 2" xfId="951"/>
    <cellStyle name="Millares 3 2 4 2 3" xfId="952"/>
    <cellStyle name="Millares 3 2 4 2 3 2" xfId="953"/>
    <cellStyle name="Millares 3 2 4 2 4" xfId="954"/>
    <cellStyle name="Millares 3 2 4 3" xfId="955"/>
    <cellStyle name="Millares 3 2 4 3 2" xfId="956"/>
    <cellStyle name="Millares 3 2 4 3 2 2" xfId="957"/>
    <cellStyle name="Millares 3 2 4 3 3" xfId="958"/>
    <cellStyle name="Millares 3 2 4 3 3 2" xfId="959"/>
    <cellStyle name="Millares 3 2 4 3 4" xfId="960"/>
    <cellStyle name="Millares 3 2 4 4" xfId="961"/>
    <cellStyle name="Millares 3 2 4 4 2" xfId="962"/>
    <cellStyle name="Millares 3 2 4 4 2 2" xfId="963"/>
    <cellStyle name="Millares 3 2 4 4 3" xfId="964"/>
    <cellStyle name="Millares 3 2 4 5" xfId="965"/>
    <cellStyle name="Millares 3 2 4 5 2" xfId="966"/>
    <cellStyle name="Millares 3 2 4 6" xfId="967"/>
    <cellStyle name="Millares 3 2 5" xfId="968"/>
    <cellStyle name="Millares 3 2 5 2" xfId="969"/>
    <cellStyle name="Millares 3 2 5 2 2" xfId="970"/>
    <cellStyle name="Millares 3 2 5 3" xfId="971"/>
    <cellStyle name="Millares 3 2 5 3 2" xfId="972"/>
    <cellStyle name="Millares 3 2 5 4" xfId="973"/>
    <cellStyle name="Millares 3 2 6" xfId="974"/>
    <cellStyle name="Millares 3 2 6 2" xfId="975"/>
    <cellStyle name="Millares 3 2 6 2 2" xfId="976"/>
    <cellStyle name="Millares 3 2 6 3" xfId="977"/>
    <cellStyle name="Millares 3 2 6 3 2" xfId="978"/>
    <cellStyle name="Millares 3 2 6 4" xfId="979"/>
    <cellStyle name="Millares 3 2 7" xfId="980"/>
    <cellStyle name="Millares 3 2 7 2" xfId="981"/>
    <cellStyle name="Millares 3 2 7 2 2" xfId="982"/>
    <cellStyle name="Millares 3 2 7 3" xfId="983"/>
    <cellStyle name="Millares 3 2 8" xfId="984"/>
    <cellStyle name="Millares 3 2 8 2" xfId="985"/>
    <cellStyle name="Millares 3 2 9" xfId="986"/>
    <cellStyle name="Millares 3 3" xfId="987"/>
    <cellStyle name="Millares 3 3 2" xfId="988"/>
    <cellStyle name="Millares 3 3 2 2" xfId="989"/>
    <cellStyle name="Millares 3 3 2 2 2" xfId="990"/>
    <cellStyle name="Millares 3 3 2 2 2 2" xfId="991"/>
    <cellStyle name="Millares 3 3 2 2 2 2 2" xfId="992"/>
    <cellStyle name="Millares 3 3 2 2 2 3" xfId="993"/>
    <cellStyle name="Millares 3 3 2 2 2 3 2" xfId="994"/>
    <cellStyle name="Millares 3 3 2 2 2 4" xfId="995"/>
    <cellStyle name="Millares 3 3 2 2 3" xfId="996"/>
    <cellStyle name="Millares 3 3 2 2 3 2" xfId="997"/>
    <cellStyle name="Millares 3 3 2 2 3 2 2" xfId="998"/>
    <cellStyle name="Millares 3 3 2 2 3 3" xfId="999"/>
    <cellStyle name="Millares 3 3 2 2 3 3 2" xfId="1000"/>
    <cellStyle name="Millares 3 3 2 2 3 4" xfId="1001"/>
    <cellStyle name="Millares 3 3 2 2 4" xfId="1002"/>
    <cellStyle name="Millares 3 3 2 2 4 2" xfId="1003"/>
    <cellStyle name="Millares 3 3 2 2 4 2 2" xfId="1004"/>
    <cellStyle name="Millares 3 3 2 2 4 3" xfId="1005"/>
    <cellStyle name="Millares 3 3 2 2 5" xfId="1006"/>
    <cellStyle name="Millares 3 3 2 2 5 2" xfId="1007"/>
    <cellStyle name="Millares 3 3 2 2 6" xfId="1008"/>
    <cellStyle name="Millares 3 3 2 3" xfId="1009"/>
    <cellStyle name="Millares 3 3 2 3 2" xfId="1010"/>
    <cellStyle name="Millares 3 3 2 3 2 2" xfId="1011"/>
    <cellStyle name="Millares 3 3 2 3 3" xfId="1012"/>
    <cellStyle name="Millares 3 3 2 3 3 2" xfId="1013"/>
    <cellStyle name="Millares 3 3 2 3 4" xfId="1014"/>
    <cellStyle name="Millares 3 3 2 4" xfId="1015"/>
    <cellStyle name="Millares 3 3 2 4 2" xfId="1016"/>
    <cellStyle name="Millares 3 3 2 4 2 2" xfId="1017"/>
    <cellStyle name="Millares 3 3 2 4 3" xfId="1018"/>
    <cellStyle name="Millares 3 3 2 4 3 2" xfId="1019"/>
    <cellStyle name="Millares 3 3 2 4 4" xfId="1020"/>
    <cellStyle name="Millares 3 3 2 5" xfId="1021"/>
    <cellStyle name="Millares 3 3 2 5 2" xfId="1022"/>
    <cellStyle name="Millares 3 3 2 5 2 2" xfId="1023"/>
    <cellStyle name="Millares 3 3 2 5 3" xfId="1024"/>
    <cellStyle name="Millares 3 3 2 6" xfId="1025"/>
    <cellStyle name="Millares 3 3 2 6 2" xfId="1026"/>
    <cellStyle name="Millares 3 3 2 7" xfId="1027"/>
    <cellStyle name="Millares 3 3 3" xfId="1028"/>
    <cellStyle name="Millares 3 3 3 2" xfId="1029"/>
    <cellStyle name="Millares 3 3 3 2 2" xfId="1030"/>
    <cellStyle name="Millares 3 3 3 2 2 2" xfId="1031"/>
    <cellStyle name="Millares 3 3 3 2 3" xfId="1032"/>
    <cellStyle name="Millares 3 3 3 2 3 2" xfId="1033"/>
    <cellStyle name="Millares 3 3 3 2 4" xfId="1034"/>
    <cellStyle name="Millares 3 3 3 3" xfId="1035"/>
    <cellStyle name="Millares 3 3 3 3 2" xfId="1036"/>
    <cellStyle name="Millares 3 3 3 3 2 2" xfId="1037"/>
    <cellStyle name="Millares 3 3 3 3 3" xfId="1038"/>
    <cellStyle name="Millares 3 3 3 3 3 2" xfId="1039"/>
    <cellStyle name="Millares 3 3 3 3 4" xfId="1040"/>
    <cellStyle name="Millares 3 3 3 4" xfId="1041"/>
    <cellStyle name="Millares 3 3 3 4 2" xfId="1042"/>
    <cellStyle name="Millares 3 3 3 4 2 2" xfId="1043"/>
    <cellStyle name="Millares 3 3 3 4 3" xfId="1044"/>
    <cellStyle name="Millares 3 3 3 5" xfId="1045"/>
    <cellStyle name="Millares 3 3 3 5 2" xfId="1046"/>
    <cellStyle name="Millares 3 3 3 6" xfId="1047"/>
    <cellStyle name="Millares 3 3 4" xfId="1048"/>
    <cellStyle name="Millares 3 3 4 2" xfId="1049"/>
    <cellStyle name="Millares 3 3 4 2 2" xfId="1050"/>
    <cellStyle name="Millares 3 3 4 3" xfId="1051"/>
    <cellStyle name="Millares 3 3 4 3 2" xfId="1052"/>
    <cellStyle name="Millares 3 3 4 4" xfId="1053"/>
    <cellStyle name="Millares 3 3 5" xfId="1054"/>
    <cellStyle name="Millares 3 3 5 2" xfId="1055"/>
    <cellStyle name="Millares 3 3 5 2 2" xfId="1056"/>
    <cellStyle name="Millares 3 3 5 3" xfId="1057"/>
    <cellStyle name="Millares 3 3 5 3 2" xfId="1058"/>
    <cellStyle name="Millares 3 3 5 4" xfId="1059"/>
    <cellStyle name="Millares 3 3 6" xfId="1060"/>
    <cellStyle name="Millares 3 3 6 2" xfId="1061"/>
    <cellStyle name="Millares 3 3 6 2 2" xfId="1062"/>
    <cellStyle name="Millares 3 3 6 3" xfId="1063"/>
    <cellStyle name="Millares 3 3 7" xfId="1064"/>
    <cellStyle name="Millares 3 3 7 2" xfId="1065"/>
    <cellStyle name="Millares 3 3 8" xfId="1066"/>
    <cellStyle name="Millares 3 4" xfId="1067"/>
    <cellStyle name="Millares 3 4 2" xfId="1068"/>
    <cellStyle name="Millares 3 4 2 2" xfId="1069"/>
    <cellStyle name="Millares 3 4 2 2 2" xfId="1070"/>
    <cellStyle name="Millares 3 4 2 2 2 2" xfId="1071"/>
    <cellStyle name="Millares 3 4 2 2 2 2 2" xfId="1072"/>
    <cellStyle name="Millares 3 4 2 2 2 3" xfId="1073"/>
    <cellStyle name="Millares 3 4 2 2 2 3 2" xfId="1074"/>
    <cellStyle name="Millares 3 4 2 2 2 4" xfId="1075"/>
    <cellStyle name="Millares 3 4 2 2 3" xfId="1076"/>
    <cellStyle name="Millares 3 4 2 2 3 2" xfId="1077"/>
    <cellStyle name="Millares 3 4 2 2 3 2 2" xfId="1078"/>
    <cellStyle name="Millares 3 4 2 2 3 3" xfId="1079"/>
    <cellStyle name="Millares 3 4 2 2 3 3 2" xfId="1080"/>
    <cellStyle name="Millares 3 4 2 2 3 4" xfId="1081"/>
    <cellStyle name="Millares 3 4 2 2 4" xfId="1082"/>
    <cellStyle name="Millares 3 4 2 2 4 2" xfId="1083"/>
    <cellStyle name="Millares 3 4 2 2 4 2 2" xfId="1084"/>
    <cellStyle name="Millares 3 4 2 2 4 3" xfId="1085"/>
    <cellStyle name="Millares 3 4 2 2 5" xfId="1086"/>
    <cellStyle name="Millares 3 4 2 2 5 2" xfId="1087"/>
    <cellStyle name="Millares 3 4 2 2 6" xfId="1088"/>
    <cellStyle name="Millares 3 4 2 3" xfId="1089"/>
    <cellStyle name="Millares 3 4 2 3 2" xfId="1090"/>
    <cellStyle name="Millares 3 4 2 3 2 2" xfId="1091"/>
    <cellStyle name="Millares 3 4 2 3 3" xfId="1092"/>
    <cellStyle name="Millares 3 4 2 3 3 2" xfId="1093"/>
    <cellStyle name="Millares 3 4 2 3 4" xfId="1094"/>
    <cellStyle name="Millares 3 4 2 4" xfId="1095"/>
    <cellStyle name="Millares 3 4 2 4 2" xfId="1096"/>
    <cellStyle name="Millares 3 4 2 4 2 2" xfId="1097"/>
    <cellStyle name="Millares 3 4 2 4 3" xfId="1098"/>
    <cellStyle name="Millares 3 4 2 4 3 2" xfId="1099"/>
    <cellStyle name="Millares 3 4 2 4 4" xfId="1100"/>
    <cellStyle name="Millares 3 4 2 5" xfId="1101"/>
    <cellStyle name="Millares 3 4 2 5 2" xfId="1102"/>
    <cellStyle name="Millares 3 4 2 5 2 2" xfId="1103"/>
    <cellStyle name="Millares 3 4 2 5 3" xfId="1104"/>
    <cellStyle name="Millares 3 4 2 6" xfId="1105"/>
    <cellStyle name="Millares 3 4 2 6 2" xfId="1106"/>
    <cellStyle name="Millares 3 4 2 7" xfId="1107"/>
    <cellStyle name="Millares 3 4 3" xfId="1108"/>
    <cellStyle name="Millares 3 4 3 2" xfId="1109"/>
    <cellStyle name="Millares 3 4 3 2 2" xfId="1110"/>
    <cellStyle name="Millares 3 4 3 2 2 2" xfId="1111"/>
    <cellStyle name="Millares 3 4 3 2 3" xfId="1112"/>
    <cellStyle name="Millares 3 4 3 2 3 2" xfId="1113"/>
    <cellStyle name="Millares 3 4 3 2 4" xfId="1114"/>
    <cellStyle name="Millares 3 4 3 3" xfId="1115"/>
    <cellStyle name="Millares 3 4 3 3 2" xfId="1116"/>
    <cellStyle name="Millares 3 4 3 3 2 2" xfId="1117"/>
    <cellStyle name="Millares 3 4 3 3 3" xfId="1118"/>
    <cellStyle name="Millares 3 4 3 3 3 2" xfId="1119"/>
    <cellStyle name="Millares 3 4 3 3 4" xfId="1120"/>
    <cellStyle name="Millares 3 4 3 4" xfId="1121"/>
    <cellStyle name="Millares 3 4 3 4 2" xfId="1122"/>
    <cellStyle name="Millares 3 4 3 4 2 2" xfId="1123"/>
    <cellStyle name="Millares 3 4 3 4 3" xfId="1124"/>
    <cellStyle name="Millares 3 4 3 5" xfId="1125"/>
    <cellStyle name="Millares 3 4 3 5 2" xfId="1126"/>
    <cellStyle name="Millares 3 4 3 6" xfId="1127"/>
    <cellStyle name="Millares 3 4 4" xfId="1128"/>
    <cellStyle name="Millares 3 4 4 2" xfId="1129"/>
    <cellStyle name="Millares 3 4 4 2 2" xfId="1130"/>
    <cellStyle name="Millares 3 4 4 3" xfId="1131"/>
    <cellStyle name="Millares 3 4 4 3 2" xfId="1132"/>
    <cellStyle name="Millares 3 4 4 4" xfId="1133"/>
    <cellStyle name="Millares 3 4 5" xfId="1134"/>
    <cellStyle name="Millares 3 4 5 2" xfId="1135"/>
    <cellStyle name="Millares 3 4 5 2 2" xfId="1136"/>
    <cellStyle name="Millares 3 4 5 3" xfId="1137"/>
    <cellStyle name="Millares 3 4 5 3 2" xfId="1138"/>
    <cellStyle name="Millares 3 4 5 4" xfId="1139"/>
    <cellStyle name="Millares 3 4 6" xfId="1140"/>
    <cellStyle name="Millares 3 4 6 2" xfId="1141"/>
    <cellStyle name="Millares 3 4 6 2 2" xfId="1142"/>
    <cellStyle name="Millares 3 4 6 3" xfId="1143"/>
    <cellStyle name="Millares 3 4 7" xfId="1144"/>
    <cellStyle name="Millares 3 4 7 2" xfId="1145"/>
    <cellStyle name="Millares 3 4 8" xfId="1146"/>
    <cellStyle name="Millares 3 5" xfId="1147"/>
    <cellStyle name="Millares 3 5 2" xfId="1148"/>
    <cellStyle name="Millares 3 5 2 2" xfId="1149"/>
    <cellStyle name="Millares 3 5 2 2 2" xfId="1150"/>
    <cellStyle name="Millares 3 5 2 2 2 2" xfId="1151"/>
    <cellStyle name="Millares 3 5 2 2 3" xfId="1152"/>
    <cellStyle name="Millares 3 5 2 2 3 2" xfId="1153"/>
    <cellStyle name="Millares 3 5 2 2 4" xfId="1154"/>
    <cellStyle name="Millares 3 5 2 3" xfId="1155"/>
    <cellStyle name="Millares 3 5 2 3 2" xfId="1156"/>
    <cellStyle name="Millares 3 5 2 3 2 2" xfId="1157"/>
    <cellStyle name="Millares 3 5 2 3 3" xfId="1158"/>
    <cellStyle name="Millares 3 5 2 3 3 2" xfId="1159"/>
    <cellStyle name="Millares 3 5 2 3 4" xfId="1160"/>
    <cellStyle name="Millares 3 5 2 4" xfId="1161"/>
    <cellStyle name="Millares 3 5 2 4 2" xfId="1162"/>
    <cellStyle name="Millares 3 5 2 4 2 2" xfId="1163"/>
    <cellStyle name="Millares 3 5 2 4 3" xfId="1164"/>
    <cellStyle name="Millares 3 5 2 5" xfId="1165"/>
    <cellStyle name="Millares 3 5 2 5 2" xfId="1166"/>
    <cellStyle name="Millares 3 5 2 6" xfId="1167"/>
    <cellStyle name="Millares 3 5 3" xfId="1168"/>
    <cellStyle name="Millares 3 5 3 2" xfId="1169"/>
    <cellStyle name="Millares 3 5 3 2 2" xfId="1170"/>
    <cellStyle name="Millares 3 5 3 3" xfId="1171"/>
    <cellStyle name="Millares 3 5 3 3 2" xfId="1172"/>
    <cellStyle name="Millares 3 5 3 4" xfId="1173"/>
    <cellStyle name="Millares 3 5 4" xfId="1174"/>
    <cellStyle name="Millares 3 5 4 2" xfId="1175"/>
    <cellStyle name="Millares 3 5 4 2 2" xfId="1176"/>
    <cellStyle name="Millares 3 5 4 3" xfId="1177"/>
    <cellStyle name="Millares 3 5 4 3 2" xfId="1178"/>
    <cellStyle name="Millares 3 5 4 4" xfId="1179"/>
    <cellStyle name="Millares 3 5 5" xfId="1180"/>
    <cellStyle name="Millares 3 5 5 2" xfId="1181"/>
    <cellStyle name="Millares 3 5 5 2 2" xfId="1182"/>
    <cellStyle name="Millares 3 5 5 3" xfId="1183"/>
    <cellStyle name="Millares 3 5 6" xfId="1184"/>
    <cellStyle name="Millares 3 5 6 2" xfId="1185"/>
    <cellStyle name="Millares 3 5 7" xfId="1186"/>
    <cellStyle name="Millares 3 6" xfId="1187"/>
    <cellStyle name="Millares 3 6 2" xfId="1188"/>
    <cellStyle name="Millares 3 6 2 2" xfId="1189"/>
    <cellStyle name="Millares 3 6 2 2 2" xfId="1190"/>
    <cellStyle name="Millares 3 6 2 3" xfId="1191"/>
    <cellStyle name="Millares 3 6 2 3 2" xfId="1192"/>
    <cellStyle name="Millares 3 6 2 4" xfId="1193"/>
    <cellStyle name="Millares 3 6 3" xfId="1194"/>
    <cellStyle name="Millares 3 6 3 2" xfId="1195"/>
    <cellStyle name="Millares 3 6 3 2 2" xfId="1196"/>
    <cellStyle name="Millares 3 6 3 3" xfId="1197"/>
    <cellStyle name="Millares 3 6 3 3 2" xfId="1198"/>
    <cellStyle name="Millares 3 6 3 4" xfId="1199"/>
    <cellStyle name="Millares 3 6 4" xfId="1200"/>
    <cellStyle name="Millares 3 6 4 2" xfId="1201"/>
    <cellStyle name="Millares 3 6 4 2 2" xfId="1202"/>
    <cellStyle name="Millares 3 6 4 3" xfId="1203"/>
    <cellStyle name="Millares 3 6 5" xfId="1204"/>
    <cellStyle name="Millares 3 6 5 2" xfId="1205"/>
    <cellStyle name="Millares 3 6 6" xfId="1206"/>
    <cellStyle name="Millares 3 7" xfId="1207"/>
    <cellStyle name="Millares 3 7 2" xfId="1208"/>
    <cellStyle name="Millares 3 7 2 2" xfId="1209"/>
    <cellStyle name="Millares 3 7 3" xfId="1210"/>
    <cellStyle name="Millares 3 7 3 2" xfId="1211"/>
    <cellStyle name="Millares 3 7 4" xfId="1212"/>
    <cellStyle name="Millares 3 8" xfId="1213"/>
    <cellStyle name="Millares 3 8 2" xfId="1214"/>
    <cellStyle name="Millares 3 8 2 2" xfId="1215"/>
    <cellStyle name="Millares 3 8 3" xfId="1216"/>
    <cellStyle name="Millares 3 8 3 2" xfId="1217"/>
    <cellStyle name="Millares 3 8 4" xfId="1218"/>
    <cellStyle name="Millares 3 9" xfId="1219"/>
    <cellStyle name="Millares 3 9 2" xfId="1220"/>
    <cellStyle name="Millares 3 9 2 2" xfId="1221"/>
    <cellStyle name="Millares 3 9 3" xfId="1222"/>
    <cellStyle name="Normal 10" xfId="1223"/>
    <cellStyle name="Normal 2" xfId="1224"/>
    <cellStyle name="Normal 2 2" xfId="1225"/>
    <cellStyle name="Énfasis4 2" xfId="1226"/>
    <cellStyle name="Énfasis4 3" xfId="1227"/>
    <cellStyle name="Excel Built-in Accent4" xfId="1228"/>
    <cellStyle name="*unknown*" xfId="20" builtinId="8"/>
  </cellStyles>
  <dxfs count="30">
    <dxf>
      <fill>
        <patternFill patternType="solid">
          <fgColor rgb="FF00B050"/>
        </patternFill>
      </fill>
    </dxf>
    <dxf>
      <fill>
        <patternFill patternType="solid">
          <fgColor rgb="FFFFC0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563C1"/>
        </patternFill>
      </fill>
    </dxf>
    <dxf>
      <fill>
        <patternFill patternType="solid">
          <fgColor rgb="FF548235"/>
        </patternFill>
      </fill>
    </dxf>
    <dxf>
      <fill>
        <patternFill patternType="solid">
          <fgColor rgb="FF4472C4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0070C0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FF9C5700"/>
        </patternFill>
      </fill>
    </dxf>
    <dxf>
      <fill>
        <patternFill patternType="solid">
          <fgColor rgb="FF2E75B6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70C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2E75B6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../G:/Areas/Gerencia%20Seguridad%20Y%20Salud%20Ocupacional/18.Contrato%20MUTUAL%20ASESORIAS%202016/16.%20Control%20ESED%20-%20MASC/8.%20Carpeta%20de%20Contratos%20y%20OS%20&#250;nica/Semana%2043%20DSC/Control%20_Carpeta%20Arranque%20-Cttos%20y%200S%20Mina%20%20Sem%2043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 - MINA    "/>
      <sheetName val="Hoja1"/>
    </sheetNames>
    <sheetDataSet>
      <sheetData sheetId="0"/>
      <sheetData sheetId="1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contacto@biosmi.cl" TargetMode="External"/><Relationship Id="rId3" Type="http://schemas.openxmlformats.org/officeDocument/2006/relationships/hyperlink" Target="mailto:marcelo.gonzales@eleccon.cl" TargetMode="External"/><Relationship Id="rId4" Type="http://schemas.openxmlformats.org/officeDocument/2006/relationships/hyperlink" Target="mailto:marcelo.gonzales@eleccon.cl" TargetMode="External"/><Relationship Id="rId5" Type="http://schemas.openxmlformats.org/officeDocument/2006/relationships/hyperlink" Target="mailto:ajara@ferromining.com" TargetMode="External"/><Relationship Id="rId6" Type="http://schemas.openxmlformats.org/officeDocument/2006/relationships/hyperlink" Target="mailto:clucero@mcnltda.cl" TargetMode="External"/><Relationship Id="rId7" Type="http://schemas.openxmlformats.org/officeDocument/2006/relationships/hyperlink" Target="mailto:clucero@mcnltda.cl" TargetMode="External"/><Relationship Id="rId8" Type="http://schemas.openxmlformats.org/officeDocument/2006/relationships/hyperlink" Target="mailto:clucero@mcnltda.cl" TargetMode="External"/><Relationship Id="rId9" Type="http://schemas.openxmlformats.org/officeDocument/2006/relationships/hyperlink" Target="mailto:clucero@mcnltda.cl" TargetMode="External"/><Relationship Id="rId10" Type="http://schemas.openxmlformats.org/officeDocument/2006/relationships/hyperlink" Target="mailto:raquel.chacon@metacontrol.cl" TargetMode="External"/><Relationship Id="rId11" Type="http://schemas.openxmlformats.org/officeDocument/2006/relationships/hyperlink" Target="mailto:sergio.franjola@ocaglobal.com" TargetMode="External"/><Relationship Id="rId12" Type="http://schemas.openxmlformats.org/officeDocument/2006/relationships/hyperlink" Target="mailto:christian.ruiztagle@ryq.cl" TargetMode="External"/><Relationship Id="rId13" Type="http://schemas.openxmlformats.org/officeDocument/2006/relationships/hyperlink" Target="mailto:rcarre&#241;o@scsltda.cl" TargetMode="External"/><Relationship Id="rId14" Type="http://schemas.openxmlformats.org/officeDocument/2006/relationships/hyperlink" Target="mailto:rcarre&#241;o@scsltda.cl" TargetMode="External"/><Relationship Id="rId15" Type="http://schemas.openxmlformats.org/officeDocument/2006/relationships/hyperlink" Target="mailto:Iquique@trasnportesbello.cl" TargetMode="External"/><Relationship Id="rId16" Type="http://schemas.openxmlformats.org/officeDocument/2006/relationships/hyperlink" Target="mailto:freyes@mcnltda.cl" TargetMode="External"/><Relationship Id="rId17" Type="http://schemas.openxmlformats.org/officeDocument/2006/relationships/hyperlink" Target="mailto:rsilva@cnevado.cl" TargetMode="External"/><Relationship Id="rId18" Type="http://schemas.openxmlformats.org/officeDocument/2006/relationships/hyperlink" Target="mailto:Dynko@pullmanyuris.cl" TargetMode="External"/><Relationship Id="rId19" Type="http://schemas.openxmlformats.org/officeDocument/2006/relationships/hyperlink" Target="mailto:ccordero@pullmansanluis.cl" TargetMode="External"/><Relationship Id="rId20" Type="http://schemas.openxmlformats.org/officeDocument/2006/relationships/hyperlink" Target="mailto:antonio.rehbein@agunsa.com" TargetMode="External"/><Relationship Id="rId21" Type="http://schemas.openxmlformats.org/officeDocument/2006/relationships/hyperlink" Target="mailto:cbielancic@hintek.cl" TargetMode="External"/><Relationship Id="rId22" Type="http://schemas.openxmlformats.org/officeDocument/2006/relationships/hyperlink" Target="mailto:cbielancic@hintek.cl" TargetMode="External"/><Relationship Id="rId23" Type="http://schemas.openxmlformats.org/officeDocument/2006/relationships/hyperlink" Target="mailto:contacto@hintek.cl" TargetMode="External"/><Relationship Id="rId24" Type="http://schemas.openxmlformats.org/officeDocument/2006/relationships/hyperlink" Target="mailto:andres.berrios@seleb.cl" TargetMode="External"/><Relationship Id="rId25" Type="http://schemas.openxmlformats.org/officeDocument/2006/relationships/hyperlink" Target="mailto:m.briones@gruasvargas.cl" TargetMode="External"/><Relationship Id="rId26" Type="http://schemas.openxmlformats.org/officeDocument/2006/relationships/hyperlink" Target="mailto:gustavo.betancourt@yanguas.cl" TargetMode="External"/><Relationship Id="rId27" Type="http://schemas.openxmlformats.org/officeDocument/2006/relationships/drawing" Target="../drawings/drawing1.xml"/><Relationship Id="rId28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78"/>
  <sheetViews>
    <sheetView showFormulas="false" showGridLines="true" showRowColHeaders="true" showZeros="true" rightToLeft="false" tabSelected="true" showOutlineSymbols="true" defaultGridColor="true" view="normal" topLeftCell="A2" colorId="64" zoomScale="71" zoomScaleNormal="71" zoomScalePageLayoutView="100" workbookViewId="0">
      <pane xSplit="0" ySplit="1" topLeftCell="A3" activePane="bottomLeft" state="frozen"/>
      <selection pane="topLeft" activeCell="A2" activeCellId="0" sqref="A2"/>
      <selection pane="bottomLeft" activeCell="AE4" activeCellId="0" sqref="AE4"/>
    </sheetView>
  </sheetViews>
  <sheetFormatPr defaultColWidth="11.54296875" defaultRowHeight="14.25" zeroHeight="false" outlineLevelRow="0" outlineLevelCol="0"/>
  <cols>
    <col collapsed="false" customWidth="true" hidden="false" outlineLevel="0" max="1" min="1" style="1" width="13.82"/>
    <col collapsed="false" customWidth="true" hidden="true" outlineLevel="0" max="2" min="2" style="1" width="7.82"/>
    <col collapsed="false" customWidth="true" hidden="true" outlineLevel="0" max="3" min="3" style="1" width="27.45"/>
    <col collapsed="false" customWidth="true" hidden="true" outlineLevel="0" max="4" min="4" style="1" width="19.54"/>
    <col collapsed="false" customWidth="true" hidden="false" outlineLevel="0" max="5" min="5" style="1" width="27.18"/>
    <col collapsed="false" customWidth="true" hidden="false" outlineLevel="0" max="6" min="6" style="1" width="24.45"/>
    <col collapsed="false" customWidth="true" hidden="true" outlineLevel="0" max="7" min="7" style="2" width="14.45"/>
    <col collapsed="false" customWidth="true" hidden="true" outlineLevel="0" max="8" min="8" style="1" width="36.54"/>
    <col collapsed="false" customWidth="true" hidden="false" outlineLevel="0" max="9" min="9" style="2" width="15.18"/>
    <col collapsed="false" customWidth="true" hidden="true" outlineLevel="0" max="10" min="10" style="2" width="12.54"/>
    <col collapsed="false" customWidth="true" hidden="true" outlineLevel="0" max="11" min="11" style="2" width="16"/>
    <col collapsed="false" customWidth="true" hidden="true" outlineLevel="0" max="12" min="12" style="1" width="24.45"/>
    <col collapsed="false" customWidth="true" hidden="true" outlineLevel="0" max="13" min="13" style="1" width="15.54"/>
    <col collapsed="false" customWidth="true" hidden="true" outlineLevel="0" max="14" min="14" style="1" width="26.45"/>
    <col collapsed="false" customWidth="true" hidden="true" outlineLevel="0" max="15" min="15" style="1" width="19.54"/>
    <col collapsed="false" customWidth="true" hidden="true" outlineLevel="0" max="16" min="16" style="1" width="38.54"/>
    <col collapsed="false" customWidth="true" hidden="true" outlineLevel="0" max="17" min="17" style="1" width="28"/>
    <col collapsed="false" customWidth="true" hidden="true" outlineLevel="0" max="18" min="18" style="1" width="15.54"/>
    <col collapsed="false" customWidth="true" hidden="true" outlineLevel="0" max="19" min="19" style="1" width="14.54"/>
    <col collapsed="false" customWidth="true" hidden="true" outlineLevel="0" max="20" min="20" style="1" width="12.54"/>
    <col collapsed="false" customWidth="true" hidden="true" outlineLevel="0" max="21" min="21" style="1" width="18"/>
    <col collapsed="false" customWidth="true" hidden="true" outlineLevel="0" max="22" min="22" style="1" width="19.54"/>
    <col collapsed="false" customWidth="true" hidden="true" outlineLevel="0" max="23" min="23" style="1" width="15.54"/>
    <col collapsed="false" customWidth="true" hidden="true" outlineLevel="0" max="24" min="24" style="1" width="12.54"/>
    <col collapsed="false" customWidth="true" hidden="false" outlineLevel="0" max="25" min="25" style="0" width="12.54"/>
    <col collapsed="false" customWidth="true" hidden="true" outlineLevel="0" max="26" min="26" style="1" width="70.45"/>
    <col collapsed="false" customWidth="true" hidden="true" outlineLevel="0" max="29" min="27" style="1" width="16.18"/>
    <col collapsed="false" customWidth="true" hidden="false" outlineLevel="0" max="30" min="30" style="1" width="16.18"/>
    <col collapsed="false" customWidth="true" hidden="false" outlineLevel="0" max="31" min="31" style="1" width="35.18"/>
    <col collapsed="false" customWidth="true" hidden="false" outlineLevel="0" max="32" min="32" style="3" width="19"/>
    <col collapsed="false" customWidth="true" hidden="false" outlineLevel="0" max="33" min="33" style="4" width="17.45"/>
    <col collapsed="false" customWidth="true" hidden="false" outlineLevel="0" max="34" min="34" style="1" width="49.54"/>
    <col collapsed="false" customWidth="false" hidden="false" outlineLevel="0" max="16384" min="35" style="1" width="11.54"/>
  </cols>
  <sheetData>
    <row r="1" customFormat="false" ht="34.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6" t="s">
        <v>1</v>
      </c>
      <c r="R1" s="6"/>
      <c r="S1" s="6"/>
      <c r="T1" s="6"/>
      <c r="U1" s="6"/>
      <c r="V1" s="6"/>
      <c r="W1" s="6"/>
      <c r="X1" s="6"/>
      <c r="Y1" s="6"/>
      <c r="Z1" s="6"/>
      <c r="AA1" s="7" t="s">
        <v>2</v>
      </c>
      <c r="AB1" s="7"/>
      <c r="AC1" s="7"/>
      <c r="AD1" s="7"/>
      <c r="AE1" s="7"/>
      <c r="AF1" s="7"/>
      <c r="AG1" s="7"/>
      <c r="AH1" s="7"/>
    </row>
    <row r="2" customFormat="false" ht="72" hidden="false" customHeight="true" outlineLevel="0" collapsed="false">
      <c r="A2" s="8" t="s">
        <v>3</v>
      </c>
      <c r="B2" s="8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9" t="s">
        <v>10</v>
      </c>
      <c r="I2" s="9" t="s">
        <v>11</v>
      </c>
      <c r="J2" s="9" t="s">
        <v>12</v>
      </c>
      <c r="K2" s="9" t="s">
        <v>13</v>
      </c>
      <c r="L2" s="9" t="s">
        <v>14</v>
      </c>
      <c r="M2" s="9" t="s">
        <v>15</v>
      </c>
      <c r="N2" s="9" t="s">
        <v>16</v>
      </c>
      <c r="O2" s="9" t="s">
        <v>17</v>
      </c>
      <c r="P2" s="9" t="s">
        <v>18</v>
      </c>
      <c r="Q2" s="9" t="s">
        <v>19</v>
      </c>
      <c r="R2" s="9" t="s">
        <v>20</v>
      </c>
      <c r="S2" s="9" t="s">
        <v>21</v>
      </c>
      <c r="T2" s="9" t="s">
        <v>22</v>
      </c>
      <c r="U2" s="9" t="s">
        <v>23</v>
      </c>
      <c r="V2" s="9" t="s">
        <v>24</v>
      </c>
      <c r="W2" s="9" t="s">
        <v>25</v>
      </c>
      <c r="X2" s="9" t="s">
        <v>26</v>
      </c>
      <c r="Y2" s="10" t="s">
        <v>27</v>
      </c>
      <c r="Z2" s="9" t="s">
        <v>28</v>
      </c>
      <c r="AA2" s="11" t="s">
        <v>29</v>
      </c>
      <c r="AB2" s="11" t="s">
        <v>30</v>
      </c>
      <c r="AC2" s="12" t="s">
        <v>31</v>
      </c>
      <c r="AD2" s="10" t="s">
        <v>32</v>
      </c>
      <c r="AE2" s="12" t="s">
        <v>33</v>
      </c>
      <c r="AF2" s="13" t="s">
        <v>34</v>
      </c>
      <c r="AG2" s="11" t="s">
        <v>35</v>
      </c>
      <c r="AH2" s="11" t="s">
        <v>36</v>
      </c>
    </row>
    <row r="3" customFormat="false" ht="32.25" hidden="false" customHeight="true" outlineLevel="0" collapsed="false">
      <c r="A3" s="14" t="s">
        <v>37</v>
      </c>
      <c r="B3" s="15" t="s">
        <v>38</v>
      </c>
      <c r="C3" s="15" t="s">
        <v>39</v>
      </c>
      <c r="D3" s="15" t="s">
        <v>39</v>
      </c>
      <c r="E3" s="15" t="s">
        <v>40</v>
      </c>
      <c r="F3" s="15"/>
      <c r="G3" s="15" t="s">
        <v>41</v>
      </c>
      <c r="H3" s="15" t="s">
        <v>42</v>
      </c>
      <c r="I3" s="15" t="n">
        <v>2</v>
      </c>
      <c r="J3" s="16" t="n">
        <v>44270</v>
      </c>
      <c r="K3" s="17" t="n">
        <v>44620</v>
      </c>
      <c r="L3" s="18" t="s">
        <v>43</v>
      </c>
      <c r="M3" s="19" t="s">
        <v>44</v>
      </c>
      <c r="N3" s="20" t="s">
        <v>45</v>
      </c>
      <c r="O3" s="20"/>
      <c r="P3" s="21" t="s">
        <v>46</v>
      </c>
      <c r="Q3" s="19" t="s">
        <v>47</v>
      </c>
      <c r="R3" s="22" t="n">
        <v>44284</v>
      </c>
      <c r="S3" s="23" t="n">
        <v>44285</v>
      </c>
      <c r="T3" s="24" t="n">
        <v>4</v>
      </c>
      <c r="U3" s="24" t="n">
        <v>100</v>
      </c>
      <c r="V3" s="25" t="s">
        <v>48</v>
      </c>
      <c r="W3" s="26" t="n">
        <v>44293</v>
      </c>
      <c r="X3" s="27" t="n">
        <v>279747</v>
      </c>
      <c r="Y3" s="28" t="str">
        <f aca="false">IF(V3="si","Aprobada","En Revisión")</f>
        <v>Aprobada</v>
      </c>
      <c r="Z3" s="29" t="s">
        <v>49</v>
      </c>
      <c r="AA3" s="30" t="s">
        <v>50</v>
      </c>
      <c r="AB3" s="31" t="s">
        <v>51</v>
      </c>
      <c r="AC3" s="32" t="n">
        <f aca="true">K3-TODAY()</f>
        <v>-630</v>
      </c>
      <c r="AD3" s="32" t="str">
        <f aca="false">IF(X3&gt;1,"Ingresado","En Proceso")</f>
        <v>Ingresado</v>
      </c>
      <c r="AE3" s="33" t="str">
        <f aca="false">IF(AND(AC3&lt;=0),"Vencido",IF(AND(AC3&lt;31),"Realizar Cierre o Extensión de contrato",IF(AND(AC3&gt;30),"Vigente")))</f>
        <v>Vencido</v>
      </c>
      <c r="AF3" s="33" t="str">
        <f aca="false">IF(AND(AG3&gt;=1),"Contrato Finalizado","Contrato En Curso")</f>
        <v>Contrato En Curso</v>
      </c>
      <c r="AG3" s="34"/>
      <c r="AH3" s="35" t="s">
        <v>52</v>
      </c>
      <c r="AI3" s="36"/>
    </row>
    <row r="4" customFormat="false" ht="32.25" hidden="false" customHeight="true" outlineLevel="0" collapsed="false">
      <c r="A4" s="14" t="s">
        <v>37</v>
      </c>
      <c r="B4" s="15" t="s">
        <v>38</v>
      </c>
      <c r="C4" s="15" t="s">
        <v>53</v>
      </c>
      <c r="D4" s="15" t="s">
        <v>39</v>
      </c>
      <c r="E4" s="15" t="s">
        <v>54</v>
      </c>
      <c r="F4" s="15"/>
      <c r="G4" s="15" t="s">
        <v>55</v>
      </c>
      <c r="H4" s="37" t="s">
        <v>56</v>
      </c>
      <c r="I4" s="15" t="n">
        <v>66</v>
      </c>
      <c r="J4" s="16" t="n">
        <v>44543</v>
      </c>
      <c r="K4" s="17" t="n">
        <v>44910</v>
      </c>
      <c r="L4" s="18" t="s">
        <v>57</v>
      </c>
      <c r="M4" s="38" t="s">
        <v>44</v>
      </c>
      <c r="N4" s="39" t="s">
        <v>58</v>
      </c>
      <c r="O4" s="40"/>
      <c r="P4" s="41"/>
      <c r="Q4" s="42" t="s">
        <v>59</v>
      </c>
      <c r="R4" s="22" t="n">
        <v>44578</v>
      </c>
      <c r="S4" s="22" t="n">
        <v>44578</v>
      </c>
      <c r="T4" s="24" t="n">
        <v>1</v>
      </c>
      <c r="U4" s="24" t="n">
        <v>100</v>
      </c>
      <c r="V4" s="25" t="s">
        <v>60</v>
      </c>
      <c r="W4" s="26" t="n">
        <v>44579</v>
      </c>
      <c r="X4" s="27" t="n">
        <v>317105</v>
      </c>
      <c r="Y4" s="28" t="str">
        <f aca="false">IF(V4="si","Aprobada","En Revisión")</f>
        <v>Aprobada</v>
      </c>
      <c r="Z4" s="43" t="s">
        <v>61</v>
      </c>
      <c r="AA4" s="44" t="s">
        <v>62</v>
      </c>
      <c r="AB4" s="45" t="s">
        <v>63</v>
      </c>
      <c r="AC4" s="32" t="n">
        <f aca="true">K4-TODAY()</f>
        <v>-340</v>
      </c>
      <c r="AD4" s="32" t="str">
        <f aca="false">IF(X4&gt;1,"Ingresado","En Proceso")</f>
        <v>Ingresado</v>
      </c>
      <c r="AE4" s="33" t="str">
        <f aca="false">IF(AND(AC4&lt;=0),"Vencido",IF(AND(AC4&lt;31),"Realizar Cierre o Extensión de contrato",IF(AND(AC4&gt;30),"Vigente")))</f>
        <v>Vencido</v>
      </c>
      <c r="AF4" s="33" t="str">
        <f aca="false">IF(AND(AG4&gt;=1),"Contrato Finalizado","Contrato En Curso")</f>
        <v>Contrato Finalizado</v>
      </c>
      <c r="AG4" s="34" t="n">
        <v>357757</v>
      </c>
      <c r="AH4" s="46" t="s">
        <v>64</v>
      </c>
      <c r="AI4" s="36"/>
    </row>
    <row r="5" customFormat="false" ht="32.25" hidden="false" customHeight="true" outlineLevel="0" collapsed="false">
      <c r="A5" s="14" t="s">
        <v>37</v>
      </c>
      <c r="B5" s="15" t="s">
        <v>38</v>
      </c>
      <c r="C5" s="15" t="s">
        <v>53</v>
      </c>
      <c r="D5" s="15" t="s">
        <v>39</v>
      </c>
      <c r="E5" s="15" t="s">
        <v>54</v>
      </c>
      <c r="F5" s="15" t="s">
        <v>65</v>
      </c>
      <c r="G5" s="15" t="s">
        <v>55</v>
      </c>
      <c r="H5" s="15" t="s">
        <v>66</v>
      </c>
      <c r="I5" s="15" t="n">
        <v>5</v>
      </c>
      <c r="J5" s="16" t="n">
        <v>44581</v>
      </c>
      <c r="K5" s="17" t="n">
        <v>44910</v>
      </c>
      <c r="L5" s="18" t="s">
        <v>57</v>
      </c>
      <c r="M5" s="38" t="s">
        <v>44</v>
      </c>
      <c r="N5" s="19" t="s">
        <v>67</v>
      </c>
      <c r="O5" s="40"/>
      <c r="P5" s="41"/>
      <c r="Q5" s="42" t="s">
        <v>59</v>
      </c>
      <c r="R5" s="22" t="n">
        <v>44578</v>
      </c>
      <c r="S5" s="22" t="n">
        <v>44580</v>
      </c>
      <c r="T5" s="24" t="n">
        <v>2</v>
      </c>
      <c r="U5" s="24" t="n">
        <v>100</v>
      </c>
      <c r="V5" s="25" t="s">
        <v>60</v>
      </c>
      <c r="W5" s="26" t="n">
        <v>44580</v>
      </c>
      <c r="X5" s="27" t="n">
        <v>317278</v>
      </c>
      <c r="Y5" s="28" t="str">
        <f aca="false">IF(V5="si","Aprobada","En Revisión")</f>
        <v>Aprobada</v>
      </c>
      <c r="Z5" s="43" t="s">
        <v>68</v>
      </c>
      <c r="AA5" s="44" t="s">
        <v>62</v>
      </c>
      <c r="AB5" s="45" t="s">
        <v>63</v>
      </c>
      <c r="AC5" s="32" t="n">
        <f aca="true">K5-TODAY()</f>
        <v>-340</v>
      </c>
      <c r="AD5" s="32" t="str">
        <f aca="false">IF(X5&gt;1,"Ingresado","En Proceso")</f>
        <v>Ingresado</v>
      </c>
      <c r="AE5" s="33" t="str">
        <f aca="false">IF(AND(AC5&lt;=0),"Vencido",IF(AND(AC5&lt;31),"Realizar Cierre o Extensión de contrato",IF(AND(AC5&gt;30),"Vigente")))</f>
        <v>Vencido</v>
      </c>
      <c r="AF5" s="33" t="str">
        <f aca="false">IF(AND(AG5&gt;=1),"Contrato Finalizado","Contrato En Curso")</f>
        <v>Contrato Finalizado</v>
      </c>
      <c r="AG5" s="34" t="n">
        <v>357758</v>
      </c>
      <c r="AH5" s="46" t="s">
        <v>64</v>
      </c>
      <c r="AI5" s="36"/>
    </row>
    <row r="6" customFormat="false" ht="32.25" hidden="false" customHeight="true" outlineLevel="0" collapsed="false">
      <c r="A6" s="14" t="s">
        <v>37</v>
      </c>
      <c r="B6" s="15" t="s">
        <v>38</v>
      </c>
      <c r="C6" s="15" t="s">
        <v>53</v>
      </c>
      <c r="D6" s="15" t="s">
        <v>39</v>
      </c>
      <c r="E6" s="15" t="s">
        <v>54</v>
      </c>
      <c r="F6" s="15" t="s">
        <v>69</v>
      </c>
      <c r="G6" s="15" t="s">
        <v>55</v>
      </c>
      <c r="H6" s="15" t="s">
        <v>70</v>
      </c>
      <c r="I6" s="15" t="n">
        <v>4</v>
      </c>
      <c r="J6" s="16" t="n">
        <v>44621</v>
      </c>
      <c r="K6" s="17" t="n">
        <v>44910</v>
      </c>
      <c r="L6" s="18" t="s">
        <v>57</v>
      </c>
      <c r="M6" s="38" t="s">
        <v>44</v>
      </c>
      <c r="N6" s="47" t="s">
        <v>71</v>
      </c>
      <c r="O6" s="48" t="n">
        <v>56942093867</v>
      </c>
      <c r="P6" s="49" t="s">
        <v>72</v>
      </c>
      <c r="Q6" s="42" t="s">
        <v>59</v>
      </c>
      <c r="R6" s="50" t="n">
        <v>44625</v>
      </c>
      <c r="S6" s="51" t="n">
        <v>44626</v>
      </c>
      <c r="T6" s="52" t="n">
        <v>2</v>
      </c>
      <c r="U6" s="24" t="n">
        <v>100</v>
      </c>
      <c r="V6" s="25" t="s">
        <v>60</v>
      </c>
      <c r="W6" s="51" t="n">
        <v>44631</v>
      </c>
      <c r="X6" s="27" t="n">
        <v>330563</v>
      </c>
      <c r="Y6" s="28" t="str">
        <f aca="false">IF(V6="si","Aprobada","En Revisión")</f>
        <v>Aprobada</v>
      </c>
      <c r="Z6" s="53" t="s">
        <v>73</v>
      </c>
      <c r="AA6" s="44" t="s">
        <v>62</v>
      </c>
      <c r="AB6" s="45" t="s">
        <v>74</v>
      </c>
      <c r="AC6" s="32" t="n">
        <f aca="true">K6-TODAY()</f>
        <v>-340</v>
      </c>
      <c r="AD6" s="32" t="str">
        <f aca="false">IF(X6&gt;1,"Ingresado","En Proceso")</f>
        <v>Ingresado</v>
      </c>
      <c r="AE6" s="33" t="str">
        <f aca="false">IF(AND(AC6&lt;=0),"Vencido",IF(AND(AC6&lt;31),"Realizar Cierre o Extensión de contrato",IF(AND(AC6&gt;30),"Vigente")))</f>
        <v>Vencido</v>
      </c>
      <c r="AF6" s="33" t="str">
        <f aca="false">IF(AND(AG6&gt;=1),"Contrato Finalizado","Contrato En Curso")</f>
        <v>Contrato Finalizado</v>
      </c>
      <c r="AG6" s="34" t="n">
        <v>357759</v>
      </c>
      <c r="AH6" s="54" t="s">
        <v>64</v>
      </c>
      <c r="AI6" s="55"/>
    </row>
    <row r="7" customFormat="false" ht="32.25" hidden="false" customHeight="true" outlineLevel="0" collapsed="false">
      <c r="A7" s="14" t="s">
        <v>37</v>
      </c>
      <c r="B7" s="15" t="s">
        <v>38</v>
      </c>
      <c r="C7" s="15" t="s">
        <v>75</v>
      </c>
      <c r="D7" s="56" t="s">
        <v>53</v>
      </c>
      <c r="E7" s="15" t="s">
        <v>76</v>
      </c>
      <c r="F7" s="15"/>
      <c r="G7" s="16" t="s">
        <v>77</v>
      </c>
      <c r="H7" s="56" t="s">
        <v>78</v>
      </c>
      <c r="I7" s="15" t="n">
        <v>2</v>
      </c>
      <c r="J7" s="16" t="n">
        <v>44064</v>
      </c>
      <c r="K7" s="16" t="n">
        <v>44613</v>
      </c>
      <c r="L7" s="18" t="s">
        <v>79</v>
      </c>
      <c r="M7" s="19" t="s">
        <v>80</v>
      </c>
      <c r="N7" s="19" t="s">
        <v>81</v>
      </c>
      <c r="O7" s="19"/>
      <c r="P7" s="21" t="s">
        <v>82</v>
      </c>
      <c r="Q7" s="19" t="s">
        <v>83</v>
      </c>
      <c r="R7" s="57" t="n">
        <v>44160</v>
      </c>
      <c r="S7" s="23" t="n">
        <v>44164</v>
      </c>
      <c r="T7" s="24"/>
      <c r="U7" s="24" t="n">
        <v>100</v>
      </c>
      <c r="V7" s="58" t="s">
        <v>84</v>
      </c>
      <c r="W7" s="26"/>
      <c r="X7" s="59" t="n">
        <v>2</v>
      </c>
      <c r="Y7" s="28" t="str">
        <f aca="false">IF(V7="si","Aprobada","En Revisión")</f>
        <v>Aprobada</v>
      </c>
      <c r="Z7" s="60" t="s">
        <v>85</v>
      </c>
      <c r="AA7" s="61" t="s">
        <v>86</v>
      </c>
      <c r="AB7" s="61" t="s">
        <v>87</v>
      </c>
      <c r="AC7" s="32" t="n">
        <f aca="true">K7-TODAY()</f>
        <v>-637</v>
      </c>
      <c r="AD7" s="32" t="str">
        <f aca="false">IF(X7&gt;1,"Ingresado","En Proceso")</f>
        <v>Ingresado</v>
      </c>
      <c r="AE7" s="33" t="str">
        <f aca="false">IF(AND(AC7&lt;=0),"Vencido",IF(AND(AC7&lt;31),"Realizar Cierre o Extensión de contrato",IF(AND(AC7&gt;30),"Vigente")))</f>
        <v>Vencido</v>
      </c>
      <c r="AF7" s="33" t="str">
        <f aca="false">IF(AND(AG7&gt;=1),"Contrato Finalizado","Contrato En Curso")</f>
        <v>Contrato En Curso</v>
      </c>
      <c r="AG7" s="62"/>
      <c r="AH7" s="63"/>
      <c r="AI7" s="40"/>
    </row>
    <row r="8" customFormat="false" ht="32.25" hidden="false" customHeight="true" outlineLevel="0" collapsed="false">
      <c r="A8" s="14" t="s">
        <v>37</v>
      </c>
      <c r="B8" s="15" t="s">
        <v>38</v>
      </c>
      <c r="C8" s="15" t="s">
        <v>53</v>
      </c>
      <c r="D8" s="15" t="s">
        <v>39</v>
      </c>
      <c r="E8" s="15" t="s">
        <v>88</v>
      </c>
      <c r="F8" s="15"/>
      <c r="G8" s="15" t="s">
        <v>89</v>
      </c>
      <c r="H8" s="15" t="s">
        <v>90</v>
      </c>
      <c r="I8" s="15" t="n">
        <v>2</v>
      </c>
      <c r="J8" s="16" t="n">
        <v>44592</v>
      </c>
      <c r="K8" s="17" t="n">
        <v>44854</v>
      </c>
      <c r="L8" s="18" t="s">
        <v>57</v>
      </c>
      <c r="M8" s="38" t="s">
        <v>44</v>
      </c>
      <c r="N8" s="47" t="s">
        <v>91</v>
      </c>
      <c r="O8" s="48"/>
      <c r="P8" s="49"/>
      <c r="Q8" s="42" t="s">
        <v>92</v>
      </c>
      <c r="R8" s="50" t="n">
        <v>44623</v>
      </c>
      <c r="S8" s="51" t="n">
        <v>44626</v>
      </c>
      <c r="T8" s="52" t="n">
        <v>2</v>
      </c>
      <c r="U8" s="24" t="n">
        <v>100</v>
      </c>
      <c r="V8" s="25" t="s">
        <v>60</v>
      </c>
      <c r="W8" s="51" t="n">
        <v>44634</v>
      </c>
      <c r="X8" s="27" t="n">
        <v>330774</v>
      </c>
      <c r="Y8" s="28" t="str">
        <f aca="false">IF(V8="si","Aprobada","En Revisión")</f>
        <v>Aprobada</v>
      </c>
      <c r="Z8" s="53" t="s">
        <v>93</v>
      </c>
      <c r="AA8" s="44" t="s">
        <v>62</v>
      </c>
      <c r="AB8" s="45" t="s">
        <v>63</v>
      </c>
      <c r="AC8" s="32" t="n">
        <f aca="true">K8-TODAY()</f>
        <v>-396</v>
      </c>
      <c r="AD8" s="32" t="str">
        <f aca="false">IF(X8&gt;1,"Ingresado","En Proceso")</f>
        <v>Ingresado</v>
      </c>
      <c r="AE8" s="33" t="str">
        <f aca="false">IF(AND(AC8&lt;=0),"Vencido",IF(AND(AC8&lt;31),"Realizar Cierre o Extensión de contrato",IF(AND(AC8&gt;30),"Vigente")))</f>
        <v>Vencido</v>
      </c>
      <c r="AF8" s="33" t="str">
        <f aca="false">IF(AND(AG8&gt;=1),"Contrato Finalizado","Contrato En Curso")</f>
        <v>Contrato En Curso</v>
      </c>
      <c r="AG8" s="34"/>
      <c r="AH8" s="54"/>
      <c r="AI8" s="55"/>
    </row>
    <row r="9" customFormat="false" ht="32.25" hidden="false" customHeight="true" outlineLevel="0" collapsed="false">
      <c r="A9" s="14" t="s">
        <v>37</v>
      </c>
      <c r="B9" s="15" t="s">
        <v>38</v>
      </c>
      <c r="C9" s="15" t="s">
        <v>53</v>
      </c>
      <c r="D9" s="15" t="s">
        <v>94</v>
      </c>
      <c r="E9" s="15" t="s">
        <v>95</v>
      </c>
      <c r="F9" s="15" t="s">
        <v>96</v>
      </c>
      <c r="G9" s="15" t="s">
        <v>97</v>
      </c>
      <c r="H9" s="15" t="s">
        <v>98</v>
      </c>
      <c r="I9" s="15" t="n">
        <v>2</v>
      </c>
      <c r="J9" s="16" t="n">
        <v>44413</v>
      </c>
      <c r="K9" s="17" t="n">
        <v>44666</v>
      </c>
      <c r="L9" s="64" t="s">
        <v>57</v>
      </c>
      <c r="M9" s="47" t="s">
        <v>44</v>
      </c>
      <c r="N9" s="47" t="s">
        <v>99</v>
      </c>
      <c r="O9" s="47"/>
      <c r="P9" s="65"/>
      <c r="Q9" s="47" t="s">
        <v>100</v>
      </c>
      <c r="R9" s="66" t="n">
        <v>44422</v>
      </c>
      <c r="S9" s="67" t="n">
        <v>44423</v>
      </c>
      <c r="T9" s="52" t="n">
        <v>1</v>
      </c>
      <c r="U9" s="24" t="n">
        <v>100</v>
      </c>
      <c r="V9" s="25" t="s">
        <v>84</v>
      </c>
      <c r="W9" s="51" t="n">
        <v>44425</v>
      </c>
      <c r="X9" s="27" t="n">
        <v>296677</v>
      </c>
      <c r="Y9" s="28" t="str">
        <f aca="false">IF(V9="si","Aprobada","En Revisión")</f>
        <v>Aprobada</v>
      </c>
      <c r="Z9" s="64" t="s">
        <v>101</v>
      </c>
      <c r="AA9" s="44" t="s">
        <v>62</v>
      </c>
      <c r="AB9" s="44" t="s">
        <v>102</v>
      </c>
      <c r="AC9" s="32" t="n">
        <v>31</v>
      </c>
      <c r="AD9" s="32" t="str">
        <f aca="false">IF(X9&gt;1,"Ingresado","En Proceso")</f>
        <v>Ingresado</v>
      </c>
      <c r="AE9" s="33" t="str">
        <f aca="false">IF(AND(AC9&lt;=0),"Vencido",IF(AND(AC9&lt;31),"Realizar Cierre o Extensión de contrato",IF(AND(AC9&gt;30),"Vigente")))</f>
        <v>Vigente</v>
      </c>
      <c r="AF9" s="33" t="str">
        <f aca="false">IF(AND(AG9&gt;=1),"Contrato Finalizado","Contrato En Curso")</f>
        <v>Contrato Finalizado</v>
      </c>
      <c r="AG9" s="34" t="n">
        <v>333132</v>
      </c>
      <c r="AH9" s="35" t="s">
        <v>103</v>
      </c>
      <c r="AI9" s="55"/>
    </row>
    <row r="10" customFormat="false" ht="32.25" hidden="false" customHeight="true" outlineLevel="0" collapsed="false">
      <c r="A10" s="14" t="s">
        <v>37</v>
      </c>
      <c r="B10" s="15" t="s">
        <v>38</v>
      </c>
      <c r="C10" s="15" t="s">
        <v>53</v>
      </c>
      <c r="D10" s="15" t="s">
        <v>94</v>
      </c>
      <c r="E10" s="15" t="s">
        <v>95</v>
      </c>
      <c r="F10" s="15"/>
      <c r="G10" s="15" t="s">
        <v>97</v>
      </c>
      <c r="H10" s="15" t="s">
        <v>104</v>
      </c>
      <c r="I10" s="15" t="n">
        <v>80</v>
      </c>
      <c r="J10" s="16" t="n">
        <v>44420</v>
      </c>
      <c r="K10" s="17" t="n">
        <v>44666</v>
      </c>
      <c r="L10" s="64" t="s">
        <v>57</v>
      </c>
      <c r="M10" s="47" t="s">
        <v>44</v>
      </c>
      <c r="N10" s="47" t="s">
        <v>105</v>
      </c>
      <c r="O10" s="47"/>
      <c r="P10" s="21" t="s">
        <v>106</v>
      </c>
      <c r="Q10" s="47" t="s">
        <v>100</v>
      </c>
      <c r="R10" s="66" t="n">
        <v>44424</v>
      </c>
      <c r="S10" s="67" t="n">
        <v>44424</v>
      </c>
      <c r="T10" s="52" t="n">
        <v>1</v>
      </c>
      <c r="U10" s="24" t="n">
        <v>100</v>
      </c>
      <c r="V10" s="25" t="s">
        <v>84</v>
      </c>
      <c r="W10" s="51" t="n">
        <v>44424</v>
      </c>
      <c r="X10" s="27" t="n">
        <v>296591</v>
      </c>
      <c r="Y10" s="28" t="str">
        <f aca="false">IF(V10="si","Aprobada","En Revisión")</f>
        <v>Aprobada</v>
      </c>
      <c r="Z10" s="64" t="s">
        <v>107</v>
      </c>
      <c r="AA10" s="44" t="s">
        <v>62</v>
      </c>
      <c r="AB10" s="44" t="s">
        <v>108</v>
      </c>
      <c r="AC10" s="32" t="n">
        <v>31</v>
      </c>
      <c r="AD10" s="32" t="str">
        <f aca="false">IF(X10&gt;1,"Ingresado","En Proceso")</f>
        <v>Ingresado</v>
      </c>
      <c r="AE10" s="33" t="str">
        <f aca="false">IF(AND(AC10&lt;=0),"Vencido",IF(AND(AC10&lt;31),"Realizar Cierre o Extensión de contrato",IF(AND(AC10&gt;30),"Vigente")))</f>
        <v>Vigente</v>
      </c>
      <c r="AF10" s="33" t="str">
        <f aca="false">IF(AND(AG10&gt;=1),"Contrato Finalizado","Contrato En Curso")</f>
        <v>Contrato Finalizado</v>
      </c>
      <c r="AG10" s="34" t="n">
        <v>333133</v>
      </c>
      <c r="AH10" s="35" t="s">
        <v>109</v>
      </c>
      <c r="AI10" s="55"/>
    </row>
    <row r="11" customFormat="false" ht="32.25" hidden="false" customHeight="true" outlineLevel="0" collapsed="false">
      <c r="A11" s="14" t="s">
        <v>37</v>
      </c>
      <c r="B11" s="15" t="s">
        <v>38</v>
      </c>
      <c r="C11" s="15" t="s">
        <v>53</v>
      </c>
      <c r="D11" s="15" t="s">
        <v>39</v>
      </c>
      <c r="E11" s="15" t="s">
        <v>95</v>
      </c>
      <c r="F11" s="15" t="s">
        <v>110</v>
      </c>
      <c r="G11" s="15" t="s">
        <v>97</v>
      </c>
      <c r="H11" s="15" t="s">
        <v>111</v>
      </c>
      <c r="I11" s="15" t="n">
        <v>4</v>
      </c>
      <c r="J11" s="16" t="n">
        <v>44525</v>
      </c>
      <c r="K11" s="17" t="n">
        <v>44636</v>
      </c>
      <c r="L11" s="18" t="s">
        <v>57</v>
      </c>
      <c r="M11" s="19" t="s">
        <v>44</v>
      </c>
      <c r="N11" s="19"/>
      <c r="O11" s="19"/>
      <c r="P11" s="21"/>
      <c r="Q11" s="19" t="s">
        <v>112</v>
      </c>
      <c r="R11" s="68" t="n">
        <v>44525</v>
      </c>
      <c r="S11" s="67" t="n">
        <v>44527</v>
      </c>
      <c r="T11" s="24" t="n">
        <v>2</v>
      </c>
      <c r="U11" s="24" t="n">
        <v>100</v>
      </c>
      <c r="V11" s="25" t="s">
        <v>48</v>
      </c>
      <c r="W11" s="69" t="n">
        <v>44545</v>
      </c>
      <c r="X11" s="70" t="n">
        <v>312284</v>
      </c>
      <c r="Y11" s="28" t="str">
        <f aca="false">IF(V11="si","Aprobada","En Revisión")</f>
        <v>Aprobada</v>
      </c>
      <c r="Z11" s="71" t="s">
        <v>113</v>
      </c>
      <c r="AA11" s="44" t="s">
        <v>62</v>
      </c>
      <c r="AB11" s="45" t="s">
        <v>114</v>
      </c>
      <c r="AC11" s="32" t="n">
        <f aca="true">K11-TODAY()</f>
        <v>-614</v>
      </c>
      <c r="AD11" s="32" t="str">
        <f aca="false">IF(X11&gt;1,"Ingresado","En Proceso")</f>
        <v>Ingresado</v>
      </c>
      <c r="AE11" s="33" t="str">
        <f aca="false">IF(AND(AC11&lt;=0),"Vencido",IF(AND(AC11&lt;31),"Realizar Cierre o Extensión de contrato",IF(AND(AC11&gt;30),"Vigente")))</f>
        <v>Vencido</v>
      </c>
      <c r="AF11" s="33" t="str">
        <f aca="false">IF(AND(AG11&gt;=1),"Contrato Finalizado","Contrato En Curso")</f>
        <v>Contrato Finalizado</v>
      </c>
      <c r="AG11" s="34" t="n">
        <v>325095</v>
      </c>
      <c r="AH11" s="46" t="s">
        <v>115</v>
      </c>
      <c r="AI11" s="27"/>
    </row>
    <row r="12" customFormat="false" ht="32.25" hidden="false" customHeight="true" outlineLevel="0" collapsed="false">
      <c r="A12" s="14" t="s">
        <v>37</v>
      </c>
      <c r="B12" s="15" t="s">
        <v>38</v>
      </c>
      <c r="C12" s="15" t="s">
        <v>53</v>
      </c>
      <c r="D12" s="15" t="s">
        <v>39</v>
      </c>
      <c r="E12" s="15" t="s">
        <v>95</v>
      </c>
      <c r="F12" s="15"/>
      <c r="G12" s="15" t="s">
        <v>116</v>
      </c>
      <c r="H12" s="15" t="s">
        <v>117</v>
      </c>
      <c r="I12" s="15" t="n">
        <v>5</v>
      </c>
      <c r="J12" s="16" t="n">
        <v>44600</v>
      </c>
      <c r="K12" s="17" t="n">
        <v>44773</v>
      </c>
      <c r="L12" s="18" t="s">
        <v>57</v>
      </c>
      <c r="M12" s="38" t="s">
        <v>44</v>
      </c>
      <c r="N12" s="72" t="s">
        <v>105</v>
      </c>
      <c r="O12" s="48" t="n">
        <v>56956583254</v>
      </c>
      <c r="P12" s="73" t="s">
        <v>106</v>
      </c>
      <c r="Q12" s="42" t="s">
        <v>92</v>
      </c>
      <c r="R12" s="50" t="n">
        <v>44609</v>
      </c>
      <c r="S12" s="67" t="n">
        <v>44609</v>
      </c>
      <c r="T12" s="52" t="n">
        <v>2</v>
      </c>
      <c r="U12" s="24" t="n">
        <v>100</v>
      </c>
      <c r="V12" s="25" t="s">
        <v>60</v>
      </c>
      <c r="W12" s="51" t="n">
        <v>44613</v>
      </c>
      <c r="X12" s="27" t="n">
        <v>328513</v>
      </c>
      <c r="Y12" s="28" t="str">
        <f aca="false">IF(V12="si","Aprobada","En Revisión")</f>
        <v>Aprobada</v>
      </c>
      <c r="Z12" s="64" t="s">
        <v>118</v>
      </c>
      <c r="AA12" s="44" t="s">
        <v>62</v>
      </c>
      <c r="AB12" s="45" t="s">
        <v>74</v>
      </c>
      <c r="AC12" s="32" t="n">
        <f aca="true">K12-TODAY()</f>
        <v>-477</v>
      </c>
      <c r="AD12" s="32" t="str">
        <f aca="false">IF(X12&gt;1,"Ingresado","En Proceso")</f>
        <v>Ingresado</v>
      </c>
      <c r="AE12" s="33" t="str">
        <f aca="false">IF(AND(AC12&lt;=0),"Vencido",IF(AND(AC12&lt;31),"Realizar Cierre o Extensión de contrato",IF(AND(AC12&gt;30),"Vigente")))</f>
        <v>Vencido</v>
      </c>
      <c r="AF12" s="33" t="str">
        <f aca="false">IF(AND(AG12&gt;=1),"Contrato Finalizado","Contrato En Curso")</f>
        <v>Contrato Finalizado</v>
      </c>
      <c r="AG12" s="34" t="n">
        <v>332477</v>
      </c>
      <c r="AH12" s="54" t="s">
        <v>119</v>
      </c>
      <c r="AI12" s="55"/>
    </row>
    <row r="13" customFormat="false" ht="32.25" hidden="false" customHeight="true" outlineLevel="0" collapsed="false">
      <c r="A13" s="14" t="s">
        <v>37</v>
      </c>
      <c r="B13" s="15" t="s">
        <v>38</v>
      </c>
      <c r="C13" s="15" t="s">
        <v>53</v>
      </c>
      <c r="D13" s="15" t="s">
        <v>39</v>
      </c>
      <c r="E13" s="15" t="s">
        <v>95</v>
      </c>
      <c r="F13" s="15" t="s">
        <v>120</v>
      </c>
      <c r="G13" s="15" t="s">
        <v>116</v>
      </c>
      <c r="H13" s="15" t="s">
        <v>121</v>
      </c>
      <c r="I13" s="15" t="n">
        <v>2</v>
      </c>
      <c r="J13" s="16" t="n">
        <v>44662</v>
      </c>
      <c r="K13" s="17" t="n">
        <v>44773</v>
      </c>
      <c r="L13" s="64" t="s">
        <v>122</v>
      </c>
      <c r="M13" s="38" t="s">
        <v>44</v>
      </c>
      <c r="N13" s="72"/>
      <c r="O13" s="48"/>
      <c r="P13" s="73"/>
      <c r="Q13" s="42" t="s">
        <v>123</v>
      </c>
      <c r="R13" s="50" t="n">
        <v>44659</v>
      </c>
      <c r="S13" s="67" t="n">
        <v>44661</v>
      </c>
      <c r="T13" s="52" t="n">
        <v>2</v>
      </c>
      <c r="U13" s="24" t="n">
        <v>100</v>
      </c>
      <c r="V13" s="25" t="s">
        <v>60</v>
      </c>
      <c r="W13" s="51" t="n">
        <v>44680</v>
      </c>
      <c r="X13" s="27" t="n">
        <v>329476</v>
      </c>
      <c r="Y13" s="28" t="str">
        <f aca="false">IF(V13="si","Aprobada","En Revisión")</f>
        <v>Aprobada</v>
      </c>
      <c r="Z13" s="64" t="s">
        <v>124</v>
      </c>
      <c r="AA13" s="44" t="s">
        <v>62</v>
      </c>
      <c r="AB13" s="45" t="s">
        <v>102</v>
      </c>
      <c r="AC13" s="32" t="n">
        <f aca="true">K13-TODAY()</f>
        <v>-477</v>
      </c>
      <c r="AD13" s="32" t="str">
        <f aca="false">IF(X13&gt;1,"Ingresado","En Proceso")</f>
        <v>Ingresado</v>
      </c>
      <c r="AE13" s="33" t="str">
        <f aca="false">IF(AND(AC13&lt;=0),"Vencido",IF(AND(AC13&lt;31),"Realizar Cierre o Extensión de contrato",IF(AND(AC13&gt;30),"Vigente")))</f>
        <v>Vencido</v>
      </c>
      <c r="AF13" s="33" t="str">
        <f aca="false">IF(AND(AG13&gt;=1),"Contrato Finalizado","Contrato En Curso")</f>
        <v>Contrato Finalizado</v>
      </c>
      <c r="AG13" s="34" t="n">
        <v>329476</v>
      </c>
      <c r="AH13" s="54" t="s">
        <v>125</v>
      </c>
      <c r="AI13" s="55"/>
    </row>
    <row r="14" customFormat="false" ht="32.25" hidden="false" customHeight="true" outlineLevel="0" collapsed="false">
      <c r="A14" s="14" t="s">
        <v>37</v>
      </c>
      <c r="B14" s="15" t="s">
        <v>38</v>
      </c>
      <c r="C14" s="15" t="s">
        <v>53</v>
      </c>
      <c r="D14" s="15" t="s">
        <v>39</v>
      </c>
      <c r="E14" s="15" t="s">
        <v>126</v>
      </c>
      <c r="F14" s="15"/>
      <c r="G14" s="15" t="s">
        <v>127</v>
      </c>
      <c r="H14" s="15" t="s">
        <v>128</v>
      </c>
      <c r="I14" s="15" t="n">
        <v>4</v>
      </c>
      <c r="J14" s="16" t="n">
        <v>44440</v>
      </c>
      <c r="K14" s="17" t="n">
        <v>44926</v>
      </c>
      <c r="L14" s="18" t="s">
        <v>129</v>
      </c>
      <c r="M14" s="19" t="s">
        <v>44</v>
      </c>
      <c r="N14" s="19" t="s">
        <v>130</v>
      </c>
      <c r="O14" s="19" t="s">
        <v>131</v>
      </c>
      <c r="P14" s="21"/>
      <c r="Q14" s="19" t="s">
        <v>112</v>
      </c>
      <c r="R14" s="57" t="n">
        <v>44496</v>
      </c>
      <c r="S14" s="23" t="n">
        <v>44500</v>
      </c>
      <c r="T14" s="52" t="n">
        <v>2</v>
      </c>
      <c r="U14" s="24" t="n">
        <v>100</v>
      </c>
      <c r="V14" s="25" t="s">
        <v>60</v>
      </c>
      <c r="W14" s="26" t="n">
        <v>44510</v>
      </c>
      <c r="X14" s="27" t="n">
        <v>309227</v>
      </c>
      <c r="Y14" s="28" t="str">
        <f aca="false">IF(V14="si","Aprobada","En Revisión")</f>
        <v>Aprobada</v>
      </c>
      <c r="Z14" s="18" t="s">
        <v>132</v>
      </c>
      <c r="AA14" s="45" t="s">
        <v>50</v>
      </c>
      <c r="AB14" s="45" t="s">
        <v>63</v>
      </c>
      <c r="AC14" s="32" t="n">
        <f aca="true">K14-TODAY()</f>
        <v>-324</v>
      </c>
      <c r="AD14" s="32" t="str">
        <f aca="false">IF(X14&gt;1,"Ingresado","En Proceso")</f>
        <v>Ingresado</v>
      </c>
      <c r="AE14" s="33" t="str">
        <f aca="false">IF(AND(AC14&lt;=0),"Vencido",IF(AND(AC14&lt;31),"Realizar Cierre o Extensión de contrato",IF(AND(AC14&gt;30),"Vigente")))</f>
        <v>Vencido</v>
      </c>
      <c r="AF14" s="33" t="str">
        <f aca="false">IF(AND(AG14&gt;=1),"Contrato Finalizado","Contrato En Curso")</f>
        <v>Contrato En Curso</v>
      </c>
      <c r="AG14" s="34"/>
      <c r="AH14" s="74"/>
      <c r="AI14" s="40"/>
    </row>
    <row r="15" customFormat="false" ht="32.25" hidden="false" customHeight="true" outlineLevel="0" collapsed="false">
      <c r="A15" s="14"/>
      <c r="B15" s="15"/>
      <c r="C15" s="15"/>
      <c r="D15" s="15"/>
      <c r="E15" s="15"/>
      <c r="F15" s="15"/>
      <c r="G15" s="15"/>
      <c r="H15" s="15"/>
      <c r="I15" s="15"/>
      <c r="J15" s="16"/>
      <c r="K15" s="17"/>
      <c r="L15" s="64"/>
      <c r="M15" s="38"/>
      <c r="N15" s="48"/>
      <c r="O15" s="48"/>
      <c r="P15" s="65"/>
      <c r="Q15" s="42"/>
      <c r="R15" s="50"/>
      <c r="S15" s="67"/>
      <c r="T15" s="52"/>
      <c r="U15" s="24"/>
      <c r="V15" s="25"/>
      <c r="W15" s="51"/>
      <c r="X15" s="27"/>
      <c r="Y15" s="28" t="str">
        <f aca="false">IF(V15="si","Aprobada","En Revisión")</f>
        <v>En Revisión</v>
      </c>
      <c r="Z15" s="18"/>
      <c r="AA15" s="44"/>
      <c r="AB15" s="45"/>
      <c r="AC15" s="32" t="n">
        <f aca="true">K15-TODAY()</f>
        <v>-45250</v>
      </c>
      <c r="AD15" s="32" t="str">
        <f aca="false">IF(X15&gt;1,"Ingresado","En Proceso")</f>
        <v>En Proceso</v>
      </c>
      <c r="AE15" s="33" t="str">
        <f aca="false">IF(AND(AC15&lt;=0),"Vencido",IF(AND(AC15&lt;31),"Realizar Cierre o Extensión de contrato",IF(AND(AC15&gt;30),"Vigente")))</f>
        <v>Vencido</v>
      </c>
      <c r="AF15" s="33" t="str">
        <f aca="false">IF(AND(AG15&gt;=1),"Contrato Finalizado","Contrato En Curso")</f>
        <v>Contrato Finalizado</v>
      </c>
      <c r="AG15" s="34" t="s">
        <v>133</v>
      </c>
      <c r="AH15" s="75"/>
      <c r="AI15" s="76"/>
    </row>
    <row r="16" customFormat="false" ht="32.25" hidden="false" customHeight="true" outlineLevel="0" collapsed="false">
      <c r="A16" s="14" t="s">
        <v>37</v>
      </c>
      <c r="B16" s="15" t="s">
        <v>38</v>
      </c>
      <c r="C16" s="15" t="s">
        <v>53</v>
      </c>
      <c r="D16" s="15" t="s">
        <v>39</v>
      </c>
      <c r="E16" s="15" t="s">
        <v>134</v>
      </c>
      <c r="F16" s="15"/>
      <c r="G16" s="15" t="s">
        <v>135</v>
      </c>
      <c r="H16" s="15" t="s">
        <v>136</v>
      </c>
      <c r="I16" s="15" t="n">
        <v>18</v>
      </c>
      <c r="J16" s="16" t="n">
        <v>44531</v>
      </c>
      <c r="K16" s="17" t="n">
        <v>44834</v>
      </c>
      <c r="L16" s="18" t="s">
        <v>57</v>
      </c>
      <c r="M16" s="19" t="s">
        <v>44</v>
      </c>
      <c r="N16" s="19" t="s">
        <v>137</v>
      </c>
      <c r="O16" s="19" t="s">
        <v>138</v>
      </c>
      <c r="P16" s="21" t="s">
        <v>139</v>
      </c>
      <c r="Q16" s="42" t="s">
        <v>140</v>
      </c>
      <c r="R16" s="68" t="n">
        <v>44534</v>
      </c>
      <c r="S16" s="67" t="n">
        <v>44535</v>
      </c>
      <c r="T16" s="24" t="n">
        <v>2</v>
      </c>
      <c r="U16" s="24" t="n">
        <v>100</v>
      </c>
      <c r="V16" s="25" t="s">
        <v>60</v>
      </c>
      <c r="W16" s="26" t="n">
        <v>44541</v>
      </c>
      <c r="X16" s="27" t="n">
        <v>312031</v>
      </c>
      <c r="Y16" s="28" t="str">
        <f aca="false">IF(V16="si","Aprobada","En Revisión")</f>
        <v>Aprobada</v>
      </c>
      <c r="Z16" s="71" t="s">
        <v>141</v>
      </c>
      <c r="AA16" s="44" t="s">
        <v>62</v>
      </c>
      <c r="AB16" s="45" t="s">
        <v>63</v>
      </c>
      <c r="AC16" s="32" t="n">
        <f aca="true">K16-TODAY()</f>
        <v>-416</v>
      </c>
      <c r="AD16" s="32" t="str">
        <f aca="false">IF(X16&gt;1,"Ingresado","En Proceso")</f>
        <v>Ingresado</v>
      </c>
      <c r="AE16" s="33" t="str">
        <f aca="false">IF(AND(AC16&lt;=0),"Vencido",IF(AND(AC16&lt;31),"Realizar Cierre o Extensión de contrato",IF(AND(AC16&gt;30),"Vigente")))</f>
        <v>Vencido</v>
      </c>
      <c r="AF16" s="33" t="str">
        <f aca="false">IF(AND(AG16&gt;=1),"Contrato Finalizado","Contrato En Curso")</f>
        <v>Contrato Finalizado</v>
      </c>
      <c r="AG16" s="34" t="n">
        <v>351047</v>
      </c>
      <c r="AH16" s="46" t="s">
        <v>142</v>
      </c>
      <c r="AI16" s="27"/>
    </row>
    <row r="17" customFormat="false" ht="32.25" hidden="false" customHeight="true" outlineLevel="0" collapsed="false">
      <c r="A17" s="14" t="s">
        <v>37</v>
      </c>
      <c r="B17" s="15" t="s">
        <v>38</v>
      </c>
      <c r="C17" s="15" t="s">
        <v>53</v>
      </c>
      <c r="D17" s="15" t="s">
        <v>39</v>
      </c>
      <c r="E17" s="15" t="s">
        <v>143</v>
      </c>
      <c r="F17" s="15"/>
      <c r="G17" s="15" t="s">
        <v>144</v>
      </c>
      <c r="H17" s="15" t="s">
        <v>145</v>
      </c>
      <c r="I17" s="15" t="n">
        <v>7</v>
      </c>
      <c r="J17" s="16" t="n">
        <v>44602</v>
      </c>
      <c r="K17" s="17" t="n">
        <v>44742</v>
      </c>
      <c r="L17" s="18" t="s">
        <v>57</v>
      </c>
      <c r="M17" s="38" t="s">
        <v>44</v>
      </c>
      <c r="N17" s="47" t="s">
        <v>146</v>
      </c>
      <c r="O17" s="48"/>
      <c r="P17" s="49"/>
      <c r="Q17" s="42" t="s">
        <v>92</v>
      </c>
      <c r="R17" s="50" t="n">
        <v>44601</v>
      </c>
      <c r="S17" s="67" t="n">
        <v>44603</v>
      </c>
      <c r="T17" s="52" t="n">
        <v>4</v>
      </c>
      <c r="U17" s="24" t="n">
        <v>100</v>
      </c>
      <c r="V17" s="25" t="s">
        <v>60</v>
      </c>
      <c r="W17" s="51"/>
      <c r="X17" s="27" t="n">
        <v>321027</v>
      </c>
      <c r="Y17" s="28" t="str">
        <f aca="false">IF(V17="si","Aprobada","En Revisión")</f>
        <v>Aprobada</v>
      </c>
      <c r="Z17" s="64" t="s">
        <v>147</v>
      </c>
      <c r="AA17" s="44" t="s">
        <v>62</v>
      </c>
      <c r="AB17" s="45" t="s">
        <v>74</v>
      </c>
      <c r="AC17" s="32" t="n">
        <f aca="true">K17-TODAY()</f>
        <v>-508</v>
      </c>
      <c r="AD17" s="32" t="str">
        <f aca="false">IF(X17&gt;1,"Ingresado","En Proceso")</f>
        <v>Ingresado</v>
      </c>
      <c r="AE17" s="33" t="str">
        <f aca="false">IF(AND(AC17&lt;=0),"Vencido",IF(AND(AC17&lt;31),"Realizar Cierre o Extensión de contrato",IF(AND(AC17&gt;30),"Vigente")))</f>
        <v>Vencido</v>
      </c>
      <c r="AF17" s="33" t="str">
        <f aca="false">IF(AND(AG17&gt;=1),"Contrato Finalizado","Contrato En Curso")</f>
        <v>Contrato Finalizado</v>
      </c>
      <c r="AG17" s="34" t="n">
        <v>335774</v>
      </c>
      <c r="AH17" s="54" t="s">
        <v>148</v>
      </c>
      <c r="AI17" s="55"/>
    </row>
    <row r="18" customFormat="false" ht="32.25" hidden="false" customHeight="true" outlineLevel="0" collapsed="false">
      <c r="A18" s="14" t="s">
        <v>37</v>
      </c>
      <c r="B18" s="15" t="s">
        <v>38</v>
      </c>
      <c r="C18" s="15" t="s">
        <v>53</v>
      </c>
      <c r="D18" s="15" t="s">
        <v>39</v>
      </c>
      <c r="E18" s="15" t="s">
        <v>143</v>
      </c>
      <c r="F18" s="15" t="s">
        <v>149</v>
      </c>
      <c r="G18" s="15" t="s">
        <v>144</v>
      </c>
      <c r="H18" s="15" t="s">
        <v>150</v>
      </c>
      <c r="I18" s="15" t="n">
        <v>2</v>
      </c>
      <c r="J18" s="16" t="n">
        <v>44613</v>
      </c>
      <c r="K18" s="17" t="n">
        <v>44742</v>
      </c>
      <c r="L18" s="18" t="s">
        <v>57</v>
      </c>
      <c r="M18" s="38" t="s">
        <v>44</v>
      </c>
      <c r="N18" s="47" t="s">
        <v>151</v>
      </c>
      <c r="O18" s="48" t="s">
        <v>152</v>
      </c>
      <c r="P18" s="49" t="s">
        <v>152</v>
      </c>
      <c r="Q18" s="42" t="s">
        <v>92</v>
      </c>
      <c r="R18" s="50" t="n">
        <v>44612</v>
      </c>
      <c r="S18" s="67" t="n">
        <v>44614</v>
      </c>
      <c r="T18" s="52" t="n">
        <v>3</v>
      </c>
      <c r="U18" s="24" t="n">
        <v>100</v>
      </c>
      <c r="V18" s="25" t="s">
        <v>60</v>
      </c>
      <c r="W18" s="51"/>
      <c r="X18" s="27" t="n">
        <v>321091</v>
      </c>
      <c r="Y18" s="28" t="str">
        <f aca="false">IF(V18="si","Aprobada","En Revisión")</f>
        <v>Aprobada</v>
      </c>
      <c r="Z18" s="53" t="s">
        <v>153</v>
      </c>
      <c r="AA18" s="44" t="s">
        <v>62</v>
      </c>
      <c r="AB18" s="45" t="s">
        <v>63</v>
      </c>
      <c r="AC18" s="32" t="n">
        <f aca="true">K18-TODAY()</f>
        <v>-508</v>
      </c>
      <c r="AD18" s="32" t="str">
        <f aca="false">IF(X18&gt;1,"Ingresado","En Proceso")</f>
        <v>Ingresado</v>
      </c>
      <c r="AE18" s="33" t="str">
        <f aca="false">IF(AND(AC18&lt;=0),"Vencido",IF(AND(AC18&lt;31),"Realizar Cierre o Extensión de contrato",IF(AND(AC18&gt;30),"Vigente")))</f>
        <v>Vencido</v>
      </c>
      <c r="AF18" s="33" t="str">
        <f aca="false">IF(AND(AG18&gt;=1),"Contrato Finalizado","Contrato En Curso")</f>
        <v>Contrato Finalizado</v>
      </c>
      <c r="AG18" s="34" t="n">
        <v>335775</v>
      </c>
      <c r="AH18" s="54" t="s">
        <v>154</v>
      </c>
      <c r="AI18" s="55"/>
    </row>
    <row r="19" customFormat="false" ht="32.25" hidden="false" customHeight="true" outlineLevel="0" collapsed="false">
      <c r="A19" s="14" t="s">
        <v>37</v>
      </c>
      <c r="B19" s="15" t="s">
        <v>38</v>
      </c>
      <c r="C19" s="15" t="s">
        <v>53</v>
      </c>
      <c r="D19" s="15" t="s">
        <v>39</v>
      </c>
      <c r="E19" s="15" t="s">
        <v>143</v>
      </c>
      <c r="F19" s="15"/>
      <c r="G19" s="15" t="s">
        <v>155</v>
      </c>
      <c r="H19" s="77" t="s">
        <v>156</v>
      </c>
      <c r="I19" s="15" t="n">
        <v>7</v>
      </c>
      <c r="J19" s="16" t="n">
        <v>44651</v>
      </c>
      <c r="K19" s="17" t="n">
        <v>44819</v>
      </c>
      <c r="L19" s="64" t="s">
        <v>122</v>
      </c>
      <c r="M19" s="38" t="s">
        <v>44</v>
      </c>
      <c r="N19" s="78" t="s">
        <v>157</v>
      </c>
      <c r="O19" s="48"/>
      <c r="P19" s="48" t="s">
        <v>158</v>
      </c>
      <c r="Q19" s="42" t="s">
        <v>123</v>
      </c>
      <c r="R19" s="50" t="n">
        <v>44645</v>
      </c>
      <c r="S19" s="67" t="n">
        <v>44654</v>
      </c>
      <c r="T19" s="52" t="n">
        <v>2</v>
      </c>
      <c r="U19" s="24" t="n">
        <v>100</v>
      </c>
      <c r="V19" s="25" t="s">
        <v>84</v>
      </c>
      <c r="W19" s="51" t="n">
        <v>44664</v>
      </c>
      <c r="X19" s="27" t="n">
        <v>328291</v>
      </c>
      <c r="Y19" s="28" t="str">
        <f aca="false">IF(V19="si","Aprobada","En Revisión")</f>
        <v>Aprobada</v>
      </c>
      <c r="Z19" s="53" t="s">
        <v>159</v>
      </c>
      <c r="AA19" s="44" t="s">
        <v>62</v>
      </c>
      <c r="AB19" s="79"/>
      <c r="AC19" s="32" t="n">
        <f aca="true">K19-TODAY()</f>
        <v>-431</v>
      </c>
      <c r="AD19" s="32" t="str">
        <f aca="false">IF(X19&gt;1,"Ingresado","En Proceso")</f>
        <v>Ingresado</v>
      </c>
      <c r="AE19" s="33" t="str">
        <f aca="false">IF(AND(AC19&lt;=0),"Vencido",IF(AND(AC19&lt;31),"Realizar Cierre o Extensión de contrato",IF(AND(AC19&gt;30),"Vigente")))</f>
        <v>Vencido</v>
      </c>
      <c r="AF19" s="33" t="str">
        <f aca="false">IF(AND(AG19&gt;=1),"Contrato Finalizado","Contrato En Curso")</f>
        <v>Contrato Finalizado</v>
      </c>
      <c r="AG19" s="34" t="n">
        <v>348316</v>
      </c>
      <c r="AH19" s="80" t="s">
        <v>160</v>
      </c>
      <c r="AI19" s="55"/>
    </row>
    <row r="20" customFormat="false" ht="32.25" hidden="false" customHeight="true" outlineLevel="0" collapsed="false">
      <c r="A20" s="14" t="s">
        <v>37</v>
      </c>
      <c r="B20" s="15" t="s">
        <v>38</v>
      </c>
      <c r="C20" s="15" t="s">
        <v>53</v>
      </c>
      <c r="D20" s="15" t="s">
        <v>39</v>
      </c>
      <c r="E20" s="15" t="s">
        <v>143</v>
      </c>
      <c r="F20" s="15" t="s">
        <v>149</v>
      </c>
      <c r="G20" s="15" t="s">
        <v>155</v>
      </c>
      <c r="H20" s="15" t="s">
        <v>121</v>
      </c>
      <c r="I20" s="15" t="n">
        <v>2</v>
      </c>
      <c r="J20" s="16" t="n">
        <v>44651</v>
      </c>
      <c r="K20" s="17" t="n">
        <v>44819</v>
      </c>
      <c r="L20" s="64" t="s">
        <v>122</v>
      </c>
      <c r="M20" s="38" t="s">
        <v>44</v>
      </c>
      <c r="N20" s="47" t="s">
        <v>146</v>
      </c>
      <c r="O20" s="48"/>
      <c r="P20" s="65"/>
      <c r="Q20" s="42" t="s">
        <v>123</v>
      </c>
      <c r="R20" s="50" t="n">
        <v>44648</v>
      </c>
      <c r="S20" s="67" t="n">
        <v>44665</v>
      </c>
      <c r="T20" s="52" t="n">
        <v>3</v>
      </c>
      <c r="U20" s="24" t="n">
        <v>100</v>
      </c>
      <c r="V20" s="25" t="s">
        <v>60</v>
      </c>
      <c r="W20" s="51" t="n">
        <v>44666</v>
      </c>
      <c r="X20" s="27" t="n">
        <v>328451</v>
      </c>
      <c r="Y20" s="28" t="str">
        <f aca="false">IF(V20="si","Aprobada","En Revisión")</f>
        <v>Aprobada</v>
      </c>
      <c r="Z20" s="53" t="s">
        <v>161</v>
      </c>
      <c r="AA20" s="44" t="s">
        <v>62</v>
      </c>
      <c r="AB20" s="79"/>
      <c r="AC20" s="32" t="n">
        <f aca="true">K20-TODAY()</f>
        <v>-431</v>
      </c>
      <c r="AD20" s="32" t="str">
        <f aca="false">IF(X20&gt;1,"Ingresado","En Proceso")</f>
        <v>Ingresado</v>
      </c>
      <c r="AE20" s="33" t="str">
        <f aca="false">IF(AND(AC20&lt;=0),"Vencido",IF(AND(AC20&lt;31),"Realizar Cierre o Extensión de contrato",IF(AND(AC20&gt;30),"Vigente")))</f>
        <v>Vencido</v>
      </c>
      <c r="AF20" s="33" t="str">
        <f aca="false">IF(AND(AG20&gt;=1),"Contrato Finalizado","Contrato En Curso")</f>
        <v>Contrato Finalizado</v>
      </c>
      <c r="AG20" s="34" t="n">
        <v>348317</v>
      </c>
      <c r="AH20" s="80" t="s">
        <v>162</v>
      </c>
      <c r="AI20" s="81"/>
    </row>
    <row r="21" customFormat="false" ht="32.25" hidden="false" customHeight="true" outlineLevel="0" collapsed="false">
      <c r="A21" s="14" t="s">
        <v>37</v>
      </c>
      <c r="B21" s="15" t="s">
        <v>38</v>
      </c>
      <c r="C21" s="56" t="s">
        <v>163</v>
      </c>
      <c r="D21" s="56" t="s">
        <v>39</v>
      </c>
      <c r="E21" s="56" t="s">
        <v>164</v>
      </c>
      <c r="F21" s="56"/>
      <c r="G21" s="82" t="s">
        <v>165</v>
      </c>
      <c r="H21" s="56" t="s">
        <v>166</v>
      </c>
      <c r="I21" s="56" t="n">
        <v>8</v>
      </c>
      <c r="J21" s="82" t="n">
        <v>44865</v>
      </c>
      <c r="K21" s="82" t="n">
        <v>44957</v>
      </c>
      <c r="L21" s="64" t="s">
        <v>57</v>
      </c>
      <c r="M21" s="48" t="s">
        <v>80</v>
      </c>
      <c r="N21" s="48"/>
      <c r="O21" s="48"/>
      <c r="P21" s="65" t="s">
        <v>167</v>
      </c>
      <c r="Q21" s="19" t="s">
        <v>168</v>
      </c>
      <c r="R21" s="50" t="n">
        <v>44179</v>
      </c>
      <c r="S21" s="67" t="n">
        <v>44180</v>
      </c>
      <c r="T21" s="52"/>
      <c r="U21" s="24" t="n">
        <v>100</v>
      </c>
      <c r="V21" s="58" t="s">
        <v>84</v>
      </c>
      <c r="W21" s="51"/>
      <c r="X21" s="27" t="n">
        <v>272259</v>
      </c>
      <c r="Y21" s="28" t="str">
        <f aca="false">IF(V21="si","Aprobada","En Revisión")</f>
        <v>Aprobada</v>
      </c>
      <c r="Z21" s="53" t="s">
        <v>169</v>
      </c>
      <c r="AA21" s="83" t="s">
        <v>170</v>
      </c>
      <c r="AB21" s="79" t="s">
        <v>63</v>
      </c>
      <c r="AC21" s="32" t="n">
        <f aca="true">K21-TODAY()</f>
        <v>-293</v>
      </c>
      <c r="AD21" s="32" t="str">
        <f aca="false">IF(X21&gt;1,"Ingresado","En Proceso")</f>
        <v>Ingresado</v>
      </c>
      <c r="AE21" s="33" t="str">
        <f aca="false">IF(AND(AC21&lt;=0),"Vencido",IF(AND(AC21&lt;31),"Realizar Cierre o Extensión de contrato",IF(AND(AC21&gt;30),"Vigente")))</f>
        <v>Vencido</v>
      </c>
      <c r="AF21" s="33" t="str">
        <f aca="false">IF(AND(AG21&gt;=1),"Contrato Finalizado","Contrato En Curso")</f>
        <v>Contrato En Curso</v>
      </c>
      <c r="AG21" s="62"/>
      <c r="AH21" s="35"/>
      <c r="AI21" s="40"/>
    </row>
    <row r="22" customFormat="false" ht="32.25" hidden="false" customHeight="true" outlineLevel="0" collapsed="false">
      <c r="A22" s="14" t="s">
        <v>37</v>
      </c>
      <c r="B22" s="15" t="s">
        <v>38</v>
      </c>
      <c r="C22" s="15" t="s">
        <v>53</v>
      </c>
      <c r="D22" s="15" t="s">
        <v>39</v>
      </c>
      <c r="E22" s="15" t="s">
        <v>171</v>
      </c>
      <c r="F22" s="15"/>
      <c r="G22" s="15" t="s">
        <v>172</v>
      </c>
      <c r="H22" s="15" t="s">
        <v>173</v>
      </c>
      <c r="I22" s="15" t="n">
        <v>7</v>
      </c>
      <c r="J22" s="16" t="n">
        <v>44501</v>
      </c>
      <c r="K22" s="17" t="n">
        <v>44741</v>
      </c>
      <c r="L22" s="18" t="s">
        <v>57</v>
      </c>
      <c r="M22" s="19" t="s">
        <v>44</v>
      </c>
      <c r="N22" s="19" t="s">
        <v>174</v>
      </c>
      <c r="O22" s="19" t="s">
        <v>175</v>
      </c>
      <c r="P22" s="21" t="s">
        <v>176</v>
      </c>
      <c r="Q22" s="19" t="s">
        <v>140</v>
      </c>
      <c r="R22" s="57" t="n">
        <v>44495</v>
      </c>
      <c r="S22" s="23" t="n">
        <v>44496</v>
      </c>
      <c r="T22" s="52" t="n">
        <v>4</v>
      </c>
      <c r="U22" s="24" t="n">
        <v>100</v>
      </c>
      <c r="V22" s="25" t="s">
        <v>60</v>
      </c>
      <c r="W22" s="84" t="n">
        <v>44665</v>
      </c>
      <c r="X22" s="27" t="n">
        <v>328451</v>
      </c>
      <c r="Y22" s="28" t="str">
        <f aca="false">IF(V22="si","Aprobada","En Revisión")</f>
        <v>Aprobada</v>
      </c>
      <c r="Z22" s="18" t="s">
        <v>177</v>
      </c>
      <c r="AA22" s="44" t="s">
        <v>62</v>
      </c>
      <c r="AB22" s="45" t="s">
        <v>178</v>
      </c>
      <c r="AC22" s="32" t="n">
        <f aca="true">K22-TODAY()</f>
        <v>-509</v>
      </c>
      <c r="AD22" s="32" t="str">
        <f aca="false">IF(X22&gt;1,"Ingresado","En Proceso")</f>
        <v>Ingresado</v>
      </c>
      <c r="AE22" s="33" t="str">
        <f aca="false">IF(AND(AC22&lt;=0),"Vencido",IF(AND(AC22&lt;31),"Realizar Cierre o Extensión de contrato",IF(AND(AC22&gt;30),"Vigente")))</f>
        <v>Vencido</v>
      </c>
      <c r="AF22" s="33" t="str">
        <f aca="false">IF(AND(AG22&gt;=1),"Contrato Finalizado","Contrato En Curso")</f>
        <v>Contrato Finalizado</v>
      </c>
      <c r="AG22" s="34" t="n">
        <v>335563</v>
      </c>
      <c r="AH22" s="74" t="s">
        <v>179</v>
      </c>
      <c r="AI22" s="40"/>
    </row>
    <row r="23" customFormat="false" ht="32.25" hidden="false" customHeight="true" outlineLevel="0" collapsed="false">
      <c r="A23" s="14" t="s">
        <v>37</v>
      </c>
      <c r="B23" s="15" t="s">
        <v>38</v>
      </c>
      <c r="C23" s="15" t="s">
        <v>53</v>
      </c>
      <c r="D23" s="15" t="s">
        <v>39</v>
      </c>
      <c r="E23" s="15" t="s">
        <v>171</v>
      </c>
      <c r="F23" s="15" t="s">
        <v>180</v>
      </c>
      <c r="G23" s="15" t="s">
        <v>172</v>
      </c>
      <c r="H23" s="15" t="s">
        <v>121</v>
      </c>
      <c r="I23" s="15" t="n">
        <v>2</v>
      </c>
      <c r="J23" s="16" t="n">
        <v>44681</v>
      </c>
      <c r="K23" s="17" t="n">
        <v>44696</v>
      </c>
      <c r="L23" s="18" t="s">
        <v>122</v>
      </c>
      <c r="M23" s="19" t="s">
        <v>44</v>
      </c>
      <c r="N23" s="19" t="s">
        <v>174</v>
      </c>
      <c r="O23" s="19" t="s">
        <v>175</v>
      </c>
      <c r="P23" s="21" t="s">
        <v>176</v>
      </c>
      <c r="Q23" s="42" t="s">
        <v>123</v>
      </c>
      <c r="R23" s="57" t="n">
        <v>44664</v>
      </c>
      <c r="S23" s="23" t="n">
        <v>44680</v>
      </c>
      <c r="T23" s="52" t="n">
        <v>3</v>
      </c>
      <c r="U23" s="24" t="n">
        <v>100</v>
      </c>
      <c r="V23" s="25" t="s">
        <v>60</v>
      </c>
      <c r="W23" s="26" t="n">
        <v>44712</v>
      </c>
      <c r="X23" s="27" t="n">
        <v>329503</v>
      </c>
      <c r="Y23" s="28" t="str">
        <f aca="false">IF(V23="si","Aprobada","En Revisión")</f>
        <v>Aprobada</v>
      </c>
      <c r="Z23" s="18" t="s">
        <v>181</v>
      </c>
      <c r="AA23" s="44" t="s">
        <v>62</v>
      </c>
      <c r="AB23" s="45"/>
      <c r="AC23" s="32"/>
      <c r="AD23" s="32" t="str">
        <f aca="false">IF(X23&gt;1,"Ingresado","En Proceso")</f>
        <v>Ingresado</v>
      </c>
      <c r="AE23" s="33" t="str">
        <f aca="false">IF(AND(AC23&lt;=0),"Vencido",IF(AND(AC23&lt;31),"Realizar Cierre o Extensión de contrato",IF(AND(AC23&gt;30),"Vigente")))</f>
        <v>Vencido</v>
      </c>
      <c r="AF23" s="33" t="str">
        <f aca="false">IF(AND(AG23&gt;=1),"Contrato Finalizado","Contrato En Curso")</f>
        <v>Contrato Finalizado</v>
      </c>
      <c r="AG23" s="34" t="n">
        <v>332485</v>
      </c>
      <c r="AH23" s="74" t="s">
        <v>182</v>
      </c>
      <c r="AI23" s="40"/>
    </row>
    <row r="24" customFormat="false" ht="32.25" hidden="false" customHeight="true" outlineLevel="0" collapsed="false">
      <c r="A24" s="14" t="s">
        <v>37</v>
      </c>
      <c r="B24" s="15" t="s">
        <v>38</v>
      </c>
      <c r="C24" s="15" t="s">
        <v>53</v>
      </c>
      <c r="D24" s="15" t="s">
        <v>39</v>
      </c>
      <c r="E24" s="15" t="s">
        <v>171</v>
      </c>
      <c r="F24" s="15"/>
      <c r="G24" s="15" t="s">
        <v>183</v>
      </c>
      <c r="H24" s="15" t="s">
        <v>184</v>
      </c>
      <c r="I24" s="15" t="n">
        <v>7</v>
      </c>
      <c r="J24" s="16" t="n">
        <v>44515</v>
      </c>
      <c r="K24" s="17" t="n">
        <v>44706</v>
      </c>
      <c r="L24" s="18" t="s">
        <v>57</v>
      </c>
      <c r="M24" s="19" t="s">
        <v>44</v>
      </c>
      <c r="N24" s="19" t="s">
        <v>185</v>
      </c>
      <c r="O24" s="19"/>
      <c r="P24" s="21" t="s">
        <v>186</v>
      </c>
      <c r="Q24" s="19" t="s">
        <v>187</v>
      </c>
      <c r="R24" s="57" t="n">
        <v>44509</v>
      </c>
      <c r="S24" s="23" t="n">
        <v>44510</v>
      </c>
      <c r="T24" s="52" t="n">
        <v>2</v>
      </c>
      <c r="U24" s="24" t="n">
        <v>100</v>
      </c>
      <c r="V24" s="25" t="s">
        <v>60</v>
      </c>
      <c r="W24" s="26" t="n">
        <v>44516</v>
      </c>
      <c r="X24" s="27" t="n">
        <v>309981</v>
      </c>
      <c r="Y24" s="28" t="str">
        <f aca="false">IF(V24="si","Aprobada","En Revisión")</f>
        <v>Aprobada</v>
      </c>
      <c r="Z24" s="18" t="s">
        <v>188</v>
      </c>
      <c r="AA24" s="44" t="s">
        <v>62</v>
      </c>
      <c r="AB24" s="45" t="s">
        <v>63</v>
      </c>
      <c r="AC24" s="32" t="n">
        <f aca="true">K24-TODAY()</f>
        <v>-544</v>
      </c>
      <c r="AD24" s="32" t="str">
        <f aca="false">IF(X24&gt;1,"Ingresado","En Proceso")</f>
        <v>Ingresado</v>
      </c>
      <c r="AE24" s="33" t="str">
        <f aca="false">IF(AND(AC24&lt;=0),"Vencido",IF(AND(AC24&lt;31),"Realizar Cierre o Extensión de contrato",IF(AND(AC24&gt;30),"Vigente")))</f>
        <v>Vencido</v>
      </c>
      <c r="AF24" s="33" t="str">
        <f aca="false">IF(AND(AG24&gt;=1),"Contrato Finalizado","Contrato En Curso")</f>
        <v>Contrato Finalizado</v>
      </c>
      <c r="AG24" s="34" t="n">
        <v>332475</v>
      </c>
      <c r="AH24" s="63" t="s">
        <v>189</v>
      </c>
      <c r="AI24" s="40"/>
    </row>
    <row r="25" customFormat="false" ht="32.25" hidden="false" customHeight="true" outlineLevel="0" collapsed="false">
      <c r="A25" s="14" t="s">
        <v>37</v>
      </c>
      <c r="B25" s="15" t="s">
        <v>38</v>
      </c>
      <c r="C25" s="15" t="s">
        <v>53</v>
      </c>
      <c r="D25" s="15" t="s">
        <v>39</v>
      </c>
      <c r="E25" s="15" t="s">
        <v>171</v>
      </c>
      <c r="F25" s="15" t="s">
        <v>180</v>
      </c>
      <c r="G25" s="15" t="s">
        <v>183</v>
      </c>
      <c r="H25" s="15" t="s">
        <v>184</v>
      </c>
      <c r="I25" s="15" t="n">
        <v>1</v>
      </c>
      <c r="J25" s="16" t="n">
        <v>44515</v>
      </c>
      <c r="K25" s="17" t="n">
        <v>44635</v>
      </c>
      <c r="L25" s="18" t="s">
        <v>57</v>
      </c>
      <c r="M25" s="19" t="s">
        <v>44</v>
      </c>
      <c r="N25" s="85" t="s">
        <v>185</v>
      </c>
      <c r="O25" s="19"/>
      <c r="P25" s="21" t="s">
        <v>186</v>
      </c>
      <c r="Q25" s="19" t="s">
        <v>190</v>
      </c>
      <c r="R25" s="57" t="n">
        <v>44515</v>
      </c>
      <c r="S25" s="23" t="n">
        <v>44516</v>
      </c>
      <c r="T25" s="24" t="n">
        <v>2</v>
      </c>
      <c r="U25" s="24" t="n">
        <v>100</v>
      </c>
      <c r="V25" s="25" t="s">
        <v>60</v>
      </c>
      <c r="W25" s="26" t="n">
        <v>44551</v>
      </c>
      <c r="X25" s="27" t="s">
        <v>191</v>
      </c>
      <c r="Y25" s="28" t="str">
        <f aca="false">IF(V25="si","Aprobada","En Revisión")</f>
        <v>Aprobada</v>
      </c>
      <c r="Z25" s="18" t="s">
        <v>192</v>
      </c>
      <c r="AA25" s="44" t="s">
        <v>62</v>
      </c>
      <c r="AB25" s="45" t="s">
        <v>63</v>
      </c>
      <c r="AC25" s="32" t="n">
        <f aca="true">K25-TODAY()</f>
        <v>-615</v>
      </c>
      <c r="AD25" s="32" t="str">
        <f aca="false">IF(X25&gt;1,"Ingresado","En Proceso")</f>
        <v>Ingresado</v>
      </c>
      <c r="AE25" s="33" t="str">
        <f aca="false">IF(AND(AC25&lt;=0),"Vencido",IF(AND(AC25&lt;31),"Realizar Cierre o Extensión de contrato",IF(AND(AC25&gt;30),"Vigente")))</f>
        <v>Vencido</v>
      </c>
      <c r="AF25" s="33" t="str">
        <f aca="false">IF(AND(AG25&gt;=1),"Contrato Finalizado","Contrato En Curso")</f>
        <v>Contrato Finalizado</v>
      </c>
      <c r="AG25" s="34" t="n">
        <v>325094</v>
      </c>
      <c r="AH25" s="60" t="s">
        <v>193</v>
      </c>
      <c r="AI25" s="40"/>
    </row>
    <row r="26" customFormat="false" ht="32.25" hidden="false" customHeight="true" outlineLevel="0" collapsed="false">
      <c r="A26" s="14" t="s">
        <v>37</v>
      </c>
      <c r="B26" s="15" t="s">
        <v>38</v>
      </c>
      <c r="C26" s="15" t="s">
        <v>53</v>
      </c>
      <c r="D26" s="15" t="s">
        <v>39</v>
      </c>
      <c r="E26" s="15" t="s">
        <v>171</v>
      </c>
      <c r="F26" s="15"/>
      <c r="G26" s="15" t="s">
        <v>194</v>
      </c>
      <c r="H26" s="86" t="s">
        <v>195</v>
      </c>
      <c r="I26" s="15" t="n">
        <v>7</v>
      </c>
      <c r="J26" s="16" t="n">
        <v>44517</v>
      </c>
      <c r="K26" s="17" t="n">
        <v>44608</v>
      </c>
      <c r="L26" s="18" t="s">
        <v>57</v>
      </c>
      <c r="M26" s="19" t="s">
        <v>44</v>
      </c>
      <c r="N26" s="85" t="s">
        <v>196</v>
      </c>
      <c r="O26" s="19"/>
      <c r="P26" s="21" t="s">
        <v>197</v>
      </c>
      <c r="Q26" s="19" t="s">
        <v>190</v>
      </c>
      <c r="R26" s="68" t="n">
        <v>44516</v>
      </c>
      <c r="S26" s="67" t="n">
        <v>44517</v>
      </c>
      <c r="T26" s="24" t="n">
        <v>3</v>
      </c>
      <c r="U26" s="24" t="n">
        <v>100</v>
      </c>
      <c r="V26" s="25" t="s">
        <v>48</v>
      </c>
      <c r="W26" s="26" t="n">
        <v>44523</v>
      </c>
      <c r="X26" s="27" t="n">
        <v>310797</v>
      </c>
      <c r="Y26" s="28" t="str">
        <f aca="false">IF(V26="si","Aprobada","En Revisión")</f>
        <v>Aprobada</v>
      </c>
      <c r="Z26" s="71" t="s">
        <v>198</v>
      </c>
      <c r="AA26" s="44" t="s">
        <v>62</v>
      </c>
      <c r="AB26" s="45" t="s">
        <v>63</v>
      </c>
      <c r="AC26" s="32" t="n">
        <f aca="true">K26-TODAY()</f>
        <v>-642</v>
      </c>
      <c r="AD26" s="32" t="str">
        <f aca="false">IF(X26&gt;1,"Ingresado","En Proceso")</f>
        <v>Ingresado</v>
      </c>
      <c r="AE26" s="33" t="str">
        <f aca="false">IF(AND(AC26&lt;=0),"Vencido",IF(AND(AC26&lt;31),"Realizar Cierre o Extensión de contrato",IF(AND(AC26&gt;30),"Vigente")))</f>
        <v>Vencido</v>
      </c>
      <c r="AF26" s="33" t="str">
        <f aca="false">IF(AND(AG26&gt;=1),"Contrato Finalizado","Contrato En Curso")</f>
        <v>Contrato Finalizado</v>
      </c>
      <c r="AG26" s="34" t="n">
        <v>320229</v>
      </c>
      <c r="AH26" s="46" t="s">
        <v>199</v>
      </c>
      <c r="AI26" s="27"/>
    </row>
    <row r="27" customFormat="false" ht="32.25" hidden="false" customHeight="true" outlineLevel="0" collapsed="false">
      <c r="A27" s="14" t="s">
        <v>37</v>
      </c>
      <c r="B27" s="15" t="s">
        <v>38</v>
      </c>
      <c r="C27" s="15" t="s">
        <v>53</v>
      </c>
      <c r="D27" s="15" t="s">
        <v>39</v>
      </c>
      <c r="E27" s="15" t="s">
        <v>171</v>
      </c>
      <c r="F27" s="15"/>
      <c r="G27" s="15" t="s">
        <v>200</v>
      </c>
      <c r="H27" s="15" t="s">
        <v>201</v>
      </c>
      <c r="I27" s="15" t="n">
        <v>7</v>
      </c>
      <c r="J27" s="16" t="n">
        <v>44683</v>
      </c>
      <c r="K27" s="17" t="n">
        <v>44758</v>
      </c>
      <c r="L27" s="18" t="s">
        <v>122</v>
      </c>
      <c r="M27" s="19" t="s">
        <v>44</v>
      </c>
      <c r="N27" s="87" t="s">
        <v>196</v>
      </c>
      <c r="O27" s="19"/>
      <c r="P27" s="21" t="s">
        <v>197</v>
      </c>
      <c r="Q27" s="42" t="s">
        <v>123</v>
      </c>
      <c r="R27" s="68" t="n">
        <v>44685</v>
      </c>
      <c r="S27" s="67" t="n">
        <v>44691</v>
      </c>
      <c r="T27" s="24" t="n">
        <v>3</v>
      </c>
      <c r="U27" s="24" t="n">
        <v>100</v>
      </c>
      <c r="V27" s="25" t="s">
        <v>60</v>
      </c>
      <c r="W27" s="26" t="n">
        <v>44704</v>
      </c>
      <c r="X27" s="27" t="n">
        <v>331024</v>
      </c>
      <c r="Y27" s="28" t="str">
        <f aca="false">IF(V27="si","Aprobada","En Revisión")</f>
        <v>Aprobada</v>
      </c>
      <c r="Z27" s="71" t="s">
        <v>202</v>
      </c>
      <c r="AA27" s="44" t="s">
        <v>62</v>
      </c>
      <c r="AB27" s="45" t="s">
        <v>63</v>
      </c>
      <c r="AC27" s="32"/>
      <c r="AD27" s="32" t="str">
        <f aca="false">IF(X27&gt;1,"Ingresado","En Proceso")</f>
        <v>Ingresado</v>
      </c>
      <c r="AE27" s="33" t="str">
        <f aca="false">IF(AND(AC27&lt;=0),"Vencido",IF(AND(AC27&lt;31),"Realizar Cierre o Extensión de contrato",IF(AND(AC27&gt;30),"Vigente")))</f>
        <v>Vencido</v>
      </c>
      <c r="AF27" s="33" t="str">
        <f aca="false">IF(AND(AG27&gt;=1),"Contrato Finalizado","Contrato En Curso")</f>
        <v>Contrato Finalizado</v>
      </c>
      <c r="AG27" s="34" t="n">
        <v>339007</v>
      </c>
      <c r="AH27" s="46" t="s">
        <v>203</v>
      </c>
      <c r="AI27" s="27"/>
    </row>
    <row r="28" customFormat="false" ht="32.25" hidden="false" customHeight="true" outlineLevel="0" collapsed="false">
      <c r="A28" s="14" t="s">
        <v>37</v>
      </c>
      <c r="B28" s="15" t="s">
        <v>38</v>
      </c>
      <c r="C28" s="15" t="s">
        <v>53</v>
      </c>
      <c r="D28" s="15" t="s">
        <v>39</v>
      </c>
      <c r="E28" s="15" t="s">
        <v>171</v>
      </c>
      <c r="F28" s="15"/>
      <c r="G28" s="15" t="s">
        <v>204</v>
      </c>
      <c r="H28" s="15" t="s">
        <v>205</v>
      </c>
      <c r="I28" s="15" t="n">
        <v>7</v>
      </c>
      <c r="J28" s="16" t="n">
        <v>44536</v>
      </c>
      <c r="K28" s="17" t="n">
        <v>44762</v>
      </c>
      <c r="L28" s="18" t="s">
        <v>57</v>
      </c>
      <c r="M28" s="38" t="s">
        <v>44</v>
      </c>
      <c r="N28" s="39" t="s">
        <v>185</v>
      </c>
      <c r="O28" s="40"/>
      <c r="P28" s="21" t="s">
        <v>197</v>
      </c>
      <c r="Q28" s="42" t="s">
        <v>206</v>
      </c>
      <c r="R28" s="22" t="n">
        <v>44540</v>
      </c>
      <c r="S28" s="23" t="n">
        <v>44542</v>
      </c>
      <c r="T28" s="24" t="n">
        <v>2</v>
      </c>
      <c r="U28" s="24" t="n">
        <v>100</v>
      </c>
      <c r="V28" s="25" t="s">
        <v>60</v>
      </c>
      <c r="W28" s="26" t="n">
        <v>44550</v>
      </c>
      <c r="X28" s="27" t="s">
        <v>207</v>
      </c>
      <c r="Y28" s="28" t="str">
        <f aca="false">IF(V28="si","Aprobada","En Revisión")</f>
        <v>Aprobada</v>
      </c>
      <c r="Z28" s="43" t="s">
        <v>208</v>
      </c>
      <c r="AA28" s="44" t="s">
        <v>62</v>
      </c>
      <c r="AB28" s="45" t="s">
        <v>63</v>
      </c>
      <c r="AC28" s="32" t="n">
        <f aca="true">K28-TODAY()</f>
        <v>-488</v>
      </c>
      <c r="AD28" s="32" t="str">
        <f aca="false">IF(X28&gt;1,"Ingresado","En Proceso")</f>
        <v>Ingresado</v>
      </c>
      <c r="AE28" s="33" t="str">
        <f aca="false">IF(AND(AC28&lt;=0),"Vencido",IF(AND(AC28&lt;31),"Realizar Cierre o Extensión de contrato",IF(AND(AC28&gt;30),"Vigente")))</f>
        <v>Vencido</v>
      </c>
      <c r="AF28" s="33" t="str">
        <f aca="false">IF(AND(AG28&gt;=1),"Contrato Finalizado","Contrato En Curso")</f>
        <v>Contrato Finalizado</v>
      </c>
      <c r="AG28" s="34" t="n">
        <v>340162</v>
      </c>
      <c r="AH28" s="46" t="s">
        <v>209</v>
      </c>
      <c r="AI28" s="36"/>
    </row>
    <row r="29" customFormat="false" ht="32.25" hidden="false" customHeight="true" outlineLevel="0" collapsed="false">
      <c r="A29" s="14" t="s">
        <v>37</v>
      </c>
      <c r="B29" s="15" t="s">
        <v>38</v>
      </c>
      <c r="C29" s="15" t="s">
        <v>53</v>
      </c>
      <c r="D29" s="15" t="s">
        <v>39</v>
      </c>
      <c r="E29" s="15" t="s">
        <v>171</v>
      </c>
      <c r="F29" s="15" t="s">
        <v>210</v>
      </c>
      <c r="G29" s="15" t="s">
        <v>204</v>
      </c>
      <c r="H29" s="15" t="s">
        <v>211</v>
      </c>
      <c r="I29" s="15" t="n">
        <v>1</v>
      </c>
      <c r="J29" s="16" t="n">
        <v>44622</v>
      </c>
      <c r="K29" s="17" t="n">
        <v>44762</v>
      </c>
      <c r="L29" s="18" t="s">
        <v>57</v>
      </c>
      <c r="M29" s="38" t="s">
        <v>44</v>
      </c>
      <c r="N29" s="88" t="s">
        <v>212</v>
      </c>
      <c r="O29" s="48" t="s">
        <v>152</v>
      </c>
      <c r="P29" s="89" t="s">
        <v>152</v>
      </c>
      <c r="Q29" s="42" t="s">
        <v>92</v>
      </c>
      <c r="R29" s="50" t="n">
        <v>44624</v>
      </c>
      <c r="S29" s="67" t="n">
        <v>44629</v>
      </c>
      <c r="T29" s="52" t="n">
        <v>2</v>
      </c>
      <c r="U29" s="24" t="n">
        <v>100</v>
      </c>
      <c r="V29" s="25" t="s">
        <v>60</v>
      </c>
      <c r="W29" s="51" t="n">
        <v>44636</v>
      </c>
      <c r="X29" s="27" t="n">
        <v>325080</v>
      </c>
      <c r="Y29" s="28" t="str">
        <f aca="false">IF(V29="si","Aprobada","En Revisión")</f>
        <v>Aprobada</v>
      </c>
      <c r="Z29" s="53" t="s">
        <v>213</v>
      </c>
      <c r="AA29" s="44" t="s">
        <v>62</v>
      </c>
      <c r="AB29" s="79" t="s">
        <v>102</v>
      </c>
      <c r="AC29" s="32" t="n">
        <f aca="true">K29-TODAY()</f>
        <v>-488</v>
      </c>
      <c r="AD29" s="32" t="str">
        <f aca="false">IF(X29&gt;1,"Ingresado","En Proceso")</f>
        <v>Ingresado</v>
      </c>
      <c r="AE29" s="33" t="str">
        <f aca="false">IF(AND(AC29&lt;=0),"Vencido",IF(AND(AC29&lt;31),"Realizar Cierre o Extensión de contrato",IF(AND(AC29&gt;30),"Vigente")))</f>
        <v>Vencido</v>
      </c>
      <c r="AF29" s="33" t="str">
        <f aca="false">IF(AND(AG29&gt;=1),"Contrato Finalizado","Contrato En Curso")</f>
        <v>Contrato Finalizado</v>
      </c>
      <c r="AG29" s="34" t="n">
        <v>340049</v>
      </c>
      <c r="AH29" s="54" t="s">
        <v>214</v>
      </c>
      <c r="AI29" s="55"/>
    </row>
    <row r="30" customFormat="false" ht="32.25" hidden="false" customHeight="true" outlineLevel="0" collapsed="false">
      <c r="A30" s="14" t="s">
        <v>37</v>
      </c>
      <c r="B30" s="15" t="s">
        <v>38</v>
      </c>
      <c r="C30" s="15" t="s">
        <v>53</v>
      </c>
      <c r="D30" s="15" t="s">
        <v>39</v>
      </c>
      <c r="E30" s="15" t="s">
        <v>171</v>
      </c>
      <c r="F30" s="15"/>
      <c r="G30" s="15" t="s">
        <v>215</v>
      </c>
      <c r="H30" s="15" t="s">
        <v>216</v>
      </c>
      <c r="I30" s="15" t="n">
        <v>5</v>
      </c>
      <c r="J30" s="16" t="n">
        <v>44758</v>
      </c>
      <c r="K30" s="17" t="n">
        <v>44770</v>
      </c>
      <c r="L30" s="64" t="s">
        <v>122</v>
      </c>
      <c r="M30" s="38" t="s">
        <v>44</v>
      </c>
      <c r="N30" s="1" t="s">
        <v>185</v>
      </c>
      <c r="O30" s="40"/>
      <c r="P30" s="90" t="s">
        <v>186</v>
      </c>
      <c r="Q30" s="42" t="s">
        <v>92</v>
      </c>
      <c r="R30" s="22" t="n">
        <v>44754</v>
      </c>
      <c r="S30" s="23" t="n">
        <v>44756</v>
      </c>
      <c r="T30" s="24" t="n">
        <v>1</v>
      </c>
      <c r="U30" s="24" t="n">
        <v>100</v>
      </c>
      <c r="V30" s="25" t="s">
        <v>60</v>
      </c>
      <c r="W30" s="26" t="n">
        <v>44760</v>
      </c>
      <c r="X30" s="27" t="s">
        <v>217</v>
      </c>
      <c r="Y30" s="28" t="str">
        <f aca="false">IF(V30="si","Aprobada","En Revisión")</f>
        <v>Aprobada</v>
      </c>
      <c r="Z30" s="43" t="s">
        <v>218</v>
      </c>
      <c r="AA30" s="44" t="s">
        <v>62</v>
      </c>
      <c r="AB30" s="45" t="s">
        <v>63</v>
      </c>
      <c r="AC30" s="32" t="n">
        <v>13</v>
      </c>
      <c r="AD30" s="32" t="str">
        <f aca="false">IF(X30&gt;1,"Ingresado","En Proceso")</f>
        <v>Ingresado</v>
      </c>
      <c r="AE30" s="33" t="str">
        <f aca="false">IF(AND(AC30&lt;=0),"Vencido",IF(AND(AC30&lt;31),"Realizar Cierre o Extensión de contrato",IF(AND(AC30&gt;30),"Vigente")))</f>
        <v>Realizar Cierre o Extensión de contrato</v>
      </c>
      <c r="AF30" s="33" t="str">
        <f aca="false">IF(AND(AG30&gt;=1),"Contrato Finalizado","Contrato En Curso")</f>
        <v>Contrato Finalizado</v>
      </c>
      <c r="AG30" s="34" t="n">
        <v>341137</v>
      </c>
      <c r="AH30" s="46" t="s">
        <v>219</v>
      </c>
      <c r="AI30" s="36"/>
    </row>
    <row r="31" customFormat="false" ht="32.25" hidden="false" customHeight="true" outlineLevel="0" collapsed="false">
      <c r="A31" s="14" t="s">
        <v>37</v>
      </c>
      <c r="B31" s="15" t="s">
        <v>38</v>
      </c>
      <c r="C31" s="15" t="s">
        <v>53</v>
      </c>
      <c r="D31" s="15" t="s">
        <v>220</v>
      </c>
      <c r="E31" s="15" t="s">
        <v>221</v>
      </c>
      <c r="F31" s="15"/>
      <c r="G31" s="15" t="s">
        <v>222</v>
      </c>
      <c r="H31" s="15" t="s">
        <v>223</v>
      </c>
      <c r="I31" s="15" t="n">
        <v>4</v>
      </c>
      <c r="J31" s="16" t="n">
        <v>44396</v>
      </c>
      <c r="K31" s="17" t="n">
        <v>44650</v>
      </c>
      <c r="L31" s="64" t="s">
        <v>57</v>
      </c>
      <c r="M31" s="19" t="s">
        <v>224</v>
      </c>
      <c r="N31" s="19" t="s">
        <v>225</v>
      </c>
      <c r="O31" s="19" t="n">
        <v>22553800</v>
      </c>
      <c r="P31" s="21" t="s">
        <v>226</v>
      </c>
      <c r="Q31" s="19" t="s">
        <v>100</v>
      </c>
      <c r="R31" s="57" t="n">
        <v>44377</v>
      </c>
      <c r="S31" s="23" t="n">
        <v>44377</v>
      </c>
      <c r="T31" s="24" t="n">
        <v>3</v>
      </c>
      <c r="U31" s="24" t="n">
        <v>100</v>
      </c>
      <c r="V31" s="25" t="s">
        <v>48</v>
      </c>
      <c r="W31" s="26" t="n">
        <v>44390</v>
      </c>
      <c r="X31" s="27" t="n">
        <v>291677</v>
      </c>
      <c r="Y31" s="28" t="str">
        <f aca="false">IF(V31="si","Aprobada","En Revisión")</f>
        <v>Aprobada</v>
      </c>
      <c r="Z31" s="18" t="s">
        <v>227</v>
      </c>
      <c r="AA31" s="44" t="s">
        <v>50</v>
      </c>
      <c r="AB31" s="45" t="s">
        <v>108</v>
      </c>
      <c r="AC31" s="32" t="n">
        <f aca="true">K31-TODAY()</f>
        <v>-600</v>
      </c>
      <c r="AD31" s="32" t="str">
        <f aca="false">IF(X31&gt;1,"Ingresado","En Proceso")</f>
        <v>Ingresado</v>
      </c>
      <c r="AE31" s="33" t="str">
        <f aca="false">IF(AND(AC31&lt;=0),"Vencido",IF(AND(AC31&lt;31),"Realizar Cierre o Extensión de contrato",IF(AND(AC31&gt;30),"Vigente")))</f>
        <v>Vencido</v>
      </c>
      <c r="AF31" s="33" t="str">
        <f aca="false">IF(AND(AG31&gt;=1),"Contrato Finalizado","Contrato En Curso")</f>
        <v>Contrato Finalizado</v>
      </c>
      <c r="AG31" s="34" t="n">
        <v>329154</v>
      </c>
      <c r="AH31" s="74" t="s">
        <v>228</v>
      </c>
      <c r="AI31" s="40"/>
    </row>
    <row r="32" customFormat="false" ht="32.25" hidden="false" customHeight="true" outlineLevel="0" collapsed="false">
      <c r="A32" s="14" t="s">
        <v>229</v>
      </c>
      <c r="B32" s="15" t="s">
        <v>38</v>
      </c>
      <c r="C32" s="15" t="s">
        <v>53</v>
      </c>
      <c r="D32" s="15" t="s">
        <v>39</v>
      </c>
      <c r="E32" s="15" t="s">
        <v>221</v>
      </c>
      <c r="F32" s="15" t="s">
        <v>230</v>
      </c>
      <c r="G32" s="15" t="s">
        <v>222</v>
      </c>
      <c r="H32" s="15" t="s">
        <v>231</v>
      </c>
      <c r="I32" s="15" t="n">
        <v>1</v>
      </c>
      <c r="J32" s="16" t="n">
        <v>44396</v>
      </c>
      <c r="K32" s="17" t="n">
        <v>44650</v>
      </c>
      <c r="L32" s="64" t="s">
        <v>57</v>
      </c>
      <c r="M32" s="19" t="s">
        <v>232</v>
      </c>
      <c r="N32" s="19" t="s">
        <v>233</v>
      </c>
      <c r="O32" s="19"/>
      <c r="P32" s="21"/>
      <c r="Q32" s="47" t="s">
        <v>234</v>
      </c>
      <c r="R32" s="57" t="n">
        <v>44391</v>
      </c>
      <c r="S32" s="23" t="n">
        <v>44392</v>
      </c>
      <c r="T32" s="24" t="n">
        <v>2</v>
      </c>
      <c r="U32" s="24" t="n">
        <v>100</v>
      </c>
      <c r="V32" s="25" t="s">
        <v>84</v>
      </c>
      <c r="W32" s="26" t="n">
        <v>44394</v>
      </c>
      <c r="X32" s="27" t="n">
        <v>291911</v>
      </c>
      <c r="Y32" s="28" t="str">
        <f aca="false">IF(V32="si","Aprobada","En Revisión")</f>
        <v>Aprobada</v>
      </c>
      <c r="Z32" s="18" t="s">
        <v>235</v>
      </c>
      <c r="AA32" s="44" t="s">
        <v>50</v>
      </c>
      <c r="AB32" s="45"/>
      <c r="AC32" s="32" t="n">
        <f aca="true">K32-TODAY()</f>
        <v>-600</v>
      </c>
      <c r="AD32" s="32" t="str">
        <f aca="false">IF(X32&gt;1,"Ingresado","En Proceso")</f>
        <v>Ingresado</v>
      </c>
      <c r="AE32" s="33" t="str">
        <f aca="false">IF(AND(AC32&lt;=0),"Vencido",IF(AND(AC32&lt;31),"Realizar Cierre o Extensión de contrato",IF(AND(AC32&gt;30),"Vigente")))</f>
        <v>Vencido</v>
      </c>
      <c r="AF32" s="33" t="str">
        <f aca="false">IF(AND(AG32&gt;=1),"Contrato Finalizado","Contrato En Curso")</f>
        <v>Contrato Finalizado</v>
      </c>
      <c r="AG32" s="34" t="n">
        <v>327599</v>
      </c>
      <c r="AH32" s="74" t="s">
        <v>236</v>
      </c>
      <c r="AI32" s="40"/>
    </row>
    <row r="33" customFormat="false" ht="32.25" hidden="false" customHeight="true" outlineLevel="0" collapsed="false">
      <c r="A33" s="14" t="s">
        <v>37</v>
      </c>
      <c r="B33" s="15" t="s">
        <v>38</v>
      </c>
      <c r="C33" s="15" t="s">
        <v>39</v>
      </c>
      <c r="D33" s="15" t="s">
        <v>39</v>
      </c>
      <c r="E33" s="15" t="s">
        <v>237</v>
      </c>
      <c r="F33" s="14"/>
      <c r="G33" s="14" t="s">
        <v>238</v>
      </c>
      <c r="H33" s="15" t="s">
        <v>239</v>
      </c>
      <c r="I33" s="91" t="n">
        <v>2</v>
      </c>
      <c r="J33" s="16" t="n">
        <v>44298</v>
      </c>
      <c r="K33" s="16" t="n">
        <v>45291</v>
      </c>
      <c r="L33" s="18" t="s">
        <v>240</v>
      </c>
      <c r="M33" s="19" t="s">
        <v>241</v>
      </c>
      <c r="N33" s="19" t="s">
        <v>242</v>
      </c>
      <c r="O33" s="19" t="s">
        <v>243</v>
      </c>
      <c r="P33" s="21" t="s">
        <v>244</v>
      </c>
      <c r="Q33" s="19" t="s">
        <v>47</v>
      </c>
      <c r="R33" s="57" t="n">
        <v>44307</v>
      </c>
      <c r="S33" s="92" t="n">
        <v>44307</v>
      </c>
      <c r="T33" s="24" t="n">
        <v>3</v>
      </c>
      <c r="U33" s="24" t="n">
        <v>100</v>
      </c>
      <c r="V33" s="25" t="s">
        <v>48</v>
      </c>
      <c r="W33" s="26" t="n">
        <v>44324</v>
      </c>
      <c r="X33" s="27" t="n">
        <v>283390</v>
      </c>
      <c r="Y33" s="28" t="str">
        <f aca="false">IF(V33="si","Aprobada","En Revisión")</f>
        <v>Aprobada</v>
      </c>
      <c r="Z33" s="60" t="s">
        <v>245</v>
      </c>
      <c r="AA33" s="44" t="s">
        <v>50</v>
      </c>
      <c r="AB33" s="61" t="s">
        <v>246</v>
      </c>
      <c r="AC33" s="32" t="n">
        <f aca="true">K33-TODAY()</f>
        <v>41</v>
      </c>
      <c r="AD33" s="32" t="str">
        <f aca="false">IF(X33&gt;1,"Ingresado","En Proceso")</f>
        <v>Ingresado</v>
      </c>
      <c r="AE33" s="33" t="str">
        <f aca="false">IF(AND(AC33&lt;=0),"Vencido",IF(AND(AC33&lt;31),"Realizar Cierre o Extensión de contrato",IF(AND(AC33&gt;30),"Vigente")))</f>
        <v>Vigente</v>
      </c>
      <c r="AF33" s="33" t="str">
        <f aca="false">IF(AND(AG33&gt;=1),"Contrato Finalizado","Contrato En Curso")</f>
        <v>Contrato En Curso</v>
      </c>
      <c r="AG33" s="34"/>
      <c r="AH33" s="74"/>
      <c r="AI33" s="45"/>
    </row>
    <row r="34" customFormat="false" ht="32.25" hidden="false" customHeight="true" outlineLevel="0" collapsed="false">
      <c r="A34" s="14" t="s">
        <v>37</v>
      </c>
      <c r="B34" s="15" t="s">
        <v>38</v>
      </c>
      <c r="C34" s="15" t="s">
        <v>39</v>
      </c>
      <c r="D34" s="15" t="s">
        <v>39</v>
      </c>
      <c r="E34" s="56" t="s">
        <v>247</v>
      </c>
      <c r="F34" s="14"/>
      <c r="G34" s="14" t="s">
        <v>248</v>
      </c>
      <c r="H34" s="15" t="s">
        <v>249</v>
      </c>
      <c r="I34" s="91" t="n">
        <v>10</v>
      </c>
      <c r="J34" s="16" t="n">
        <v>43831</v>
      </c>
      <c r="K34" s="16" t="n">
        <v>45169</v>
      </c>
      <c r="L34" s="64" t="s">
        <v>79</v>
      </c>
      <c r="M34" s="47" t="s">
        <v>250</v>
      </c>
      <c r="N34" s="47" t="s">
        <v>251</v>
      </c>
      <c r="O34" s="47"/>
      <c r="P34" s="21"/>
      <c r="Q34" s="47" t="s">
        <v>252</v>
      </c>
      <c r="R34" s="93"/>
      <c r="S34" s="67"/>
      <c r="T34" s="52"/>
      <c r="U34" s="24"/>
      <c r="V34" s="58" t="s">
        <v>84</v>
      </c>
      <c r="W34" s="51"/>
      <c r="X34" s="27" t="n">
        <v>2</v>
      </c>
      <c r="Y34" s="28" t="str">
        <f aca="false">IF(V34="si","Aprobada","En Revisión")</f>
        <v>Aprobada</v>
      </c>
      <c r="Z34" s="94" t="s">
        <v>253</v>
      </c>
      <c r="AA34" s="44" t="s">
        <v>50</v>
      </c>
      <c r="AB34" s="95" t="s">
        <v>102</v>
      </c>
      <c r="AC34" s="32" t="n">
        <f aca="true">K34-TODAY()</f>
        <v>-81</v>
      </c>
      <c r="AD34" s="32" t="str">
        <f aca="false">IF(X34&gt;1,"Ingresado","En Proceso")</f>
        <v>Ingresado</v>
      </c>
      <c r="AE34" s="33" t="str">
        <f aca="false">IF(AND(AC34&lt;=0),"Vencido",IF(AND(AC34&lt;31),"Realizar Cierre o Extensión de contrato",IF(AND(AC34&gt;30),"Vigente")))</f>
        <v>Vencido</v>
      </c>
      <c r="AF34" s="33" t="str">
        <f aca="false">IF(AND(AG34&gt;=1),"Contrato Finalizado","Contrato En Curso")</f>
        <v>Contrato Finalizado</v>
      </c>
      <c r="AG34" s="62" t="n">
        <v>389426</v>
      </c>
      <c r="AH34" s="35" t="s">
        <v>254</v>
      </c>
      <c r="AI34" s="96"/>
    </row>
    <row r="35" customFormat="false" ht="32.25" hidden="false" customHeight="true" outlineLevel="0" collapsed="false">
      <c r="A35" s="14" t="s">
        <v>37</v>
      </c>
      <c r="B35" s="15" t="s">
        <v>38</v>
      </c>
      <c r="C35" s="15" t="s">
        <v>39</v>
      </c>
      <c r="D35" s="15" t="s">
        <v>39</v>
      </c>
      <c r="E35" s="56" t="s">
        <v>247</v>
      </c>
      <c r="F35" s="14" t="s">
        <v>149</v>
      </c>
      <c r="G35" s="14" t="s">
        <v>248</v>
      </c>
      <c r="H35" s="86" t="s">
        <v>255</v>
      </c>
      <c r="I35" s="91" t="n">
        <v>2</v>
      </c>
      <c r="J35" s="16" t="n">
        <v>43893</v>
      </c>
      <c r="K35" s="16" t="n">
        <v>45169</v>
      </c>
      <c r="L35" s="64" t="s">
        <v>79</v>
      </c>
      <c r="M35" s="47" t="s">
        <v>250</v>
      </c>
      <c r="N35" s="47" t="s">
        <v>256</v>
      </c>
      <c r="O35" s="47" t="s">
        <v>257</v>
      </c>
      <c r="P35" s="21" t="s">
        <v>258</v>
      </c>
      <c r="Q35" s="47" t="s">
        <v>252</v>
      </c>
      <c r="R35" s="93" t="n">
        <v>43894</v>
      </c>
      <c r="S35" s="67" t="n">
        <v>43895</v>
      </c>
      <c r="T35" s="52"/>
      <c r="U35" s="24" t="n">
        <v>100</v>
      </c>
      <c r="V35" s="58" t="s">
        <v>84</v>
      </c>
      <c r="W35" s="51"/>
      <c r="X35" s="27" t="n">
        <v>2</v>
      </c>
      <c r="Y35" s="28" t="str">
        <f aca="false">IF(V35="si","Aprobada","En Revisión")</f>
        <v>Aprobada</v>
      </c>
      <c r="Z35" s="94" t="s">
        <v>259</v>
      </c>
      <c r="AA35" s="44" t="s">
        <v>62</v>
      </c>
      <c r="AB35" s="95" t="s">
        <v>246</v>
      </c>
      <c r="AC35" s="32" t="n">
        <f aca="true">K35-TODAY()</f>
        <v>-81</v>
      </c>
      <c r="AD35" s="32" t="str">
        <f aca="false">IF(X35&gt;1,"Ingresado","En Proceso")</f>
        <v>Ingresado</v>
      </c>
      <c r="AE35" s="33" t="str">
        <f aca="false">IF(AND(AC35&lt;=0),"Vencido",IF(AND(AC35&lt;31),"Realizar Cierre o Extensión de contrato",IF(AND(AC35&gt;30),"Vigente")))</f>
        <v>Vencido</v>
      </c>
      <c r="AF35" s="33" t="str">
        <f aca="false">IF(AND(AG35&gt;=1),"Contrato Finalizado","Contrato En Curso")</f>
        <v>Contrato Finalizado</v>
      </c>
      <c r="AG35" s="62" t="n">
        <v>393811</v>
      </c>
      <c r="AH35" s="35" t="s">
        <v>260</v>
      </c>
      <c r="AI35" s="96"/>
    </row>
    <row r="36" customFormat="false" ht="32.25" hidden="false" customHeight="true" outlineLevel="0" collapsed="false">
      <c r="A36" s="14" t="s">
        <v>37</v>
      </c>
      <c r="B36" s="15" t="s">
        <v>38</v>
      </c>
      <c r="C36" s="15" t="s">
        <v>39</v>
      </c>
      <c r="D36" s="15" t="s">
        <v>39</v>
      </c>
      <c r="E36" s="56" t="s">
        <v>261</v>
      </c>
      <c r="F36" s="14"/>
      <c r="G36" s="14" t="s">
        <v>262</v>
      </c>
      <c r="H36" s="15" t="s">
        <v>263</v>
      </c>
      <c r="I36" s="91" t="n">
        <v>12</v>
      </c>
      <c r="J36" s="16" t="n">
        <v>44416</v>
      </c>
      <c r="K36" s="16" t="n">
        <v>44651</v>
      </c>
      <c r="L36" s="64" t="s">
        <v>79</v>
      </c>
      <c r="M36" s="47" t="s">
        <v>264</v>
      </c>
      <c r="N36" s="97" t="s">
        <v>265</v>
      </c>
      <c r="O36" s="97"/>
      <c r="P36" s="41" t="s">
        <v>266</v>
      </c>
      <c r="Q36" s="47" t="s">
        <v>252</v>
      </c>
      <c r="R36" s="50"/>
      <c r="S36" s="67"/>
      <c r="T36" s="52"/>
      <c r="U36" s="24"/>
      <c r="V36" s="58" t="s">
        <v>84</v>
      </c>
      <c r="W36" s="51"/>
      <c r="X36" s="27" t="n">
        <v>2</v>
      </c>
      <c r="Y36" s="28" t="str">
        <f aca="false">IF(V36="si","Aprobada","En Revisión")</f>
        <v>Aprobada</v>
      </c>
      <c r="Z36" s="94" t="s">
        <v>267</v>
      </c>
      <c r="AA36" s="44" t="s">
        <v>62</v>
      </c>
      <c r="AB36" s="75"/>
      <c r="AC36" s="32" t="n">
        <f aca="true">K36-TODAY()</f>
        <v>-599</v>
      </c>
      <c r="AD36" s="32" t="str">
        <f aca="false">IF(X36&gt;1,"Ingresado","En Proceso")</f>
        <v>Ingresado</v>
      </c>
      <c r="AE36" s="33" t="str">
        <f aca="false">IF(AND(AC36&lt;=0),"Vencido",IF(AND(AC36&lt;31),"Realizar Cierre o Extensión de contrato",IF(AND(AC36&gt;30),"Vigente")))</f>
        <v>Vencido</v>
      </c>
      <c r="AF36" s="33" t="str">
        <f aca="false">IF(AND(AG36&gt;=1),"Contrato Finalizado","Contrato En Curso")</f>
        <v>Contrato Finalizado</v>
      </c>
      <c r="AG36" s="62" t="n">
        <v>330660</v>
      </c>
      <c r="AH36" s="35" t="s">
        <v>268</v>
      </c>
      <c r="AI36" s="96"/>
    </row>
    <row r="37" customFormat="false" ht="43.5" hidden="false" customHeight="true" outlineLevel="0" collapsed="false">
      <c r="A37" s="14" t="s">
        <v>37</v>
      </c>
      <c r="B37" s="15" t="s">
        <v>38</v>
      </c>
      <c r="C37" s="15" t="s">
        <v>39</v>
      </c>
      <c r="D37" s="15" t="s">
        <v>39</v>
      </c>
      <c r="E37" s="56" t="s">
        <v>261</v>
      </c>
      <c r="F37" s="15"/>
      <c r="G37" s="15" t="s">
        <v>269</v>
      </c>
      <c r="H37" s="15" t="s">
        <v>263</v>
      </c>
      <c r="I37" s="15" t="n">
        <v>21</v>
      </c>
      <c r="J37" s="16" t="n">
        <v>44683</v>
      </c>
      <c r="K37" s="16" t="n">
        <v>45535</v>
      </c>
      <c r="L37" s="64" t="s">
        <v>270</v>
      </c>
      <c r="M37" s="47" t="s">
        <v>264</v>
      </c>
      <c r="N37" s="98" t="s">
        <v>265</v>
      </c>
      <c r="O37" s="19"/>
      <c r="P37" s="41" t="s">
        <v>266</v>
      </c>
      <c r="Q37" s="47" t="s">
        <v>271</v>
      </c>
      <c r="R37" s="57" t="n">
        <v>44660</v>
      </c>
      <c r="S37" s="57" t="n">
        <v>44660</v>
      </c>
      <c r="T37" s="24" t="n">
        <v>3</v>
      </c>
      <c r="U37" s="24" t="n">
        <v>100</v>
      </c>
      <c r="V37" s="58" t="s">
        <v>84</v>
      </c>
      <c r="W37" s="51" t="n">
        <v>44679</v>
      </c>
      <c r="X37" s="27" t="n">
        <v>329378</v>
      </c>
      <c r="Y37" s="28" t="str">
        <f aca="false">IF(V37="si","Aprobada","En Revisión")</f>
        <v>Aprobada</v>
      </c>
      <c r="Z37" s="18" t="s">
        <v>272</v>
      </c>
      <c r="AA37" s="44" t="s">
        <v>62</v>
      </c>
      <c r="AB37" s="45"/>
      <c r="AC37" s="32" t="n">
        <f aca="true">K37-TODAY()</f>
        <v>285</v>
      </c>
      <c r="AD37" s="32" t="str">
        <f aca="false">IF(X37&gt;1,"Ingresado","En Proceso")</f>
        <v>Ingresado</v>
      </c>
      <c r="AE37" s="33" t="str">
        <f aca="false">IF(AND(AC37&lt;=0),"Vencido",IF(AND(AC37&lt;31),"Realizar Cierre o Extensión de contrato",IF(AND(AC37&gt;30),"Vigente")))</f>
        <v>Vigente</v>
      </c>
      <c r="AF37" s="33" t="str">
        <f aca="false">IF(AND(AG37&gt;=1),"Contrato Finalizado","Contrato En Curso")</f>
        <v>Contrato Finalizado</v>
      </c>
      <c r="AG37" s="99" t="n">
        <v>393789</v>
      </c>
      <c r="AH37" s="74" t="s">
        <v>273</v>
      </c>
      <c r="AI37" s="40"/>
    </row>
    <row r="38" customFormat="false" ht="32.25" hidden="false" customHeight="true" outlineLevel="0" collapsed="false">
      <c r="A38" s="14" t="s">
        <v>37</v>
      </c>
      <c r="B38" s="15" t="s">
        <v>38</v>
      </c>
      <c r="C38" s="15" t="s">
        <v>39</v>
      </c>
      <c r="D38" s="56" t="s">
        <v>39</v>
      </c>
      <c r="E38" s="15" t="s">
        <v>274</v>
      </c>
      <c r="F38" s="56"/>
      <c r="G38" s="16" t="s">
        <v>275</v>
      </c>
      <c r="H38" s="56" t="s">
        <v>276</v>
      </c>
      <c r="I38" s="15" t="n">
        <v>3</v>
      </c>
      <c r="J38" s="16"/>
      <c r="K38" s="16" t="n">
        <v>45169</v>
      </c>
      <c r="L38" s="18" t="s">
        <v>79</v>
      </c>
      <c r="M38" s="19" t="s">
        <v>277</v>
      </c>
      <c r="N38" s="19" t="s">
        <v>278</v>
      </c>
      <c r="O38" s="19" t="n">
        <v>978998704</v>
      </c>
      <c r="P38" s="21" t="s">
        <v>279</v>
      </c>
      <c r="Q38" s="19" t="s">
        <v>280</v>
      </c>
      <c r="R38" s="57"/>
      <c r="S38" s="23" t="n">
        <v>43809</v>
      </c>
      <c r="T38" s="24"/>
      <c r="U38" s="24" t="n">
        <v>100</v>
      </c>
      <c r="V38" s="58" t="s">
        <v>84</v>
      </c>
      <c r="W38" s="26" t="n">
        <v>43753</v>
      </c>
      <c r="X38" s="27" t="n">
        <v>33</v>
      </c>
      <c r="Y38" s="28" t="str">
        <f aca="false">IF(V38="si","Aprobada","En Revisión")</f>
        <v>Aprobada</v>
      </c>
      <c r="Z38" s="18" t="s">
        <v>281</v>
      </c>
      <c r="AA38" s="44" t="s">
        <v>50</v>
      </c>
      <c r="AB38" s="45" t="s">
        <v>282</v>
      </c>
      <c r="AC38" s="32" t="n">
        <f aca="true">K38-TODAY()</f>
        <v>-81</v>
      </c>
      <c r="AD38" s="32" t="str">
        <f aca="false">IF(X38&gt;1,"Ingresado","En Proceso")</f>
        <v>Ingresado</v>
      </c>
      <c r="AE38" s="33" t="str">
        <f aca="false">IF(AND(AC38&lt;=0),"Vencido",IF(AND(AC38&lt;31),"Realizar Cierre o Extensión de contrato",IF(AND(AC38&gt;30),"Vigente")))</f>
        <v>Vencido</v>
      </c>
      <c r="AF38" s="33" t="str">
        <f aca="false">IF(AND(AG38&gt;=1),"Contrato Finalizado","Contrato En Curso")</f>
        <v>Contrato En Curso</v>
      </c>
      <c r="AG38" s="62"/>
      <c r="AH38" s="63"/>
      <c r="AI38" s="100"/>
    </row>
    <row r="39" customFormat="false" ht="32.25" hidden="false" customHeight="true" outlineLevel="0" collapsed="false">
      <c r="A39" s="14" t="s">
        <v>37</v>
      </c>
      <c r="B39" s="15" t="s">
        <v>38</v>
      </c>
      <c r="C39" s="15" t="s">
        <v>39</v>
      </c>
      <c r="D39" s="56" t="s">
        <v>39</v>
      </c>
      <c r="E39" s="15" t="s">
        <v>171</v>
      </c>
      <c r="F39" s="15"/>
      <c r="G39" s="15" t="s">
        <v>283</v>
      </c>
      <c r="H39" s="15" t="s">
        <v>284</v>
      </c>
      <c r="I39" s="15" t="n">
        <v>10</v>
      </c>
      <c r="J39" s="16" t="n">
        <v>44763</v>
      </c>
      <c r="K39" s="17" t="n">
        <v>44831</v>
      </c>
      <c r="L39" s="64" t="s">
        <v>285</v>
      </c>
      <c r="M39" s="38" t="s">
        <v>44</v>
      </c>
      <c r="N39" s="47" t="s">
        <v>174</v>
      </c>
      <c r="O39" s="47" t="n">
        <v>968318237</v>
      </c>
      <c r="P39" s="21" t="s">
        <v>186</v>
      </c>
      <c r="Q39" s="42" t="s">
        <v>92</v>
      </c>
      <c r="R39" s="50" t="n">
        <v>44761</v>
      </c>
      <c r="S39" s="67" t="n">
        <v>44765</v>
      </c>
      <c r="T39" s="52" t="n">
        <v>2</v>
      </c>
      <c r="U39" s="24" t="n">
        <v>100</v>
      </c>
      <c r="V39" s="25" t="s">
        <v>60</v>
      </c>
      <c r="W39" s="51" t="n">
        <v>44769</v>
      </c>
      <c r="X39" s="27" t="s">
        <v>286</v>
      </c>
      <c r="Y39" s="28" t="str">
        <f aca="false">IF(V39="si","Aprobada","En Revisión")</f>
        <v>Aprobada</v>
      </c>
      <c r="Z39" s="53" t="s">
        <v>287</v>
      </c>
      <c r="AA39" s="44" t="s">
        <v>50</v>
      </c>
      <c r="AB39" s="79" t="s">
        <v>63</v>
      </c>
      <c r="AC39" s="32" t="n">
        <f aca="true">K39-TODAY()</f>
        <v>-419</v>
      </c>
      <c r="AD39" s="32" t="str">
        <f aca="false">IF(X39&gt;1,"Ingresado","En Proceso")</f>
        <v>Ingresado</v>
      </c>
      <c r="AE39" s="33" t="str">
        <f aca="false">IF(AND(AC39&lt;=0),"Vencido",IF(AND(AC39&lt;31),"Realizar Cierre o Extensión de contrato",IF(AND(AC39&gt;30),"Vigente")))</f>
        <v>Vencido</v>
      </c>
      <c r="AF39" s="33" t="str">
        <f aca="false">IF(AND(AG39&gt;=1),"Contrato Finalizado","Contrato En Curso")</f>
        <v>Contrato Finalizado</v>
      </c>
      <c r="AG39" s="34" t="n">
        <v>349119</v>
      </c>
      <c r="AH39" s="54" t="s">
        <v>288</v>
      </c>
      <c r="AI39" s="76"/>
    </row>
    <row r="40" customFormat="false" ht="32.25" hidden="false" customHeight="true" outlineLevel="0" collapsed="false">
      <c r="A40" s="14"/>
      <c r="B40" s="15"/>
      <c r="C40" s="15"/>
      <c r="D40" s="56"/>
      <c r="E40" s="15"/>
      <c r="F40" s="15"/>
      <c r="G40" s="15"/>
      <c r="H40" s="15"/>
      <c r="I40" s="15"/>
      <c r="J40" s="16"/>
      <c r="K40" s="17"/>
      <c r="L40" s="64"/>
      <c r="M40" s="47"/>
      <c r="N40" s="47"/>
      <c r="O40" s="47"/>
      <c r="P40" s="47"/>
      <c r="Q40" s="42"/>
      <c r="R40" s="50"/>
      <c r="S40" s="67"/>
      <c r="T40" s="52"/>
      <c r="U40" s="24"/>
      <c r="V40" s="25"/>
      <c r="W40" s="51"/>
      <c r="X40" s="27"/>
      <c r="Y40" s="28" t="str">
        <f aca="false">IF(V40="si","Aprobada","En Revisión")</f>
        <v>En Revisión</v>
      </c>
      <c r="Z40" s="18"/>
      <c r="AA40" s="44"/>
      <c r="AB40" s="79"/>
      <c r="AC40" s="32" t="n">
        <f aca="true">K40-TODAY()</f>
        <v>-45250</v>
      </c>
      <c r="AD40" s="32" t="str">
        <f aca="false">IF(X40&gt;1,"Ingresado","En Proceso")</f>
        <v>En Proceso</v>
      </c>
      <c r="AE40" s="33" t="str">
        <f aca="false">IF(AND(AC40&lt;=0),"Vencido",IF(AND(AC40&lt;31),"Realizar Cierre o Extensión de contrato",IF(AND(AC40&gt;30),"Vigente")))</f>
        <v>Vencido</v>
      </c>
      <c r="AF40" s="33" t="str">
        <f aca="false">IF(AND(AG40&gt;=1),"Contrato Finalizado","Contrato En Curso")</f>
        <v>Contrato Finalizado</v>
      </c>
      <c r="AG40" s="34" t="s">
        <v>133</v>
      </c>
      <c r="AH40" s="54"/>
      <c r="AI40" s="101"/>
    </row>
    <row r="41" customFormat="false" ht="32.25" hidden="false" customHeight="true" outlineLevel="0" collapsed="false">
      <c r="A41" s="14" t="s">
        <v>37</v>
      </c>
      <c r="B41" s="15" t="s">
        <v>38</v>
      </c>
      <c r="C41" s="15" t="s">
        <v>39</v>
      </c>
      <c r="D41" s="56" t="s">
        <v>39</v>
      </c>
      <c r="E41" s="15" t="s">
        <v>95</v>
      </c>
      <c r="F41" s="15"/>
      <c r="G41" s="15" t="s">
        <v>289</v>
      </c>
      <c r="H41" s="15" t="s">
        <v>290</v>
      </c>
      <c r="I41" s="15" t="n">
        <v>15</v>
      </c>
      <c r="J41" s="16" t="n">
        <v>44769</v>
      </c>
      <c r="K41" s="17" t="n">
        <v>45107</v>
      </c>
      <c r="L41" s="64" t="s">
        <v>285</v>
      </c>
      <c r="M41" s="47" t="s">
        <v>44</v>
      </c>
      <c r="N41" s="47" t="s">
        <v>105</v>
      </c>
      <c r="O41" s="47" t="n">
        <v>956583254</v>
      </c>
      <c r="P41" s="65" t="s">
        <v>106</v>
      </c>
      <c r="Q41" s="42" t="s">
        <v>92</v>
      </c>
      <c r="R41" s="50" t="n">
        <v>44779</v>
      </c>
      <c r="S41" s="67" t="n">
        <v>44782</v>
      </c>
      <c r="T41" s="52" t="n">
        <v>2</v>
      </c>
      <c r="U41" s="24" t="n">
        <v>100</v>
      </c>
      <c r="V41" s="25" t="s">
        <v>60</v>
      </c>
      <c r="W41" s="51" t="n">
        <v>44783</v>
      </c>
      <c r="X41" s="27" t="n">
        <v>343103</v>
      </c>
      <c r="Y41" s="28" t="str">
        <f aca="false">IF(V41="si","Aprobada","En Revisión")</f>
        <v>Aprobada</v>
      </c>
      <c r="Z41" s="53" t="s">
        <v>291</v>
      </c>
      <c r="AA41" s="44" t="s">
        <v>50</v>
      </c>
      <c r="AB41" s="79" t="s">
        <v>282</v>
      </c>
      <c r="AC41" s="32" t="n">
        <f aca="true">K41-TODAY()</f>
        <v>-143</v>
      </c>
      <c r="AD41" s="32" t="str">
        <f aca="false">IF(X41&gt;1,"Ingresado","En Proceso")</f>
        <v>Ingresado</v>
      </c>
      <c r="AE41" s="33" t="str">
        <f aca="false">IF(AND(AC41&lt;=0),"Vencido",IF(AND(AC41&lt;31),"Realizar Cierre o Extensión de contrato",IF(AND(AC41&gt;30),"Vigente")))</f>
        <v>Vencido</v>
      </c>
      <c r="AF41" s="33" t="str">
        <f aca="false">IF(AND(AG41&gt;=1),"Contrato Finalizado","Contrato En Curso")</f>
        <v>Contrato Finalizado</v>
      </c>
      <c r="AG41" s="34" t="n">
        <v>384193</v>
      </c>
      <c r="AH41" s="54" t="s">
        <v>292</v>
      </c>
      <c r="AI41" s="55"/>
    </row>
    <row r="42" customFormat="false" ht="32.25" hidden="false" customHeight="true" outlineLevel="0" collapsed="false">
      <c r="A42" s="14" t="s">
        <v>37</v>
      </c>
      <c r="B42" s="15" t="s">
        <v>38</v>
      </c>
      <c r="C42" s="15" t="s">
        <v>39</v>
      </c>
      <c r="D42" s="56" t="s">
        <v>39</v>
      </c>
      <c r="E42" s="15" t="s">
        <v>95</v>
      </c>
      <c r="F42" s="15" t="s">
        <v>65</v>
      </c>
      <c r="G42" s="15" t="s">
        <v>289</v>
      </c>
      <c r="H42" s="15" t="s">
        <v>293</v>
      </c>
      <c r="I42" s="15" t="n">
        <v>2</v>
      </c>
      <c r="J42" s="16" t="n">
        <v>44783</v>
      </c>
      <c r="K42" s="17" t="n">
        <v>44979</v>
      </c>
      <c r="L42" s="64" t="s">
        <v>285</v>
      </c>
      <c r="M42" s="47" t="s">
        <v>44</v>
      </c>
      <c r="N42" s="47" t="s">
        <v>67</v>
      </c>
      <c r="O42" s="47" t="s">
        <v>152</v>
      </c>
      <c r="P42" s="65" t="s">
        <v>294</v>
      </c>
      <c r="Q42" s="42" t="s">
        <v>92</v>
      </c>
      <c r="R42" s="50" t="n">
        <v>44779</v>
      </c>
      <c r="S42" s="67" t="n">
        <v>44782</v>
      </c>
      <c r="T42" s="52" t="n">
        <v>3</v>
      </c>
      <c r="U42" s="24" t="n">
        <v>100</v>
      </c>
      <c r="V42" s="25" t="s">
        <v>60</v>
      </c>
      <c r="W42" s="51" t="n">
        <v>44783</v>
      </c>
      <c r="X42" s="27" t="n">
        <v>343109</v>
      </c>
      <c r="Y42" s="28" t="str">
        <f aca="false">IF(V42="si","Aprobada","En Revisión")</f>
        <v>Aprobada</v>
      </c>
      <c r="Z42" s="53" t="s">
        <v>295</v>
      </c>
      <c r="AA42" s="44" t="s">
        <v>50</v>
      </c>
      <c r="AB42" s="79" t="s">
        <v>102</v>
      </c>
      <c r="AC42" s="32" t="n">
        <f aca="true">K42-TODAY()</f>
        <v>-271</v>
      </c>
      <c r="AD42" s="32" t="str">
        <f aca="false">IF(X42&gt;1,"Ingresado","En Proceso")</f>
        <v>Ingresado</v>
      </c>
      <c r="AE42" s="33" t="str">
        <f aca="false">IF(AND(AC42&lt;=0),"Vencido",IF(AND(AC42&lt;31),"Realizar Cierre o Extensión de contrato",IF(AND(AC42&gt;30),"Vigente")))</f>
        <v>Vencido</v>
      </c>
      <c r="AF42" s="33" t="str">
        <f aca="false">IF(AND(AG42&gt;=1),"Contrato Finalizado","Contrato En Curso")</f>
        <v>Contrato Finalizado</v>
      </c>
      <c r="AG42" s="34" t="n">
        <v>368566</v>
      </c>
      <c r="AH42" s="54" t="s">
        <v>296</v>
      </c>
      <c r="AI42" s="55"/>
    </row>
    <row r="43" customFormat="false" ht="32.25" hidden="false" customHeight="true" outlineLevel="0" collapsed="false">
      <c r="A43" s="14" t="s">
        <v>37</v>
      </c>
      <c r="B43" s="15" t="s">
        <v>38</v>
      </c>
      <c r="C43" s="15" t="s">
        <v>39</v>
      </c>
      <c r="D43" s="15" t="s">
        <v>39</v>
      </c>
      <c r="E43" s="15" t="s">
        <v>171</v>
      </c>
      <c r="F43" s="15"/>
      <c r="G43" s="15" t="s">
        <v>297</v>
      </c>
      <c r="H43" s="15" t="s">
        <v>298</v>
      </c>
      <c r="I43" s="15" t="n">
        <v>10</v>
      </c>
      <c r="J43" s="16" t="n">
        <v>44818</v>
      </c>
      <c r="K43" s="17" t="n">
        <v>44917</v>
      </c>
      <c r="L43" s="64" t="s">
        <v>285</v>
      </c>
      <c r="M43" s="47" t="s">
        <v>44</v>
      </c>
      <c r="N43" s="47" t="s">
        <v>196</v>
      </c>
      <c r="O43" s="47"/>
      <c r="P43" s="21"/>
      <c r="Q43" s="19" t="s">
        <v>92</v>
      </c>
      <c r="R43" s="50" t="n">
        <v>44817</v>
      </c>
      <c r="S43" s="67" t="n">
        <v>44818</v>
      </c>
      <c r="T43" s="52" t="n">
        <v>3</v>
      </c>
      <c r="U43" s="24" t="n">
        <v>100</v>
      </c>
      <c r="V43" s="25" t="s">
        <v>60</v>
      </c>
      <c r="W43" s="51" t="n">
        <v>44825</v>
      </c>
      <c r="X43" s="27" t="s">
        <v>299</v>
      </c>
      <c r="Y43" s="28" t="str">
        <f aca="false">IF(V43="si","Aprobada","En Revisión")</f>
        <v>Aprobada</v>
      </c>
      <c r="Z43" s="102" t="s">
        <v>300</v>
      </c>
      <c r="AA43" s="44" t="s">
        <v>50</v>
      </c>
      <c r="AB43" s="79" t="s">
        <v>63</v>
      </c>
      <c r="AC43" s="32" t="n">
        <f aca="true">K43-TODAY()</f>
        <v>-333</v>
      </c>
      <c r="AD43" s="32" t="str">
        <f aca="false">IF(X43&gt;1,"Ingresado","En Proceso")</f>
        <v>Ingresado</v>
      </c>
      <c r="AE43" s="33" t="str">
        <f aca="false">IF(AND(AC43&lt;=0),"Vencido",IF(AND(AC43&lt;31),"Realizar Cierre o Extensión de contrato",IF(AND(AC43&gt;30),"Vigente")))</f>
        <v>Vencido</v>
      </c>
      <c r="AF43" s="33" t="str">
        <f aca="false">IF(AND(AG43&gt;=1),"Contrato Finalizado","Contrato En Curso")</f>
        <v>Contrato Finalizado</v>
      </c>
      <c r="AG43" s="34" t="n">
        <v>358046</v>
      </c>
      <c r="AH43" s="54"/>
      <c r="AI43" s="81"/>
    </row>
    <row r="44" customFormat="false" ht="32.25" hidden="false" customHeight="true" outlineLevel="0" collapsed="false">
      <c r="A44" s="14" t="s">
        <v>37</v>
      </c>
      <c r="B44" s="15" t="s">
        <v>38</v>
      </c>
      <c r="C44" s="15" t="s">
        <v>39</v>
      </c>
      <c r="D44" s="15" t="s">
        <v>39</v>
      </c>
      <c r="E44" s="15" t="s">
        <v>143</v>
      </c>
      <c r="F44" s="15"/>
      <c r="G44" s="15" t="s">
        <v>301</v>
      </c>
      <c r="H44" s="15" t="s">
        <v>302</v>
      </c>
      <c r="I44" s="15" t="n">
        <v>30</v>
      </c>
      <c r="J44" s="16" t="n">
        <v>44833</v>
      </c>
      <c r="K44" s="17" t="n">
        <v>44931</v>
      </c>
      <c r="L44" s="64" t="s">
        <v>285</v>
      </c>
      <c r="M44" s="47" t="s">
        <v>44</v>
      </c>
      <c r="N44" s="78" t="s">
        <v>303</v>
      </c>
      <c r="O44" s="47"/>
      <c r="P44" s="65"/>
      <c r="Q44" s="19" t="s">
        <v>92</v>
      </c>
      <c r="R44" s="50" t="n">
        <v>44830</v>
      </c>
      <c r="S44" s="67" t="n">
        <v>44839</v>
      </c>
      <c r="T44" s="52" t="n">
        <v>3</v>
      </c>
      <c r="U44" s="24" t="n">
        <v>100</v>
      </c>
      <c r="V44" s="25" t="s">
        <v>60</v>
      </c>
      <c r="W44" s="51" t="n">
        <v>44843</v>
      </c>
      <c r="X44" s="27" t="s">
        <v>304</v>
      </c>
      <c r="Y44" s="28" t="str">
        <f aca="false">IF(V44="si","Aprobada","En Revisión")</f>
        <v>Aprobada</v>
      </c>
      <c r="Z44" s="64" t="s">
        <v>305</v>
      </c>
      <c r="AA44" s="44" t="s">
        <v>50</v>
      </c>
      <c r="AB44" s="79" t="s">
        <v>74</v>
      </c>
      <c r="AC44" s="32" t="n">
        <f aca="true">K44-TODAY()</f>
        <v>-319</v>
      </c>
      <c r="AD44" s="32" t="str">
        <f aca="false">IF(X44&gt;1,"Ingresado","En Proceso")</f>
        <v>Ingresado</v>
      </c>
      <c r="AE44" s="33" t="str">
        <f aca="false">IF(AND(AC44&lt;=0),"Vencido",IF(AND(AC44&lt;31),"Realizar Cierre o Extensión de contrato",IF(AND(AC44&gt;30),"Vigente")))</f>
        <v>Vencido</v>
      </c>
      <c r="AF44" s="33" t="str">
        <f aca="false">IF(AND(AG44&gt;=1),"Contrato Finalizado","Contrato En Curso")</f>
        <v>Contrato Finalizado</v>
      </c>
      <c r="AG44" s="34" t="n">
        <v>360427</v>
      </c>
      <c r="AH44" s="35" t="s">
        <v>306</v>
      </c>
      <c r="AI44" s="96"/>
    </row>
    <row r="45" customFormat="false" ht="32.25" hidden="false" customHeight="true" outlineLevel="0" collapsed="false">
      <c r="A45" s="14" t="s">
        <v>37</v>
      </c>
      <c r="B45" s="15" t="s">
        <v>38</v>
      </c>
      <c r="C45" s="15" t="s">
        <v>39</v>
      </c>
      <c r="D45" s="15" t="s">
        <v>39</v>
      </c>
      <c r="E45" s="15" t="s">
        <v>143</v>
      </c>
      <c r="F45" s="15" t="s">
        <v>307</v>
      </c>
      <c r="G45" s="15" t="s">
        <v>301</v>
      </c>
      <c r="H45" s="15" t="s">
        <v>66</v>
      </c>
      <c r="I45" s="15" t="n">
        <v>2</v>
      </c>
      <c r="J45" s="16" t="n">
        <v>44840</v>
      </c>
      <c r="K45" s="17" t="n">
        <v>44931</v>
      </c>
      <c r="L45" s="64" t="s">
        <v>285</v>
      </c>
      <c r="M45" s="47" t="s">
        <v>44</v>
      </c>
      <c r="N45" s="48" t="s">
        <v>308</v>
      </c>
      <c r="O45" s="48"/>
      <c r="P45" s="49" t="s">
        <v>309</v>
      </c>
      <c r="Q45" s="19" t="s">
        <v>92</v>
      </c>
      <c r="R45" s="50" t="n">
        <v>44840</v>
      </c>
      <c r="S45" s="67" t="n">
        <v>44841</v>
      </c>
      <c r="T45" s="52" t="n">
        <v>2</v>
      </c>
      <c r="U45" s="24" t="n">
        <v>100</v>
      </c>
      <c r="V45" s="25" t="s">
        <v>60</v>
      </c>
      <c r="W45" s="51" t="n">
        <v>44857</v>
      </c>
      <c r="X45" s="81" t="n">
        <v>353392</v>
      </c>
      <c r="Y45" s="28" t="str">
        <f aca="false">IF(V45="si","Aprobada","En Revisión")</f>
        <v>Aprobada</v>
      </c>
      <c r="Z45" s="53" t="s">
        <v>310</v>
      </c>
      <c r="AA45" s="44" t="s">
        <v>50</v>
      </c>
      <c r="AB45" s="79" t="s">
        <v>102</v>
      </c>
      <c r="AC45" s="32" t="n">
        <f aca="true">K45-TODAY()</f>
        <v>-319</v>
      </c>
      <c r="AD45" s="32" t="str">
        <f aca="false">IF(X45&gt;1,"Ingresado","En Proceso")</f>
        <v>Ingresado</v>
      </c>
      <c r="AE45" s="33" t="str">
        <f aca="false">IF(AND(AC45&lt;=0),"Vencido",IF(AND(AC45&lt;31),"Realizar Cierre o Extensión de contrato",IF(AND(AC45&gt;30),"Vigente")))</f>
        <v>Vencido</v>
      </c>
      <c r="AF45" s="33" t="str">
        <f aca="false">IF(AND(AG45&gt;=1),"Contrato Finalizado","Contrato En Curso")</f>
        <v>Contrato Finalizado</v>
      </c>
      <c r="AG45" s="34" t="n">
        <v>360398</v>
      </c>
      <c r="AH45" s="103" t="s">
        <v>311</v>
      </c>
      <c r="AI45" s="55"/>
    </row>
    <row r="46" customFormat="false" ht="32.25" hidden="false" customHeight="true" outlineLevel="0" collapsed="false">
      <c r="A46" s="14" t="s">
        <v>37</v>
      </c>
      <c r="B46" s="15" t="s">
        <v>38</v>
      </c>
      <c r="C46" s="15" t="s">
        <v>39</v>
      </c>
      <c r="D46" s="15" t="s">
        <v>39</v>
      </c>
      <c r="E46" s="15" t="s">
        <v>171</v>
      </c>
      <c r="F46" s="15"/>
      <c r="G46" s="15" t="s">
        <v>312</v>
      </c>
      <c r="H46" s="15" t="s">
        <v>313</v>
      </c>
      <c r="I46" s="15" t="n">
        <v>97</v>
      </c>
      <c r="J46" s="16" t="n">
        <v>44841</v>
      </c>
      <c r="K46" s="17" t="n">
        <v>45107</v>
      </c>
      <c r="L46" s="64" t="s">
        <v>285</v>
      </c>
      <c r="M46" s="47" t="s">
        <v>44</v>
      </c>
      <c r="N46" s="19" t="s">
        <v>174</v>
      </c>
      <c r="O46" s="19" t="n">
        <v>56968318237</v>
      </c>
      <c r="P46" s="21" t="s">
        <v>186</v>
      </c>
      <c r="Q46" s="19" t="s">
        <v>92</v>
      </c>
      <c r="R46" s="68" t="n">
        <v>44847</v>
      </c>
      <c r="S46" s="67" t="n">
        <v>44850</v>
      </c>
      <c r="T46" s="24" t="n">
        <v>1</v>
      </c>
      <c r="U46" s="24" t="n">
        <v>100</v>
      </c>
      <c r="V46" s="25" t="s">
        <v>60</v>
      </c>
      <c r="W46" s="26" t="n">
        <v>44852</v>
      </c>
      <c r="X46" s="27" t="n">
        <v>353110</v>
      </c>
      <c r="Y46" s="28" t="str">
        <f aca="false">IF(V46="si","Aprobada","En Revisión")</f>
        <v>Aprobada</v>
      </c>
      <c r="Z46" s="53" t="s">
        <v>314</v>
      </c>
      <c r="AA46" s="44" t="s">
        <v>50</v>
      </c>
      <c r="AB46" s="61"/>
      <c r="AC46" s="32" t="n">
        <f aca="true">K46-TODAY()</f>
        <v>-143</v>
      </c>
      <c r="AD46" s="32" t="str">
        <f aca="false">IF(X46&gt;1,"Ingresado","En Proceso")</f>
        <v>Ingresado</v>
      </c>
      <c r="AE46" s="33" t="str">
        <f aca="false">IF(AND(AC46&lt;=0),"Vencido",IF(AND(AC46&lt;31),"Realizar Cierre o Extensión de contrato",IF(AND(AC46&gt;30),"Vigente")))</f>
        <v>Vencido</v>
      </c>
      <c r="AF46" s="33" t="str">
        <f aca="false">IF(AND(AG46&gt;=1),"Contrato Finalizado","Contrato En Curso")</f>
        <v>Contrato Finalizado</v>
      </c>
      <c r="AG46" s="34" t="n">
        <v>381014</v>
      </c>
      <c r="AH46" s="74" t="s">
        <v>315</v>
      </c>
      <c r="AI46" s="100"/>
    </row>
    <row r="47" customFormat="false" ht="32.25" hidden="false" customHeight="true" outlineLevel="0" collapsed="false">
      <c r="A47" s="14" t="s">
        <v>37</v>
      </c>
      <c r="B47" s="15" t="s">
        <v>38</v>
      </c>
      <c r="C47" s="15" t="s">
        <v>53</v>
      </c>
      <c r="D47" s="15" t="s">
        <v>316</v>
      </c>
      <c r="E47" s="15" t="s">
        <v>143</v>
      </c>
      <c r="F47" s="15"/>
      <c r="G47" s="15" t="s">
        <v>317</v>
      </c>
      <c r="H47" s="15" t="s">
        <v>318</v>
      </c>
      <c r="I47" s="15" t="n">
        <v>62</v>
      </c>
      <c r="J47" s="16" t="n">
        <v>44845</v>
      </c>
      <c r="K47" s="17" t="n">
        <v>44962</v>
      </c>
      <c r="L47" s="64" t="s">
        <v>285</v>
      </c>
      <c r="M47" s="47" t="s">
        <v>44</v>
      </c>
      <c r="N47" s="19" t="s">
        <v>319</v>
      </c>
      <c r="O47" s="19"/>
      <c r="P47" s="21"/>
      <c r="Q47" s="19" t="s">
        <v>92</v>
      </c>
      <c r="R47" s="68" t="n">
        <v>44851</v>
      </c>
      <c r="S47" s="67" t="n">
        <v>44852</v>
      </c>
      <c r="T47" s="24" t="n">
        <v>3</v>
      </c>
      <c r="U47" s="24" t="n">
        <v>100</v>
      </c>
      <c r="V47" s="25" t="s">
        <v>60</v>
      </c>
      <c r="W47" s="26" t="s">
        <v>320</v>
      </c>
      <c r="X47" s="27" t="s">
        <v>321</v>
      </c>
      <c r="Y47" s="28" t="str">
        <f aca="false">IF(V47="si","Aprobada","En Revisión")</f>
        <v>Aprobada</v>
      </c>
      <c r="Z47" s="60" t="s">
        <v>322</v>
      </c>
      <c r="AA47" s="44" t="s">
        <v>50</v>
      </c>
      <c r="AB47" s="61"/>
      <c r="AC47" s="32" t="n">
        <f aca="true">K47-TODAY()</f>
        <v>-288</v>
      </c>
      <c r="AD47" s="32" t="str">
        <f aca="false">IF(X47&gt;1,"Ingresado","En Proceso")</f>
        <v>Ingresado</v>
      </c>
      <c r="AE47" s="33" t="str">
        <f aca="false">IF(AND(AC47&lt;=0),"Vencido",IF(AND(AC47&lt;31),"Realizar Cierre o Extensión de contrato",IF(AND(AC47&gt;30),"Vigente")))</f>
        <v>Vencido</v>
      </c>
      <c r="AF47" s="33" t="str">
        <f aca="false">IF(AND(AG47&gt;=1),"Contrato Finalizado","Contrato En Curso")</f>
        <v>Contrato Finalizado</v>
      </c>
      <c r="AG47" s="34" t="n">
        <v>364044</v>
      </c>
      <c r="AH47" s="74" t="s">
        <v>323</v>
      </c>
      <c r="AI47" s="100"/>
    </row>
    <row r="48" customFormat="false" ht="32.25" hidden="false" customHeight="true" outlineLevel="0" collapsed="false">
      <c r="A48" s="14" t="s">
        <v>37</v>
      </c>
      <c r="B48" s="15" t="s">
        <v>38</v>
      </c>
      <c r="C48" s="15" t="s">
        <v>39</v>
      </c>
      <c r="D48" s="15" t="s">
        <v>39</v>
      </c>
      <c r="E48" s="15" t="s">
        <v>171</v>
      </c>
      <c r="F48" s="15" t="s">
        <v>324</v>
      </c>
      <c r="G48" s="15" t="s">
        <v>297</v>
      </c>
      <c r="H48" s="15" t="s">
        <v>66</v>
      </c>
      <c r="I48" s="15" t="n">
        <v>2</v>
      </c>
      <c r="J48" s="16" t="n">
        <v>44851</v>
      </c>
      <c r="K48" s="17" t="n">
        <v>44917</v>
      </c>
      <c r="L48" s="64" t="s">
        <v>285</v>
      </c>
      <c r="M48" s="47" t="s">
        <v>44</v>
      </c>
      <c r="N48" s="19"/>
      <c r="O48" s="19"/>
      <c r="P48" s="21"/>
      <c r="Q48" s="19" t="s">
        <v>92</v>
      </c>
      <c r="R48" s="68" t="n">
        <v>44854</v>
      </c>
      <c r="S48" s="67" t="n">
        <v>44856</v>
      </c>
      <c r="T48" s="24" t="n">
        <v>4</v>
      </c>
      <c r="U48" s="24" t="n">
        <v>100</v>
      </c>
      <c r="V48" s="25" t="s">
        <v>60</v>
      </c>
      <c r="W48" s="26" t="n">
        <v>44864</v>
      </c>
      <c r="X48" s="27" t="s">
        <v>325</v>
      </c>
      <c r="Y48" s="28" t="str">
        <f aca="false">IF(V48="si","Aprobada","En Revisión")</f>
        <v>Aprobada</v>
      </c>
      <c r="Z48" s="60" t="s">
        <v>326</v>
      </c>
      <c r="AA48" s="44" t="s">
        <v>50</v>
      </c>
      <c r="AB48" s="61" t="s">
        <v>74</v>
      </c>
      <c r="AC48" s="32" t="n">
        <f aca="true">K48-TODAY()</f>
        <v>-333</v>
      </c>
      <c r="AD48" s="32" t="str">
        <f aca="false">IF(X48&gt;1,"Ingresado","En Proceso")</f>
        <v>Ingresado</v>
      </c>
      <c r="AE48" s="33" t="str">
        <f aca="false">IF(AND(AC48&lt;=0),"Vencido",IF(AND(AC48&lt;31),"Realizar Cierre o Extensión de contrato",IF(AND(AC48&gt;30),"Vigente")))</f>
        <v>Vencido</v>
      </c>
      <c r="AF48" s="33" t="str">
        <f aca="false">IF(AND(AG48&gt;=1),"Contrato Finalizado","Contrato En Curso")</f>
        <v>Contrato Finalizado</v>
      </c>
      <c r="AG48" s="34" t="n">
        <v>358314</v>
      </c>
      <c r="AH48" s="74" t="s">
        <v>327</v>
      </c>
      <c r="AI48" s="104"/>
    </row>
    <row r="49" customFormat="false" ht="32.25" hidden="false" customHeight="true" outlineLevel="0" collapsed="false">
      <c r="A49" s="14" t="s">
        <v>37</v>
      </c>
      <c r="B49" s="15" t="s">
        <v>38</v>
      </c>
      <c r="C49" s="15" t="s">
        <v>39</v>
      </c>
      <c r="D49" s="15" t="s">
        <v>39</v>
      </c>
      <c r="E49" s="15" t="s">
        <v>171</v>
      </c>
      <c r="F49" s="15" t="s">
        <v>324</v>
      </c>
      <c r="G49" s="15" t="s">
        <v>312</v>
      </c>
      <c r="H49" s="15" t="s">
        <v>328</v>
      </c>
      <c r="I49" s="15" t="n">
        <v>2</v>
      </c>
      <c r="J49" s="16" t="n">
        <v>44847</v>
      </c>
      <c r="K49" s="17" t="n">
        <v>45070</v>
      </c>
      <c r="L49" s="18" t="s">
        <v>285</v>
      </c>
      <c r="M49" s="19" t="s">
        <v>44</v>
      </c>
      <c r="N49" s="19" t="s">
        <v>233</v>
      </c>
      <c r="O49" s="19"/>
      <c r="P49" s="21"/>
      <c r="Q49" s="19" t="s">
        <v>92</v>
      </c>
      <c r="R49" s="68" t="n">
        <v>44879</v>
      </c>
      <c r="S49" s="67" t="n">
        <v>44880</v>
      </c>
      <c r="T49" s="24" t="n">
        <v>3</v>
      </c>
      <c r="U49" s="24" t="n">
        <v>100</v>
      </c>
      <c r="V49" s="25" t="s">
        <v>60</v>
      </c>
      <c r="W49" s="26" t="n">
        <v>44889</v>
      </c>
      <c r="X49" s="27" t="s">
        <v>329</v>
      </c>
      <c r="Y49" s="28" t="str">
        <f aca="false">IF(V49="si","Aprobada","En Revisión")</f>
        <v>Aprobada</v>
      </c>
      <c r="Z49" s="60" t="s">
        <v>330</v>
      </c>
      <c r="AA49" s="61" t="s">
        <v>50</v>
      </c>
      <c r="AB49" s="61" t="s">
        <v>74</v>
      </c>
      <c r="AC49" s="32" t="n">
        <f aca="true">K49-TODAY()</f>
        <v>-180</v>
      </c>
      <c r="AD49" s="32" t="str">
        <f aca="false">IF(X49&gt;1,"Ingresado","En Proceso")</f>
        <v>Ingresado</v>
      </c>
      <c r="AE49" s="33" t="str">
        <f aca="false">IF(AND(AC49&lt;=0),"Vencido",IF(AND(AC49&lt;31),"Realizar Cierre o Extensión de contrato",IF(AND(AC49&gt;30),"Vigente")))</f>
        <v>Vencido</v>
      </c>
      <c r="AF49" s="33" t="str">
        <f aca="false">IF(AND(AG49&gt;=1),"Contrato Finalizado","Contrato En Curso")</f>
        <v>Contrato Finalizado</v>
      </c>
      <c r="AG49" s="34" t="n">
        <v>377712</v>
      </c>
      <c r="AH49" s="74" t="s">
        <v>331</v>
      </c>
      <c r="AI49" s="100"/>
    </row>
    <row r="50" customFormat="false" ht="32.25" hidden="false" customHeight="true" outlineLevel="0" collapsed="false">
      <c r="A50" s="14" t="s">
        <v>37</v>
      </c>
      <c r="B50" s="15" t="s">
        <v>38</v>
      </c>
      <c r="C50" s="15" t="s">
        <v>39</v>
      </c>
      <c r="D50" s="15" t="s">
        <v>39</v>
      </c>
      <c r="E50" s="15" t="s">
        <v>171</v>
      </c>
      <c r="F50" s="15"/>
      <c r="G50" s="15" t="s">
        <v>332</v>
      </c>
      <c r="H50" s="15" t="s">
        <v>333</v>
      </c>
      <c r="I50" s="15" t="n">
        <v>106</v>
      </c>
      <c r="J50" s="16" t="n">
        <v>44888</v>
      </c>
      <c r="K50" s="17" t="n">
        <v>45189</v>
      </c>
      <c r="L50" s="18" t="s">
        <v>285</v>
      </c>
      <c r="M50" s="19" t="s">
        <v>44</v>
      </c>
      <c r="N50" s="19" t="s">
        <v>334</v>
      </c>
      <c r="O50" s="19"/>
      <c r="P50" s="21"/>
      <c r="Q50" s="19" t="s">
        <v>92</v>
      </c>
      <c r="R50" s="68" t="n">
        <v>44889</v>
      </c>
      <c r="S50" s="67" t="n">
        <v>44892</v>
      </c>
      <c r="T50" s="24" t="n">
        <v>2</v>
      </c>
      <c r="U50" s="24" t="n">
        <v>100</v>
      </c>
      <c r="V50" s="25" t="s">
        <v>60</v>
      </c>
      <c r="W50" s="26" t="n">
        <v>44897</v>
      </c>
      <c r="X50" s="27" t="n">
        <v>356898</v>
      </c>
      <c r="Y50" s="28" t="str">
        <f aca="false">IF(V50="si","Aprobada","En Revisión")</f>
        <v>Aprobada</v>
      </c>
      <c r="Z50" s="60" t="s">
        <v>335</v>
      </c>
      <c r="AA50" s="61" t="s">
        <v>50</v>
      </c>
      <c r="AB50" s="61" t="s">
        <v>63</v>
      </c>
      <c r="AC50" s="32" t="n">
        <f aca="true">K50-TODAY()</f>
        <v>-61</v>
      </c>
      <c r="AD50" s="32" t="str">
        <f aca="false">IF(X50&gt;1,"Ingresado","En Proceso")</f>
        <v>Ingresado</v>
      </c>
      <c r="AE50" s="33" t="str">
        <f aca="false">IF(AND(AC50&lt;=0),"Vencido",IF(AND(AC50&lt;31),"Realizar Cierre o Extensión de contrato",IF(AND(AC50&gt;30),"Vigente")))</f>
        <v>Vencido</v>
      </c>
      <c r="AF50" s="33" t="str">
        <f aca="false">IF(AND(AG50&gt;=1),"Contrato Finalizado","Contrato En Curso")</f>
        <v>Contrato Finalizado</v>
      </c>
      <c r="AG50" s="34" t="n">
        <v>391097</v>
      </c>
      <c r="AH50" s="74"/>
      <c r="AI50" s="100"/>
    </row>
    <row r="51" customFormat="false" ht="32.25" hidden="false" customHeight="true" outlineLevel="0" collapsed="false">
      <c r="A51" s="14" t="s">
        <v>37</v>
      </c>
      <c r="B51" s="15" t="s">
        <v>38</v>
      </c>
      <c r="C51" s="15" t="s">
        <v>39</v>
      </c>
      <c r="D51" s="15" t="s">
        <v>39</v>
      </c>
      <c r="E51" s="15" t="s">
        <v>171</v>
      </c>
      <c r="F51" s="15"/>
      <c r="G51" s="15" t="s">
        <v>336</v>
      </c>
      <c r="H51" s="15" t="s">
        <v>337</v>
      </c>
      <c r="I51" s="15" t="n">
        <v>8</v>
      </c>
      <c r="J51" s="16" t="n">
        <v>44888</v>
      </c>
      <c r="K51" s="17" t="n">
        <v>44969</v>
      </c>
      <c r="L51" s="18" t="s">
        <v>285</v>
      </c>
      <c r="M51" s="19" t="s">
        <v>44</v>
      </c>
      <c r="N51" s="19" t="s">
        <v>338</v>
      </c>
      <c r="O51" s="19"/>
      <c r="P51" s="21"/>
      <c r="Q51" s="19" t="s">
        <v>92</v>
      </c>
      <c r="R51" s="68" t="n">
        <v>44891</v>
      </c>
      <c r="S51" s="23" t="n">
        <v>44892</v>
      </c>
      <c r="T51" s="24" t="n">
        <v>2</v>
      </c>
      <c r="U51" s="24" t="n">
        <v>100</v>
      </c>
      <c r="V51" s="25" t="s">
        <v>60</v>
      </c>
      <c r="W51" s="26" t="n">
        <v>44897</v>
      </c>
      <c r="X51" s="105" t="n">
        <v>356892</v>
      </c>
      <c r="Y51" s="28" t="str">
        <f aca="false">IF(V51="si","Aprobada","En Revisión")</f>
        <v>Aprobada</v>
      </c>
      <c r="Z51" s="60" t="s">
        <v>339</v>
      </c>
      <c r="AA51" s="61" t="s">
        <v>50</v>
      </c>
      <c r="AB51" s="31" t="s">
        <v>63</v>
      </c>
      <c r="AC51" s="32" t="n">
        <f aca="true">K51-TODAY()</f>
        <v>-281</v>
      </c>
      <c r="AD51" s="32" t="str">
        <f aca="false">IF(X51&gt;1,"Ingresado","En Proceso")</f>
        <v>Ingresado</v>
      </c>
      <c r="AE51" s="33" t="str">
        <f aca="false">IF(AND(AC51&lt;=0),"Vencido",IF(AND(AC51&lt;31),"Realizar Cierre o Extensión de contrato",IF(AND(AC51&gt;30),"Vigente")))</f>
        <v>Vencido</v>
      </c>
      <c r="AF51" s="33" t="str">
        <f aca="false">IF(AND(AG51&gt;=1),"Contrato Finalizado","Contrato En Curso")</f>
        <v>Contrato Finalizado</v>
      </c>
      <c r="AG51" s="34" t="n">
        <v>365322</v>
      </c>
      <c r="AH51" s="74" t="s">
        <v>340</v>
      </c>
      <c r="AI51" s="27"/>
    </row>
    <row r="52" customFormat="false" ht="32.25" hidden="false" customHeight="true" outlineLevel="0" collapsed="false">
      <c r="A52" s="14" t="s">
        <v>37</v>
      </c>
      <c r="B52" s="15" t="s">
        <v>38</v>
      </c>
      <c r="C52" s="15" t="s">
        <v>53</v>
      </c>
      <c r="D52" s="15" t="s">
        <v>316</v>
      </c>
      <c r="E52" s="15" t="s">
        <v>143</v>
      </c>
      <c r="F52" s="15" t="s">
        <v>341</v>
      </c>
      <c r="G52" s="15" t="s">
        <v>342</v>
      </c>
      <c r="H52" s="15" t="s">
        <v>343</v>
      </c>
      <c r="I52" s="15" t="n">
        <v>2</v>
      </c>
      <c r="J52" s="16" t="n">
        <v>44844</v>
      </c>
      <c r="K52" s="17" t="n">
        <v>44962</v>
      </c>
      <c r="L52" s="18" t="s">
        <v>285</v>
      </c>
      <c r="M52" s="19" t="s">
        <v>44</v>
      </c>
      <c r="N52" s="19" t="s">
        <v>344</v>
      </c>
      <c r="O52" s="19"/>
      <c r="P52" s="21"/>
      <c r="Q52" s="19" t="s">
        <v>92</v>
      </c>
      <c r="R52" s="68" t="n">
        <v>44881</v>
      </c>
      <c r="S52" s="23" t="n">
        <v>44882</v>
      </c>
      <c r="T52" s="24" t="n">
        <v>4</v>
      </c>
      <c r="U52" s="24" t="n">
        <v>100</v>
      </c>
      <c r="V52" s="25" t="s">
        <v>60</v>
      </c>
      <c r="W52" s="26" t="n">
        <v>44892</v>
      </c>
      <c r="X52" s="105" t="s">
        <v>345</v>
      </c>
      <c r="Y52" s="28" t="str">
        <f aca="false">IF(V52="si","Aprobada","En Revisión")</f>
        <v>Aprobada</v>
      </c>
      <c r="Z52" s="60" t="s">
        <v>346</v>
      </c>
      <c r="AA52" s="61" t="s">
        <v>50</v>
      </c>
      <c r="AB52" s="31" t="s">
        <v>74</v>
      </c>
      <c r="AC52" s="32" t="n">
        <f aca="true">K52-TODAY()</f>
        <v>-288</v>
      </c>
      <c r="AD52" s="32" t="str">
        <f aca="false">IF(X52&gt;1,"Ingresado","En Proceso")</f>
        <v>Ingresado</v>
      </c>
      <c r="AE52" s="33" t="str">
        <f aca="false">IF(AND(AC52&lt;=0),"Vencido",IF(AND(AC52&lt;31),"Realizar Cierre o Extensión de contrato",IF(AND(AC52&gt;30),"Vigente")))</f>
        <v>Vencido</v>
      </c>
      <c r="AF52" s="33" t="str">
        <f aca="false">IF(AND(AG52&gt;=1),"Contrato Finalizado","Contrato En Curso")</f>
        <v>Contrato Finalizado</v>
      </c>
      <c r="AG52" s="34" t="n">
        <v>364042</v>
      </c>
      <c r="AH52" s="74" t="s">
        <v>347</v>
      </c>
      <c r="AI52" s="27"/>
    </row>
    <row r="53" customFormat="false" ht="32.25" hidden="false" customHeight="true" outlineLevel="0" collapsed="false">
      <c r="A53" s="14" t="s">
        <v>37</v>
      </c>
      <c r="B53" s="15" t="s">
        <v>38</v>
      </c>
      <c r="C53" s="15" t="s">
        <v>53</v>
      </c>
      <c r="D53" s="15" t="s">
        <v>39</v>
      </c>
      <c r="E53" s="15" t="s">
        <v>143</v>
      </c>
      <c r="F53" s="15"/>
      <c r="G53" s="15" t="s">
        <v>348</v>
      </c>
      <c r="H53" s="15" t="s">
        <v>349</v>
      </c>
      <c r="I53" s="15" t="n">
        <v>54</v>
      </c>
      <c r="J53" s="16" t="n">
        <v>44893</v>
      </c>
      <c r="K53" s="17" t="n">
        <v>45021</v>
      </c>
      <c r="L53" s="18" t="s">
        <v>285</v>
      </c>
      <c r="M53" s="19" t="s">
        <v>44</v>
      </c>
      <c r="N53" s="19" t="s">
        <v>303</v>
      </c>
      <c r="O53" s="19" t="n">
        <v>972185427</v>
      </c>
      <c r="P53" s="21" t="s">
        <v>158</v>
      </c>
      <c r="Q53" s="19" t="s">
        <v>92</v>
      </c>
      <c r="R53" s="68" t="n">
        <v>44895</v>
      </c>
      <c r="S53" s="23" t="n">
        <v>44898</v>
      </c>
      <c r="T53" s="24" t="n">
        <v>4</v>
      </c>
      <c r="U53" s="24" t="n">
        <v>100</v>
      </c>
      <c r="V53" s="25" t="s">
        <v>60</v>
      </c>
      <c r="W53" s="26" t="n">
        <v>44923</v>
      </c>
      <c r="X53" s="105" t="s">
        <v>350</v>
      </c>
      <c r="Y53" s="28" t="str">
        <f aca="false">IF(V53="si","Aprobada","En Revisión")</f>
        <v>Aprobada</v>
      </c>
      <c r="Z53" s="60" t="s">
        <v>351</v>
      </c>
      <c r="AA53" s="61" t="s">
        <v>50</v>
      </c>
      <c r="AB53" s="31" t="s">
        <v>74</v>
      </c>
      <c r="AC53" s="32" t="n">
        <f aca="true">K53-TODAY()</f>
        <v>-229</v>
      </c>
      <c r="AD53" s="32" t="str">
        <f aca="false">IF(X53&gt;1,"Ingresado","En Proceso")</f>
        <v>Ingresado</v>
      </c>
      <c r="AE53" s="33" t="str">
        <f aca="false">IF(AND(AC53&lt;=0),"Vencido",IF(AND(AC53&lt;31),"Realizar Cierre o Extensión de contrato",IF(AND(AC53&gt;30),"Vigente")))</f>
        <v>Vencido</v>
      </c>
      <c r="AF53" s="33" t="str">
        <f aca="false">IF(AND(AG53&gt;=1),"Contrato Finalizado","Contrato En Curso")</f>
        <v>Contrato Finalizado</v>
      </c>
      <c r="AG53" s="34" t="n">
        <v>372113</v>
      </c>
      <c r="AH53" s="74" t="s">
        <v>352</v>
      </c>
      <c r="AI53" s="27"/>
    </row>
    <row r="54" customFormat="false" ht="32.25" hidden="false" customHeight="true" outlineLevel="0" collapsed="false">
      <c r="A54" s="14" t="s">
        <v>37</v>
      </c>
      <c r="B54" s="15" t="s">
        <v>38</v>
      </c>
      <c r="C54" s="15" t="s">
        <v>53</v>
      </c>
      <c r="D54" s="15" t="s">
        <v>39</v>
      </c>
      <c r="E54" s="15" t="s">
        <v>353</v>
      </c>
      <c r="F54" s="15"/>
      <c r="G54" s="15" t="s">
        <v>354</v>
      </c>
      <c r="H54" s="15" t="s">
        <v>355</v>
      </c>
      <c r="I54" s="15" t="n">
        <v>64</v>
      </c>
      <c r="J54" s="16" t="n">
        <v>44879</v>
      </c>
      <c r="K54" s="17" t="n">
        <v>45092</v>
      </c>
      <c r="L54" s="18" t="s">
        <v>285</v>
      </c>
      <c r="M54" s="19" t="s">
        <v>44</v>
      </c>
      <c r="N54" s="19" t="s">
        <v>356</v>
      </c>
      <c r="O54" s="19" t="n">
        <v>56969199317</v>
      </c>
      <c r="P54" s="21" t="s">
        <v>357</v>
      </c>
      <c r="Q54" s="19" t="s">
        <v>92</v>
      </c>
      <c r="R54" s="68" t="n">
        <v>44878</v>
      </c>
      <c r="S54" s="23" t="n">
        <v>44879</v>
      </c>
      <c r="T54" s="24" t="n">
        <v>3</v>
      </c>
      <c r="U54" s="24" t="n">
        <v>100</v>
      </c>
      <c r="V54" s="25" t="s">
        <v>60</v>
      </c>
      <c r="W54" s="26" t="n">
        <v>44918</v>
      </c>
      <c r="X54" s="27" t="s">
        <v>358</v>
      </c>
      <c r="Y54" s="28" t="str">
        <f aca="false">IF(V54="si","Aprobada","En Revisión")</f>
        <v>Aprobada</v>
      </c>
      <c r="Z54" s="60" t="s">
        <v>359</v>
      </c>
      <c r="AA54" s="61" t="s">
        <v>50</v>
      </c>
      <c r="AB54" s="31" t="s">
        <v>74</v>
      </c>
      <c r="AC54" s="32" t="n">
        <f aca="true">K54-TODAY()</f>
        <v>-158</v>
      </c>
      <c r="AD54" s="32" t="str">
        <f aca="false">IF(X54&gt;1,"Ingresado","En Proceso")</f>
        <v>Ingresado</v>
      </c>
      <c r="AE54" s="33" t="str">
        <f aca="false">IF(AND(AC54&lt;=0),"Vencido",IF(AND(AC54&lt;31),"Realizar Cierre o Extensión de contrato",IF(AND(AC54&gt;30),"Vigente")))</f>
        <v>Vencido</v>
      </c>
      <c r="AF54" s="33" t="str">
        <f aca="false">IF(AND(AG54&gt;=1),"Contrato Finalizado","Contrato En Curso")</f>
        <v>Contrato Finalizado</v>
      </c>
      <c r="AG54" s="34" t="n">
        <v>380148</v>
      </c>
      <c r="AH54" s="74"/>
      <c r="AI54" s="27"/>
    </row>
    <row r="55" customFormat="false" ht="32.25" hidden="false" customHeight="true" outlineLevel="0" collapsed="false">
      <c r="A55" s="14" t="s">
        <v>37</v>
      </c>
      <c r="B55" s="15" t="s">
        <v>38</v>
      </c>
      <c r="C55" s="15" t="s">
        <v>53</v>
      </c>
      <c r="D55" s="15" t="s">
        <v>39</v>
      </c>
      <c r="E55" s="15" t="s">
        <v>353</v>
      </c>
      <c r="F55" s="15" t="s">
        <v>120</v>
      </c>
      <c r="G55" s="15" t="s">
        <v>354</v>
      </c>
      <c r="H55" s="15" t="s">
        <v>66</v>
      </c>
      <c r="I55" s="15" t="n">
        <v>3</v>
      </c>
      <c r="J55" s="16" t="n">
        <v>44914</v>
      </c>
      <c r="K55" s="17" t="n">
        <v>45092</v>
      </c>
      <c r="L55" s="18" t="s">
        <v>285</v>
      </c>
      <c r="M55" s="20" t="s">
        <v>44</v>
      </c>
      <c r="N55" s="21" t="s">
        <v>360</v>
      </c>
      <c r="O55" s="20" t="n">
        <v>974971467</v>
      </c>
      <c r="P55" s="21" t="s">
        <v>361</v>
      </c>
      <c r="Q55" s="19" t="s">
        <v>92</v>
      </c>
      <c r="R55" s="22" t="n">
        <v>44914</v>
      </c>
      <c r="S55" s="23" t="n">
        <v>44915</v>
      </c>
      <c r="T55" s="24" t="n">
        <v>3</v>
      </c>
      <c r="U55" s="24" t="n">
        <v>100</v>
      </c>
      <c r="V55" s="25" t="s">
        <v>60</v>
      </c>
      <c r="W55" s="26" t="n">
        <v>44922</v>
      </c>
      <c r="X55" s="27" t="s">
        <v>362</v>
      </c>
      <c r="Y55" s="28" t="str">
        <f aca="false">IF(V55="si","Aprobada","En Revisión")</f>
        <v>Aprobada</v>
      </c>
      <c r="Z55" s="18" t="s">
        <v>363</v>
      </c>
      <c r="AA55" s="30" t="s">
        <v>50</v>
      </c>
      <c r="AB55" s="31"/>
      <c r="AC55" s="32" t="n">
        <f aca="true">K55-TODAY()</f>
        <v>-158</v>
      </c>
      <c r="AD55" s="32" t="str">
        <f aca="false">IF(X55&gt;1,"Ingresado","En Proceso")</f>
        <v>Ingresado</v>
      </c>
      <c r="AE55" s="33" t="str">
        <f aca="false">IF(AND(AC55&lt;=0),"Vencido",IF(AND(AC55&lt;31),"Realizar Cierre o Extensión de contrato",IF(AND(AC55&gt;30),"Vigente")))</f>
        <v>Vencido</v>
      </c>
      <c r="AF55" s="33" t="str">
        <f aca="false">IF(AND(AG55&gt;=1),"Contrato Finalizado","Contrato En Curso")</f>
        <v>Contrato Finalizado</v>
      </c>
      <c r="AG55" s="34" t="n">
        <v>380149</v>
      </c>
      <c r="AH55" s="42"/>
      <c r="AI55" s="27"/>
    </row>
    <row r="56" customFormat="false" ht="32.25" hidden="false" customHeight="true" outlineLevel="0" collapsed="false">
      <c r="A56" s="14" t="s">
        <v>37</v>
      </c>
      <c r="B56" s="15" t="s">
        <v>38</v>
      </c>
      <c r="C56" s="15" t="s">
        <v>53</v>
      </c>
      <c r="D56" s="15" t="s">
        <v>39</v>
      </c>
      <c r="E56" s="15" t="s">
        <v>221</v>
      </c>
      <c r="F56" s="15"/>
      <c r="G56" s="15" t="s">
        <v>364</v>
      </c>
      <c r="H56" s="15" t="s">
        <v>365</v>
      </c>
      <c r="I56" s="15" t="n">
        <v>6</v>
      </c>
      <c r="J56" s="16" t="n">
        <v>44956</v>
      </c>
      <c r="K56" s="17" t="n">
        <v>45194</v>
      </c>
      <c r="L56" s="64" t="s">
        <v>285</v>
      </c>
      <c r="M56" s="47" t="s">
        <v>44</v>
      </c>
      <c r="N56" s="47" t="s">
        <v>366</v>
      </c>
      <c r="O56" s="48"/>
      <c r="P56" s="21"/>
      <c r="Q56" s="48" t="s">
        <v>92</v>
      </c>
      <c r="R56" s="50" t="n">
        <v>44953</v>
      </c>
      <c r="S56" s="67" t="n">
        <v>44954</v>
      </c>
      <c r="T56" s="52" t="n">
        <v>2</v>
      </c>
      <c r="U56" s="24" t="n">
        <v>100</v>
      </c>
      <c r="V56" s="25" t="s">
        <v>60</v>
      </c>
      <c r="W56" s="51" t="n">
        <v>44957</v>
      </c>
      <c r="X56" s="106" t="n">
        <v>363513</v>
      </c>
      <c r="Y56" s="28" t="str">
        <f aca="false">IF(V56="si","Aprobada","En Revisión")</f>
        <v>Aprobada</v>
      </c>
      <c r="Z56" s="64" t="s">
        <v>367</v>
      </c>
      <c r="AA56" s="95" t="s">
        <v>50</v>
      </c>
      <c r="AB56" s="79" t="s">
        <v>63</v>
      </c>
      <c r="AC56" s="32" t="n">
        <f aca="true">K56-TODAY()</f>
        <v>-56</v>
      </c>
      <c r="AD56" s="32" t="str">
        <f aca="false">IF(X56&gt;1,"Ingresado","En Proceso")</f>
        <v>Ingresado</v>
      </c>
      <c r="AE56" s="33" t="str">
        <f aca="false">IF(AND(AC56&lt;=0),"Vencido",IF(AND(AC56&lt;31),"Realizar Cierre o Extensión de contrato",IF(AND(AC56&gt;30),"Vigente")))</f>
        <v>Vencido</v>
      </c>
      <c r="AF56" s="33" t="str">
        <f aca="false">IF(AND(AG56&gt;=1),"Contrato Finalizado","Contrato En Curso")</f>
        <v>Contrato En Curso</v>
      </c>
      <c r="AG56" s="34"/>
      <c r="AH56" s="54"/>
      <c r="AI56" s="81"/>
    </row>
    <row r="57" customFormat="false" ht="32.25" hidden="false" customHeight="true" outlineLevel="0" collapsed="false">
      <c r="A57" s="14" t="s">
        <v>37</v>
      </c>
      <c r="B57" s="15" t="s">
        <v>38</v>
      </c>
      <c r="C57" s="15" t="s">
        <v>53</v>
      </c>
      <c r="D57" s="15" t="s">
        <v>39</v>
      </c>
      <c r="E57" s="15" t="s">
        <v>143</v>
      </c>
      <c r="F57" s="15" t="s">
        <v>149</v>
      </c>
      <c r="G57" s="15" t="s">
        <v>348</v>
      </c>
      <c r="H57" s="15" t="s">
        <v>368</v>
      </c>
      <c r="I57" s="15" t="n">
        <v>2</v>
      </c>
      <c r="J57" s="16" t="n">
        <v>44963</v>
      </c>
      <c r="K57" s="17" t="n">
        <v>45013</v>
      </c>
      <c r="L57" s="18" t="s">
        <v>285</v>
      </c>
      <c r="M57" s="19" t="s">
        <v>44</v>
      </c>
      <c r="N57" s="42" t="s">
        <v>369</v>
      </c>
      <c r="O57" s="19" t="n">
        <v>998252114</v>
      </c>
      <c r="P57" s="21" t="s">
        <v>370</v>
      </c>
      <c r="Q57" s="19" t="s">
        <v>92</v>
      </c>
      <c r="R57" s="57" t="n">
        <v>44959</v>
      </c>
      <c r="S57" s="23" t="n">
        <v>44960</v>
      </c>
      <c r="T57" s="24" t="n">
        <v>3</v>
      </c>
      <c r="U57" s="24" t="n">
        <v>100</v>
      </c>
      <c r="V57" s="25" t="s">
        <v>60</v>
      </c>
      <c r="W57" s="107" t="n">
        <v>44965</v>
      </c>
      <c r="X57" s="108" t="s">
        <v>371</v>
      </c>
      <c r="Y57" s="28" t="str">
        <f aca="false">IF(V57="si","Aprobada","En Revisión")</f>
        <v>Aprobada</v>
      </c>
      <c r="Z57" s="18" t="s">
        <v>372</v>
      </c>
      <c r="AA57" s="61" t="s">
        <v>50</v>
      </c>
      <c r="AB57" s="45" t="s">
        <v>63</v>
      </c>
      <c r="AC57" s="32" t="n">
        <f aca="true">K57-TODAY()</f>
        <v>-237</v>
      </c>
      <c r="AD57" s="32" t="str">
        <f aca="false">IF(X57&gt;1,"Ingresado","En Proceso")</f>
        <v>Ingresado</v>
      </c>
      <c r="AE57" s="33" t="str">
        <f aca="false">IF(AND(AC57&lt;=0),"Vencido",IF(AND(AC57&lt;31),"Realizar Cierre o Extensión de contrato",IF(AND(AC57&gt;30),"Vigente")))</f>
        <v>Vencido</v>
      </c>
      <c r="AF57" s="33" t="str">
        <f aca="false">IF(AND(AG57&gt;=1),"Contrato Finalizado","Contrato En Curso")</f>
        <v>Contrato Finalizado</v>
      </c>
      <c r="AG57" s="34" t="n">
        <v>372115</v>
      </c>
      <c r="AH57" s="63" t="s">
        <v>373</v>
      </c>
      <c r="AI57" s="40"/>
    </row>
    <row r="58" customFormat="false" ht="32.25" hidden="false" customHeight="true" outlineLevel="0" collapsed="false">
      <c r="A58" s="14" t="s">
        <v>37</v>
      </c>
      <c r="B58" s="15" t="s">
        <v>38</v>
      </c>
      <c r="C58" s="15" t="s">
        <v>53</v>
      </c>
      <c r="D58" s="15" t="s">
        <v>39</v>
      </c>
      <c r="E58" s="15" t="s">
        <v>374</v>
      </c>
      <c r="F58" s="15"/>
      <c r="G58" s="15" t="s">
        <v>375</v>
      </c>
      <c r="H58" s="15" t="s">
        <v>376</v>
      </c>
      <c r="I58" s="15" t="n">
        <v>7</v>
      </c>
      <c r="J58" s="16" t="n">
        <v>44991</v>
      </c>
      <c r="K58" s="17" t="n">
        <v>45291</v>
      </c>
      <c r="L58" s="64" t="s">
        <v>285</v>
      </c>
      <c r="M58" s="19" t="s">
        <v>44</v>
      </c>
      <c r="N58" s="19" t="s">
        <v>377</v>
      </c>
      <c r="O58" s="19"/>
      <c r="P58" s="21" t="s">
        <v>378</v>
      </c>
      <c r="Q58" s="47" t="s">
        <v>92</v>
      </c>
      <c r="R58" s="57" t="n">
        <v>45008</v>
      </c>
      <c r="S58" s="23" t="n">
        <v>45008</v>
      </c>
      <c r="T58" s="24" t="n">
        <v>3</v>
      </c>
      <c r="U58" s="24" t="n">
        <v>100</v>
      </c>
      <c r="V58" s="25" t="s">
        <v>60</v>
      </c>
      <c r="W58" s="107" t="n">
        <v>45012</v>
      </c>
      <c r="X58" s="108" t="n">
        <v>371016</v>
      </c>
      <c r="Y58" s="28" t="str">
        <f aca="false">IF(V58="si","Aprobada","En Revisión")</f>
        <v>Aprobada</v>
      </c>
      <c r="Z58" s="18" t="s">
        <v>379</v>
      </c>
      <c r="AA58" s="45" t="s">
        <v>50</v>
      </c>
      <c r="AB58" s="45" t="s">
        <v>102</v>
      </c>
      <c r="AC58" s="32" t="n">
        <f aca="true">K58-TODAY()</f>
        <v>41</v>
      </c>
      <c r="AD58" s="32" t="str">
        <f aca="false">IF(X58&gt;1,"Ingresado","En Proceso")</f>
        <v>Ingresado</v>
      </c>
      <c r="AE58" s="33" t="str">
        <f aca="false">IF(AND(AC58&lt;=0),"Vencido",IF(AND(AC58&lt;31),"Realizar Cierre o Extensión de contrato",IF(AND(AC58&gt;30),"Vigente")))</f>
        <v>Vigente</v>
      </c>
      <c r="AF58" s="33" t="str">
        <f aca="false">IF(AND(AG58&gt;=1),"Contrato Finalizado","Contrato En Curso")</f>
        <v>Contrato En Curso</v>
      </c>
      <c r="AG58" s="34"/>
      <c r="AH58" s="63"/>
      <c r="AI58" s="100"/>
    </row>
    <row r="59" customFormat="false" ht="32.25" hidden="false" customHeight="true" outlineLevel="0" collapsed="false">
      <c r="A59" s="14" t="s">
        <v>37</v>
      </c>
      <c r="B59" s="15" t="s">
        <v>38</v>
      </c>
      <c r="C59" s="15" t="s">
        <v>53</v>
      </c>
      <c r="D59" s="15" t="s">
        <v>39</v>
      </c>
      <c r="E59" s="15" t="s">
        <v>374</v>
      </c>
      <c r="F59" s="15" t="s">
        <v>143</v>
      </c>
      <c r="G59" s="15" t="s">
        <v>375</v>
      </c>
      <c r="H59" s="15" t="s">
        <v>380</v>
      </c>
      <c r="I59" s="15" t="n">
        <v>9</v>
      </c>
      <c r="J59" s="16" t="n">
        <v>45141</v>
      </c>
      <c r="K59" s="17" t="n">
        <v>45285</v>
      </c>
      <c r="L59" s="64" t="s">
        <v>285</v>
      </c>
      <c r="M59" s="19" t="s">
        <v>44</v>
      </c>
      <c r="N59" s="19" t="s">
        <v>381</v>
      </c>
      <c r="O59" s="19"/>
      <c r="P59" s="21"/>
      <c r="Q59" s="47" t="s">
        <v>382</v>
      </c>
      <c r="R59" s="57" t="n">
        <v>45146</v>
      </c>
      <c r="S59" s="23" t="n">
        <v>45150</v>
      </c>
      <c r="T59" s="24" t="n">
        <v>2</v>
      </c>
      <c r="U59" s="24" t="n">
        <v>100</v>
      </c>
      <c r="V59" s="25" t="s">
        <v>60</v>
      </c>
      <c r="W59" s="107" t="n">
        <v>45153</v>
      </c>
      <c r="X59" s="108" t="s">
        <v>383</v>
      </c>
      <c r="Y59" s="28" t="str">
        <f aca="false">IF(V59="si","Aprobada","En Revisión")</f>
        <v>Aprobada</v>
      </c>
      <c r="Z59" s="18" t="s">
        <v>384</v>
      </c>
      <c r="AA59" s="45" t="s">
        <v>50</v>
      </c>
      <c r="AB59" s="45" t="s">
        <v>74</v>
      </c>
      <c r="AC59" s="32"/>
      <c r="AD59" s="32" t="str">
        <f aca="false">IF(X59&gt;1,"Ingresado","En Proceso")</f>
        <v>Ingresado</v>
      </c>
      <c r="AE59" s="33" t="str">
        <f aca="false">IF(AND(AC59&lt;=0),"Vencido",IF(AND(AC59&lt;31),"Realizar Cierre o Extensión de contrato",IF(AND(AC59&gt;30),"Vigente")))</f>
        <v>Vencido</v>
      </c>
      <c r="AF59" s="33" t="str">
        <f aca="false">IF(AND(AG59&gt;=1),"Contrato Finalizado","Contrato En Curso")</f>
        <v>Contrato En Curso</v>
      </c>
      <c r="AG59" s="34"/>
      <c r="AH59" s="63"/>
      <c r="AI59" s="100"/>
    </row>
    <row r="60" customFormat="false" ht="32.25" hidden="false" customHeight="true" outlineLevel="0" collapsed="false">
      <c r="A60" s="14" t="s">
        <v>37</v>
      </c>
      <c r="B60" s="15" t="s">
        <v>38</v>
      </c>
      <c r="C60" s="15" t="s">
        <v>53</v>
      </c>
      <c r="D60" s="15" t="s">
        <v>39</v>
      </c>
      <c r="E60" s="15" t="s">
        <v>374</v>
      </c>
      <c r="F60" s="15" t="s">
        <v>385</v>
      </c>
      <c r="G60" s="15" t="s">
        <v>375</v>
      </c>
      <c r="H60" s="15" t="s">
        <v>386</v>
      </c>
      <c r="I60" s="15" t="n">
        <v>24</v>
      </c>
      <c r="J60" s="16" t="n">
        <v>45140</v>
      </c>
      <c r="K60" s="17" t="n">
        <v>45285</v>
      </c>
      <c r="L60" s="64" t="s">
        <v>285</v>
      </c>
      <c r="M60" s="19" t="s">
        <v>44</v>
      </c>
      <c r="N60" s="19" t="s">
        <v>387</v>
      </c>
      <c r="O60" s="19"/>
      <c r="P60" s="21"/>
      <c r="Q60" s="47" t="s">
        <v>382</v>
      </c>
      <c r="R60" s="57" t="n">
        <v>45147</v>
      </c>
      <c r="S60" s="23" t="n">
        <v>45149</v>
      </c>
      <c r="T60" s="24" t="n">
        <v>3</v>
      </c>
      <c r="U60" s="24" t="n">
        <v>100</v>
      </c>
      <c r="V60" s="25" t="s">
        <v>60</v>
      </c>
      <c r="W60" s="107" t="n">
        <v>45162</v>
      </c>
      <c r="X60" s="108" t="s">
        <v>388</v>
      </c>
      <c r="Y60" s="28" t="str">
        <f aca="false">IF(V60="si","Aprobada","En Revisión")</f>
        <v>Aprobada</v>
      </c>
      <c r="Z60" s="18" t="s">
        <v>389</v>
      </c>
      <c r="AA60" s="45" t="s">
        <v>50</v>
      </c>
      <c r="AB60" s="45" t="s">
        <v>74</v>
      </c>
      <c r="AC60" s="32"/>
      <c r="AD60" s="32" t="str">
        <f aca="false">IF(X60&gt;1,"Ingresado","En Proceso")</f>
        <v>Ingresado</v>
      </c>
      <c r="AE60" s="33" t="str">
        <f aca="false">IF(AND(AC60&lt;=0),"Vencido",IF(AND(AC60&lt;31),"Realizar Cierre o Extensión de contrato",IF(AND(AC60&gt;30),"Vigente")))</f>
        <v>Vencido</v>
      </c>
      <c r="AF60" s="33" t="str">
        <f aca="false">IF(AND(AG60&gt;=1),"Contrato Finalizado","Contrato En Curso")</f>
        <v>Contrato Finalizado</v>
      </c>
      <c r="AG60" s="34" t="n">
        <v>393362</v>
      </c>
      <c r="AH60" s="63"/>
      <c r="AI60" s="100"/>
    </row>
    <row r="61" customFormat="false" ht="32.25" hidden="false" customHeight="true" outlineLevel="0" collapsed="false">
      <c r="A61" s="14" t="s">
        <v>37</v>
      </c>
      <c r="B61" s="15" t="s">
        <v>38</v>
      </c>
      <c r="C61" s="15" t="s">
        <v>53</v>
      </c>
      <c r="D61" s="15" t="s">
        <v>39</v>
      </c>
      <c r="E61" s="15" t="s">
        <v>374</v>
      </c>
      <c r="F61" s="15" t="s">
        <v>390</v>
      </c>
      <c r="G61" s="15" t="s">
        <v>375</v>
      </c>
      <c r="H61" s="15" t="s">
        <v>391</v>
      </c>
      <c r="I61" s="15" t="n">
        <v>3</v>
      </c>
      <c r="J61" s="16" t="n">
        <v>45012</v>
      </c>
      <c r="K61" s="17" t="n">
        <v>45281</v>
      </c>
      <c r="L61" s="64" t="s">
        <v>285</v>
      </c>
      <c r="M61" s="19" t="s">
        <v>44</v>
      </c>
      <c r="N61" s="19" t="s">
        <v>392</v>
      </c>
      <c r="O61" s="42" t="s">
        <v>393</v>
      </c>
      <c r="P61" s="109" t="s">
        <v>394</v>
      </c>
      <c r="Q61" s="47" t="s">
        <v>92</v>
      </c>
      <c r="R61" s="68" t="n">
        <v>45009</v>
      </c>
      <c r="S61" s="92" t="n">
        <v>45009</v>
      </c>
      <c r="T61" s="24" t="n">
        <v>4</v>
      </c>
      <c r="U61" s="24" t="n">
        <v>100</v>
      </c>
      <c r="V61" s="25" t="s">
        <v>60</v>
      </c>
      <c r="W61" s="26" t="n">
        <v>45018</v>
      </c>
      <c r="X61" s="27" t="s">
        <v>395</v>
      </c>
      <c r="Y61" s="28" t="str">
        <f aca="false">IF(V61="si","Aprobada","En Revisión")</f>
        <v>Aprobada</v>
      </c>
      <c r="Z61" s="18" t="s">
        <v>396</v>
      </c>
      <c r="AA61" s="45" t="s">
        <v>50</v>
      </c>
      <c r="AB61" s="45" t="s">
        <v>397</v>
      </c>
      <c r="AC61" s="32" t="n">
        <f aca="true">K61-TODAY()</f>
        <v>31</v>
      </c>
      <c r="AD61" s="32" t="str">
        <f aca="false">IF(X61&gt;1,"Ingresado","En Proceso")</f>
        <v>Ingresado</v>
      </c>
      <c r="AE61" s="33" t="str">
        <f aca="false">IF(AND(AC61&lt;=0),"Vencido",IF(AND(AC61&lt;31),"Realizar Cierre o Extensión de contrato",IF(AND(AC61&gt;30),"Vigente")))</f>
        <v>Vigente</v>
      </c>
      <c r="AF61" s="33" t="str">
        <f aca="false">IF(AND(AG61&gt;=1),"Contrato Finalizado","Contrato En Curso")</f>
        <v>Contrato En Curso</v>
      </c>
      <c r="AG61" s="34"/>
      <c r="AH61" s="74"/>
      <c r="AI61" s="40"/>
    </row>
    <row r="62" customFormat="false" ht="32.25" hidden="false" customHeight="true" outlineLevel="0" collapsed="false">
      <c r="A62" s="14" t="s">
        <v>37</v>
      </c>
      <c r="B62" s="15" t="s">
        <v>38</v>
      </c>
      <c r="C62" s="15" t="s">
        <v>53</v>
      </c>
      <c r="D62" s="15" t="s">
        <v>39</v>
      </c>
      <c r="E62" s="15" t="s">
        <v>143</v>
      </c>
      <c r="F62" s="15"/>
      <c r="G62" s="15" t="s">
        <v>398</v>
      </c>
      <c r="H62" s="15" t="s">
        <v>399</v>
      </c>
      <c r="I62" s="15" t="n">
        <v>39</v>
      </c>
      <c r="J62" s="16" t="n">
        <v>45019</v>
      </c>
      <c r="K62" s="17" t="n">
        <v>45185</v>
      </c>
      <c r="L62" s="18" t="s">
        <v>285</v>
      </c>
      <c r="M62" s="19" t="s">
        <v>44</v>
      </c>
      <c r="N62" s="19" t="s">
        <v>400</v>
      </c>
      <c r="O62" s="19" t="n">
        <v>56972185427</v>
      </c>
      <c r="P62" s="21" t="s">
        <v>158</v>
      </c>
      <c r="Q62" s="19" t="s">
        <v>92</v>
      </c>
      <c r="R62" s="68" t="n">
        <v>45014</v>
      </c>
      <c r="S62" s="67" t="n">
        <v>45016</v>
      </c>
      <c r="T62" s="24" t="n">
        <v>3</v>
      </c>
      <c r="U62" s="24" t="n">
        <v>100</v>
      </c>
      <c r="V62" s="25" t="s">
        <v>60</v>
      </c>
      <c r="W62" s="26" t="n">
        <v>45026</v>
      </c>
      <c r="X62" s="110" t="n">
        <v>373066</v>
      </c>
      <c r="Y62" s="28" t="str">
        <f aca="false">IF(V62="si","Aprobada","En Revisión")</f>
        <v>Aprobada</v>
      </c>
      <c r="Z62" s="18" t="s">
        <v>401</v>
      </c>
      <c r="AA62" s="30" t="s">
        <v>50</v>
      </c>
      <c r="AB62" s="31" t="s">
        <v>74</v>
      </c>
      <c r="AC62" s="32" t="n">
        <f aca="true">K62-TODAY()</f>
        <v>-65</v>
      </c>
      <c r="AD62" s="32" t="str">
        <f aca="false">IF(X62&gt;1,"Ingresado","En Proceso")</f>
        <v>Ingresado</v>
      </c>
      <c r="AE62" s="33" t="str">
        <f aca="false">IF(AND(AC62&lt;=0),"Vencido",IF(AND(AC62&lt;31),"Realizar Cierre o Extensión de contrato",IF(AND(AC62&gt;30),"Vigente")))</f>
        <v>Vencido</v>
      </c>
      <c r="AF62" s="33" t="str">
        <f aca="false">IF(AND(AG62&gt;=1),"Contrato Finalizado","Contrato En Curso")</f>
        <v>Contrato Finalizado</v>
      </c>
      <c r="AG62" s="62" t="n">
        <v>391109</v>
      </c>
      <c r="AH62" s="74"/>
    </row>
    <row r="63" customFormat="false" ht="32.25" hidden="false" customHeight="true" outlineLevel="0" collapsed="false">
      <c r="A63" s="14" t="s">
        <v>37</v>
      </c>
      <c r="B63" s="15" t="s">
        <v>38</v>
      </c>
      <c r="C63" s="15" t="s">
        <v>53</v>
      </c>
      <c r="D63" s="15" t="s">
        <v>39</v>
      </c>
      <c r="E63" s="15" t="s">
        <v>143</v>
      </c>
      <c r="F63" s="15" t="s">
        <v>402</v>
      </c>
      <c r="G63" s="15" t="s">
        <v>398</v>
      </c>
      <c r="H63" s="15" t="s">
        <v>66</v>
      </c>
      <c r="I63" s="15" t="n">
        <v>2</v>
      </c>
      <c r="J63" s="111" t="n">
        <v>45027</v>
      </c>
      <c r="K63" s="17" t="n">
        <v>45187</v>
      </c>
      <c r="L63" s="18" t="s">
        <v>285</v>
      </c>
      <c r="M63" s="19" t="s">
        <v>44</v>
      </c>
      <c r="N63" s="42" t="s">
        <v>369</v>
      </c>
      <c r="O63" s="19"/>
      <c r="P63" s="21"/>
      <c r="Q63" s="19" t="s">
        <v>92</v>
      </c>
      <c r="R63" s="68" t="n">
        <v>45026</v>
      </c>
      <c r="S63" s="67" t="n">
        <v>45027</v>
      </c>
      <c r="T63" s="24" t="n">
        <v>3</v>
      </c>
      <c r="U63" s="24" t="n">
        <v>100</v>
      </c>
      <c r="V63" s="25" t="s">
        <v>48</v>
      </c>
      <c r="W63" s="26" t="n">
        <v>45035</v>
      </c>
      <c r="X63" s="110" t="s">
        <v>403</v>
      </c>
      <c r="Y63" s="28" t="str">
        <f aca="false">IF(V63="si","Aprobada","En Revisión")</f>
        <v>Aprobada</v>
      </c>
      <c r="Z63" s="112" t="s">
        <v>404</v>
      </c>
      <c r="AA63" s="30" t="s">
        <v>50</v>
      </c>
      <c r="AB63" s="31" t="s">
        <v>63</v>
      </c>
      <c r="AC63" s="32" t="n">
        <f aca="true">K63-TODAY()</f>
        <v>-63</v>
      </c>
      <c r="AD63" s="32" t="str">
        <f aca="false">IF(X63&gt;1,"Ingresado","En Proceso")</f>
        <v>Ingresado</v>
      </c>
      <c r="AE63" s="33" t="str">
        <f aca="false">IF(AND(AC63&lt;=0),"Vencido",IF(AND(AC63&lt;31),"Realizar Cierre o Extensión de contrato",IF(AND(AC63&gt;30),"Vigente")))</f>
        <v>Vencido</v>
      </c>
      <c r="AF63" s="33" t="str">
        <f aca="false">IF(AND(AG63&gt;=1),"Contrato Finalizado","Contrato En Curso")</f>
        <v>Contrato Finalizado</v>
      </c>
      <c r="AG63" s="62" t="n">
        <v>384675</v>
      </c>
      <c r="AH63" s="74"/>
    </row>
    <row r="64" customFormat="false" ht="32.25" hidden="false" customHeight="true" outlineLevel="0" collapsed="false">
      <c r="A64" s="14" t="s">
        <v>37</v>
      </c>
      <c r="B64" s="15" t="s">
        <v>38</v>
      </c>
      <c r="C64" s="15" t="s">
        <v>53</v>
      </c>
      <c r="D64" s="15" t="s">
        <v>39</v>
      </c>
      <c r="E64" s="15" t="s">
        <v>69</v>
      </c>
      <c r="F64" s="15"/>
      <c r="G64" s="15" t="s">
        <v>405</v>
      </c>
      <c r="H64" s="15" t="s">
        <v>406</v>
      </c>
      <c r="I64" s="15" t="n">
        <v>6</v>
      </c>
      <c r="J64" s="111" t="n">
        <v>45119</v>
      </c>
      <c r="K64" s="17" t="n">
        <v>45455</v>
      </c>
      <c r="L64" s="18" t="s">
        <v>285</v>
      </c>
      <c r="M64" s="19" t="s">
        <v>44</v>
      </c>
      <c r="N64" s="42" t="s">
        <v>407</v>
      </c>
      <c r="O64" s="19"/>
      <c r="P64" s="21"/>
      <c r="Q64" s="19" t="s">
        <v>92</v>
      </c>
      <c r="R64" s="68" t="n">
        <v>45149</v>
      </c>
      <c r="S64" s="67" t="n">
        <v>45150</v>
      </c>
      <c r="T64" s="24" t="n">
        <v>4</v>
      </c>
      <c r="U64" s="24" t="n">
        <v>100</v>
      </c>
      <c r="V64" s="25" t="s">
        <v>60</v>
      </c>
      <c r="W64" s="26" t="n">
        <v>45149</v>
      </c>
      <c r="X64" s="110" t="s">
        <v>408</v>
      </c>
      <c r="Y64" s="28" t="str">
        <f aca="false">IF(V64="si","Aprobada","En Revisión")</f>
        <v>Aprobada</v>
      </c>
      <c r="Z64" s="112" t="s">
        <v>409</v>
      </c>
      <c r="AA64" s="30"/>
      <c r="AB64" s="31"/>
      <c r="AC64" s="32"/>
      <c r="AD64" s="32" t="str">
        <f aca="false">IF(X64&gt;1,"Ingresado","En Proceso")</f>
        <v>Ingresado</v>
      </c>
      <c r="AE64" s="33" t="str">
        <f aca="false">IF(AND(AC64&lt;=0),"Vencido",IF(AND(AC64&lt;31),"Realizar Cierre o Extensión de contrato",IF(AND(AC64&gt;30),"Vigente")))</f>
        <v>Vencido</v>
      </c>
      <c r="AF64" s="33" t="str">
        <f aca="false">IF(AND(AG64&gt;=1),"Contrato Finalizado","Contrato En Curso")</f>
        <v>Contrato En Curso</v>
      </c>
      <c r="AG64" s="62"/>
      <c r="AH64" s="74"/>
    </row>
    <row r="65" customFormat="false" ht="32.25" hidden="false" customHeight="true" outlineLevel="0" collapsed="false">
      <c r="A65" s="14" t="s">
        <v>229</v>
      </c>
      <c r="B65" s="15" t="s">
        <v>410</v>
      </c>
      <c r="C65" s="15" t="s">
        <v>53</v>
      </c>
      <c r="D65" s="15" t="s">
        <v>39</v>
      </c>
      <c r="E65" s="15" t="s">
        <v>69</v>
      </c>
      <c r="F65" s="15"/>
      <c r="G65" s="15" t="s">
        <v>411</v>
      </c>
      <c r="H65" s="113" t="s">
        <v>406</v>
      </c>
      <c r="I65" s="15" t="n">
        <v>6</v>
      </c>
      <c r="J65" s="16" t="n">
        <v>45050</v>
      </c>
      <c r="K65" s="17" t="n">
        <v>45076</v>
      </c>
      <c r="L65" s="18" t="s">
        <v>285</v>
      </c>
      <c r="M65" s="19" t="s">
        <v>44</v>
      </c>
      <c r="N65" s="42" t="s">
        <v>407</v>
      </c>
      <c r="O65" s="19"/>
      <c r="P65" s="18"/>
      <c r="Q65" s="19" t="s">
        <v>92</v>
      </c>
      <c r="R65" s="68" t="n">
        <v>45051</v>
      </c>
      <c r="S65" s="67" t="n">
        <v>45051</v>
      </c>
      <c r="T65" s="24" t="n">
        <v>2</v>
      </c>
      <c r="U65" s="24" t="n">
        <v>100</v>
      </c>
      <c r="V65" s="25" t="s">
        <v>60</v>
      </c>
      <c r="W65" s="26" t="n">
        <v>45052</v>
      </c>
      <c r="X65" s="110" t="n">
        <v>376001</v>
      </c>
      <c r="Y65" s="28" t="str">
        <f aca="false">IF(V65="si","Aprobada","En Revisión")</f>
        <v>Aprobada</v>
      </c>
      <c r="Z65" s="18" t="s">
        <v>412</v>
      </c>
      <c r="AA65" s="30" t="s">
        <v>50</v>
      </c>
      <c r="AB65" s="31" t="s">
        <v>74</v>
      </c>
      <c r="AC65" s="32" t="n">
        <f aca="true">K65-TODAY()</f>
        <v>-174</v>
      </c>
      <c r="AD65" s="32" t="str">
        <f aca="false">IF(X65&gt;1,"Ingresado","En Proceso")</f>
        <v>Ingresado</v>
      </c>
      <c r="AE65" s="33" t="str">
        <f aca="false">IF(AND(AC65&lt;=0),"Vencido",IF(AND(AC65&lt;31),"Realizar Cierre o Extensión de contrato",IF(AND(AC65&gt;30),"Vigente")))</f>
        <v>Vencido</v>
      </c>
      <c r="AF65" s="33" t="str">
        <f aca="false">IF(AND(AG65&gt;=1),"Contrato Finalizado","Contrato En Curso")</f>
        <v>Contrato Finalizado</v>
      </c>
      <c r="AG65" s="62" t="n">
        <v>377322</v>
      </c>
      <c r="AH65" s="74"/>
    </row>
    <row r="66" customFormat="false" ht="32.25" hidden="false" customHeight="true" outlineLevel="0" collapsed="false">
      <c r="A66" s="14" t="s">
        <v>37</v>
      </c>
      <c r="B66" s="15" t="s">
        <v>38</v>
      </c>
      <c r="C66" s="15" t="s">
        <v>53</v>
      </c>
      <c r="D66" s="15" t="s">
        <v>39</v>
      </c>
      <c r="E66" s="15" t="s">
        <v>413</v>
      </c>
      <c r="F66" s="15"/>
      <c r="G66" s="15" t="s">
        <v>414</v>
      </c>
      <c r="H66" s="15" t="s">
        <v>415</v>
      </c>
      <c r="I66" s="15" t="n">
        <v>32</v>
      </c>
      <c r="J66" s="16" t="n">
        <v>45050</v>
      </c>
      <c r="K66" s="17" t="n">
        <v>45140</v>
      </c>
      <c r="L66" s="18" t="s">
        <v>285</v>
      </c>
      <c r="M66" s="19" t="s">
        <v>44</v>
      </c>
      <c r="N66" s="19" t="s">
        <v>174</v>
      </c>
      <c r="O66" s="19" t="n">
        <v>968318237</v>
      </c>
      <c r="P66" s="21" t="s">
        <v>416</v>
      </c>
      <c r="Q66" s="19" t="s">
        <v>92</v>
      </c>
      <c r="R66" s="68" t="n">
        <v>45053</v>
      </c>
      <c r="S66" s="67" t="n">
        <v>45055</v>
      </c>
      <c r="T66" s="24" t="n">
        <v>3</v>
      </c>
      <c r="U66" s="24" t="n">
        <v>100</v>
      </c>
      <c r="V66" s="25" t="s">
        <v>60</v>
      </c>
      <c r="W66" s="26" t="n">
        <v>45064</v>
      </c>
      <c r="X66" s="110" t="n">
        <v>377318</v>
      </c>
      <c r="Y66" s="28" t="str">
        <f aca="false">IF(V66="si","Aprobada","En Revisión")</f>
        <v>Aprobada</v>
      </c>
      <c r="Z66" s="18" t="s">
        <v>417</v>
      </c>
      <c r="AA66" s="30" t="s">
        <v>62</v>
      </c>
      <c r="AB66" s="31" t="s">
        <v>63</v>
      </c>
      <c r="AC66" s="32" t="n">
        <f aca="true">K66-TODAY()</f>
        <v>-110</v>
      </c>
      <c r="AD66" s="32" t="str">
        <f aca="false">IF(X66&gt;1,"Ingresado","En Proceso")</f>
        <v>Ingresado</v>
      </c>
      <c r="AE66" s="33" t="str">
        <f aca="false">IF(AND(AC66&lt;=0),"Vencido",IF(AND(AC66&lt;31),"Realizar Cierre o Extensión de contrato",IF(AND(AC66&gt;30),"Vigente")))</f>
        <v>Vencido</v>
      </c>
      <c r="AF66" s="33" t="str">
        <f aca="false">IF(AND(AG66&gt;=1),"Contrato Finalizado","Contrato En Curso")</f>
        <v>Contrato Finalizado</v>
      </c>
      <c r="AG66" s="62" t="n">
        <v>384974</v>
      </c>
      <c r="AH66" s="74" t="s">
        <v>418</v>
      </c>
    </row>
    <row r="67" customFormat="false" ht="32.25" hidden="false" customHeight="true" outlineLevel="0" collapsed="false">
      <c r="A67" s="14" t="s">
        <v>37</v>
      </c>
      <c r="B67" s="15" t="s">
        <v>38</v>
      </c>
      <c r="C67" s="15" t="s">
        <v>53</v>
      </c>
      <c r="D67" s="15" t="s">
        <v>39</v>
      </c>
      <c r="E67" s="15" t="s">
        <v>171</v>
      </c>
      <c r="F67" s="15" t="s">
        <v>324</v>
      </c>
      <c r="G67" s="15" t="s">
        <v>332</v>
      </c>
      <c r="H67" s="15" t="s">
        <v>328</v>
      </c>
      <c r="I67" s="15" t="n">
        <v>4</v>
      </c>
      <c r="J67" s="16" t="n">
        <v>45071</v>
      </c>
      <c r="K67" s="17" t="n">
        <v>45189</v>
      </c>
      <c r="L67" s="18" t="s">
        <v>285</v>
      </c>
      <c r="M67" s="19" t="s">
        <v>44</v>
      </c>
      <c r="N67" s="42" t="s">
        <v>419</v>
      </c>
      <c r="O67" s="19"/>
      <c r="P67" s="21"/>
      <c r="Q67" s="19" t="s">
        <v>92</v>
      </c>
      <c r="R67" s="68" t="n">
        <v>45068</v>
      </c>
      <c r="S67" s="67" t="n">
        <v>45068</v>
      </c>
      <c r="T67" s="24" t="n">
        <v>2</v>
      </c>
      <c r="U67" s="24" t="n">
        <v>100</v>
      </c>
      <c r="V67" s="25" t="s">
        <v>60</v>
      </c>
      <c r="W67" s="26" t="n">
        <v>45068</v>
      </c>
      <c r="X67" s="110" t="n">
        <v>377524</v>
      </c>
      <c r="Y67" s="28" t="str">
        <f aca="false">IF(V67="si","Aprobada","En Revisión")</f>
        <v>Aprobada</v>
      </c>
      <c r="Z67" s="18" t="s">
        <v>420</v>
      </c>
      <c r="AA67" s="30" t="s">
        <v>50</v>
      </c>
      <c r="AB67" s="31" t="s">
        <v>74</v>
      </c>
      <c r="AC67" s="32" t="n">
        <f aca="true">K67-TODAY()</f>
        <v>-61</v>
      </c>
      <c r="AD67" s="32" t="str">
        <f aca="false">IF(X67&gt;1,"Ingresado","En Proceso")</f>
        <v>Ingresado</v>
      </c>
      <c r="AE67" s="33" t="str">
        <f aca="false">IF(AND(AC67&lt;=0),"Vencido",IF(AND(AC67&lt;31),"Realizar Cierre o Extensión de contrato",IF(AND(AC67&gt;30),"Vigente")))</f>
        <v>Vencido</v>
      </c>
      <c r="AF67" s="33" t="str">
        <f aca="false">IF(AND(AG67&gt;=1),"Contrato Finalizado","Contrato En Curso")</f>
        <v>Contrato Finalizado</v>
      </c>
      <c r="AG67" s="62" t="n">
        <v>392265</v>
      </c>
      <c r="AH67" s="74"/>
    </row>
    <row r="68" customFormat="false" ht="32.25" hidden="false" customHeight="true" outlineLevel="0" collapsed="false">
      <c r="A68" s="14" t="s">
        <v>37</v>
      </c>
      <c r="B68" s="15" t="s">
        <v>38</v>
      </c>
      <c r="C68" s="15" t="s">
        <v>53</v>
      </c>
      <c r="D68" s="15" t="s">
        <v>39</v>
      </c>
      <c r="E68" s="15" t="s">
        <v>143</v>
      </c>
      <c r="F68" s="15"/>
      <c r="G68" s="15" t="s">
        <v>421</v>
      </c>
      <c r="H68" s="15" t="s">
        <v>422</v>
      </c>
      <c r="I68" s="15" t="n">
        <v>47</v>
      </c>
      <c r="J68" s="16" t="n">
        <v>45062</v>
      </c>
      <c r="K68" s="17" t="n">
        <v>45196</v>
      </c>
      <c r="L68" s="18" t="s">
        <v>285</v>
      </c>
      <c r="M68" s="19" t="s">
        <v>44</v>
      </c>
      <c r="N68" s="19" t="s">
        <v>400</v>
      </c>
      <c r="O68" s="19" t="n">
        <v>56972185427</v>
      </c>
      <c r="P68" s="21" t="s">
        <v>158</v>
      </c>
      <c r="Q68" s="19" t="s">
        <v>92</v>
      </c>
      <c r="R68" s="68" t="n">
        <v>45106</v>
      </c>
      <c r="S68" s="67" t="s">
        <v>423</v>
      </c>
      <c r="T68" s="24" t="n">
        <v>3</v>
      </c>
      <c r="U68" s="24" t="n">
        <v>100</v>
      </c>
      <c r="V68" s="25" t="s">
        <v>48</v>
      </c>
      <c r="W68" s="26" t="n">
        <v>45089</v>
      </c>
      <c r="X68" s="110" t="s">
        <v>424</v>
      </c>
      <c r="Y68" s="28" t="str">
        <f aca="false">IF(V68="si","Aprobada","En Revisión")</f>
        <v>Aprobada</v>
      </c>
      <c r="Z68" s="18" t="s">
        <v>425</v>
      </c>
      <c r="AA68" s="30" t="s">
        <v>50</v>
      </c>
      <c r="AB68" s="31" t="s">
        <v>74</v>
      </c>
      <c r="AC68" s="32" t="n">
        <f aca="true">K68-TODAY()</f>
        <v>-54</v>
      </c>
      <c r="AD68" s="32" t="str">
        <f aca="false">IF(X68&gt;1,"Ingresado","En Proceso")</f>
        <v>Ingresado</v>
      </c>
      <c r="AE68" s="33" t="str">
        <f aca="false">IF(AND(AC68&lt;=0),"Vencido",IF(AND(AC68&lt;31),"Realizar Cierre o Extensión de contrato",IF(AND(AC68&gt;30),"Vigente")))</f>
        <v>Vencido</v>
      </c>
      <c r="AF68" s="33" t="str">
        <f aca="false">IF(AND(AG68&gt;=1),"Contrato Finalizado","Contrato En Curso")</f>
        <v>Contrato Finalizado</v>
      </c>
      <c r="AG68" s="62" t="n">
        <v>392204</v>
      </c>
      <c r="AH68" s="74"/>
    </row>
    <row r="69" customFormat="false" ht="32.25" hidden="false" customHeight="true" outlineLevel="0" collapsed="false">
      <c r="A69" s="14" t="s">
        <v>37</v>
      </c>
      <c r="B69" s="15" t="s">
        <v>38</v>
      </c>
      <c r="C69" s="15" t="s">
        <v>53</v>
      </c>
      <c r="D69" s="15" t="s">
        <v>39</v>
      </c>
      <c r="E69" s="15" t="s">
        <v>426</v>
      </c>
      <c r="F69" s="15"/>
      <c r="G69" s="15" t="s">
        <v>427</v>
      </c>
      <c r="H69" s="15" t="s">
        <v>428</v>
      </c>
      <c r="I69" s="15" t="n">
        <v>6</v>
      </c>
      <c r="J69" s="114" t="n">
        <v>45086</v>
      </c>
      <c r="K69" s="115" t="n">
        <v>45768</v>
      </c>
      <c r="L69" s="18" t="s">
        <v>285</v>
      </c>
      <c r="M69" s="19" t="s">
        <v>44</v>
      </c>
      <c r="N69" s="116" t="s">
        <v>429</v>
      </c>
      <c r="O69" s="19"/>
      <c r="P69" s="21"/>
      <c r="Q69" s="19" t="s">
        <v>92</v>
      </c>
      <c r="R69" s="68" t="n">
        <v>45079</v>
      </c>
      <c r="S69" s="67" t="n">
        <v>45080</v>
      </c>
      <c r="T69" s="24" t="n">
        <v>4</v>
      </c>
      <c r="U69" s="24" t="n">
        <v>100</v>
      </c>
      <c r="V69" s="25" t="s">
        <v>60</v>
      </c>
      <c r="W69" s="26" t="n">
        <v>45093</v>
      </c>
      <c r="X69" s="110" t="n">
        <v>379335</v>
      </c>
      <c r="Y69" s="28" t="str">
        <f aca="false">IF(V69="si","Aprobada","En Revisión")</f>
        <v>Aprobada</v>
      </c>
      <c r="Z69" s="18" t="s">
        <v>430</v>
      </c>
      <c r="AA69" s="30" t="s">
        <v>50</v>
      </c>
      <c r="AB69" s="31" t="s">
        <v>74</v>
      </c>
      <c r="AC69" s="32" t="n">
        <f aca="true">K69-TODAY()</f>
        <v>518</v>
      </c>
      <c r="AD69" s="32" t="str">
        <f aca="false">IF(X69&gt;1,"Ingresado","En Proceso")</f>
        <v>Ingresado</v>
      </c>
      <c r="AE69" s="33" t="str">
        <f aca="false">IF(AND(AC69&lt;=0),"Vencido",IF(AND(AC69&lt;31),"Realizar Cierre o Extensión de contrato",IF(AND(AC69&gt;30),"Vigente")))</f>
        <v>Vigente</v>
      </c>
      <c r="AF69" s="33" t="str">
        <f aca="false">IF(AND(AG69&gt;=1),"Contrato Finalizado","Contrato En Curso")</f>
        <v>Contrato En Curso</v>
      </c>
      <c r="AG69" s="62"/>
      <c r="AH69" s="74"/>
    </row>
    <row r="70" customFormat="false" ht="32.25" hidden="false" customHeight="true" outlineLevel="0" collapsed="false">
      <c r="A70" s="14" t="s">
        <v>37</v>
      </c>
      <c r="B70" s="15" t="s">
        <v>38</v>
      </c>
      <c r="C70" s="15" t="s">
        <v>53</v>
      </c>
      <c r="D70" s="15" t="s">
        <v>53</v>
      </c>
      <c r="E70" s="15" t="s">
        <v>143</v>
      </c>
      <c r="F70" s="15"/>
      <c r="G70" s="15" t="s">
        <v>431</v>
      </c>
      <c r="H70" s="15" t="s">
        <v>349</v>
      </c>
      <c r="I70" s="15" t="n">
        <v>10</v>
      </c>
      <c r="J70" s="114" t="n">
        <v>45211</v>
      </c>
      <c r="K70" s="115" t="n">
        <v>45505</v>
      </c>
      <c r="L70" s="18" t="s">
        <v>285</v>
      </c>
      <c r="M70" s="19" t="s">
        <v>44</v>
      </c>
      <c r="N70" s="116" t="s">
        <v>432</v>
      </c>
      <c r="O70" s="19" t="n">
        <v>56981364399</v>
      </c>
      <c r="P70" s="21" t="s">
        <v>433</v>
      </c>
      <c r="Q70" s="19" t="s">
        <v>434</v>
      </c>
      <c r="R70" s="68" t="n">
        <v>45208</v>
      </c>
      <c r="S70" s="67" t="n">
        <v>45209</v>
      </c>
      <c r="T70" s="24" t="n">
        <v>3</v>
      </c>
      <c r="U70" s="24" t="n">
        <v>100</v>
      </c>
      <c r="V70" s="25"/>
      <c r="W70" s="26"/>
      <c r="X70" s="110"/>
      <c r="Y70" s="28" t="str">
        <f aca="false">IF(V70="si","Aprobada","En Revisión")</f>
        <v>En Revisión</v>
      </c>
      <c r="Z70" s="18"/>
      <c r="AA70" s="30"/>
      <c r="AB70" s="31"/>
      <c r="AC70" s="32"/>
      <c r="AD70" s="32" t="str">
        <f aca="false">IF(X70&gt;1,"Ingresado","En Proceso")</f>
        <v>En Proceso</v>
      </c>
      <c r="AE70" s="33" t="str">
        <f aca="false">IF(AND(AC70&lt;=0),"Vencido",IF(AND(AC70&lt;31),"Realizar Cierre o Extensión de contrato",IF(AND(AC70&gt;30),"Vigente")))</f>
        <v>Vencido</v>
      </c>
      <c r="AF70" s="33" t="str">
        <f aca="false">IF(AND(AG70&gt;=1),"Contrato Finalizado","Contrato En Curso")</f>
        <v>Contrato En Curso</v>
      </c>
      <c r="AG70" s="62"/>
      <c r="AH70" s="74"/>
    </row>
    <row r="71" customFormat="false" ht="32.25" hidden="false" customHeight="true" outlineLevel="0" collapsed="false">
      <c r="A71" s="14" t="s">
        <v>37</v>
      </c>
      <c r="B71" s="15" t="s">
        <v>38</v>
      </c>
      <c r="C71" s="15" t="s">
        <v>53</v>
      </c>
      <c r="D71" s="15" t="s">
        <v>39</v>
      </c>
      <c r="E71" s="15" t="s">
        <v>143</v>
      </c>
      <c r="F71" s="15" t="s">
        <v>180</v>
      </c>
      <c r="G71" s="15" t="s">
        <v>421</v>
      </c>
      <c r="H71" s="15" t="s">
        <v>435</v>
      </c>
      <c r="I71" s="15" t="n">
        <v>2</v>
      </c>
      <c r="J71" s="16" t="n">
        <v>45078</v>
      </c>
      <c r="K71" s="17" t="n">
        <v>45196</v>
      </c>
      <c r="L71" s="18" t="s">
        <v>285</v>
      </c>
      <c r="M71" s="19" t="s">
        <v>44</v>
      </c>
      <c r="N71" s="42" t="s">
        <v>436</v>
      </c>
      <c r="O71" s="19"/>
      <c r="P71" s="21"/>
      <c r="Q71" s="19" t="s">
        <v>92</v>
      </c>
      <c r="R71" s="68" t="n">
        <v>45081</v>
      </c>
      <c r="S71" s="67" t="n">
        <v>45084</v>
      </c>
      <c r="T71" s="24" t="n">
        <v>3</v>
      </c>
      <c r="U71" s="24" t="n">
        <v>100</v>
      </c>
      <c r="V71" s="25" t="s">
        <v>60</v>
      </c>
      <c r="W71" s="26" t="n">
        <v>45093</v>
      </c>
      <c r="X71" s="110" t="n">
        <v>379269</v>
      </c>
      <c r="Y71" s="28" t="str">
        <f aca="false">IF(V71="si","Aprobada","En Revisión")</f>
        <v>Aprobada</v>
      </c>
      <c r="Z71" s="18" t="s">
        <v>437</v>
      </c>
      <c r="AA71" s="30" t="s">
        <v>50</v>
      </c>
      <c r="AB71" s="31"/>
      <c r="AC71" s="32" t="n">
        <f aca="true">K71-TODAY()</f>
        <v>-54</v>
      </c>
      <c r="AD71" s="32" t="str">
        <f aca="false">IF(X71&gt;1,"Ingresado","En Proceso")</f>
        <v>Ingresado</v>
      </c>
      <c r="AE71" s="33" t="str">
        <f aca="false">IF(AND(AC71&lt;=0),"Vencido",IF(AND(AC71&lt;31),"Realizar Cierre o Extensión de contrato",IF(AND(AC71&gt;30),"Vigente")))</f>
        <v>Vencido</v>
      </c>
      <c r="AF71" s="33" t="str">
        <f aca="false">IF(AND(AG71&gt;=1),"Contrato Finalizado","Contrato En Curso")</f>
        <v>Contrato Finalizado</v>
      </c>
      <c r="AG71" s="62" t="n">
        <v>392205</v>
      </c>
      <c r="AH71" s="74"/>
    </row>
    <row r="72" customFormat="false" ht="32.25" hidden="false" customHeight="true" outlineLevel="0" collapsed="false">
      <c r="A72" s="14" t="s">
        <v>229</v>
      </c>
      <c r="B72" s="15" t="s">
        <v>38</v>
      </c>
      <c r="C72" s="15" t="s">
        <v>53</v>
      </c>
      <c r="D72" s="15" t="s">
        <v>39</v>
      </c>
      <c r="E72" s="15" t="s">
        <v>438</v>
      </c>
      <c r="F72" s="15"/>
      <c r="G72" s="15" t="s">
        <v>439</v>
      </c>
      <c r="H72" s="15" t="s">
        <v>440</v>
      </c>
      <c r="I72" s="15" t="n">
        <v>5</v>
      </c>
      <c r="J72" s="16" t="n">
        <v>44986</v>
      </c>
      <c r="K72" s="17" t="n">
        <v>45413</v>
      </c>
      <c r="L72" s="18" t="s">
        <v>285</v>
      </c>
      <c r="M72" s="19" t="s">
        <v>44</v>
      </c>
      <c r="N72" s="19" t="s">
        <v>441</v>
      </c>
      <c r="O72" s="19" t="n">
        <v>56991414648</v>
      </c>
      <c r="P72" s="21" t="s">
        <v>442</v>
      </c>
      <c r="Q72" s="19" t="s">
        <v>92</v>
      </c>
      <c r="R72" s="68" t="n">
        <v>45111</v>
      </c>
      <c r="S72" s="67" t="n">
        <v>45120</v>
      </c>
      <c r="T72" s="24" t="n">
        <v>2</v>
      </c>
      <c r="U72" s="24" t="n">
        <v>57</v>
      </c>
      <c r="V72" s="25"/>
      <c r="W72" s="26"/>
      <c r="X72" s="110"/>
      <c r="Y72" s="28" t="str">
        <f aca="false">IF(V72="si","Aprobada","En Revisión")</f>
        <v>En Revisión</v>
      </c>
      <c r="Z72" s="18" t="s">
        <v>443</v>
      </c>
      <c r="AA72" s="30" t="s">
        <v>50</v>
      </c>
      <c r="AB72" s="31" t="s">
        <v>74</v>
      </c>
      <c r="AC72" s="32" t="n">
        <f aca="true">K72-TODAY()</f>
        <v>163</v>
      </c>
      <c r="AD72" s="32" t="str">
        <f aca="false">IF(X72&gt;1,"Ingresado","En Proceso")</f>
        <v>En Proceso</v>
      </c>
      <c r="AE72" s="33" t="str">
        <f aca="false">IF(AND(AC72&lt;=0),"Vencido",IF(AND(AC72&lt;31),"Realizar Cierre o Extensión de contrato",IF(AND(AC72&gt;30),"Vigente")))</f>
        <v>Vigente</v>
      </c>
      <c r="AF72" s="33" t="str">
        <f aca="false">IF(AND(AG72&gt;=1),"Contrato Finalizado","Contrato En Curso")</f>
        <v>Contrato En Curso</v>
      </c>
      <c r="AG72" s="62"/>
      <c r="AH72" s="74"/>
    </row>
    <row r="73" customFormat="false" ht="32.25" hidden="false" customHeight="true" outlineLevel="0" collapsed="false">
      <c r="A73" s="14" t="s">
        <v>37</v>
      </c>
      <c r="B73" s="15" t="s">
        <v>38</v>
      </c>
      <c r="C73" s="15" t="s">
        <v>53</v>
      </c>
      <c r="D73" s="15" t="s">
        <v>444</v>
      </c>
      <c r="E73" s="15" t="s">
        <v>374</v>
      </c>
      <c r="F73" s="15" t="s">
        <v>307</v>
      </c>
      <c r="G73" s="15" t="s">
        <v>375</v>
      </c>
      <c r="H73" s="15" t="s">
        <v>445</v>
      </c>
      <c r="I73" s="15" t="n">
        <v>2</v>
      </c>
      <c r="J73" s="16" t="n">
        <v>45124</v>
      </c>
      <c r="K73" s="17" t="n">
        <v>45260</v>
      </c>
      <c r="L73" s="18" t="s">
        <v>285</v>
      </c>
      <c r="M73" s="19" t="s">
        <v>44</v>
      </c>
      <c r="N73" s="42" t="s">
        <v>446</v>
      </c>
      <c r="O73" s="19"/>
      <c r="P73" s="21"/>
      <c r="Q73" s="19" t="s">
        <v>92</v>
      </c>
      <c r="R73" s="68" t="n">
        <v>45129</v>
      </c>
      <c r="S73" s="67" t="n">
        <v>45129</v>
      </c>
      <c r="T73" s="24" t="n">
        <v>2</v>
      </c>
      <c r="U73" s="24" t="n">
        <v>100</v>
      </c>
      <c r="V73" s="25" t="s">
        <v>60</v>
      </c>
      <c r="W73" s="26" t="n">
        <v>45134</v>
      </c>
      <c r="X73" s="110" t="n">
        <v>384403</v>
      </c>
      <c r="Y73" s="28" t="str">
        <f aca="false">IF(V73="si","Aprobada","En Revisión")</f>
        <v>Aprobada</v>
      </c>
      <c r="Z73" s="18" t="s">
        <v>447</v>
      </c>
      <c r="AA73" s="30" t="s">
        <v>50</v>
      </c>
      <c r="AB73" s="31" t="s">
        <v>74</v>
      </c>
      <c r="AC73" s="32" t="n">
        <f aca="true">K73-TODAY()</f>
        <v>10</v>
      </c>
      <c r="AD73" s="32" t="str">
        <f aca="false">IF(X73&gt;1,"Ingresado","En Proceso")</f>
        <v>Ingresado</v>
      </c>
      <c r="AE73" s="33" t="str">
        <f aca="false">IF(AND(AC73&lt;=0),"Vencido",IF(AND(AC73&lt;31),"Realizar Cierre o Extensión de contrato",IF(AND(AC73&gt;30),"Vigente")))</f>
        <v>Realizar Cierre o Extensión de contrato</v>
      </c>
      <c r="AF73" s="33" t="str">
        <f aca="false">IF(AND(AG73&gt;=1),"Contrato Finalizado","Contrato En Curso")</f>
        <v>Contrato En Curso</v>
      </c>
      <c r="AG73" s="62"/>
      <c r="AH73" s="74"/>
    </row>
    <row r="74" customFormat="false" ht="32.25" hidden="false" customHeight="true" outlineLevel="0" collapsed="false">
      <c r="A74" s="14" t="s">
        <v>229</v>
      </c>
      <c r="B74" s="15" t="s">
        <v>38</v>
      </c>
      <c r="C74" s="15" t="s">
        <v>53</v>
      </c>
      <c r="D74" s="15" t="s">
        <v>39</v>
      </c>
      <c r="E74" s="15" t="s">
        <v>448</v>
      </c>
      <c r="F74" s="15"/>
      <c r="G74" s="15" t="s">
        <v>405</v>
      </c>
      <c r="H74" s="15" t="s">
        <v>449</v>
      </c>
      <c r="I74" s="15" t="n">
        <v>6</v>
      </c>
      <c r="J74" s="16" t="n">
        <v>45089</v>
      </c>
      <c r="K74" s="17" t="n">
        <v>45454</v>
      </c>
      <c r="L74" s="18" t="s">
        <v>285</v>
      </c>
      <c r="M74" s="19" t="s">
        <v>44</v>
      </c>
      <c r="N74" s="19" t="s">
        <v>450</v>
      </c>
      <c r="O74" s="19" t="n">
        <v>56942093867</v>
      </c>
      <c r="P74" s="21" t="s">
        <v>72</v>
      </c>
      <c r="Q74" s="19" t="s">
        <v>92</v>
      </c>
      <c r="R74" s="68" t="n">
        <v>45138</v>
      </c>
      <c r="S74" s="67" t="n">
        <v>45139</v>
      </c>
      <c r="T74" s="24" t="n">
        <v>4</v>
      </c>
      <c r="U74" s="24" t="n">
        <v>100</v>
      </c>
      <c r="V74" s="25" t="s">
        <v>60</v>
      </c>
      <c r="W74" s="26" t="n">
        <v>45149</v>
      </c>
      <c r="X74" s="110" t="s">
        <v>408</v>
      </c>
      <c r="Y74" s="28" t="str">
        <f aca="false">IF(V74="si","Aprobada","En Revisión")</f>
        <v>Aprobada</v>
      </c>
      <c r="Z74" s="117" t="s">
        <v>451</v>
      </c>
      <c r="AA74" s="30" t="s">
        <v>50</v>
      </c>
      <c r="AB74" s="31" t="s">
        <v>74</v>
      </c>
      <c r="AC74" s="32" t="n">
        <f aca="true">K74-TODAY()</f>
        <v>204</v>
      </c>
      <c r="AD74" s="32" t="str">
        <f aca="false">IF(X74&gt;1,"Ingresado","En Proceso")</f>
        <v>Ingresado</v>
      </c>
      <c r="AE74" s="33" t="str">
        <f aca="false">IF(AND(AC74&lt;=0),"Vencido",IF(AND(AC74&lt;31),"Realizar Cierre o Extensión de contrato",IF(AND(AC74&gt;30),"Vigente")))</f>
        <v>Vigente</v>
      </c>
      <c r="AF74" s="33" t="str">
        <f aca="false">IF(AND(AG74&gt;=1),"Contrato Finalizado","Contrato En Curso")</f>
        <v>Contrato En Curso</v>
      </c>
      <c r="AG74" s="62"/>
      <c r="AH74" s="74"/>
    </row>
    <row r="75" customFormat="false" ht="32.25" hidden="false" customHeight="true" outlineLevel="0" collapsed="false">
      <c r="A75" s="14" t="s">
        <v>37</v>
      </c>
      <c r="B75" s="15" t="s">
        <v>38</v>
      </c>
      <c r="C75" s="15" t="s">
        <v>53</v>
      </c>
      <c r="D75" s="15" t="s">
        <v>444</v>
      </c>
      <c r="E75" s="15" t="s">
        <v>171</v>
      </c>
      <c r="F75" s="15"/>
      <c r="G75" s="15" t="s">
        <v>452</v>
      </c>
      <c r="H75" s="15" t="s">
        <v>453</v>
      </c>
      <c r="I75" s="15" t="n">
        <v>14</v>
      </c>
      <c r="J75" s="111" t="n">
        <v>45133</v>
      </c>
      <c r="K75" s="17" t="n">
        <v>45272</v>
      </c>
      <c r="L75" s="18" t="s">
        <v>285</v>
      </c>
      <c r="M75" s="19" t="s">
        <v>44</v>
      </c>
      <c r="N75" s="19" t="s">
        <v>174</v>
      </c>
      <c r="O75" s="19" t="n">
        <v>968318237</v>
      </c>
      <c r="P75" s="21" t="s">
        <v>416</v>
      </c>
      <c r="Q75" s="19" t="s">
        <v>92</v>
      </c>
      <c r="R75" s="68" t="n">
        <v>45141</v>
      </c>
      <c r="S75" s="67" t="n">
        <v>45143</v>
      </c>
      <c r="T75" s="24" t="n">
        <v>2</v>
      </c>
      <c r="U75" s="24" t="n">
        <v>100</v>
      </c>
      <c r="V75" s="25" t="s">
        <v>60</v>
      </c>
      <c r="W75" s="26" t="n">
        <v>45151</v>
      </c>
      <c r="X75" s="110" t="s">
        <v>454</v>
      </c>
      <c r="Y75" s="28" t="str">
        <f aca="false">IF(V75="si","Aprobada","En Revisión")</f>
        <v>Aprobada</v>
      </c>
      <c r="Z75" s="18" t="s">
        <v>455</v>
      </c>
      <c r="AA75" s="30" t="s">
        <v>50</v>
      </c>
      <c r="AB75" s="31" t="s">
        <v>63</v>
      </c>
      <c r="AC75" s="32" t="n">
        <f aca="true">K75-TODAY()</f>
        <v>22</v>
      </c>
      <c r="AD75" s="32" t="str">
        <f aca="false">IF(X75&gt;1,"Ingresado","En Proceso")</f>
        <v>Ingresado</v>
      </c>
      <c r="AE75" s="33" t="str">
        <f aca="false">IF(AND(AC75&lt;=0),"Vencido",IF(AND(AC75&lt;31),"Realizar Cierre o Extensión de contrato",IF(AND(AC75&gt;30),"Vigente")))</f>
        <v>Realizar Cierre o Extensión de contrato</v>
      </c>
      <c r="AF75" s="33" t="str">
        <f aca="false">IF(AND(AG75&gt;=1),"Contrato Finalizado","Contrato En Curso")</f>
        <v>Contrato En Curso</v>
      </c>
      <c r="AG75" s="62"/>
      <c r="AH75" s="74"/>
    </row>
    <row r="76" customFormat="false" ht="32.25" hidden="false" customHeight="true" outlineLevel="0" collapsed="false">
      <c r="A76" s="14" t="s">
        <v>37</v>
      </c>
      <c r="B76" s="15" t="s">
        <v>38</v>
      </c>
      <c r="C76" s="15" t="s">
        <v>53</v>
      </c>
      <c r="D76" s="15" t="s">
        <v>444</v>
      </c>
      <c r="E76" s="15" t="s">
        <v>171</v>
      </c>
      <c r="F76" s="15"/>
      <c r="G76" s="15" t="s">
        <v>452</v>
      </c>
      <c r="H76" s="15" t="s">
        <v>453</v>
      </c>
      <c r="I76" s="15" t="n">
        <v>4</v>
      </c>
      <c r="J76" s="16" t="n">
        <v>45196</v>
      </c>
      <c r="K76" s="17" t="n">
        <v>45272</v>
      </c>
      <c r="L76" s="18" t="s">
        <v>285</v>
      </c>
      <c r="M76" s="19" t="s">
        <v>44</v>
      </c>
      <c r="N76" s="19" t="s">
        <v>174</v>
      </c>
      <c r="O76" s="19" t="n">
        <v>968318238</v>
      </c>
      <c r="P76" s="21" t="s">
        <v>416</v>
      </c>
      <c r="Q76" s="19" t="s">
        <v>92</v>
      </c>
      <c r="R76" s="68" t="n">
        <v>45196</v>
      </c>
      <c r="S76" s="67" t="n">
        <v>45196</v>
      </c>
      <c r="T76" s="24" t="n">
        <v>1</v>
      </c>
      <c r="U76" s="24" t="n">
        <v>100</v>
      </c>
      <c r="V76" s="25" t="s">
        <v>48</v>
      </c>
      <c r="W76" s="26" t="n">
        <v>45197</v>
      </c>
      <c r="X76" s="110" t="n">
        <v>392336</v>
      </c>
      <c r="Y76" s="28" t="str">
        <f aca="false">IF(V76="si","Aprobada","En Revisión")</f>
        <v>Aprobada</v>
      </c>
      <c r="Z76" s="18" t="s">
        <v>456</v>
      </c>
      <c r="AA76" s="30" t="s">
        <v>50</v>
      </c>
      <c r="AB76" s="31" t="s">
        <v>63</v>
      </c>
      <c r="AC76" s="32" t="n">
        <f aca="true">K76-TODAY()</f>
        <v>22</v>
      </c>
      <c r="AD76" s="32" t="str">
        <f aca="false">IF(X76&gt;1,"Ingresado","En Proceso")</f>
        <v>Ingresado</v>
      </c>
      <c r="AE76" s="33" t="str">
        <f aca="false">IF(AND(AC76&lt;=0),"Vencido",IF(AND(AC76&lt;31),"Realizar Cierre o Extensión de contrato",IF(AND(AC76&gt;30),"Vigente")))</f>
        <v>Realizar Cierre o Extensión de contrato</v>
      </c>
      <c r="AF76" s="33" t="str">
        <f aca="false">IF(AND(AG76&gt;=1),"Contrato Finalizado","Contrato En Curso")</f>
        <v>Contrato En Curso</v>
      </c>
      <c r="AG76" s="62"/>
      <c r="AH76" s="74"/>
    </row>
    <row r="77" customFormat="false" ht="32.25" hidden="false" customHeight="true" outlineLevel="0" collapsed="false">
      <c r="A77" s="14" t="s">
        <v>37</v>
      </c>
      <c r="B77" s="15" t="s">
        <v>38</v>
      </c>
      <c r="C77" s="15" t="s">
        <v>53</v>
      </c>
      <c r="D77" s="15" t="s">
        <v>39</v>
      </c>
      <c r="E77" s="15" t="s">
        <v>143</v>
      </c>
      <c r="F77" s="15" t="s">
        <v>180</v>
      </c>
      <c r="G77" s="15" t="s">
        <v>375</v>
      </c>
      <c r="H77" s="15" t="s">
        <v>457</v>
      </c>
      <c r="I77" s="15" t="n">
        <v>2</v>
      </c>
      <c r="J77" s="16" t="s">
        <v>458</v>
      </c>
      <c r="K77" s="17" t="n">
        <v>45285</v>
      </c>
      <c r="L77" s="18" t="s">
        <v>285</v>
      </c>
      <c r="M77" s="19" t="s">
        <v>44</v>
      </c>
      <c r="N77" s="19" t="s">
        <v>459</v>
      </c>
      <c r="O77" s="19" t="s">
        <v>460</v>
      </c>
      <c r="P77" s="21" t="s">
        <v>461</v>
      </c>
      <c r="Q77" s="19" t="s">
        <v>462</v>
      </c>
      <c r="R77" s="68" t="n">
        <v>45203</v>
      </c>
      <c r="S77" s="67" t="n">
        <v>45026</v>
      </c>
      <c r="T77" s="24" t="n">
        <v>1</v>
      </c>
      <c r="U77" s="24" t="n">
        <v>20</v>
      </c>
      <c r="V77" s="25"/>
      <c r="W77" s="26"/>
      <c r="X77" s="110"/>
      <c r="Y77" s="28" t="str">
        <f aca="false">IF(V77="si","Aprobada","En Revisión")</f>
        <v>En Revisión</v>
      </c>
      <c r="Z77" s="18" t="s">
        <v>463</v>
      </c>
      <c r="AA77" s="30" t="s">
        <v>50</v>
      </c>
      <c r="AB77" s="31" t="s">
        <v>102</v>
      </c>
      <c r="AC77" s="32" t="n">
        <f aca="true">K77-TODAY()</f>
        <v>35</v>
      </c>
      <c r="AD77" s="32" t="str">
        <f aca="false">IF(X77&gt;1,"Ingresado","En Proceso")</f>
        <v>En Proceso</v>
      </c>
      <c r="AE77" s="33" t="str">
        <f aca="false">IF(AND(AC77&lt;=0),"Vencido",IF(AND(AC77&lt;31),"Realizar Cierre o Extensión de contrato",IF(AND(AC77&gt;30),"Vigente")))</f>
        <v>Vigente</v>
      </c>
      <c r="AF77" s="33" t="str">
        <f aca="false">IF(AND(AG77&gt;=1),"Contrato Finalizado","Contrato En Curso")</f>
        <v>Contrato En Curso</v>
      </c>
      <c r="AG77" s="62"/>
      <c r="AH77" s="74"/>
    </row>
    <row r="78" customFormat="false" ht="32.25" hidden="false" customHeight="true" outlineLevel="0" collapsed="false">
      <c r="A78" s="108" t="s">
        <v>37</v>
      </c>
      <c r="B78" s="118" t="s">
        <v>38</v>
      </c>
      <c r="C78" s="118" t="s">
        <v>53</v>
      </c>
      <c r="D78" s="118" t="s">
        <v>444</v>
      </c>
      <c r="E78" s="118" t="s">
        <v>171</v>
      </c>
      <c r="F78" s="118" t="s">
        <v>464</v>
      </c>
      <c r="G78" s="119" t="s">
        <v>452</v>
      </c>
      <c r="H78" s="120" t="s">
        <v>465</v>
      </c>
      <c r="I78" s="118" t="n">
        <v>2</v>
      </c>
      <c r="J78" s="121" t="n">
        <v>45133</v>
      </c>
      <c r="K78" s="121" t="n">
        <v>45272</v>
      </c>
      <c r="L78" s="122" t="s">
        <v>285</v>
      </c>
      <c r="M78" s="118" t="s">
        <v>44</v>
      </c>
      <c r="N78" s="118" t="s">
        <v>466</v>
      </c>
      <c r="O78" s="118"/>
      <c r="P78" s="123" t="s">
        <v>416</v>
      </c>
      <c r="Q78" s="120" t="s">
        <v>467</v>
      </c>
      <c r="R78" s="124" t="n">
        <v>45190</v>
      </c>
      <c r="S78" s="125" t="n">
        <v>45193</v>
      </c>
      <c r="T78" s="126" t="n">
        <v>1</v>
      </c>
      <c r="U78" s="126" t="n">
        <v>86</v>
      </c>
      <c r="V78" s="127" t="s">
        <v>48</v>
      </c>
      <c r="W78" s="84"/>
      <c r="X78" s="110"/>
      <c r="Y78" s="28" t="str">
        <f aca="false">IF(V78="si","Aprobada","En Revisión")</f>
        <v>Aprobada</v>
      </c>
      <c r="Z78" s="128" t="s">
        <v>468</v>
      </c>
      <c r="AA78" s="129" t="s">
        <v>50</v>
      </c>
      <c r="AB78" s="130" t="s">
        <v>74</v>
      </c>
      <c r="AC78" s="131"/>
      <c r="AD78" s="32" t="str">
        <f aca="false">IF(X78&gt;1,"Ingresado","En Proceso")</f>
        <v>En Proceso</v>
      </c>
      <c r="AE78" s="33" t="str">
        <f aca="false">IF(AND(AC78&lt;=0),"Vencido",IF(AND(AC78&lt;31),"Realizar Cierre o Extensión de contrato",IF(AND(AC78&gt;30),"Vigente")))</f>
        <v>Vencido</v>
      </c>
      <c r="AF78" s="33" t="str">
        <f aca="false">IF(AND(AG78&gt;=1),"Contrato Finalizado","Contrato En Curso")</f>
        <v>Contrato En Curso</v>
      </c>
      <c r="AG78" s="62"/>
      <c r="AH78" s="132"/>
    </row>
  </sheetData>
  <autoFilter ref="A1:AH78"/>
  <mergeCells count="3">
    <mergeCell ref="A1:P1"/>
    <mergeCell ref="Q1:Z1"/>
    <mergeCell ref="AA1:AH1"/>
  </mergeCells>
  <conditionalFormatting sqref="I3 I7:I8">
    <cfRule type="cellIs" priority="2" operator="equal" aboveAverage="0" equalAverage="0" bottom="0" percent="0" rank="0" text="" dxfId="16">
      <formula>"VENCIDO"</formula>
    </cfRule>
    <cfRule type="cellIs" priority="3" operator="equal" aboveAverage="0" equalAverage="0" bottom="0" percent="0" rank="0" text="" dxfId="17">
      <formula>"VIGENTE"</formula>
    </cfRule>
  </conditionalFormatting>
  <conditionalFormatting sqref="T79:U139 U78">
    <cfRule type="iconSet" priority="4">
      <iconSet iconSet="3TrafficLights1">
        <cfvo type="percent" val="0"/>
        <cfvo type="num" val="70"/>
        <cfvo type="num" val="100"/>
      </iconSet>
    </cfRule>
  </conditionalFormatting>
  <conditionalFormatting sqref="U3:U6 U10">
    <cfRule type="iconSet" priority="5">
      <iconSet iconSet="3TrafficLights1">
        <cfvo type="percent" val="0"/>
        <cfvo type="num" val="70"/>
        <cfvo type="num" val="100"/>
      </iconSet>
    </cfRule>
  </conditionalFormatting>
  <conditionalFormatting sqref="U7:U8">
    <cfRule type="iconSet" priority="6">
      <iconSet iconSet="3TrafficLights1">
        <cfvo type="percent" val="0"/>
        <cfvo type="num" val="70"/>
        <cfvo type="num" val="100"/>
      </iconSet>
    </cfRule>
  </conditionalFormatting>
  <conditionalFormatting sqref="U26:U27">
    <cfRule type="iconSet" priority="7">
      <iconSet iconSet="3TrafficLights1">
        <cfvo type="percent" val="0"/>
        <cfvo type="num" val="70"/>
        <cfvo type="num" val="100"/>
      </iconSet>
    </cfRule>
  </conditionalFormatting>
  <conditionalFormatting sqref="U37">
    <cfRule type="iconSet" priority="8">
      <iconSet iconSet="3TrafficLights1">
        <cfvo type="percent" val="0"/>
        <cfvo type="num" val="70"/>
        <cfvo type="num" val="100"/>
      </iconSet>
    </cfRule>
  </conditionalFormatting>
  <conditionalFormatting sqref="V3:V78">
    <cfRule type="expression" priority="9" aboveAverage="0" equalAverage="0" bottom="0" percent="0" rank="0" text="" dxfId="18">
      <formula>LEN(TRIM(V3))&gt;0</formula>
    </cfRule>
  </conditionalFormatting>
  <conditionalFormatting sqref="W3">
    <cfRule type="expression" priority="10" aboveAverage="0" equalAverage="0" bottom="0" percent="0" rank="0" text="" dxfId="19">
      <formula>LEN(TRIM(W3))&gt;0</formula>
    </cfRule>
  </conditionalFormatting>
  <conditionalFormatting sqref="Y3:Y78">
    <cfRule type="cellIs" priority="11" operator="equal" aboveAverage="0" equalAverage="0" bottom="0" percent="0" rank="0" text="" dxfId="20">
      <formula>"Aprobada"</formula>
    </cfRule>
    <cfRule type="cellIs" priority="12" operator="equal" aboveAverage="0" equalAverage="0" bottom="0" percent="0" rank="0" text="" dxfId="21">
      <formula>"En Revisión"</formula>
    </cfRule>
  </conditionalFormatting>
  <conditionalFormatting sqref="AD3:AF78">
    <cfRule type="cellIs" priority="13" operator="equal" aboveAverage="0" equalAverage="0" bottom="0" percent="0" rank="0" text="" dxfId="22">
      <formula>"Ingresado"</formula>
    </cfRule>
    <cfRule type="cellIs" priority="14" operator="equal" aboveAverage="0" equalAverage="0" bottom="0" percent="0" rank="0" text="" dxfId="23">
      <formula>"En Proceso"</formula>
    </cfRule>
  </conditionalFormatting>
  <conditionalFormatting sqref="AE3:AF78">
    <cfRule type="cellIs" priority="15" operator="equal" aboveAverage="0" equalAverage="0" bottom="0" percent="0" rank="0" text="" dxfId="24">
      <formula>"Realizar Cierre o Extensión del Ctto u OS"</formula>
    </cfRule>
    <cfRule type="cellIs" priority="16" operator="equal" aboveAverage="0" equalAverage="0" bottom="0" percent="0" rank="0" text="" dxfId="25">
      <formula>"Realizar Cierre o Extensión de Contrato"</formula>
    </cfRule>
    <cfRule type="cellIs" priority="17" operator="equal" aboveAverage="0" equalAverage="0" bottom="0" percent="0" rank="0" text="" dxfId="26">
      <formula>"Vencido"</formula>
    </cfRule>
    <cfRule type="cellIs" priority="18" operator="equal" aboveAverage="0" equalAverage="0" bottom="0" percent="0" rank="0" text="" dxfId="27">
      <formula>"Vigente"</formula>
    </cfRule>
  </conditionalFormatting>
  <conditionalFormatting sqref="AI3:AI50">
    <cfRule type="containsText" priority="19" operator="containsText" aboveAverage="0" equalAverage="0" bottom="0" percent="0" rank="0" text="Contrato Cerrado" dxfId="28">
      <formula>NOT(ISERROR(SEARCH("Contrato Cerrado",AI3)))</formula>
    </cfRule>
  </conditionalFormatting>
  <conditionalFormatting sqref="AI52:AI61">
    <cfRule type="containsText" priority="20" operator="containsText" aboveAverage="0" equalAverage="0" bottom="0" percent="0" rank="0" text="Contrato Cerrado" dxfId="29">
      <formula>NOT(ISERROR(SEARCH("Contrato Cerrado",AI52)))</formula>
    </cfRule>
  </conditionalFormatting>
  <conditionalFormatting sqref="U9 U11:U25 U28:U36 U38:U77">
    <cfRule type="iconSet" priority="21">
      <iconSet iconSet="3TrafficLights1">
        <cfvo type="percent" val="0"/>
        <cfvo type="num" val="70"/>
        <cfvo type="num" val="100"/>
      </iconSet>
    </cfRule>
  </conditionalFormatting>
  <dataValidations count="3">
    <dataValidation allowBlank="true" errorStyle="stop" operator="between" showDropDown="false" showErrorMessage="true" showInputMessage="true" sqref="AI3:AI50 AI52:AI61" type="list">
      <formula1>Vigencia</formula1>
      <formula2>0</formula2>
    </dataValidation>
    <dataValidation allowBlank="false" errorStyle="stop" operator="between" showDropDown="false" showErrorMessage="true" showInputMessage="true" sqref="A3:A10 A12:A78" type="list">
      <formula1>TipoESED</formula1>
      <formula2>0</formula2>
    </dataValidation>
    <dataValidation allowBlank="true" errorStyle="stop" operator="between" showDropDown="false" showErrorMessage="true" showInputMessage="true" sqref="B3:B78" type="list">
      <formula1>VP</formula1>
      <formula2>0</formula2>
    </dataValidation>
  </dataValidations>
  <hyperlinks>
    <hyperlink ref="P3" r:id="rId2" display="contacto@biosmi.cl"/>
    <hyperlink ref="P10" r:id="rId3" display="marcelo.gonzales@eleccon.cl"/>
    <hyperlink ref="P12" r:id="rId4" display="marcelo.gonzales@eleccon.cl"/>
    <hyperlink ref="P16" r:id="rId5" display="ajara@ferromining.com"/>
    <hyperlink ref="P24" r:id="rId6" display="freyes@mcnltda.cl"/>
    <hyperlink ref="P25" r:id="rId7" display="freyes@mcnltda.cl"/>
    <hyperlink ref="P26" r:id="rId8" display="clucero@mcnltda.cl"/>
    <hyperlink ref="P30" r:id="rId9" display="freyes@mcnltda.cl"/>
    <hyperlink ref="P31" r:id="rId10" display="raquel.chacon@metacontrol.cl"/>
    <hyperlink ref="P33" r:id="rId11" display="sergio.franjola@ocaglobal.com"/>
    <hyperlink ref="P35" r:id="rId12" display="christian.ruiztagle@ryq.cl"/>
    <hyperlink ref="P36" r:id="rId13" display="rcarreño@scsltda.cl"/>
    <hyperlink ref="P37" r:id="rId14" display="rcarreño@scsltda.cl"/>
    <hyperlink ref="P38" r:id="rId15" display="Iquique@trasnportesbello.cl"/>
    <hyperlink ref="P39" r:id="rId16" display="freyes@mcnltda.cl"/>
    <hyperlink ref="P54" r:id="rId17" display="rsilva@cnevado.cl"/>
    <hyperlink ref="P55" r:id="rId18" display="Dynko@pullmanyuris.cl"/>
    <hyperlink ref="P57" r:id="rId19" display="ccordero@pullmansanluis.cl"/>
    <hyperlink ref="P58" r:id="rId20" display="antonio.rehbein@agunsa.com"/>
    <hyperlink ref="P62" r:id="rId21" display="cbielancic@hintek.cl"/>
    <hyperlink ref="P68" r:id="rId22" display="cbielancic@hintek.cl"/>
    <hyperlink ref="P70" r:id="rId23" display="contacto@hintek.cl"/>
    <hyperlink ref="P72" r:id="rId24" display="andres.berrios@seleb.cl"/>
    <hyperlink ref="P74" r:id="rId25" display="m.briones@gruasvargas.cl"/>
    <hyperlink ref="P77" r:id="rId26" display="gustavo.betancourt@yanguas.cl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7"/>
  <legacyDrawing r:id="rId2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3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1.453125" defaultRowHeight="14.25" zeroHeight="false" outlineLevelRow="0" outlineLevelCol="0"/>
  <cols>
    <col collapsed="false" customWidth="true" hidden="false" outlineLevel="0" max="3" min="3" style="0" width="13.54"/>
  </cols>
  <sheetData>
    <row r="3" customFormat="false" ht="14.25" hidden="false" customHeight="false" outlineLevel="0" collapsed="false">
      <c r="C3" s="4"/>
    </row>
    <row r="4" customFormat="false" ht="14.25" hidden="false" customHeight="false" outlineLevel="0" collapsed="false">
      <c r="C4" s="4"/>
    </row>
    <row r="5" customFormat="false" ht="14.25" hidden="false" customHeight="false" outlineLevel="0" collapsed="false">
      <c r="C5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203125" defaultRowHeight="14.25" zeroHeight="false" outlineLevelRow="0" outlineLevelCol="0"/>
  <cols>
    <col collapsed="false" customWidth="true" hidden="false" outlineLevel="0" max="2" min="2" style="0" width="13"/>
  </cols>
  <sheetData>
    <row r="1" customFormat="false" ht="14.25" hidden="false" customHeight="false" outlineLevel="0" collapsed="false">
      <c r="A1" s="0" t="s">
        <v>469</v>
      </c>
    </row>
    <row r="2" customFormat="false" ht="14.25" hidden="false" customHeight="false" outlineLevel="0" collapsed="false">
      <c r="A2" s="0" t="s">
        <v>470</v>
      </c>
      <c r="C2" s="0" t="s">
        <v>229</v>
      </c>
    </row>
    <row r="3" customFormat="false" ht="14.25" hidden="false" customHeight="false" outlineLevel="0" collapsed="false">
      <c r="C3" s="0" t="s">
        <v>37</v>
      </c>
    </row>
    <row r="4" customFormat="false" ht="14.25" hidden="false" customHeight="false" outlineLevel="0" collapsed="false">
      <c r="A4" s="0" t="s">
        <v>471</v>
      </c>
    </row>
    <row r="5" customFormat="false" ht="14.25" hidden="false" customHeight="false" outlineLevel="0" collapsed="false">
      <c r="A5" s="0" t="s">
        <v>472</v>
      </c>
    </row>
    <row r="7" customFormat="false" ht="14.25" hidden="false" customHeight="false" outlineLevel="0" collapsed="false">
      <c r="A7" s="0" t="s">
        <v>473</v>
      </c>
    </row>
    <row r="8" customFormat="false" ht="14.25" hidden="false" customHeight="false" outlineLevel="0" collapsed="false">
      <c r="A8" s="0" t="s">
        <v>410</v>
      </c>
    </row>
    <row r="9" customFormat="false" ht="14.25" hidden="false" customHeight="false" outlineLevel="0" collapsed="false">
      <c r="A9" s="0" t="s">
        <v>474</v>
      </c>
    </row>
    <row r="10" customFormat="false" ht="14.25" hidden="false" customHeight="false" outlineLevel="0" collapsed="false">
      <c r="A10" s="0" t="s">
        <v>475</v>
      </c>
    </row>
    <row r="11" customFormat="false" ht="14.25" hidden="false" customHeight="false" outlineLevel="0" collapsed="false">
      <c r="A11" s="0" t="s">
        <v>476</v>
      </c>
    </row>
    <row r="12" customFormat="false" ht="14.25" hidden="false" customHeight="false" outlineLevel="0" collapsed="false">
      <c r="A12" s="0" t="s">
        <v>50</v>
      </c>
    </row>
    <row r="13" customFormat="false" ht="14.25" hidden="false" customHeight="false" outlineLevel="0" collapsed="false">
      <c r="A13" s="0" t="s">
        <v>38</v>
      </c>
    </row>
    <row r="16" customFormat="false" ht="14.25" hidden="false" customHeight="false" outlineLevel="0" collapsed="false">
      <c r="A16" s="0" t="s">
        <v>477</v>
      </c>
    </row>
    <row r="17" customFormat="false" ht="14.25" hidden="false" customHeight="false" outlineLevel="0" collapsed="false">
      <c r="A17" s="0" t="s">
        <v>478</v>
      </c>
    </row>
    <row r="18" customFormat="false" ht="14.25" hidden="false" customHeight="false" outlineLevel="0" collapsed="false">
      <c r="A18" s="0" t="s">
        <v>479</v>
      </c>
    </row>
    <row r="19" customFormat="false" ht="14.25" hidden="false" customHeight="false" outlineLevel="0" collapsed="false">
      <c r="A19" s="0" t="s">
        <v>480</v>
      </c>
    </row>
    <row r="20" customFormat="false" ht="14.25" hidden="false" customHeight="false" outlineLevel="0" collapsed="false">
      <c r="A20" s="0" t="s">
        <v>478</v>
      </c>
    </row>
    <row r="23" customFormat="false" ht="14.25" hidden="false" customHeight="false" outlineLevel="0" collapsed="false">
      <c r="A23" s="0" t="s">
        <v>481</v>
      </c>
    </row>
    <row r="24" customFormat="false" ht="14.25" hidden="false" customHeight="false" outlineLevel="0" collapsed="false">
      <c r="A24" s="0" t="s">
        <v>482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2017-11-11T15:39:48Z</dcterms:created>
  <dc:creator>Malebran Figueroa Mauricio J.</dc:creator>
  <dc:description/>
  <dc:language>en-US</dc:language>
  <cp:lastModifiedBy/>
  <dcterms:modified xsi:type="dcterms:W3CDTF">2023-11-20T11:48:32Z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