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redon\Dropbox\Asignaturas\SSI\2022\ES\seminars\"/>
    </mc:Choice>
  </mc:AlternateContent>
  <xr:revisionPtr revIDLastSave="0" documentId="13_ncr:1_{176C0006-DC02-4A71-9029-37F40CACBB64}" xr6:coauthVersionLast="47" xr6:coauthVersionMax="47" xr10:uidLastSave="{00000000-0000-0000-0000-000000000000}"/>
  <bookViews>
    <workbookView xWindow="-28920" yWindow="-120" windowWidth="29040" windowHeight="15720" tabRatio="791" xr2:uid="{A8C8BFA0-B738-4FC6-B6D0-5C19428D56A7}"/>
  </bookViews>
  <sheets>
    <sheet name="Informe General" sheetId="16" r:id="rId1"/>
    <sheet name="1. Validación Entradas" sheetId="1" r:id="rId2"/>
    <sheet name="2. Codificación de Salidas" sheetId="2" r:id="rId3"/>
    <sheet name="3. Control de Acceso" sheetId="5" r:id="rId4"/>
    <sheet name="4. Autenticación" sheetId="3" r:id="rId5"/>
    <sheet name="5. Criptografía" sheetId="6" r:id="rId6"/>
    <sheet name="6. Seguridad de Comunicaciones" sheetId="9" r:id="rId7"/>
    <sheet name="7. Practicas de prog. generales" sheetId="15" r:id="rId8"/>
    <sheet name="8. Protección de datos" sheetId="8" r:id="rId9"/>
    <sheet name="9. Sesión" sheetId="4" r:id="rId10"/>
    <sheet name="10. Manejo de errores" sheetId="7" r:id="rId11"/>
    <sheet name="11. Manejo de ficheros" sheetId="12" r:id="rId12"/>
    <sheet name="12. Manejo de memoria" sheetId="14" r:id="rId13"/>
    <sheet name="13. Configuracion del sistema" sheetId="10" r:id="rId14"/>
    <sheet name="14. Seguridad de BBDD" sheetId="11"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3" i="16" l="1"/>
  <c r="A7" i="16"/>
  <c r="D10" i="11"/>
  <c r="D7" i="11"/>
  <c r="D4" i="11"/>
  <c r="D2" i="11"/>
  <c r="D16" i="10"/>
  <c r="D12" i="10"/>
  <c r="D5" i="10"/>
  <c r="D2" i="10"/>
  <c r="D9" i="14"/>
  <c r="D4" i="14"/>
  <c r="D2" i="14"/>
  <c r="D10" i="12"/>
  <c r="D4" i="12"/>
  <c r="D2" i="12"/>
  <c r="D21" i="7"/>
  <c r="D12" i="7"/>
  <c r="D8" i="7"/>
  <c r="D4" i="7"/>
  <c r="D2" i="7"/>
  <c r="D20" i="4"/>
  <c r="D15" i="4"/>
  <c r="D11" i="4"/>
  <c r="D6" i="4"/>
  <c r="D2" i="4"/>
  <c r="D18" i="8"/>
  <c r="D12" i="8"/>
  <c r="D9" i="8"/>
  <c r="D7" i="8"/>
  <c r="D2" i="8"/>
  <c r="D17" i="15"/>
  <c r="D9" i="15"/>
  <c r="D4" i="15"/>
  <c r="D2" i="15"/>
  <c r="D6" i="9"/>
  <c r="D2" i="9"/>
  <c r="D6" i="6"/>
  <c r="D2" i="6"/>
  <c r="H20" i="3"/>
  <c r="H8" i="3"/>
  <c r="H2" i="3"/>
  <c r="D16" i="3"/>
  <c r="D13" i="3"/>
  <c r="C13" i="3"/>
  <c r="D9" i="3"/>
  <c r="D2" i="3"/>
  <c r="D27" i="5"/>
  <c r="D22" i="5"/>
  <c r="C16" i="5"/>
  <c r="D16" i="5"/>
  <c r="D7" i="5"/>
  <c r="D2" i="5"/>
  <c r="D5" i="2"/>
  <c r="D2" i="2"/>
  <c r="H10" i="16"/>
  <c r="H9" i="16"/>
  <c r="H8" i="16"/>
  <c r="H7" i="16"/>
  <c r="H6" i="16"/>
  <c r="D20" i="1"/>
  <c r="D16" i="1"/>
  <c r="D11" i="1"/>
  <c r="D6" i="1"/>
  <c r="C2" i="1"/>
  <c r="D2" i="1"/>
  <c r="C10" i="11"/>
  <c r="C7" i="11"/>
  <c r="C4" i="11"/>
  <c r="C2" i="11"/>
  <c r="C16" i="10"/>
  <c r="C12" i="10"/>
  <c r="C5" i="10"/>
  <c r="C2" i="10"/>
  <c r="C9" i="14"/>
  <c r="C4" i="14"/>
  <c r="C2" i="14"/>
  <c r="C10" i="12"/>
  <c r="C4" i="12"/>
  <c r="C2" i="12"/>
  <c r="C21" i="7"/>
  <c r="C12" i="7"/>
  <c r="C8" i="7"/>
  <c r="C4" i="7"/>
  <c r="C2" i="7"/>
  <c r="C20" i="4"/>
  <c r="C15" i="4"/>
  <c r="C11" i="4"/>
  <c r="C6" i="4"/>
  <c r="C2" i="4"/>
  <c r="C18" i="8"/>
  <c r="C12" i="8"/>
  <c r="C9" i="8"/>
  <c r="C7" i="8"/>
  <c r="C2" i="8"/>
  <c r="C17" i="15"/>
  <c r="C9" i="15"/>
  <c r="C4" i="15"/>
  <c r="C2" i="15"/>
  <c r="C6" i="9"/>
  <c r="C2" i="9"/>
  <c r="C6" i="6"/>
  <c r="C2" i="6"/>
  <c r="G20" i="3"/>
  <c r="G8" i="3"/>
  <c r="G2" i="3"/>
  <c r="C16" i="3"/>
  <c r="C9" i="3"/>
  <c r="C2" i="3"/>
  <c r="C27" i="5"/>
  <c r="C22" i="5"/>
  <c r="C7" i="5"/>
  <c r="C2" i="5"/>
  <c r="C5" i="2"/>
  <c r="C2" i="2"/>
  <c r="C20" i="1"/>
  <c r="C16" i="1"/>
  <c r="C11" i="1"/>
  <c r="C6" i="1"/>
  <c r="A76" i="16" l="1"/>
  <c r="A77" i="16"/>
  <c r="C77" i="16"/>
  <c r="D77" i="16"/>
  <c r="A78" i="16"/>
  <c r="C78" i="16"/>
  <c r="D78" i="16"/>
  <c r="A79" i="16"/>
  <c r="C79" i="16"/>
  <c r="D79" i="16"/>
  <c r="A80" i="16"/>
  <c r="C80" i="16"/>
  <c r="D80" i="16"/>
  <c r="A71" i="16"/>
  <c r="A72" i="16"/>
  <c r="C72" i="16"/>
  <c r="C71" i="16" s="1"/>
  <c r="D72" i="16"/>
  <c r="A73" i="16"/>
  <c r="C73" i="16"/>
  <c r="D73" i="16"/>
  <c r="A74" i="16"/>
  <c r="C74" i="16"/>
  <c r="D74" i="16"/>
  <c r="A75" i="16"/>
  <c r="C75" i="16"/>
  <c r="D75" i="16"/>
  <c r="A66" i="16"/>
  <c r="A67" i="16"/>
  <c r="C67" i="16"/>
  <c r="D67" i="16"/>
  <c r="D66" i="16" s="1"/>
  <c r="A68" i="16"/>
  <c r="C68" i="16"/>
  <c r="D68" i="16"/>
  <c r="A69" i="16"/>
  <c r="C69" i="16"/>
  <c r="D69" i="16"/>
  <c r="A62" i="16"/>
  <c r="A63" i="16"/>
  <c r="C63" i="16"/>
  <c r="D63" i="16"/>
  <c r="A64" i="16"/>
  <c r="C64" i="16"/>
  <c r="D64" i="16"/>
  <c r="A65" i="16"/>
  <c r="C65" i="16"/>
  <c r="D65" i="16"/>
  <c r="A56" i="16"/>
  <c r="A57" i="16"/>
  <c r="C57" i="16"/>
  <c r="D57" i="16"/>
  <c r="A58" i="16"/>
  <c r="C58" i="16"/>
  <c r="D58" i="16"/>
  <c r="A59" i="16"/>
  <c r="C59" i="16"/>
  <c r="D59" i="16"/>
  <c r="A60" i="16"/>
  <c r="C60" i="16"/>
  <c r="D60" i="16"/>
  <c r="A61" i="16"/>
  <c r="C61" i="16"/>
  <c r="D61" i="16"/>
  <c r="A50" i="16"/>
  <c r="A51" i="16"/>
  <c r="C51" i="16"/>
  <c r="D51" i="16"/>
  <c r="A52" i="16"/>
  <c r="C52" i="16"/>
  <c r="D52" i="16"/>
  <c r="A53" i="16"/>
  <c r="C53" i="16"/>
  <c r="D53" i="16"/>
  <c r="A54" i="16"/>
  <c r="C54" i="16"/>
  <c r="D54" i="16"/>
  <c r="A55" i="16"/>
  <c r="C55" i="16"/>
  <c r="D55" i="16"/>
  <c r="A44" i="16"/>
  <c r="A45" i="16"/>
  <c r="C45" i="16"/>
  <c r="D45" i="16"/>
  <c r="A46" i="16"/>
  <c r="C46" i="16"/>
  <c r="D46" i="16"/>
  <c r="A47" i="16"/>
  <c r="C47" i="16"/>
  <c r="D47" i="16"/>
  <c r="A48" i="16"/>
  <c r="C48" i="16"/>
  <c r="A49" i="16"/>
  <c r="C49" i="16"/>
  <c r="D49" i="16"/>
  <c r="A39" i="16"/>
  <c r="A40" i="16"/>
  <c r="C40" i="16"/>
  <c r="C39" i="16" s="1"/>
  <c r="D40" i="16"/>
  <c r="A41" i="16"/>
  <c r="C41" i="16"/>
  <c r="D41" i="16"/>
  <c r="A42" i="16"/>
  <c r="C42" i="16"/>
  <c r="D42" i="16"/>
  <c r="A43" i="16"/>
  <c r="C43" i="16"/>
  <c r="D43" i="16"/>
  <c r="A35" i="16"/>
  <c r="A36" i="16"/>
  <c r="C36" i="16"/>
  <c r="D36" i="16"/>
  <c r="D35" i="16" s="1"/>
  <c r="A37" i="16"/>
  <c r="C37" i="16"/>
  <c r="D37" i="16"/>
  <c r="A32" i="16"/>
  <c r="A33" i="16"/>
  <c r="C33" i="16"/>
  <c r="D33" i="16"/>
  <c r="A34" i="16"/>
  <c r="C34" i="16"/>
  <c r="D34" i="16"/>
  <c r="A28" i="16"/>
  <c r="C28" i="16"/>
  <c r="D28" i="16"/>
  <c r="A29" i="16"/>
  <c r="C29" i="16"/>
  <c r="A30" i="16"/>
  <c r="C30" i="16"/>
  <c r="D30" i="16"/>
  <c r="A24" i="16"/>
  <c r="C24" i="16"/>
  <c r="D24" i="16"/>
  <c r="A25" i="16"/>
  <c r="C25" i="16"/>
  <c r="D25" i="16"/>
  <c r="A26" i="16"/>
  <c r="C26" i="16"/>
  <c r="D26" i="16"/>
  <c r="A27" i="16"/>
  <c r="C27" i="16"/>
  <c r="D27" i="16"/>
  <c r="A17" i="16"/>
  <c r="A18" i="16"/>
  <c r="C18" i="16"/>
  <c r="D18" i="16"/>
  <c r="A19" i="16"/>
  <c r="C19" i="16"/>
  <c r="D19" i="16"/>
  <c r="A20" i="16"/>
  <c r="C20" i="16"/>
  <c r="D20" i="16"/>
  <c r="A21" i="16"/>
  <c r="C21" i="16"/>
  <c r="D21" i="16"/>
  <c r="A22" i="16"/>
  <c r="C22" i="16"/>
  <c r="D22" i="16"/>
  <c r="A13" i="16"/>
  <c r="A14" i="16"/>
  <c r="C14" i="16"/>
  <c r="D14" i="16"/>
  <c r="A15" i="16"/>
  <c r="C15" i="16"/>
  <c r="D15" i="16"/>
  <c r="A8" i="16"/>
  <c r="C8" i="16"/>
  <c r="D8" i="16"/>
  <c r="A9" i="16"/>
  <c r="C9" i="16"/>
  <c r="D9" i="16"/>
  <c r="A10" i="16"/>
  <c r="C10" i="16"/>
  <c r="D10" i="16"/>
  <c r="A11" i="16"/>
  <c r="C11" i="16"/>
  <c r="D11" i="16"/>
  <c r="A12" i="16"/>
  <c r="C12" i="16"/>
  <c r="D12" i="16"/>
  <c r="C13" i="16" l="1"/>
  <c r="D32" i="16"/>
  <c r="C35" i="16"/>
  <c r="E35" i="16" s="1"/>
  <c r="C66" i="16"/>
  <c r="E66" i="16" s="1"/>
  <c r="C23" i="16"/>
  <c r="D7" i="16"/>
  <c r="C56" i="16"/>
  <c r="C62" i="16"/>
  <c r="C7" i="16"/>
  <c r="C17" i="16"/>
  <c r="C32" i="16"/>
  <c r="C44" i="16"/>
  <c r="C50" i="16"/>
  <c r="C76" i="16"/>
  <c r="D76" i="16"/>
  <c r="D71" i="16"/>
  <c r="E71" i="16" s="1"/>
  <c r="D62" i="16"/>
  <c r="D56" i="16"/>
  <c r="D50" i="16"/>
  <c r="D39" i="16"/>
  <c r="E39" i="16" s="1"/>
  <c r="M8" i="16"/>
  <c r="D17" i="16"/>
  <c r="D13" i="16"/>
  <c r="D48" i="16"/>
  <c r="D44" i="16" s="1"/>
  <c r="D29" i="16"/>
  <c r="D23" i="16" s="1"/>
  <c r="E62" i="16" l="1"/>
  <c r="E50" i="16"/>
  <c r="E44" i="16"/>
  <c r="E17" i="16"/>
  <c r="M6" i="16"/>
  <c r="L7" i="16"/>
  <c r="L10" i="16"/>
  <c r="E76" i="16"/>
  <c r="E32" i="16"/>
  <c r="L8" i="16"/>
  <c r="N8" i="16" s="1"/>
  <c r="E7" i="16"/>
  <c r="L6" i="16"/>
  <c r="L9" i="16"/>
  <c r="E56" i="16"/>
  <c r="E13" i="16"/>
  <c r="E23" i="16"/>
  <c r="M10" i="16"/>
  <c r="M9" i="16"/>
  <c r="M7" i="16"/>
  <c r="N10" i="16" l="1"/>
  <c r="N7" i="16"/>
  <c r="N9" i="16"/>
  <c r="E81" i="16"/>
  <c r="N6" i="16"/>
  <c r="N4" i="16" s="1"/>
  <c r="L11" i="16"/>
  <c r="M11" i="16"/>
</calcChain>
</file>

<file path=xl/sharedStrings.xml><?xml version="1.0" encoding="utf-8"?>
<sst xmlns="http://schemas.openxmlformats.org/spreadsheetml/2006/main" count="309" uniqueCount="308">
  <si>
    <t xml:space="preserve">https://owasp.org/www-pdf-archive/OWASP_SCP_Quick_Reference_Guide_v2.pdf  </t>
  </si>
  <si>
    <t>Garantizar el cumplimiento de los principios obligatorios de validación de entradas</t>
  </si>
  <si>
    <t xml:space="preserve">Realizar toda la validación de datos en un sistema de confianza (por ejemplo, el servidor) </t>
  </si>
  <si>
    <t>Realizar una codificación de datos adecuada</t>
  </si>
  <si>
    <t>Determinar si el sistema admite conjuntos de caracteres extendidos UTF-8 y, de ser así, validar después de que se complete la decodificación UTF-8</t>
  </si>
  <si>
    <t>Codificar datos en un conjunto de caracteres común antes de validar (Canonicalizar)</t>
  </si>
  <si>
    <t>Implementar una gestión segura del contenido de los datos</t>
  </si>
  <si>
    <t>Validar tipos de datos y límites</t>
  </si>
  <si>
    <t>Validar la longitud de los datos</t>
  </si>
  <si>
    <t>Validar el rango de datos</t>
  </si>
  <si>
    <t>Todos los errores de validación deben dar lugar al rechazo de la entrada</t>
  </si>
  <si>
    <t>1. Lista de verificación de validación de entradas</t>
  </si>
  <si>
    <t>Debe haber una lógica de validación de entradas centralizada única para la aplicación</t>
  </si>
  <si>
    <t>Especificar los conjuntos de caracteres adecuados, como UTF-8, para todas las fuentes de entrada</t>
  </si>
  <si>
    <t xml:space="preserve">Si se debe permitir algún carácter potencialmente peligroso como entrada, asegurarse de implementar controles adicionales como la codificación de salidas, uso seguro de  API específicas para ciertas tareas y hacer contabilidad de la utilización de esos datos en toda la aplicación. Ejemplos de caracteres peligrosos comunes incluyen: &lt; &gt; " ' % ( ) &amp; + \\' \" </t>
  </si>
  <si>
    <t>Si la rutina de validación estándar no puede manejar las siguientes entradas, deben verificarse manualmente</t>
  </si>
  <si>
    <t>Comprobar si hay bytes nulos (%00)
Comprobar si hay caracteres de línea nueva (%0d, %0a, \r, \n)
Comprobar si hay caracteres "punto-punto-slash" (.. / o .. \) que puedan cambiar una ruta. En los casos en que se admita la codificación de conjuntos de caracteres extendidos UTF-8, incluir las representaciones alternativas como: %c0%ae%c0%ae/ (Utilizar la canonicalización para enfrentarse a la doble codificación u otras formas de ataques de ofuscación)</t>
  </si>
  <si>
    <t>Validar todas las entradas con una lista "blanca" de caracteres permitidos, siempre que sea posible</t>
  </si>
  <si>
    <t>Validar sobre los tipos de datos esperados</t>
  </si>
  <si>
    <t>Validar todos los datos proporcionados por el cliente antes de su procesamiento, incluidos todos los parámetros, URLs y contenido de cabeceras HTTP (por ejemplo, nombres y valores de cookies). Asegurarse de incluir a las respuestas automatizadas de JavaScript u otro código incrustado</t>
  </si>
  <si>
    <t>Validar datos de redirecciones (un atacante puede enviar contenido malicioso directamente al objetivo de la redirección, eludiendo así la lógica de la aplicación y cualquier validación realizada antes de dicha redirección)</t>
  </si>
  <si>
    <t>Realizar la validación de datos de forma segura</t>
  </si>
  <si>
    <t>Adaptado de la OWASP  Secure Coding Practices Quick Reference Guide v2.0</t>
  </si>
  <si>
    <t>por José Manuel Redondo López</t>
  </si>
  <si>
    <t>% Cumplimiento subcontroles</t>
  </si>
  <si>
    <t>Manejo de entradas / salidas</t>
  </si>
  <si>
    <t>Realizar toda la codificación en un sistema de confianza (por ejemplo, el servidor)</t>
  </si>
  <si>
    <t>Codificar la salida según su contexto</t>
  </si>
  <si>
    <t>2. Codificación de salidas</t>
  </si>
  <si>
    <t>Garantizar el cumplimiento de los principios obligatorios de codificación de salidas</t>
  </si>
  <si>
    <t>Utilizar una rutina estándar y probada para cada tipo de codificación que se haga sobre los datos que salen de la aplicación</t>
  </si>
  <si>
    <t>Codifica todos los datos enviados al cliente que se originen fuera de los límites de confianza de la aplicación. La codificación de entidades HTML es un ejemplo, pero no funciona en todos los casos</t>
  </si>
  <si>
    <t>Sanear contextualmente todos los datos de los resultados que no son de confianza y que vayan a formar parte de consultas SQL, XML y LDAP</t>
  </si>
  <si>
    <t>Codificar todos los caracteres, a menos que se sepa que son seguros para el intérprete previsto</t>
  </si>
  <si>
    <t>Sanear toda la salida de datos no confiables que vaya a usarse con comandos del sistema operativo</t>
  </si>
  <si>
    <t>3. Control de acceso (autorización)</t>
  </si>
  <si>
    <t xml:space="preserve">Los controles de acceso deben fallar de forma segura </t>
  </si>
  <si>
    <t>Denegar todo el acceso si la aplicación no puede acceder a su información de configuración de seguridad</t>
  </si>
  <si>
    <t>Aplicar las restricciones adecuadas solo a los usuarios autorizados</t>
  </si>
  <si>
    <t>Restringir el acceso a archivos u otros recursos, incluidos los que están fuera del control directo de la aplicación, solo a usuarios autorizados</t>
  </si>
  <si>
    <t>Restringir el acceso a las funciones protegidas solo a usuarios autorizados</t>
  </si>
  <si>
    <t xml:space="preserve">Restringir el acceso a las URL protegidas solo a usuarios autorizados </t>
  </si>
  <si>
    <t>Restringir el acceso a la información de configuración relevante para la seguridad solo a usuarios autorizados</t>
  </si>
  <si>
    <t>Restringir el acceso a los servicios solo a usuarios autorizados</t>
  </si>
  <si>
    <t>Restringir las referencias directas a objetos solo a usuarios autorizados</t>
  </si>
  <si>
    <t>Implementar una gestión de autorización adecuada</t>
  </si>
  <si>
    <t>Administrar cuentas de usuario de forma segura</t>
  </si>
  <si>
    <t>La aplicación debe admitir la desactivación de cuentas y la terminación de sesiones cuando cesa la autorización (por ejemplo, cambios en el rol, estado de empleo, proceso comercial, etc.)</t>
  </si>
  <si>
    <t xml:space="preserve">Garantizar el cumplimiento de los principios obligatorios de autorización </t>
  </si>
  <si>
    <t>Utilizar un único componente en toda la aplicación para comprobar la autorización de acceso. Esto incluye bibliotecas que llaman a servicios de autorización externos</t>
  </si>
  <si>
    <t>Utilizar solo objetos del sistema de confianza (por ejemplo, objetos de sesión del lado del servidor), para tomar decisiones de autorización de acceso</t>
  </si>
  <si>
    <t>Restringir el acceso a los datos de la aplicación a solo a usuarios autorizados</t>
  </si>
  <si>
    <t>Restringir el acceso a los atributos de los usuarios y datos y a la información de directivas que usan los controles de acceso</t>
  </si>
  <si>
    <t>Implementar las mejores prácticas de seguridad en el control de acceso en el código de la lógica de negocio</t>
  </si>
  <si>
    <t>Hacer que los flujos de la lógica de la aplicación cumplan obligatoriamente con las reglas de negocio</t>
  </si>
  <si>
    <t>Si los datos de estado deben almacenarse en el cliente, utilizar cifrado y la comprobación de integridad en el lado del servidor para detectar la manipulación del estado</t>
  </si>
  <si>
    <t>Limitar el número de transacciones que un solo usuario o dispositivo puede realizar en un período de tiempo determinado. Las transacciones / tiempo deben estar por encima del requisito comercial real, pero lo suficientemente bajo como para parar ataques automatizados</t>
  </si>
  <si>
    <t>Las representaciones de las reglas de control de acceso en la capa de presentación y en la de implementación del lado del servidor deben coincidir</t>
  </si>
  <si>
    <t>Usara el encabezado "referer" solo como una verificación suplementaria, nunca debe ser la única verificación de autorización, ya que se puede falsificar</t>
  </si>
  <si>
    <t>Crear una directiva de control de acceso para documentar las reglas de negocio, los tipos de datos y los criterios y/o procesos de autorización de acceso de una aplicación, de modo que el acceso se pueda crear y controlar correctamente. Esto incluye la identificación de los requisitos de acceso tanto para los datos como para los recursos del sistema</t>
  </si>
  <si>
    <t xml:space="preserve">Aplicar controles de autorización en cada solicitud, incluidas las realizadas por scripts del lado del servidor, "includes" y solicitudes de tecnologías avanzadas del lado del cliente como AJAX </t>
  </si>
  <si>
    <t>Separar la lógica que requiere privilegios elevados del otro código de aplicación</t>
  </si>
  <si>
    <t>Implementar auditoría de cuentas y forzar la desactivación de las cuentas no utilizadas (por ejemplo, después de 30 días desde la expiración de la contraseña de una cuenta)</t>
  </si>
  <si>
    <t>Las cuentas de servicio o las que admiten conexiones hacia o desde sistemas externos deben tener el menor privilegio posible</t>
  </si>
  <si>
    <t xml:space="preserve">Todos los controles de autenticación deben aplicarse en un sistema de confianza (por ejemplo, el servidor) </t>
  </si>
  <si>
    <t>Todos los controles de autenticación deben fallar de forma segura</t>
  </si>
  <si>
    <t>Usar una implementación centralizada para todos los controles de autenticación, incluidas las bibliotecas que llaman a servicios de autenticación externos</t>
  </si>
  <si>
    <t>Implementar políticas de almacenamiento de contraseñas adecuadas</t>
  </si>
  <si>
    <t>Las credenciales de autenticación para acceder a servicios externos a la aplicación deben cifrarse y almacenarse en una ubicación protegida en un sistema de confianza (por ejemplo, el servidor). El código fuente NO es una ubicación segura</t>
  </si>
  <si>
    <t>Aplicar una directiva de contraseñas seguras</t>
  </si>
  <si>
    <t>Impedir la reutilización de contraseñas</t>
  </si>
  <si>
    <t>Utilizar la autenticación para conexiones a sistemas externos que involucran información o funciones confidenciales</t>
  </si>
  <si>
    <t>Notificar a los usuarios cuando se produce un restablecimiento de contraseña</t>
  </si>
  <si>
    <t>Volver a autenticar a los usuarios antes de realizar operaciones críticas</t>
  </si>
  <si>
    <t>Las contraseñas y enlaces temporales deben tener un tiempo de caducidad corto</t>
  </si>
  <si>
    <t>4. Autenticación y Gestión de Passwords</t>
  </si>
  <si>
    <t>Garantizar el cumplimiento de los principios obligatorios de autenticación</t>
  </si>
  <si>
    <t>Especificar y utilizar servicios de autenticación estándar y probados siempre que sea posible</t>
  </si>
  <si>
    <t>Requerir autenticación para todas las páginas y recursos, excepto aquellos  destinados a ser públicos</t>
  </si>
  <si>
    <t>Separar la lógica de autenticación del recurso que se solicita y utilizar la redirección hacia y desde un control de autenticación centralizado</t>
  </si>
  <si>
    <t>Si la aplicación administra un almacén de credenciales, debe asegurarse de que solo se almacenen hashes de contraseñas salteados unidireccionales criptográficamente fuertes y que la tabla/archivo que almacena las contraseñas y claves solo pueda escribir en ella la aplicación. No usar el algoritmo MD5</t>
  </si>
  <si>
    <t>El hash de las contraseñas debe implementarse en un sistema de confianza (por ejemplo, el servidor).</t>
  </si>
  <si>
    <t>Forzar la transmisión segura de contraseñas</t>
  </si>
  <si>
    <t>Hacer cumplir los requisitos de complejidad de contraseñas establecidos por la política o regulación de la aplicación. Las credenciales de autenticación deben ser suficientemente fuertes para resistir los ataques típicos (por ejemplo, forzar el uso de caracteres alfanuméricos y especiales)</t>
  </si>
  <si>
    <t>Cambiar todas las contraseñas e IDs de usuario predeterminadas proporcionadas por el proveedor, o deshabilitar las cuentas asociadas</t>
  </si>
  <si>
    <t xml:space="preserve">Aplicar cambios de contraseña en función de los requisitos establecidos en la política o regulación de la aplicación. Los sistemas críticos pueden requerir cambios más frecuentes. El tiempo entre reinicios debe controlarse administrativamente </t>
  </si>
  <si>
    <t>Hacer cumplir los requisitos de longitud de contraseña establecidos por la política o regulación de la aplicación. Se debe considerar el uso de frases de contraseña de varias palabras</t>
  </si>
  <si>
    <t>Las contraseñas deben tener al menos un día de antigüedad antes de que puedan cambiarse, para evitar ataques a la reutilización de contraseñas</t>
  </si>
  <si>
    <t>Implementar prácticas seguras para mecanismos de autenticación</t>
  </si>
  <si>
    <t>Validar los datos de autenticación solo al completar todas las entradas de datos, especialmente para implementaciones de autenticación secuencial</t>
  </si>
  <si>
    <t>Las respuestas de error de autenticación no deben indicar qué parte de los datos de autenticación era incorrecta. Por ejemplo, en lugar de "Nombre de usuario no válido" o "Contraseña no válida", debe usarse "Nombre de usuario y / o contraseña no válidos" para ambos. Las respuestas de error deben ser verdaderamente idénticas tanto en la pantalla como en el código fuente</t>
  </si>
  <si>
    <t>Si se utiliza código de terceros para la autenticación, revisar el código cuidadosamente para asegurarse de que no tenga ningún código malicioso</t>
  </si>
  <si>
    <t>Utilice la autenticación multifactor para cuentas de alta sensibilidad o alto valor</t>
  </si>
  <si>
    <t>Administrar las contraseñas de las cuentas de forma segura en el GUI / lógica de la aplicación</t>
  </si>
  <si>
    <t>Todas las funciones administrativas y de administración de cuentas deben ser tan seguras como el mecanismo de autenticación principal</t>
  </si>
  <si>
    <t>Deshabilitar la funcionalidad "recordar" para los campos de contraseña</t>
  </si>
  <si>
    <t>Desactivar una cuenta después de un número preestablecido de intentos de inicio de sesión no válidos (por ejemplo, es común cinco intentos). La cuenta debe deshabilitarse durante un período de tiempo suficiente para impedir adivinar credenciales por fuerza bruta, pero no tanto como para permitir que se realice un ataque de denegación de servicio</t>
  </si>
  <si>
    <t>Aplicar el cambio de contraseñas temporales en el próximo uso de la cuenta</t>
  </si>
  <si>
    <t>Si se usa el restablecimiento de contraseña por correo electrónico, solo enviar el correo a una dirección preregistrada, con un enlace / contraseña temporal</t>
  </si>
  <si>
    <t>La entrada de la contraseña debe estar oculta en la pantalla del usuario (por ejemplo, en los formularios web utilizar el tipo de entrada "contraseña")</t>
  </si>
  <si>
    <t>Las operaciones de restablecimiento y cambio de contraseña deben tener el mismo nivel de control que la creación y autenticación de cuentas</t>
  </si>
  <si>
    <t>Las preguntas de restablecimiento de contraseña deben admitir respuestas suficientemente aleatorias. (por ejemplo, "libro favorito" es una mala pregunta porque "La Biblia" es una respuesta muy común). No obstante, es mejor no usar este mecanismo de restablecimiento</t>
  </si>
  <si>
    <t>Implementar un log de contraseñas</t>
  </si>
  <si>
    <t>Implementar monitorización para identificar ataques contra múltiples cuentas de usuario utilizando la misma contraseña (password spray). Este patrón de ataque se utiliza para eludir los bloqueos estándar, cuando los ID de usuario se pueden recolectar o adivinar</t>
  </si>
  <si>
    <t>Authenticación y Autorización</t>
  </si>
  <si>
    <t>5. Prácticas criptográficas</t>
  </si>
  <si>
    <t>Todas las funciones criptográficas utilizadas para proteger los secretos del usuario de la aplicación deben implementarse en un sistema de confianza (por ejemplo, el servidor)</t>
  </si>
  <si>
    <t>Establecer y utilizar una política y un proceso sobre cómo se administrarán las claves criptográficas</t>
  </si>
  <si>
    <t>Utilice solo módulos de criptografía adecuados</t>
  </si>
  <si>
    <t>Los módulos criptográficos deben fallar de forma segura</t>
  </si>
  <si>
    <t>Los módulos criptográficos utilizados por la aplicación deben cumplir con FIPS 140-2 o un estándar equivalente. (Ver http://csrc.nist.gov/groups/STM/cmvp/validation.html)</t>
  </si>
  <si>
    <t>Garantizar el cumplimiento obligatorio de las políticas de gestión de la criptografía</t>
  </si>
  <si>
    <t>Especificar codificaciones de caracteres para todas las conexiones</t>
  </si>
  <si>
    <t>Implementar directivas de administración de TLS seguras</t>
  </si>
  <si>
    <t>Los certificados TLS deben ser válidos y tener el nombre de dominio correcto, no caducar e instalarse con certificados intermedios cuando sea necesario</t>
  </si>
  <si>
    <t>6. Seguridad de las comunicaciones</t>
  </si>
  <si>
    <t>Garantizar el cumplimiento de los principios obligatorios de seguridad en las comunicaciones</t>
  </si>
  <si>
    <t>Filtrar parámetros que contienen información confidencial del referente HTTP cuando se enlace a sitios externos</t>
  </si>
  <si>
    <t>Implementar cifrado para la transmisión de toda la información confidencial (o para toda la información, en general). Esto debe incluir TLS para proteger la conexión y puede complementarse con cifrado discreto de archivos confidenciales o conexiones no basadas en HTTP</t>
  </si>
  <si>
    <t>Las conexiones TLS fallidas no deben intentar usar una conexión insegura como mecanismo de fallo</t>
  </si>
  <si>
    <t>Utilizar una única implementación estándar de TLS que esté configurada adecuadamente</t>
  </si>
  <si>
    <t>Utilizar conexiones TLS para todo el contenido que requiera acceso autenticado y para cualquier otra información confidencial</t>
  </si>
  <si>
    <t>Utilizar TLS para conexiones a sistemas externos que involucran información o funciones confidenciales</t>
  </si>
  <si>
    <t>Usar código administrado probado y aprobado en lugar de crear nuevo código no administrado para tareas comunes</t>
  </si>
  <si>
    <t>Implementar una política segura para usar API / Bibliotecas externas</t>
  </si>
  <si>
    <t xml:space="preserve">Usar sumas de comprobación o hashes para comprobar la integridad del código interpretado, las bibliotecas, los ejecutables y los archivos de configuración </t>
  </si>
  <si>
    <t>Utilizar técnicas de programación segura</t>
  </si>
  <si>
    <t>No pasar los datos proporcionados por el usuario a ninguna función de ejecución dinámica</t>
  </si>
  <si>
    <t>Impedir que los usuarios generen código nuevo o alteren el código existente</t>
  </si>
  <si>
    <t>Usar ofuscación de código</t>
  </si>
  <si>
    <t>7. Prácticas generales de creación de código</t>
  </si>
  <si>
    <t>Garantizar el cumplimiento de las prácticas obligatorias de codificación segura</t>
  </si>
  <si>
    <t>Implementar actualizaciones seguras. Si la aplicación va a usar actualizaciones automáticas, usar firmas criptográficas para su código y asegurarse de que los clientes de descarga verifican esas firmas. Usar canales cifrados para transferir el código desde el servidor host</t>
  </si>
  <si>
    <t>Revisar todas las aplicaciones secundarias, el código de terceros y las bibliotecas para determinar si son necesarias y validar que su funcionalidad es segura, ya que pueden introducir nuevas vulnerabilidades</t>
  </si>
  <si>
    <t>Utilizar API integradas específicas para realizar tareas del sistema operativo. No permitir que la aplicación emita comandos directamente al sistema operativo, especialmente mediante shells de comandos iniciados por la aplicación</t>
  </si>
  <si>
    <t>Evitar errores de cálculo comprendiendo la representación subyacente del lenguaje de programación y cómo interactúa con el cálculo numérico. Prestar mucha atención a las discrepancias de tamaño de bytes, la precisión, las distinciones con signo / sin signo, el truncamiento, la conversión y el cast entre tipos, los cálculos de "no un número" y la forma en que el lenguaje maneja los números que son demasiado grandes o demasiado pequeños para su representación subyacente</t>
  </si>
  <si>
    <t>Inicializar explícitamente todas sus variables y otros almacenes de datos, ya sea durante la declaración o justo antes del primer uso</t>
  </si>
  <si>
    <t>En los casos en que la aplicación deba ejecutarse con privilegios elevados, incrementar los privilegios lo más tarde posible y volver al nivel de privilegio normal lo antes posible</t>
  </si>
  <si>
    <t>Utilizar bloqueos para evitar múltiples solicitudes simultáneas o utilizar un mecanismo de sincronización para evitar las condiciones de carrera</t>
  </si>
  <si>
    <t>Usa un packer</t>
  </si>
  <si>
    <t>Usar trimming de código</t>
  </si>
  <si>
    <t>(EXTRA) Características contra la ingeniería inversa</t>
  </si>
  <si>
    <t>8. Protección de datos</t>
  </si>
  <si>
    <t>La aplicación debe admitir la eliminación de datos confidenciales cuando esos datos ya no sean necesarios. (por ejemplo, información personal o ciertos datos financieros)</t>
  </si>
  <si>
    <t>Eliminar cualquier información que la aplicación proporcione sobre sí misma</t>
  </si>
  <si>
    <t>Implementar prácticas de GUI seguras para tratar con datos confidenciales</t>
  </si>
  <si>
    <t>Deshabilitar las funciones de autocompletado en formularios que se espera que contengan información confidencial, incluida la autenticación</t>
  </si>
  <si>
    <t>Implementar el manejo seguro de permisos para datos</t>
  </si>
  <si>
    <t>Implementar controles de acceso adecuados para los datos confidenciales almacenados en el servidor. Esto incluye datos almacenados en caché, archivos temporales y datos a los que solo deben acceder usuarios específicos del sistema</t>
  </si>
  <si>
    <t>Implementar privilegios mínimos, restringir a los usuarios solo a la funcionalidad, los datos y la información del sistema que sean estrictamente necesarios para realizar sus tareas</t>
  </si>
  <si>
    <t>Proteger todas las copias en caché o temporales de los datos confidenciales almacenados en el servidor del acceso no autorizado y purgar esos archivos temporales tan pronto como ya no sean necesarios</t>
  </si>
  <si>
    <t>Proteger el código fuente del lado del servidor para que un usuario no pueda descargarlo</t>
  </si>
  <si>
    <t>Cifrado de datos de forma segura</t>
  </si>
  <si>
    <t>Cifrar la información almacenada altamente confidencial, como los datos de verificación de autenticación, incluso en el lado del servidor. Utilizar siempre algoritmos considerados adecuados y consultar "Prácticas criptográficas" para obtener orientación adicional</t>
  </si>
  <si>
    <t>Implementar almacenamiento seguro de información</t>
  </si>
  <si>
    <t>No almacenar contraseñas, cadenas de conexión u otra información confidencial en texto sin cifrar o de cualquier manera no criptográficamente segura en el lado del cliente. Esto incluye la incrustación de información en formatos inseguros como: MS viewstate o código compilado</t>
  </si>
  <si>
    <t>No incluir información confidencial en los parámetros de solicitud HTTP GET</t>
  </si>
  <si>
    <t>Eliminar comentarios en el código en producción accesible por el usuario que pueda revelar datos del backend u otra información confidencial</t>
  </si>
  <si>
    <t>Eliminar metadatos de archivos y cualquier tipo de información adicional que los archivos puedan dar</t>
  </si>
  <si>
    <t>No usar plantillas predeterminadas de estructuras que puedan revelar tecnologías que esté utilizando</t>
  </si>
  <si>
    <t>Eliminar la documentación innecesaria de la aplicación y el sistema, ya que esto puede revelar información útil a los atacantes</t>
  </si>
  <si>
    <t>Deshabilitar el almacenamiento en caché del lado del cliente en páginas que contengan información confidencial. Cache-Control: no-store, se puede usar junto con el control de la cabecera HTTP "Pragma: no-cache", que es menos efectivo, pero es compatible con versiones anteriores de HTTP / 1.0</t>
  </si>
  <si>
    <t>Proteger las variables y los recursos compartidos del acceso simultáneo inapropiado</t>
  </si>
  <si>
    <t>Proteger las claves o secretos maestros de accesos no autorizados</t>
  </si>
  <si>
    <t>Todos los números aleatorios, nombres de archivos aleatorios, GUID aleatorios y cadenas aleatorias deben generarse utilizando un generador de números aleatorios recomendado por el módulo utilizado criptográfico cuando estos valores aleatorios están destinados a no poder ser predichos</t>
  </si>
  <si>
    <t>Solo enviar contraseñas a través de una conexión cifrada o como datos cifrados, como en un correo electrónico cifrado</t>
  </si>
  <si>
    <t>Usar solo peticiones HTTP POST para transmitir credenciales de autenticación</t>
  </si>
  <si>
    <t>Debe informarse al usuario del último uso (exitoso o fallido) de una cuenta de usuario en su próximo inicio de sesión exitoso</t>
  </si>
  <si>
    <t>Si se permiten sesiones autenticadas que duran mucho tiempo, volver a validar periódicamente la autorización de un usuario para asegurarse de que sus privilegios no han cambiado y, si lo han hecho, cerrar su sesión y forzar la reautenticación</t>
  </si>
  <si>
    <t>Identificar todas las fuentes de datos y clasificarlas en confiables y no confiables. Validar todos los datos de fuentes que no sean de confianza (por ejemplo, bases de datos, archivos, etc.)</t>
  </si>
  <si>
    <t>Comprobar que los valores de  las cabeceras HTTP, tanto en las solicitudes como en las respuestas contengan solo caracteres ASCII</t>
  </si>
  <si>
    <t>Criptografía en Aplicaciones</t>
  </si>
  <si>
    <t>Seguridad en Programación</t>
  </si>
  <si>
    <t>Subcontroles totales</t>
  </si>
  <si>
    <t>Ejemplo</t>
  </si>
  <si>
    <t>% Cumplimiento</t>
  </si>
  <si>
    <t>Subcontroles Implementados</t>
  </si>
  <si>
    <t>Grupo de seguridad en el código</t>
  </si>
  <si>
    <t>Estado de evaluación de las mejores prácticas para crear código seguro</t>
  </si>
  <si>
    <t>Cumplimiento Final</t>
  </si>
  <si>
    <r>
      <rPr>
        <b/>
        <sz val="10"/>
        <color theme="1"/>
        <rFont val="Narkisim"/>
        <family val="2"/>
      </rPr>
      <t xml:space="preserve">INSTRUCCIONES: </t>
    </r>
    <r>
      <rPr>
        <sz val="10"/>
        <color theme="1"/>
        <rFont val="Narkisim"/>
        <family val="2"/>
      </rPr>
      <t>Marque cada control que crea que cumple con una</t>
    </r>
    <r>
      <rPr>
        <b/>
        <sz val="10"/>
        <color theme="1"/>
        <rFont val="Narkisim"/>
        <family val="2"/>
      </rPr>
      <t xml:space="preserve"> </t>
    </r>
    <r>
      <rPr>
        <sz val="10"/>
        <color theme="1"/>
        <rFont val="Narkisim"/>
        <family val="2"/>
      </rPr>
      <t>"</t>
    </r>
    <r>
      <rPr>
        <b/>
        <sz val="10"/>
        <color theme="1"/>
        <rFont val="Narkisim"/>
        <family val="2"/>
      </rPr>
      <t>x</t>
    </r>
    <r>
      <rPr>
        <sz val="10"/>
        <color theme="1"/>
        <rFont val="Narkisim"/>
        <family val="2"/>
      </rPr>
      <t>"</t>
    </r>
    <r>
      <rPr>
        <b/>
        <sz val="10"/>
        <color theme="1"/>
        <rFont val="Narkisim"/>
        <family val="2"/>
      </rPr>
      <t xml:space="preserve"> </t>
    </r>
    <r>
      <rPr>
        <sz val="10"/>
        <color theme="1"/>
        <rFont val="Narkisim"/>
        <family val="2"/>
      </rPr>
      <t>para recalcular los índices de cumplimiento en cada una de las 14 categorías. Si uno de los controles no se aplica a su aplicación, simplemente pon "</t>
    </r>
    <r>
      <rPr>
        <b/>
        <sz val="10"/>
        <color theme="1"/>
        <rFont val="Narkisim"/>
        <family val="2"/>
      </rPr>
      <t>NA</t>
    </r>
    <r>
      <rPr>
        <sz val="10"/>
        <color theme="1"/>
        <rFont val="Narkisim"/>
        <family val="2"/>
      </rPr>
      <t>" y se eliminará de la cantidad total de controles de seguridad que debe cumplir en cada categoría. Esta página contiene los cálculos globales, cada página individual de Excel contiene los cálculos de cada categoría</t>
    </r>
    <r>
      <rPr>
        <b/>
        <sz val="10"/>
        <color theme="1"/>
        <rFont val="Narkisim"/>
        <family val="2"/>
      </rPr>
      <t xml:space="preserve"> (14 páginas en total)</t>
    </r>
  </si>
  <si>
    <t>Checklist para crear código seguro de SSI. Escuela de Ingenieria Informática de Oviedo            
(Universidad de Oviedo)</t>
  </si>
  <si>
    <t>9. Gestión de sesiones</t>
  </si>
  <si>
    <t>Garantizar el cumplimiento de las prácticas obligatorias de gestión de sesiones</t>
  </si>
  <si>
    <t>La creación del identificador de sesión siempre debe realizarse en un sistema de confianza (por ejemplo, el servidor)</t>
  </si>
  <si>
    <t>Implementar una gestión segura de cookies</t>
  </si>
  <si>
    <t>Generar un nuevo identificador de sesión en cualquier reautenticación</t>
  </si>
  <si>
    <t>Implementar una administración segura de cierres de sesión</t>
  </si>
  <si>
    <t>La funcionalidad de cierre de sesión debe estar disponible en todas las páginas protegidas por autorización</t>
  </si>
  <si>
    <t>La funcionalidad de cierre de sesión debe finalizar completamente la sesión o conexión asociada</t>
  </si>
  <si>
    <t>Los controles de gestión de sesiones deben utilizar algoritmos validados que garanticen identificadores de sesión suficientemente aleatorios</t>
  </si>
  <si>
    <t>Utilizar los controles de administración de sesiones del servidor o del framework. La aplicación solo debe reconocer estos identificadores de sesión como válidos</t>
  </si>
  <si>
    <t>No exponer identificadores de sesión en URLs, mensajes de error o logs. Los identificadores de sesión solo deben estar en el cabecera HTTP de la cookie. Por ejemplo, no pasar identificadores de sesión como parámetros GET</t>
  </si>
  <si>
    <t>Establecer cookies con el atributo HttpOnly, a menos que se necesiten específicamente scripts del lado del cliente dentro de la aplicación para leer o establecer el valor de una cookie</t>
  </si>
  <si>
    <t>Establecer el atributo "secure" para las cookies transmitidas a través de una conexión TLS</t>
  </si>
  <si>
    <t xml:space="preserve">Establecer el dominio y la ruta de acceso a un valor restringido adecuadamente para el sitio para las cookies que contienen identificadores de sesión autenticados </t>
  </si>
  <si>
    <t>Implementar una gestión segura de inicios de sesión</t>
  </si>
  <si>
    <t>No permitir inicios de sesión simultáneos con el mismo ID de usuario, salvo que sea un requisito</t>
  </si>
  <si>
    <t>Si se estableció una sesión antes de iniciar sesión, cerrar esa sesión y establecer una nueva después de un inicio de sesión exitoso</t>
  </si>
  <si>
    <t>No permitir los inicios de sesión persistentes y forzar la terminación periódica de la sesión, incluso cuando la sesión esté activa. Especialmente para aplicaciones que se conecten a sistemas críticos. Los tiempos de terminación deben respaldar los requisitos del negocio y el usuario debe recibir una notificación con antelación suficiente para mitigar los efectos negativos</t>
  </si>
  <si>
    <t>Establezca un tiempo de espera de inactividad de sesión que sea lo más corto posible, estableciendo un equilibrio entre riesgo y los requisitos funcionales del negocio. En la mayoría de los casos no debe ser más de unas pocas horas</t>
  </si>
  <si>
    <t>Manejar los datos de sesión de forma segura</t>
  </si>
  <si>
    <t>Generar un nuevo identificador de sesión si la seguridad de la conexión cambia de HTTP a HTTPS, como puede ocurrir durante la autenticación. Dentro de una aplicación, se recomienda utilizar HTTPS de manera consistente en lugar de cambiar entre HTTP a HTTPS</t>
  </si>
  <si>
    <t>Proteger los datos de sesión del lado del servidor del acceso no autorizado por parte de otros usuarios del servidor mediante la implementación de controles de acceso adecuados en el servidor</t>
  </si>
  <si>
    <t>Complementar la administración de sesiones estándar para operaciones altamente sensibles o críticas utilizando tokens o parámetros aleatorios fuertes por cada petición, en lugar de por cada sesión</t>
  </si>
  <si>
    <t>Complementar la administración de sesiones estándar para operaciones confidenciales del lado del servidor, como la administración de cuentas, utilizando tokens o parámetros aleatorios fuertes por sesión. Este método se puede utilizar para prevenir ataques de falsificación de solicitudes entre sitios (CSRF)</t>
  </si>
  <si>
    <t>Generar un nuevo identificador de sesión y desactivar el anterior periódicamente. (Esto puede mitigar ciertos escenarios de secuestro de sesiones en los que el identificador original se vio comprometido)</t>
  </si>
  <si>
    <t xml:space="preserve">Implementar mensajes de error genéricos y usar páginas de error personalizadas </t>
  </si>
  <si>
    <t>Implementar el manejo seguro de errores</t>
  </si>
  <si>
    <t>La lógica de control de errores asociada con los controles de seguridad debería denegar el acceso de forma predeterminada</t>
  </si>
  <si>
    <t>Liberar correctamente la memoria asignada cuando se producen condiciones de error</t>
  </si>
  <si>
    <t>La aplicación debe controlar los errores de la aplicación y no depender de la configuración del servidor</t>
  </si>
  <si>
    <t>Registrar los tipos adecuados de información relacionada con la seguridad</t>
  </si>
  <si>
    <t>Registrar todos los errores de control de acceso</t>
  </si>
  <si>
    <t>Registrar todas las funciones administrativas, incluidos los cambios en las opciones de configuración de seguridad</t>
  </si>
  <si>
    <t>Registrar todos los intentos de autenticación, especialmente los errores</t>
  </si>
  <si>
    <t>Registrar todos los errores de validación de entrada</t>
  </si>
  <si>
    <t>Registrar errores de módulos criptográficos</t>
  </si>
  <si>
    <t>10. Manejo y log de errores</t>
  </si>
  <si>
    <t>Garantizar el cumplimiento de las prácticas de log obligatorias</t>
  </si>
  <si>
    <t>Todos los controles de log deben implementarse en un sistema de confianza (por ejemplo, el servidor)</t>
  </si>
  <si>
    <t>No divulgar información excesiva sobre los mensajes de error</t>
  </si>
  <si>
    <t>No divulgar información confidencial en las respuestas de error, incluidos los detalles del sistema, los identificadores de sesión o la información de la cuenta</t>
  </si>
  <si>
    <t>Usar controladores de errores que no muestren información de depuración o de la pila de llamadas</t>
  </si>
  <si>
    <t>Habilitar la creación y administración segura de log de errores</t>
  </si>
  <si>
    <t>No almacenar información confidencial en logs, incluidos detalles innecesarios del sistema, identificadores de sesión o contraseñas</t>
  </si>
  <si>
    <t>Asegurarse de que las entradas de log que incluyen datos no confiables no se ejecutarán como código en la interfaz de visualización de logs o el software previsto para ello</t>
  </si>
  <si>
    <t>Asegurarse de que los logs contengan datos importantes de los eventos registrados</t>
  </si>
  <si>
    <t>Asegurarse de que existe un mecanismo para realizar análisis de logs</t>
  </si>
  <si>
    <t>Los controles de log deben admitir tanto el éxito como el fracaso de los eventos de seguridad especificados</t>
  </si>
  <si>
    <t>Restringir el acceso a los logs solo a personas autorizadas</t>
  </si>
  <si>
    <t>Usar una función hash criptográfica para validar la integridad de las entradas de log</t>
  </si>
  <si>
    <t>Usar una función "maestra" única para todas las operaciones de registro</t>
  </si>
  <si>
    <t>Registrar todos los eventos de manipulación aparentes, incluidos cambios inesperados en los datos de estado</t>
  </si>
  <si>
    <t>Registrar todos los errores de conexión TLS al back-end</t>
  </si>
  <si>
    <r>
      <rPr>
        <sz val="11"/>
        <color theme="1"/>
        <rFont val="Narkisim"/>
        <family val="2"/>
      </rPr>
      <t xml:space="preserve">Registrar todas las </t>
    </r>
    <r>
      <rPr>
        <sz val="11"/>
        <color rgb="FF000000"/>
        <rFont val="Narkisim"/>
        <family val="2"/>
      </rPr>
      <t>excepciones del sistema</t>
    </r>
  </si>
  <si>
    <t xml:space="preserve">Registrar intentos de conexión con tokens de sesión no válidos o caducados </t>
  </si>
  <si>
    <t>Manejar de forma segura las inclusiones y referencias a los archivos</t>
  </si>
  <si>
    <t>Implementar cargas de archivos seguras, si esta funcionalidad es necesaria</t>
  </si>
  <si>
    <t>Impedir o restringir la carga de cualquier archivo que pueda ser interpretado por el servidor web</t>
  </si>
  <si>
    <t>Requerir autenticación antes de permitir que se cargue un archivo</t>
  </si>
  <si>
    <t>Analizar los archivos cargados por el usuario en busca de virus y malware</t>
  </si>
  <si>
    <t>Desactivar los privilegios de ejecución en los directorios de carga de archivos</t>
  </si>
  <si>
    <t>Garantizar el cumplimiento de las prácticas obligatorias de administración de archivos</t>
  </si>
  <si>
    <t>Asegurarse de que los archivos y recursos de la aplicación sean de solo lectura</t>
  </si>
  <si>
    <t>No pasar los datos proporcionados por el usuario directamente a ninguna función de inclusión dinámica</t>
  </si>
  <si>
    <t>No pasar rutas de directorio o archivo, usar índices asignados a una lista predefinida de rutas de acceso</t>
  </si>
  <si>
    <t>No pasar los datos proporcionados por el usuario a una redirección dinámica. Si esto debe permitirse, la redirección debe aceptar solo URLs de rutas de acceso relativas validadas</t>
  </si>
  <si>
    <t>Al hacer referencia a archivos existentes, utilizar una lista blanca de nombres y tipos de archivo permitidos. Validar el valor del parámetro que se está pasando y, si no coincide con uno de los valores esperados, rechazarlo o usar un archivo predeterminado para el contenido en su lugar</t>
  </si>
  <si>
    <t>No guardar archivos en el mismo contexto web que la aplicación. Los archivos deben ir al servidor de contenido o a la base de datos</t>
  </si>
  <si>
    <t>Implementar la carga segura en Linux montando el directorio de archivos de destino como una unidad lógica utilizando la ruta asociada o un entorno chrooted</t>
  </si>
  <si>
    <t>Limitar el tipo de archivos que se pueden cargar solo a los tipos que se necesiten para la aplicación</t>
  </si>
  <si>
    <t>Validar los archivos cargados son del tipo esperado comprobando los encabezados de archivo. La comprobación del tipo de archivo sólo por su extensión no es suficiente</t>
  </si>
  <si>
    <t>Nunca enviar la ruta absoluta de un archivo al cliente</t>
  </si>
  <si>
    <t>Garantizar el cumplimiento de los principios obligatorios de administración de memoria</t>
  </si>
  <si>
    <t>Liberar adecuadamente la memoria asignada al finalizar las funciones y en todos los puntos de salida</t>
  </si>
  <si>
    <t>Usar pilas no ejecutables cuando estén disponibles</t>
  </si>
  <si>
    <t>Implementar políticas seguras para llamar a funciones</t>
  </si>
  <si>
    <t>Truncar todas las cadenas de entrada a una longitud razonable antes de pasarlas a las funciones de copia y concatenación</t>
  </si>
  <si>
    <t>12. Gestión de la memoria (solo lenguajes memory-unsafe)</t>
  </si>
  <si>
    <t>Controlar la entrada y salida para datos que no son de confianza</t>
  </si>
  <si>
    <t xml:space="preserve">Implementar el manejo seguro de búfers/memoria </t>
  </si>
  <si>
    <t>Compruebar que el búfer es tan grande como se ha especificado</t>
  </si>
  <si>
    <t>Cerrar los recursos manualmente, sin confiar en la recolección de basura (por ejemplo, objetos de conexión, identificadores de archivos, etc.)</t>
  </si>
  <si>
    <t>Evitar el uso de funciones vulnerables conocidas (por ejemplo, printf, strcat, strcpy, etc.)</t>
  </si>
  <si>
    <t>Comprobar los límites del búfer si se llama a una función en un bucle y asegurarse de que no haya peligro de escribir más allá del espacio asignado</t>
  </si>
  <si>
    <t xml:space="preserve">Cuando se usen funciones que acepten un número de bytes para copiar, como strncpy(), tener en cuenta que si el tamaño del búfer de destino es igual al tamaño del búfer de origen, es posible que la cadena no termine NULL </t>
  </si>
  <si>
    <t>Sistemas Externos</t>
  </si>
  <si>
    <t>11. Manejo de ficheros</t>
  </si>
  <si>
    <t>13. Configuración del sistema</t>
  </si>
  <si>
    <t>Usar una directiva de actualización de software segura</t>
  </si>
  <si>
    <t>Implementar una configuración de servidor web segura con respecto a los elementos de software</t>
  </si>
  <si>
    <t>Desactivar listados de directorios</t>
  </si>
  <si>
    <t>Minimizar y eliminar archivos innecesarios en el servidor</t>
  </si>
  <si>
    <t>Eliminar toda la funcionalidad y los archivos innecesarios</t>
  </si>
  <si>
    <t>Implementar una directiva de configuración de aplicaciones segura</t>
  </si>
  <si>
    <t>Implementar un sistema de gestión de activos y registrar los componentes y el software del sistema en él</t>
  </si>
  <si>
    <t xml:space="preserve">Asegurarse de que los servidores, frameworks y componentes del sistema ejecutan la última versión aprobada </t>
  </si>
  <si>
    <t>Asegurarse de que los servidores, frameworks y componentes del sistema tengan todos los parches emitidos para la versión en uso</t>
  </si>
  <si>
    <t>Definir qué métodos HTTP, GET o POST, admitirá la aplicación y si se manejarán de manera diferente en diferentes páginas de la aplicación</t>
  </si>
  <si>
    <t>Deshabilitar los métodos HTTP innecesarios, como las extensiones WebDAV. Si se requiere un método HTTP extendido que admita el manejo de archivos, utilizar un mecanismo de autenticación validado</t>
  </si>
  <si>
    <t xml:space="preserve">Si el servidor web maneja HTTP 1.0 y 1.1, asegurarse de que ambos estén configurados de una forma similar o asegurarse de comprender cualquier diferencia que pueda existir (por ejemplo, el manejo de métodos HTTP extendidos) </t>
  </si>
  <si>
    <t>Eliminar la información innecesaria de los encabezados de respuesta HTTP relacionados con el sistema operativo, la versión del servidor web y los frameworks de aplicaciones</t>
  </si>
  <si>
    <t>Restringir las cuentas del servidor web, de su proceso y del servicio al menor número de privilegios posibles</t>
  </si>
  <si>
    <t>Evitar la divulgación de la estructura de directorios en el archivo robots.txt colocando directorios no destinados a la indexación pública en un directorio principal aislado. Luego, "Disallow" todo ese directorio principal en el archivo robots.txt en lugar de no permitir cada directorio individual</t>
  </si>
  <si>
    <t>Quitar el código de prueba o cualquier funcionalidad no destinada a producción antes del despliegue</t>
  </si>
  <si>
    <t>Implementar un sistema de control de cambios de software para gestionar y registrar los cambios en el código, tanto en desarrollo como en producción</t>
  </si>
  <si>
    <t>Aíslar los entornos de desarrollo de la red de producción y proporcionar acceso solo a grupos de desarrollo y prueba autorizados. Los entornos de desarrollo a menudo se configuran de forma menos segura que los entornos de producción, y los atacantes pueden utilizar esta diferencia para descubrir debilidades compartidas o como una vía de explotación.</t>
  </si>
  <si>
    <t>El almacén de configuración de seguridad de la aplicación debe poder generarse de forma legible por humanos para admitir la auditoría</t>
  </si>
  <si>
    <t>Cuando se producen excepciones, fallar de forma segura</t>
  </si>
  <si>
    <t>14. Seguridad de la base de datos</t>
  </si>
  <si>
    <t>Garantizar el cumplimiento de los principios obligatorios de administración segura de bases de datos</t>
  </si>
  <si>
    <t>Usar consultas parametrizadas fuertemente tipadas</t>
  </si>
  <si>
    <t>Aplicar el permiso de base de datos segura adecuado</t>
  </si>
  <si>
    <t>La aplicación debe utilizar el nivel de privilegios más bajo posible al acceder a la base de datos</t>
  </si>
  <si>
    <t>Implementar políticas seguras de administración de bases de datos</t>
  </si>
  <si>
    <t>Usar credenciales seguras para el acceso a la base de datos</t>
  </si>
  <si>
    <t>Usar procedimientos almacenados para abstraer el acceso a los datos y permitir la eliminación de permisos para las tablas base de la base de datos</t>
  </si>
  <si>
    <t>Asegurarse de que las variables estén fuertemente tipadas</t>
  </si>
  <si>
    <t>Manejo seguro de tipos</t>
  </si>
  <si>
    <t>Utilizar la validación de entrada y la codificación de salida y asegúrese de manejar los meta caracteres. Si estos fallan, no ejecutar el comando de la base de datos asociado</t>
  </si>
  <si>
    <t>La aplicación debe conectarse a la base de datos con diferentes credenciales para cada nivel de confianza (por ejemplo, usuario, usuario de solo lectura, invitado, administradores).</t>
  </si>
  <si>
    <t>Cerrar la conexión lo antes posible</t>
  </si>
  <si>
    <t>Las cadenas de conexión no deben estar codificadas dentro de la aplicación. Las cadenas de conexión deben almacenarse en un archivo de configuración independiente en un sistema de confianza y deben cifrarse</t>
  </si>
  <si>
    <t>Deshabilitar las cuentas predeterminadas que no sean necesarias para los requisitos de negocio</t>
  </si>
  <si>
    <t>Quitar o cambiar todas las contraseñas administrativas predeterminadas de la base de datos. Utilizar contraseñas/frases seguras o implementar autenticación multifactor</t>
  </si>
  <si>
    <t>Eliminar el contenido del proveedor predeterminado innecesario (por ejemplo, esquemas de ejemplo)</t>
  </si>
  <si>
    <t>Desactivar toda la funcionalidad innecesaria de la base de datos (por ejemplo, procedimientos o servicios almacenados innecesarios, paquetes de utilidades, instalare solo un conjunto mínimo de características y opciones requeridas (reducción del área de ataque))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</si>
</sst>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0"/>
      <name val="Calibri"/>
      <family val="2"/>
      <scheme val="minor"/>
    </font>
    <font>
      <sz val="11"/>
      <color theme="1"/>
      <name val="Narkisim"/>
      <family val="2"/>
    </font>
    <font>
      <b/>
      <sz val="11"/>
      <color theme="1"/>
      <name val="Calibri"/>
      <family val="2"/>
      <scheme val="minor"/>
    </font>
    <font>
      <u/>
      <sz val="11"/>
      <color theme="10"/>
      <name val="Calibri"/>
      <family val="2"/>
      <scheme val="minor"/>
    </font>
    <font>
      <b/>
      <sz val="12"/>
      <color theme="0"/>
      <name val="Calibri"/>
      <family val="2"/>
      <scheme val="minor"/>
    </font>
    <font>
      <i/>
      <sz val="11"/>
      <color theme="1"/>
      <name val="Calibri"/>
      <family val="2"/>
      <scheme val="minor"/>
    </font>
    <font>
      <i/>
      <sz val="12"/>
      <color theme="1"/>
      <name val="Calibri"/>
      <family val="2"/>
      <scheme val="minor"/>
    </font>
    <font>
      <b/>
      <sz val="14"/>
      <color theme="0"/>
      <name val="Narkisim"/>
      <family val="2"/>
    </font>
    <font>
      <b/>
      <sz val="12"/>
      <color theme="0"/>
      <name val="Narkisim"/>
      <family val="2"/>
    </font>
    <font>
      <b/>
      <sz val="18"/>
      <color theme="0"/>
      <name val="Calibri"/>
      <family val="2"/>
      <scheme val="minor"/>
    </font>
    <font>
      <b/>
      <sz val="11"/>
      <color theme="1"/>
      <name val="Narkisim"/>
      <family val="2"/>
    </font>
    <font>
      <b/>
      <sz val="12"/>
      <color theme="1"/>
      <name val="Calibri"/>
      <family val="2"/>
      <scheme val="minor"/>
    </font>
    <font>
      <sz val="10"/>
      <color theme="1"/>
      <name val="Narkisim"/>
      <family val="2"/>
    </font>
    <font>
      <b/>
      <sz val="10"/>
      <color theme="1"/>
      <name val="Narkisim"/>
      <family val="2"/>
    </font>
    <font>
      <sz val="10"/>
      <color theme="1"/>
      <name val="Calibri"/>
      <family val="2"/>
      <scheme val="minor"/>
    </font>
    <font>
      <b/>
      <sz val="11"/>
      <color rgb="FFFFFFFF"/>
      <name val="Narkisim"/>
      <family val="2"/>
    </font>
    <font>
      <b/>
      <sz val="11"/>
      <color rgb="FF000000"/>
      <name val="Narkisim"/>
      <family val="2"/>
    </font>
    <font>
      <sz val="11"/>
      <color rgb="FF000000"/>
      <name val="Narkisim"/>
      <family val="2"/>
    </font>
    <font>
      <b/>
      <sz val="10"/>
      <color theme="1"/>
      <name val="Calibri"/>
      <family val="2"/>
      <scheme val="minor"/>
    </font>
    <font>
      <b/>
      <sz val="16"/>
      <color rgb="FFFFFFFF"/>
      <name val="Narkisim"/>
      <family val="2"/>
    </font>
    <font>
      <b/>
      <sz val="16"/>
      <color theme="0"/>
      <name val="Narkisim"/>
      <family val="2"/>
    </font>
    <font>
      <b/>
      <sz val="16"/>
      <color theme="0"/>
      <name val="Calibri"/>
      <family val="2"/>
      <scheme val="minor"/>
    </font>
  </fonts>
  <fills count="10">
    <fill>
      <patternFill patternType="none"/>
    </fill>
    <fill>
      <patternFill patternType="gray125"/>
    </fill>
    <fill>
      <patternFill patternType="solid">
        <fgColor theme="1" tint="0.14999847407452621"/>
        <bgColor indexed="64"/>
      </patternFill>
    </fill>
    <fill>
      <patternFill patternType="solid">
        <fgColor theme="1" tint="4.9989318521683403E-2"/>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rgb="FF262626"/>
        <bgColor indexed="64"/>
      </patternFill>
    </fill>
    <fill>
      <patternFill patternType="solid">
        <fgColor rgb="FF404040"/>
        <bgColor indexed="64"/>
      </patternFill>
    </fill>
    <fill>
      <patternFill patternType="solid">
        <fgColor rgb="FFF4B08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medium">
        <color indexed="64"/>
      </left>
      <right/>
      <top/>
      <bottom style="thin">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78">
    <xf numFmtId="0" fontId="0" fillId="0" borderId="0" xfId="0"/>
    <xf numFmtId="0" fontId="2" fillId="0" borderId="0" xfId="0" applyFont="1"/>
    <xf numFmtId="0" fontId="0" fillId="0" borderId="0" xfId="0" applyAlignment="1">
      <alignment wrapText="1"/>
    </xf>
    <xf numFmtId="0" fontId="0" fillId="0" borderId="0" xfId="0" applyAlignment="1">
      <alignment vertical="center" wrapText="1"/>
    </xf>
    <xf numFmtId="0" fontId="3" fillId="0" borderId="1" xfId="0" applyFont="1" applyBorder="1" applyAlignment="1">
      <alignment horizontal="center"/>
    </xf>
    <xf numFmtId="0" fontId="2" fillId="0" borderId="0" xfId="0" applyFont="1" applyBorder="1" applyAlignment="1">
      <alignment vertical="center" wrapText="1"/>
    </xf>
    <xf numFmtId="0" fontId="2" fillId="0" borderId="0" xfId="0" applyFont="1" applyFill="1" applyBorder="1" applyAlignment="1">
      <alignment vertical="center" wrapText="1"/>
    </xf>
    <xf numFmtId="0" fontId="0" fillId="0" borderId="0" xfId="0" applyAlignment="1">
      <alignment vertical="center"/>
    </xf>
    <xf numFmtId="0" fontId="3" fillId="0" borderId="1" xfId="0" applyFont="1" applyBorder="1" applyAlignment="1">
      <alignment horizontal="center" vertical="center"/>
    </xf>
    <xf numFmtId="0" fontId="0" fillId="0" borderId="0" xfId="0" applyAlignment="1">
      <alignment horizontal="center"/>
    </xf>
    <xf numFmtId="0" fontId="2" fillId="0" borderId="0" xfId="0" applyFont="1" applyAlignment="1">
      <alignment horizontal="center"/>
    </xf>
    <xf numFmtId="0" fontId="2" fillId="0" borderId="5" xfId="0" applyFont="1" applyFill="1" applyBorder="1" applyAlignment="1">
      <alignment vertical="center" wrapText="1"/>
    </xf>
    <xf numFmtId="0" fontId="0" fillId="0" borderId="1" xfId="0" applyBorder="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1" fillId="4" borderId="1" xfId="0" applyFont="1" applyFill="1" applyBorder="1" applyAlignment="1">
      <alignment horizontal="center" vertical="center" wrapText="1"/>
    </xf>
    <xf numFmtId="0" fontId="1" fillId="5" borderId="2" xfId="0" applyFont="1" applyFill="1" applyBorder="1" applyAlignment="1">
      <alignment horizontal="right" vertical="center"/>
    </xf>
    <xf numFmtId="10" fontId="3" fillId="0" borderId="1" xfId="0" applyNumberFormat="1" applyFont="1" applyBorder="1" applyAlignment="1">
      <alignment horizontal="center" vertical="center"/>
    </xf>
    <xf numFmtId="10" fontId="12" fillId="0" borderId="6" xfId="0" applyNumberFormat="1" applyFont="1" applyBorder="1" applyAlignment="1">
      <alignment horizontal="center" vertical="center"/>
    </xf>
    <xf numFmtId="0" fontId="2" fillId="0" borderId="18" xfId="0" applyFont="1" applyBorder="1" applyAlignment="1">
      <alignment horizontal="center" wrapText="1"/>
    </xf>
    <xf numFmtId="0" fontId="2" fillId="0" borderId="19" xfId="0" applyFont="1" applyBorder="1" applyAlignment="1">
      <alignment horizontal="center" wrapText="1"/>
    </xf>
    <xf numFmtId="0" fontId="2" fillId="0" borderId="20" xfId="0" applyFont="1" applyBorder="1" applyAlignment="1">
      <alignment horizontal="center" wrapText="1"/>
    </xf>
    <xf numFmtId="0" fontId="11" fillId="6" borderId="1" xfId="0" applyFont="1" applyFill="1" applyBorder="1" applyAlignment="1">
      <alignment horizontal="center" wrapText="1"/>
    </xf>
    <xf numFmtId="0" fontId="3" fillId="0" borderId="0" xfId="0" applyFont="1" applyAlignment="1">
      <alignment horizontal="center"/>
    </xf>
    <xf numFmtId="10" fontId="3" fillId="0" borderId="1" xfId="0" applyNumberFormat="1" applyFont="1" applyBorder="1" applyAlignment="1">
      <alignment horizontal="center"/>
    </xf>
    <xf numFmtId="1" fontId="3" fillId="0" borderId="6" xfId="0" applyNumberFormat="1" applyFont="1" applyBorder="1" applyAlignment="1">
      <alignment horizontal="center"/>
    </xf>
    <xf numFmtId="0" fontId="4" fillId="0" borderId="0" xfId="1" applyFont="1" applyBorder="1" applyAlignment="1">
      <alignment horizontal="left" vertical="center" wrapText="1"/>
    </xf>
    <xf numFmtId="0" fontId="11" fillId="0" borderId="0" xfId="0" applyFont="1" applyAlignment="1">
      <alignment vertical="top"/>
    </xf>
    <xf numFmtId="0" fontId="3" fillId="0" borderId="0" xfId="0" applyFont="1"/>
    <xf numFmtId="0" fontId="3" fillId="0" borderId="7" xfId="0" applyFont="1" applyBorder="1" applyAlignment="1">
      <alignment horizontal="right"/>
    </xf>
    <xf numFmtId="0" fontId="3" fillId="0" borderId="8" xfId="0" applyFont="1" applyBorder="1" applyAlignment="1">
      <alignment horizontal="right"/>
    </xf>
    <xf numFmtId="0" fontId="6" fillId="0" borderId="1" xfId="0" applyFont="1" applyBorder="1" applyAlignment="1">
      <alignment horizontal="left"/>
    </xf>
    <xf numFmtId="0" fontId="13" fillId="0" borderId="1" xfId="0" applyFont="1" applyBorder="1" applyAlignment="1">
      <alignment horizontal="left" vertical="center" wrapText="1"/>
    </xf>
    <xf numFmtId="0" fontId="8" fillId="3" borderId="21" xfId="0" applyFont="1" applyFill="1" applyBorder="1" applyAlignment="1">
      <alignment horizontal="center" wrapText="1"/>
    </xf>
    <xf numFmtId="0" fontId="8" fillId="3" borderId="4" xfId="0" applyFont="1" applyFill="1" applyBorder="1" applyAlignment="1">
      <alignment horizontal="center" wrapText="1"/>
    </xf>
    <xf numFmtId="0" fontId="10" fillId="3" borderId="0" xfId="0" applyFont="1" applyFill="1" applyAlignment="1">
      <alignment horizontal="center" vertical="center" wrapText="1"/>
    </xf>
    <xf numFmtId="0" fontId="7" fillId="0" borderId="12" xfId="0" applyFont="1" applyBorder="1" applyAlignment="1">
      <alignment horizontal="center" vertical="top" wrapText="1"/>
    </xf>
    <xf numFmtId="0" fontId="7" fillId="0" borderId="13" xfId="0" applyFont="1" applyBorder="1" applyAlignment="1">
      <alignment horizontal="center" vertical="top" wrapText="1"/>
    </xf>
    <xf numFmtId="0" fontId="7" fillId="0" borderId="14" xfId="0" applyFont="1" applyBorder="1" applyAlignment="1">
      <alignment horizontal="center" vertical="top" wrapText="1"/>
    </xf>
    <xf numFmtId="0" fontId="4" fillId="0" borderId="15" xfId="1" applyBorder="1" applyAlignment="1">
      <alignment horizontal="center" vertical="center" wrapText="1"/>
    </xf>
    <xf numFmtId="0" fontId="15" fillId="0" borderId="16" xfId="0" applyFont="1" applyBorder="1" applyAlignment="1">
      <alignment horizontal="center" vertical="center" wrapText="1"/>
    </xf>
    <xf numFmtId="0" fontId="15" fillId="0" borderId="17" xfId="0" applyFont="1" applyBorder="1" applyAlignment="1">
      <alignment horizontal="center" vertical="center" wrapText="1"/>
    </xf>
    <xf numFmtId="0" fontId="5" fillId="4" borderId="1" xfId="0" applyFont="1" applyFill="1" applyBorder="1" applyAlignment="1">
      <alignment horizontal="left" vertical="center"/>
    </xf>
    <xf numFmtId="0" fontId="9" fillId="2" borderId="1" xfId="0" applyFont="1" applyFill="1" applyBorder="1" applyAlignment="1">
      <alignment horizontal="center" wrapText="1"/>
    </xf>
    <xf numFmtId="0" fontId="2" fillId="0" borderId="20" xfId="0" applyFont="1" applyBorder="1" applyAlignment="1">
      <alignment horizontal="left" wrapText="1"/>
    </xf>
    <xf numFmtId="0" fontId="2" fillId="0" borderId="18" xfId="0" applyFont="1" applyBorder="1" applyAlignment="1">
      <alignment horizontal="left" wrapText="1"/>
    </xf>
    <xf numFmtId="0" fontId="2" fillId="0" borderId="19" xfId="0" applyFont="1" applyBorder="1" applyAlignment="1">
      <alignment horizontal="left" wrapText="1"/>
    </xf>
    <xf numFmtId="0" fontId="17" fillId="9" borderId="23" xfId="0" applyFont="1" applyFill="1" applyBorder="1" applyAlignment="1">
      <alignment horizontal="center" vertical="center"/>
    </xf>
    <xf numFmtId="0" fontId="17" fillId="9" borderId="15" xfId="0" applyFont="1" applyFill="1" applyBorder="1" applyAlignment="1">
      <alignment horizontal="center" vertical="center"/>
    </xf>
    <xf numFmtId="0" fontId="17" fillId="9" borderId="0" xfId="0" applyFont="1" applyFill="1" applyAlignment="1">
      <alignment horizontal="center" vertical="center"/>
    </xf>
    <xf numFmtId="0" fontId="17" fillId="9" borderId="6" xfId="0" applyFont="1" applyFill="1" applyBorder="1" applyAlignment="1">
      <alignment horizontal="center" vertical="center"/>
    </xf>
    <xf numFmtId="10" fontId="19" fillId="0" borderId="6" xfId="0" applyNumberFormat="1" applyFont="1" applyBorder="1" applyAlignment="1">
      <alignment horizontal="center" vertical="center" wrapText="1"/>
    </xf>
    <xf numFmtId="0" fontId="17" fillId="9" borderId="23" xfId="0" applyFont="1" applyFill="1" applyBorder="1" applyAlignment="1">
      <alignment horizontal="center" vertical="center" wrapText="1"/>
    </xf>
    <xf numFmtId="0" fontId="20" fillId="7" borderId="7" xfId="0" applyFont="1" applyFill="1" applyBorder="1" applyAlignment="1">
      <alignment horizontal="center" vertical="center"/>
    </xf>
    <xf numFmtId="0" fontId="20" fillId="7" borderId="22" xfId="0" applyFont="1" applyFill="1" applyBorder="1" applyAlignment="1">
      <alignment horizontal="center" vertical="center"/>
    </xf>
    <xf numFmtId="0" fontId="16" fillId="8" borderId="25" xfId="0" applyFont="1" applyFill="1" applyBorder="1" applyAlignment="1">
      <alignment horizontal="center" vertical="center"/>
    </xf>
    <xf numFmtId="0" fontId="16" fillId="8" borderId="22" xfId="0" applyFont="1" applyFill="1" applyBorder="1" applyAlignment="1">
      <alignment horizontal="center" vertical="center"/>
    </xf>
    <xf numFmtId="0" fontId="11" fillId="0" borderId="1" xfId="0" applyFont="1" applyBorder="1" applyAlignment="1">
      <alignment horizontal="center"/>
    </xf>
    <xf numFmtId="0" fontId="18" fillId="0" borderId="17" xfId="0" applyFont="1" applyBorder="1" applyAlignment="1">
      <alignment vertical="center" wrapText="1"/>
    </xf>
    <xf numFmtId="0" fontId="18" fillId="0" borderId="24" xfId="0" applyFont="1" applyBorder="1" applyAlignment="1">
      <alignment vertical="center" wrapText="1"/>
    </xf>
    <xf numFmtId="0" fontId="18" fillId="0" borderId="23" xfId="0" applyFont="1" applyBorder="1" applyAlignment="1">
      <alignment horizontal="left" vertical="center" wrapText="1" indent="3"/>
    </xf>
    <xf numFmtId="0" fontId="20" fillId="7" borderId="7" xfId="0" applyFont="1" applyFill="1" applyBorder="1" applyAlignment="1">
      <alignment horizontal="center" vertical="center" wrapText="1"/>
    </xf>
    <xf numFmtId="0" fontId="20" fillId="7" borderId="22" xfId="0" applyFont="1" applyFill="1" applyBorder="1" applyAlignment="1">
      <alignment horizontal="center" vertical="center" wrapText="1"/>
    </xf>
    <xf numFmtId="0" fontId="16" fillId="8" borderId="7" xfId="0" applyFont="1" applyFill="1" applyBorder="1" applyAlignment="1">
      <alignment horizontal="center" vertical="center" wrapText="1"/>
    </xf>
    <xf numFmtId="0" fontId="16" fillId="8" borderId="8" xfId="0" applyFont="1" applyFill="1" applyBorder="1" applyAlignment="1">
      <alignment horizontal="center" vertical="center" wrapText="1"/>
    </xf>
    <xf numFmtId="0" fontId="16" fillId="8" borderId="22" xfId="0" applyFont="1" applyFill="1" applyBorder="1" applyAlignment="1">
      <alignment horizontal="center" vertical="center" wrapText="1"/>
    </xf>
    <xf numFmtId="0" fontId="21" fillId="2" borderId="9" xfId="0" applyFont="1" applyFill="1" applyBorder="1" applyAlignment="1">
      <alignment horizontal="center" vertical="center" wrapText="1"/>
    </xf>
    <xf numFmtId="0" fontId="21" fillId="2" borderId="11" xfId="0" applyFont="1" applyFill="1" applyBorder="1" applyAlignment="1">
      <alignment horizontal="center" vertical="center" wrapText="1"/>
    </xf>
    <xf numFmtId="0" fontId="21" fillId="2" borderId="10" xfId="0" applyFont="1" applyFill="1" applyBorder="1" applyAlignment="1">
      <alignment horizontal="center" vertical="center" wrapText="1"/>
    </xf>
    <xf numFmtId="0" fontId="2" fillId="0" borderId="0" xfId="0" applyFont="1" applyAlignment="1">
      <alignment vertical="center"/>
    </xf>
    <xf numFmtId="0" fontId="11" fillId="0" borderId="3" xfId="0" applyFont="1" applyBorder="1" applyAlignment="1">
      <alignment horizontal="center" vertical="center"/>
    </xf>
    <xf numFmtId="0" fontId="11" fillId="0" borderId="1" xfId="0" applyFont="1" applyBorder="1" applyAlignment="1">
      <alignment horizontal="center" vertical="center"/>
    </xf>
    <xf numFmtId="0" fontId="16" fillId="8" borderId="7" xfId="0" applyFont="1" applyFill="1" applyBorder="1" applyAlignment="1">
      <alignment horizontal="center" vertical="center"/>
    </xf>
    <xf numFmtId="0" fontId="18" fillId="0" borderId="17" xfId="0" applyFont="1" applyBorder="1" applyAlignment="1">
      <alignment vertical="center"/>
    </xf>
    <xf numFmtId="0" fontId="1" fillId="4"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22" fillId="3" borderId="0" xfId="0" applyFont="1" applyFill="1" applyAlignment="1">
      <alignment horizontal="center" vertical="center" wrapText="1"/>
    </xf>
    <xf numFmtId="0" fontId="20" fillId="7" borderId="16" xfId="0" applyFont="1" applyFill="1" applyBorder="1" applyAlignment="1">
      <alignment horizontal="center" vertical="center"/>
    </xf>
  </cellXfs>
  <cellStyles count="2">
    <cellStyle name="Hipervínculo" xfId="1" builtinId="8"/>
    <cellStyle name="Normal" xfId="0" builtinId="0"/>
  </cellStyles>
  <dxfs count="66">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FF2F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596265</xdr:colOff>
      <xdr:row>0</xdr:row>
      <xdr:rowOff>177165</xdr:rowOff>
    </xdr:from>
    <xdr:to>
      <xdr:col>4</xdr:col>
      <xdr:colOff>1077111</xdr:colOff>
      <xdr:row>0</xdr:row>
      <xdr:rowOff>669461</xdr:rowOff>
    </xdr:to>
    <xdr:pic>
      <xdr:nvPicPr>
        <xdr:cNvPr id="2" name="Imagen 1">
          <a:extLst>
            <a:ext uri="{FF2B5EF4-FFF2-40B4-BE49-F238E27FC236}">
              <a16:creationId xmlns:a16="http://schemas.microsoft.com/office/drawing/2014/main" id="{102C9895-643B-4429-9878-43A84F2599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68565" y="177165"/>
          <a:ext cx="480846" cy="492296"/>
        </a:xfrm>
        <a:prstGeom prst="rect">
          <a:avLst/>
        </a:prstGeom>
      </xdr:spPr>
    </xdr:pic>
    <xdr:clientData/>
  </xdr:twoCellAnchor>
  <xdr:twoCellAnchor editAs="oneCell">
    <xdr:from>
      <xdr:col>7</xdr:col>
      <xdr:colOff>22861</xdr:colOff>
      <xdr:row>13</xdr:row>
      <xdr:rowOff>22860</xdr:rowOff>
    </xdr:from>
    <xdr:to>
      <xdr:col>13</xdr:col>
      <xdr:colOff>723901</xdr:colOff>
      <xdr:row>21</xdr:row>
      <xdr:rowOff>21779</xdr:rowOff>
    </xdr:to>
    <xdr:pic>
      <xdr:nvPicPr>
        <xdr:cNvPr id="3" name="Imagen 2">
          <a:extLst>
            <a:ext uri="{FF2B5EF4-FFF2-40B4-BE49-F238E27FC236}">
              <a16:creationId xmlns:a16="http://schemas.microsoft.com/office/drawing/2014/main" id="{C4BD2B5E-85FD-43E7-B93E-9C6573532093}"/>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sharpenSoften amount="25000"/>
                  </a14:imgEffect>
                </a14:imgLayer>
              </a14:imgProps>
            </a:ext>
          </a:extLst>
        </a:blip>
        <a:stretch>
          <a:fillRect/>
        </a:stretch>
      </xdr:blipFill>
      <xdr:spPr>
        <a:xfrm>
          <a:off x="8031481" y="3749040"/>
          <a:ext cx="5989320" cy="1530539"/>
        </a:xfrm>
        <a:prstGeom prst="rect">
          <a:avLst/>
        </a:prstGeom>
        <a:ln>
          <a:solidFill>
            <a:sysClr val="windowText" lastClr="000000"/>
          </a:solidFill>
        </a:ln>
        <a:effectLst>
          <a:outerShdw blurRad="50800" dist="38100" dir="2700000" algn="tl" rotWithShape="0">
            <a:prstClr val="black">
              <a:alpha val="40000"/>
            </a:prstClr>
          </a:outerShdw>
        </a:effec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wasp.org/www-pdf-archive/OWASP_SCP_Quick_Reference_Guide_v2.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EAFA-FF1C-4A21-AFAE-053EBE8FFB20}">
  <sheetPr>
    <pageSetUpPr fitToPage="1"/>
  </sheetPr>
  <dimension ref="A1:N81"/>
  <sheetViews>
    <sheetView tabSelected="1" workbookViewId="0">
      <selection activeCell="B5" sqref="B5"/>
    </sheetView>
  </sheetViews>
  <sheetFormatPr baseColWidth="10" defaultRowHeight="14.4" x14ac:dyDescent="0.3"/>
  <cols>
    <col min="1" max="1" width="67.33203125" customWidth="1"/>
    <col min="3" max="4" width="11.44140625" style="9"/>
    <col min="5" max="5" width="16" style="13" customWidth="1"/>
    <col min="6" max="6" width="1.44140625" customWidth="1"/>
    <col min="7" max="7" width="1.6640625" customWidth="1"/>
    <col min="12" max="12" width="13.5546875" customWidth="1"/>
    <col min="13" max="13" width="17.33203125" customWidth="1"/>
    <col min="14" max="14" width="14.109375" customWidth="1"/>
  </cols>
  <sheetData>
    <row r="1" spans="1:14" ht="60" customHeight="1" thickBot="1" x14ac:dyDescent="0.35">
      <c r="A1" s="76" t="s">
        <v>181</v>
      </c>
      <c r="B1" s="35"/>
      <c r="C1" s="35"/>
      <c r="D1" s="35"/>
      <c r="E1" s="35"/>
      <c r="H1" s="32" t="s">
        <v>180</v>
      </c>
      <c r="I1" s="32"/>
      <c r="J1" s="32"/>
      <c r="K1" s="32"/>
      <c r="L1" s="32"/>
      <c r="M1" s="32"/>
      <c r="N1" s="32"/>
    </row>
    <row r="2" spans="1:14" ht="20.100000000000001" customHeight="1" x14ac:dyDescent="0.3">
      <c r="A2" s="36" t="s">
        <v>22</v>
      </c>
      <c r="B2" s="37"/>
      <c r="C2" s="37"/>
      <c r="D2" s="37"/>
      <c r="E2" s="38"/>
    </row>
    <row r="3" spans="1:14" ht="15" customHeight="1" thickBot="1" x14ac:dyDescent="0.35">
      <c r="A3" s="39" t="s">
        <v>0</v>
      </c>
      <c r="B3" s="40"/>
      <c r="C3" s="40"/>
      <c r="D3" s="40"/>
      <c r="E3" s="41"/>
    </row>
    <row r="4" spans="1:14" ht="30" customHeight="1" thickBot="1" x14ac:dyDescent="0.35">
      <c r="A4" s="27" t="s">
        <v>23</v>
      </c>
      <c r="B4" s="26"/>
      <c r="C4" s="26"/>
      <c r="D4" s="26"/>
      <c r="E4" s="26"/>
      <c r="H4" s="75" t="s">
        <v>178</v>
      </c>
      <c r="I4" s="75"/>
      <c r="J4" s="75"/>
      <c r="K4" s="75"/>
      <c r="L4" s="75"/>
      <c r="M4" s="16" t="s">
        <v>179</v>
      </c>
      <c r="N4" s="18">
        <f>IF(ISNUMBER(GEOMEAN(N6:N10)),GEOMEAN(N6:N10),0)</f>
        <v>0</v>
      </c>
    </row>
    <row r="5" spans="1:14" ht="55.8" thickBot="1" x14ac:dyDescent="0.35">
      <c r="B5" s="1"/>
      <c r="C5" s="10"/>
      <c r="D5" s="10"/>
      <c r="E5" s="51" t="s">
        <v>24</v>
      </c>
      <c r="H5" s="42" t="s">
        <v>177</v>
      </c>
      <c r="I5" s="42"/>
      <c r="J5" s="42"/>
      <c r="K5" s="42"/>
      <c r="L5" s="15" t="s">
        <v>176</v>
      </c>
      <c r="M5" s="15" t="s">
        <v>173</v>
      </c>
      <c r="N5" s="74" t="s">
        <v>175</v>
      </c>
    </row>
    <row r="6" spans="1:14" ht="19.5" customHeight="1" x14ac:dyDescent="0.35">
      <c r="A6" s="33" t="s">
        <v>25</v>
      </c>
      <c r="B6" s="34"/>
      <c r="C6" s="34"/>
      <c r="D6" s="34"/>
      <c r="E6" s="34"/>
      <c r="H6" s="31" t="str">
        <f>$A$6</f>
        <v>Manejo de entradas / salidas</v>
      </c>
      <c r="I6" s="31"/>
      <c r="J6" s="31"/>
      <c r="K6" s="31"/>
      <c r="L6" s="12">
        <f>C7+C13</f>
        <v>0</v>
      </c>
      <c r="M6" s="14">
        <f>D7+D13</f>
        <v>23</v>
      </c>
      <c r="N6" s="17">
        <f>L6/M6</f>
        <v>0</v>
      </c>
    </row>
    <row r="7" spans="1:14" ht="16.5" customHeight="1" x14ac:dyDescent="0.3">
      <c r="A7" s="43" t="str">
        <f>'1. Validación Entradas'!A1</f>
        <v>1. Lista de verificación de validación de entradas</v>
      </c>
      <c r="B7" s="43"/>
      <c r="C7" s="22">
        <f>SUM(C8:C12)</f>
        <v>0</v>
      </c>
      <c r="D7" s="22">
        <f>SUM(D8:D12)</f>
        <v>17</v>
      </c>
      <c r="E7" s="24">
        <f>C7/D7</f>
        <v>0</v>
      </c>
      <c r="H7" s="31" t="str">
        <f>$A$16</f>
        <v>Authenticación y Autorización</v>
      </c>
      <c r="I7" s="31"/>
      <c r="J7" s="31"/>
      <c r="K7" s="31"/>
      <c r="L7" s="12">
        <f>SUM(C17,C23)</f>
        <v>0</v>
      </c>
      <c r="M7" s="12">
        <f>SUM(D17,D23)</f>
        <v>59</v>
      </c>
      <c r="N7" s="17">
        <f t="shared" ref="N7:N10" si="0">L7/M7</f>
        <v>0</v>
      </c>
    </row>
    <row r="8" spans="1:14" ht="15.75" customHeight="1" x14ac:dyDescent="0.3">
      <c r="A8" s="44" t="str">
        <f>'1. Validación Entradas'!A2</f>
        <v>Garantizar el cumplimiento de los principios obligatorios de validación de entradas</v>
      </c>
      <c r="B8" s="44"/>
      <c r="C8" s="21">
        <f>'1. Validación Entradas'!C2</f>
        <v>0</v>
      </c>
      <c r="D8" s="21">
        <f>'1. Validación Entradas'!D2</f>
        <v>3</v>
      </c>
      <c r="H8" s="31" t="str">
        <f>$A$31</f>
        <v>Criptografía en Aplicaciones</v>
      </c>
      <c r="I8" s="31"/>
      <c r="J8" s="31"/>
      <c r="K8" s="31"/>
      <c r="L8" s="12">
        <f>SUM(C32,C35)</f>
        <v>0</v>
      </c>
      <c r="M8" s="12">
        <f>SUM(D32,D35)</f>
        <v>14</v>
      </c>
      <c r="N8" s="17">
        <f t="shared" si="0"/>
        <v>0</v>
      </c>
    </row>
    <row r="9" spans="1:14" ht="15" customHeight="1" x14ac:dyDescent="0.3">
      <c r="A9" s="45" t="str">
        <f>'1. Validación Entradas'!A6</f>
        <v>Realizar una codificación de datos adecuada</v>
      </c>
      <c r="B9" s="45"/>
      <c r="C9" s="19">
        <f>'1. Validación Entradas'!C6</f>
        <v>0</v>
      </c>
      <c r="D9" s="19">
        <f>'1. Validación Entradas'!D6</f>
        <v>4</v>
      </c>
      <c r="H9" s="31" t="str">
        <f>$A$38</f>
        <v>Seguridad en Programación</v>
      </c>
      <c r="I9" s="31"/>
      <c r="J9" s="31"/>
      <c r="K9" s="31"/>
      <c r="L9" s="12">
        <f>SUM(C39,C44,C50,C56,C62,C66)</f>
        <v>0</v>
      </c>
      <c r="M9" s="12">
        <f>SUM(D39,D44,D50,D56,D62,D66)</f>
        <v>95</v>
      </c>
      <c r="N9" s="17">
        <f t="shared" si="0"/>
        <v>0</v>
      </c>
    </row>
    <row r="10" spans="1:14" x14ac:dyDescent="0.3">
      <c r="A10" s="45" t="str">
        <f>'1. Validación Entradas'!A11</f>
        <v>Implementar una gestión segura del contenido de los datos</v>
      </c>
      <c r="B10" s="45"/>
      <c r="C10" s="19">
        <f>'1. Validación Entradas'!C11</f>
        <v>0</v>
      </c>
      <c r="D10" s="19">
        <f>'1. Validación Entradas'!D11</f>
        <v>4</v>
      </c>
      <c r="H10" s="31" t="str">
        <f>$A$70</f>
        <v>Sistemas Externos</v>
      </c>
      <c r="I10" s="31"/>
      <c r="J10" s="31"/>
      <c r="K10" s="31"/>
      <c r="L10" s="12">
        <f>SUM(C71,C76)</f>
        <v>0</v>
      </c>
      <c r="M10" s="12">
        <f>SUM(D71,D76)</f>
        <v>29</v>
      </c>
      <c r="N10" s="17">
        <f t="shared" si="0"/>
        <v>0</v>
      </c>
    </row>
    <row r="11" spans="1:14" x14ac:dyDescent="0.3">
      <c r="A11" s="45" t="str">
        <f>'1. Validación Entradas'!A16</f>
        <v>Validar tipos de datos y límites</v>
      </c>
      <c r="B11" s="45"/>
      <c r="C11" s="19">
        <f>'1. Validación Entradas'!C16</f>
        <v>0</v>
      </c>
      <c r="D11" s="19">
        <f>'1. Validación Entradas'!D16</f>
        <v>3</v>
      </c>
      <c r="L11" s="4">
        <f>SUM(L6:L10)</f>
        <v>0</v>
      </c>
      <c r="M11" s="4">
        <f>SUM(M6:M10)</f>
        <v>220</v>
      </c>
    </row>
    <row r="12" spans="1:14" x14ac:dyDescent="0.3">
      <c r="A12" s="46" t="str">
        <f>'1. Validación Entradas'!A20</f>
        <v>Realizar la validación de datos de forma segura</v>
      </c>
      <c r="B12" s="46"/>
      <c r="C12" s="20">
        <f>'1. Validación Entradas'!C20</f>
        <v>0</v>
      </c>
      <c r="D12" s="20">
        <f>'1. Validación Entradas'!D20</f>
        <v>3</v>
      </c>
    </row>
    <row r="13" spans="1:14" ht="15.6" x14ac:dyDescent="0.3">
      <c r="A13" s="43" t="str">
        <f>'2. Codificación de Salidas'!A1</f>
        <v>2. Codificación de salidas</v>
      </c>
      <c r="B13" s="43"/>
      <c r="C13" s="22">
        <f>SUM(C14:C15)</f>
        <v>0</v>
      </c>
      <c r="D13" s="22">
        <f>SUM(D14:D15)</f>
        <v>6</v>
      </c>
      <c r="E13" s="24">
        <f>C13/D13</f>
        <v>0</v>
      </c>
      <c r="H13" s="28" t="s">
        <v>174</v>
      </c>
    </row>
    <row r="14" spans="1:14" x14ac:dyDescent="0.3">
      <c r="A14" s="44" t="str">
        <f>'2. Codificación de Salidas'!A2</f>
        <v>Garantizar el cumplimiento de los principios obligatorios de codificación de salidas</v>
      </c>
      <c r="B14" s="44"/>
      <c r="C14" s="21">
        <f>'2. Codificación de Salidas'!C2</f>
        <v>0</v>
      </c>
      <c r="D14" s="21">
        <f>'2. Codificación de Salidas'!D2</f>
        <v>2</v>
      </c>
    </row>
    <row r="15" spans="1:14" x14ac:dyDescent="0.3">
      <c r="A15" s="45" t="str">
        <f>'2. Codificación de Salidas'!A5</f>
        <v>Codificar la salida según su contexto</v>
      </c>
      <c r="B15" s="45"/>
      <c r="C15" s="19">
        <f>'2. Codificación de Salidas'!C5</f>
        <v>0</v>
      </c>
      <c r="D15" s="19">
        <f>'2. Codificación de Salidas'!D5</f>
        <v>4</v>
      </c>
    </row>
    <row r="16" spans="1:14" ht="18" x14ac:dyDescent="0.35">
      <c r="A16" s="33" t="s">
        <v>104</v>
      </c>
      <c r="B16" s="34"/>
      <c r="C16" s="34"/>
      <c r="D16" s="34"/>
      <c r="E16" s="34"/>
    </row>
    <row r="17" spans="1:5" ht="15.6" x14ac:dyDescent="0.3">
      <c r="A17" s="43" t="str">
        <f>'3. Control de Acceso'!A1</f>
        <v>3. Control de acceso (autorización)</v>
      </c>
      <c r="B17" s="43"/>
      <c r="C17" s="22">
        <f>SUM(C18:C22)</f>
        <v>0</v>
      </c>
      <c r="D17" s="22">
        <f>SUM(D18:D22)</f>
        <v>24</v>
      </c>
      <c r="E17" s="24">
        <f>C17/D17</f>
        <v>0</v>
      </c>
    </row>
    <row r="18" spans="1:5" x14ac:dyDescent="0.3">
      <c r="A18" s="44" t="str">
        <f>'3. Control de Acceso'!A2</f>
        <v xml:space="preserve">Garantizar el cumplimiento de los principios obligatorios de autorización </v>
      </c>
      <c r="B18" s="44"/>
      <c r="C18" s="21">
        <f>'3. Control de Acceso'!C2</f>
        <v>0</v>
      </c>
      <c r="D18" s="21">
        <f>'3. Control de Acceso'!D2</f>
        <v>4</v>
      </c>
    </row>
    <row r="19" spans="1:5" x14ac:dyDescent="0.3">
      <c r="A19" s="45" t="str">
        <f>'3. Control de Acceso'!A7</f>
        <v>Aplicar las restricciones adecuadas solo a los usuarios autorizados</v>
      </c>
      <c r="B19" s="45"/>
      <c r="C19" s="19">
        <f>'3. Control de Acceso'!C7</f>
        <v>0</v>
      </c>
      <c r="D19" s="19">
        <f>'3. Control de Acceso'!D7</f>
        <v>8</v>
      </c>
    </row>
    <row r="20" spans="1:5" x14ac:dyDescent="0.3">
      <c r="A20" s="45" t="str">
        <f>'3. Control de Acceso'!A16</f>
        <v>Implementar las mejores prácticas de seguridad en el control de acceso en el código de la lógica de negocio</v>
      </c>
      <c r="B20" s="45"/>
      <c r="C20" s="19">
        <f>'3. Control de Acceso'!C16</f>
        <v>0</v>
      </c>
      <c r="D20" s="19">
        <f>'3. Control de Acceso'!D16</f>
        <v>5</v>
      </c>
    </row>
    <row r="21" spans="1:5" x14ac:dyDescent="0.3">
      <c r="A21" s="45" t="str">
        <f>'3. Control de Acceso'!A22</f>
        <v>Implementar una gestión de autorización adecuada</v>
      </c>
      <c r="B21" s="45"/>
      <c r="C21" s="19">
        <f>'3. Control de Acceso'!C22</f>
        <v>0</v>
      </c>
      <c r="D21" s="19">
        <f>'3. Control de Acceso'!D22</f>
        <v>4</v>
      </c>
    </row>
    <row r="22" spans="1:5" x14ac:dyDescent="0.3">
      <c r="A22" s="46" t="str">
        <f>'3. Control de Acceso'!A27</f>
        <v>Administrar cuentas de usuario de forma segura</v>
      </c>
      <c r="B22" s="46"/>
      <c r="C22" s="20">
        <f>'3. Control de Acceso'!C27</f>
        <v>0</v>
      </c>
      <c r="D22" s="20">
        <f>'3. Control de Acceso'!D27</f>
        <v>3</v>
      </c>
    </row>
    <row r="23" spans="1:5" ht="15.6" x14ac:dyDescent="0.3">
      <c r="A23" s="43" t="str">
        <f>'4. Autenticación'!A1</f>
        <v>4. Autenticación y Gestión de Passwords</v>
      </c>
      <c r="B23" s="43"/>
      <c r="C23" s="22">
        <f>SUM(C24:C30)</f>
        <v>0</v>
      </c>
      <c r="D23" s="22">
        <f>SUM(D24:D30)</f>
        <v>35</v>
      </c>
      <c r="E23" s="24">
        <f>C23/D23</f>
        <v>0</v>
      </c>
    </row>
    <row r="24" spans="1:5" x14ac:dyDescent="0.3">
      <c r="A24" s="44" t="str">
        <f>'4. Autenticación'!A2</f>
        <v>Garantizar el cumplimiento de los principios obligatorios de autenticación</v>
      </c>
      <c r="B24" s="44"/>
      <c r="C24" s="21">
        <f>'4. Autenticación'!C2</f>
        <v>0</v>
      </c>
      <c r="D24" s="21">
        <f>'4. Autenticación'!D2</f>
        <v>6</v>
      </c>
    </row>
    <row r="25" spans="1:5" x14ac:dyDescent="0.3">
      <c r="A25" s="45" t="str">
        <f>'4. Autenticación'!A9</f>
        <v>Implementar políticas de almacenamiento de contraseñas adecuadas</v>
      </c>
      <c r="B25" s="45"/>
      <c r="C25" s="19">
        <f>'4. Autenticación'!C9</f>
        <v>0</v>
      </c>
      <c r="D25" s="19">
        <f>'4. Autenticación'!D9</f>
        <v>3</v>
      </c>
    </row>
    <row r="26" spans="1:5" x14ac:dyDescent="0.3">
      <c r="A26" s="45" t="str">
        <f>'4. Autenticación'!A13</f>
        <v>Forzar la transmisión segura de contraseñas</v>
      </c>
      <c r="B26" s="45"/>
      <c r="C26" s="19">
        <f>'4. Autenticación'!C13</f>
        <v>0</v>
      </c>
      <c r="D26" s="19">
        <f>'4. Autenticación'!D13</f>
        <v>2</v>
      </c>
    </row>
    <row r="27" spans="1:5" x14ac:dyDescent="0.3">
      <c r="A27" s="45" t="str">
        <f>'4. Autenticación'!A16</f>
        <v>Aplicar una directiva de contraseñas seguras</v>
      </c>
      <c r="B27" s="45"/>
      <c r="C27" s="19">
        <f>'4. Autenticación'!C16</f>
        <v>0</v>
      </c>
      <c r="D27" s="19">
        <f>'4. Autenticación'!D16</f>
        <v>6</v>
      </c>
    </row>
    <row r="28" spans="1:5" x14ac:dyDescent="0.3">
      <c r="A28" s="45" t="str">
        <f>'4. Autenticación'!E2</f>
        <v>Implementar prácticas seguras para mecanismos de autenticación</v>
      </c>
      <c r="B28" s="45"/>
      <c r="C28" s="19">
        <f>'4. Autenticación'!G2</f>
        <v>0</v>
      </c>
      <c r="D28" s="19">
        <f>'4. Autenticación'!H2</f>
        <v>5</v>
      </c>
    </row>
    <row r="29" spans="1:5" x14ac:dyDescent="0.3">
      <c r="A29" s="45" t="str">
        <f>'4. Autenticación'!E8</f>
        <v>Administrar las contraseñas de las cuentas de forma segura en el GUI / lógica de la aplicación</v>
      </c>
      <c r="B29" s="45"/>
      <c r="C29" s="19">
        <f>'4. Autenticación'!G8</f>
        <v>0</v>
      </c>
      <c r="D29" s="19">
        <f>'4. Autenticación'!H8</f>
        <v>11</v>
      </c>
    </row>
    <row r="30" spans="1:5" x14ac:dyDescent="0.3">
      <c r="A30" s="45" t="str">
        <f>'4. Autenticación'!E20</f>
        <v>Implementar un log de contraseñas</v>
      </c>
      <c r="B30" s="45"/>
      <c r="C30" s="19">
        <f>'4. Autenticación'!G20</f>
        <v>0</v>
      </c>
      <c r="D30" s="19">
        <f>'4. Autenticación'!H20</f>
        <v>2</v>
      </c>
    </row>
    <row r="31" spans="1:5" ht="18" x14ac:dyDescent="0.35">
      <c r="A31" s="33" t="s">
        <v>171</v>
      </c>
      <c r="B31" s="34"/>
      <c r="C31" s="34"/>
      <c r="D31" s="34"/>
      <c r="E31" s="34"/>
    </row>
    <row r="32" spans="1:5" ht="15.6" x14ac:dyDescent="0.3">
      <c r="A32" s="43" t="str">
        <f>'5. Criptografía'!A1</f>
        <v>5. Prácticas criptográficas</v>
      </c>
      <c r="B32" s="43"/>
      <c r="C32" s="22">
        <f>SUM(C33:C34)</f>
        <v>0</v>
      </c>
      <c r="D32" s="22">
        <f>SUM(D33:D34)</f>
        <v>6</v>
      </c>
      <c r="E32" s="24">
        <f>C32/D32</f>
        <v>0</v>
      </c>
    </row>
    <row r="33" spans="1:5" x14ac:dyDescent="0.3">
      <c r="A33" s="44" t="str">
        <f>'5. Criptografía'!A2</f>
        <v>Garantizar el cumplimiento obligatorio de las políticas de gestión de la criptografía</v>
      </c>
      <c r="B33" s="44"/>
      <c r="C33" s="21">
        <f>'5. Criptografía'!C2</f>
        <v>0</v>
      </c>
      <c r="D33" s="21">
        <f>'5. Criptografía'!D2</f>
        <v>3</v>
      </c>
    </row>
    <row r="34" spans="1:5" x14ac:dyDescent="0.3">
      <c r="A34" s="46" t="str">
        <f>'5. Criptografía'!A6</f>
        <v>Utilice solo módulos de criptografía adecuados</v>
      </c>
      <c r="B34" s="46"/>
      <c r="C34" s="20">
        <f>'5. Criptografía'!C6</f>
        <v>0</v>
      </c>
      <c r="D34" s="20">
        <f>'5. Criptografía'!D6</f>
        <v>3</v>
      </c>
    </row>
    <row r="35" spans="1:5" ht="15.6" x14ac:dyDescent="0.3">
      <c r="A35" s="43" t="str">
        <f>'6. Seguridad de Comunicaciones'!A1</f>
        <v>6. Seguridad de las comunicaciones</v>
      </c>
      <c r="B35" s="43"/>
      <c r="C35" s="22">
        <f>SUM(C36:C37)</f>
        <v>0</v>
      </c>
      <c r="D35" s="22">
        <f>SUM(D36:D37)</f>
        <v>8</v>
      </c>
      <c r="E35" s="24">
        <f>C35/D35</f>
        <v>0</v>
      </c>
    </row>
    <row r="36" spans="1:5" x14ac:dyDescent="0.3">
      <c r="A36" s="44" t="str">
        <f>'6. Seguridad de Comunicaciones'!A2</f>
        <v>Garantizar el cumplimiento de los principios obligatorios de seguridad en las comunicaciones</v>
      </c>
      <c r="B36" s="44"/>
      <c r="C36" s="21">
        <f>'6. Seguridad de Comunicaciones'!C2</f>
        <v>0</v>
      </c>
      <c r="D36" s="21">
        <f>'6. Seguridad de Comunicaciones'!D2</f>
        <v>3</v>
      </c>
    </row>
    <row r="37" spans="1:5" x14ac:dyDescent="0.3">
      <c r="A37" s="45" t="str">
        <f>'6. Seguridad de Comunicaciones'!A6</f>
        <v>Implementar directivas de administración de TLS seguras</v>
      </c>
      <c r="B37" s="45"/>
      <c r="C37" s="19">
        <f>'6. Seguridad de Comunicaciones'!C6</f>
        <v>0</v>
      </c>
      <c r="D37" s="19">
        <f>'6. Seguridad de Comunicaciones'!D6</f>
        <v>5</v>
      </c>
    </row>
    <row r="38" spans="1:5" ht="18" x14ac:dyDescent="0.35">
      <c r="A38" s="33" t="s">
        <v>172</v>
      </c>
      <c r="B38" s="34"/>
      <c r="C38" s="34"/>
      <c r="D38" s="34"/>
      <c r="E38" s="34"/>
    </row>
    <row r="39" spans="1:5" ht="15.6" x14ac:dyDescent="0.3">
      <c r="A39" s="43" t="str">
        <f>'7. Practicas de prog. generales'!A1</f>
        <v>7. Prácticas generales de creación de código</v>
      </c>
      <c r="B39" s="43"/>
      <c r="C39" s="22">
        <f>SUM(C40:C43)</f>
        <v>0</v>
      </c>
      <c r="D39" s="22">
        <f>SUM(D40:D43)</f>
        <v>15</v>
      </c>
      <c r="E39" s="24">
        <f>C39/D39</f>
        <v>0</v>
      </c>
    </row>
    <row r="40" spans="1:5" x14ac:dyDescent="0.3">
      <c r="A40" s="44" t="str">
        <f>'7. Practicas de prog. generales'!A2</f>
        <v>Garantizar el cumplimiento de las prácticas obligatorias de codificación segura</v>
      </c>
      <c r="B40" s="44"/>
      <c r="C40" s="21">
        <f>'7. Practicas de prog. generales'!C2</f>
        <v>0</v>
      </c>
      <c r="D40" s="21">
        <f>'7. Practicas de prog. generales'!D2</f>
        <v>1</v>
      </c>
    </row>
    <row r="41" spans="1:5" x14ac:dyDescent="0.3">
      <c r="A41" s="45" t="str">
        <f>'7. Practicas de prog. generales'!A4</f>
        <v>Implementar una política segura para usar API / Bibliotecas externas</v>
      </c>
      <c r="B41" s="45"/>
      <c r="C41" s="19">
        <f>'7. Practicas de prog. generales'!C4</f>
        <v>0</v>
      </c>
      <c r="D41" s="19">
        <f>'7. Practicas de prog. generales'!D4</f>
        <v>4</v>
      </c>
    </row>
    <row r="42" spans="1:5" x14ac:dyDescent="0.3">
      <c r="A42" s="45" t="str">
        <f>'7. Practicas de prog. generales'!A9</f>
        <v>Utilizar técnicas de programación segura</v>
      </c>
      <c r="B42" s="45"/>
      <c r="C42" s="19">
        <f>'7. Practicas de prog. generales'!C9</f>
        <v>0</v>
      </c>
      <c r="D42" s="19">
        <f>'7. Practicas de prog. generales'!D9</f>
        <v>7</v>
      </c>
    </row>
    <row r="43" spans="1:5" x14ac:dyDescent="0.3">
      <c r="A43" s="46" t="str">
        <f>'7. Practicas de prog. generales'!A17</f>
        <v>(EXTRA) Características contra la ingeniería inversa</v>
      </c>
      <c r="B43" s="46"/>
      <c r="C43" s="20">
        <f>'7. Practicas de prog. generales'!C17</f>
        <v>0</v>
      </c>
      <c r="D43" s="20">
        <f>'7. Practicas de prog. generales'!D17</f>
        <v>3</v>
      </c>
    </row>
    <row r="44" spans="1:5" ht="15.6" x14ac:dyDescent="0.3">
      <c r="A44" s="43" t="str">
        <f>'8. Protección de datos'!A1</f>
        <v>8. Protección de datos</v>
      </c>
      <c r="B44" s="43"/>
      <c r="C44" s="22">
        <f>SUM(C45:C49)</f>
        <v>0</v>
      </c>
      <c r="D44" s="22">
        <f>SUM(D45:D49)</f>
        <v>14</v>
      </c>
      <c r="E44" s="24">
        <f>C44/D44</f>
        <v>0</v>
      </c>
    </row>
    <row r="45" spans="1:5" x14ac:dyDescent="0.3">
      <c r="A45" s="44" t="str">
        <f>'8. Protección de datos'!A2</f>
        <v>Implementar el manejo seguro de permisos para datos</v>
      </c>
      <c r="B45" s="44"/>
      <c r="C45" s="21">
        <f>'8. Protección de datos'!C2</f>
        <v>0</v>
      </c>
      <c r="D45" s="21">
        <f>'8. Protección de datos'!D2</f>
        <v>4</v>
      </c>
    </row>
    <row r="46" spans="1:5" x14ac:dyDescent="0.3">
      <c r="A46" s="45" t="str">
        <f>'8. Protección de datos'!A7</f>
        <v>Cifrado de datos de forma segura</v>
      </c>
      <c r="B46" s="45"/>
      <c r="C46" s="19">
        <f>'8. Protección de datos'!C7</f>
        <v>0</v>
      </c>
      <c r="D46" s="19">
        <f>'8. Protección de datos'!D7</f>
        <v>1</v>
      </c>
    </row>
    <row r="47" spans="1:5" x14ac:dyDescent="0.3">
      <c r="A47" s="45" t="str">
        <f>'8. Protección de datos'!A9</f>
        <v>Implementar almacenamiento seguro de información</v>
      </c>
      <c r="B47" s="45"/>
      <c r="C47" s="19">
        <f>'8. Protección de datos'!C9</f>
        <v>0</v>
      </c>
      <c r="D47" s="19">
        <f>'8. Protección de datos'!D9</f>
        <v>2</v>
      </c>
    </row>
    <row r="48" spans="1:5" x14ac:dyDescent="0.3">
      <c r="A48" s="45" t="str">
        <f>'8. Protección de datos'!A12</f>
        <v>Eliminar cualquier información que la aplicación proporcione sobre sí misma</v>
      </c>
      <c r="B48" s="45"/>
      <c r="C48" s="19">
        <f>'8. Protección de datos'!C12</f>
        <v>0</v>
      </c>
      <c r="D48" s="19">
        <f>'8. Protección de datos'!D12</f>
        <v>5</v>
      </c>
    </row>
    <row r="49" spans="1:5" x14ac:dyDescent="0.3">
      <c r="A49" s="46" t="str">
        <f>'8. Protección de datos'!A18</f>
        <v>Implementar prácticas de GUI seguras para tratar con datos confidenciales</v>
      </c>
      <c r="B49" s="46"/>
      <c r="C49" s="20">
        <f>'8. Protección de datos'!C18</f>
        <v>0</v>
      </c>
      <c r="D49" s="20">
        <f>'8. Protección de datos'!D18</f>
        <v>2</v>
      </c>
    </row>
    <row r="50" spans="1:5" ht="15.6" x14ac:dyDescent="0.3">
      <c r="A50" s="43" t="str">
        <f>'9. Sesión'!A1</f>
        <v>9. Gestión de sesiones</v>
      </c>
      <c r="B50" s="43"/>
      <c r="C50" s="22">
        <f>SUM(C51:C55)</f>
        <v>0</v>
      </c>
      <c r="D50" s="22">
        <f>SUM(D51:D55)</f>
        <v>19</v>
      </c>
      <c r="E50" s="24">
        <f>C50/D50</f>
        <v>0</v>
      </c>
    </row>
    <row r="51" spans="1:5" x14ac:dyDescent="0.3">
      <c r="A51" s="44" t="str">
        <f>'9. Sesión'!A2</f>
        <v>Garantizar el cumplimiento de las prácticas obligatorias de gestión de sesiones</v>
      </c>
      <c r="B51" s="44"/>
      <c r="C51" s="21">
        <f>'9. Sesión'!C2</f>
        <v>0</v>
      </c>
      <c r="D51" s="21">
        <f>'9. Sesión'!D2</f>
        <v>3</v>
      </c>
    </row>
    <row r="52" spans="1:5" x14ac:dyDescent="0.3">
      <c r="A52" s="45" t="str">
        <f>'9. Sesión'!A6</f>
        <v>Implementar una gestión segura de cookies</v>
      </c>
      <c r="B52" s="45"/>
      <c r="C52" s="19">
        <f>'9. Sesión'!C6</f>
        <v>0</v>
      </c>
      <c r="D52" s="19">
        <f>'9. Sesión'!D6</f>
        <v>4</v>
      </c>
    </row>
    <row r="53" spans="1:5" x14ac:dyDescent="0.3">
      <c r="A53" s="45" t="str">
        <f>'9. Sesión'!A11</f>
        <v>Implementar una gestión segura de inicios de sesión</v>
      </c>
      <c r="B53" s="45"/>
      <c r="C53" s="19">
        <f>'9. Sesión'!C11</f>
        <v>0</v>
      </c>
      <c r="D53" s="19">
        <f>'9. Sesión'!D11</f>
        <v>3</v>
      </c>
    </row>
    <row r="54" spans="1:5" x14ac:dyDescent="0.3">
      <c r="A54" s="45" t="str">
        <f>'9. Sesión'!A15</f>
        <v>Implementar una administración segura de cierres de sesión</v>
      </c>
      <c r="B54" s="45"/>
      <c r="C54" s="19">
        <f>'9. Sesión'!C15</f>
        <v>0</v>
      </c>
      <c r="D54" s="19">
        <f>'9. Sesión'!D15</f>
        <v>4</v>
      </c>
    </row>
    <row r="55" spans="1:5" x14ac:dyDescent="0.3">
      <c r="A55" s="46" t="str">
        <f>'9. Sesión'!A20</f>
        <v>Manejar los datos de sesión de forma segura</v>
      </c>
      <c r="B55" s="46"/>
      <c r="C55" s="20">
        <f>'9. Sesión'!C20</f>
        <v>0</v>
      </c>
      <c r="D55" s="20">
        <f>'9. Sesión'!D20</f>
        <v>5</v>
      </c>
    </row>
    <row r="56" spans="1:5" ht="15.6" x14ac:dyDescent="0.3">
      <c r="A56" s="43" t="str">
        <f>'10. Manejo de errores'!A1</f>
        <v>10. Manejo y log de errores</v>
      </c>
      <c r="B56" s="43"/>
      <c r="C56" s="22">
        <f>SUM(C57:C61)</f>
        <v>0</v>
      </c>
      <c r="D56" s="22">
        <f>SUM(D57:D61)</f>
        <v>24</v>
      </c>
      <c r="E56" s="24">
        <f>C56/D56</f>
        <v>0</v>
      </c>
    </row>
    <row r="57" spans="1:5" x14ac:dyDescent="0.3">
      <c r="A57" s="44" t="str">
        <f>'10. Manejo de errores'!A2</f>
        <v>Garantizar el cumplimiento de las prácticas de log obligatorias</v>
      </c>
      <c r="B57" s="44"/>
      <c r="C57" s="21">
        <f>'10. Manejo de errores'!C2</f>
        <v>0</v>
      </c>
      <c r="D57" s="21">
        <f>'10. Manejo de errores'!D2</f>
        <v>1</v>
      </c>
    </row>
    <row r="58" spans="1:5" x14ac:dyDescent="0.3">
      <c r="A58" s="45" t="str">
        <f>'10. Manejo de errores'!A4</f>
        <v>No divulgar información excesiva sobre los mensajes de error</v>
      </c>
      <c r="B58" s="45"/>
      <c r="C58" s="19">
        <f>'10. Manejo de errores'!C4</f>
        <v>0</v>
      </c>
      <c r="D58" s="19">
        <f>'10. Manejo de errores'!D4</f>
        <v>3</v>
      </c>
    </row>
    <row r="59" spans="1:5" x14ac:dyDescent="0.3">
      <c r="A59" s="45" t="str">
        <f>'10. Manejo de errores'!A8</f>
        <v>Implementar el manejo seguro de errores</v>
      </c>
      <c r="B59" s="45"/>
      <c r="C59" s="19">
        <f>'10. Manejo de errores'!C8</f>
        <v>0</v>
      </c>
      <c r="D59" s="19">
        <f>'10. Manejo de errores'!D8</f>
        <v>3</v>
      </c>
    </row>
    <row r="60" spans="1:5" x14ac:dyDescent="0.3">
      <c r="A60" s="45" t="str">
        <f>'10. Manejo de errores'!A12</f>
        <v>Habilitar la creación y administración segura de log de errores</v>
      </c>
      <c r="B60" s="45"/>
      <c r="C60" s="19">
        <f>'10. Manejo de errores'!C12</f>
        <v>0</v>
      </c>
      <c r="D60" s="19">
        <f>'10. Manejo de errores'!D12</f>
        <v>8</v>
      </c>
    </row>
    <row r="61" spans="1:5" x14ac:dyDescent="0.3">
      <c r="A61" s="46" t="str">
        <f>'10. Manejo de errores'!A21</f>
        <v>Registrar los tipos adecuados de información relacionada con la seguridad</v>
      </c>
      <c r="B61" s="46"/>
      <c r="C61" s="20">
        <f>'10. Manejo de errores'!C21</f>
        <v>0</v>
      </c>
      <c r="D61" s="20">
        <f>'10. Manejo de errores'!D21</f>
        <v>9</v>
      </c>
    </row>
    <row r="62" spans="1:5" ht="15.6" x14ac:dyDescent="0.3">
      <c r="A62" s="43" t="str">
        <f>'11. Manejo de ficheros'!A1</f>
        <v>11. Manejo de ficheros</v>
      </c>
      <c r="B62" s="43"/>
      <c r="C62" s="22">
        <f>SUM(C63:C65)</f>
        <v>0</v>
      </c>
      <c r="D62" s="22">
        <f>SUM(D63:D65)</f>
        <v>14</v>
      </c>
      <c r="E62" s="24">
        <f>C62/D62</f>
        <v>0</v>
      </c>
    </row>
    <row r="63" spans="1:5" x14ac:dyDescent="0.3">
      <c r="A63" s="44" t="str">
        <f>'11. Manejo de ficheros'!A2</f>
        <v>Garantizar el cumplimiento de las prácticas obligatorias de administración de archivos</v>
      </c>
      <c r="B63" s="44"/>
      <c r="C63" s="21">
        <f>'11. Manejo de ficheros'!C2</f>
        <v>0</v>
      </c>
      <c r="D63" s="21">
        <f>'11. Manejo de ficheros'!D2</f>
        <v>1</v>
      </c>
    </row>
    <row r="64" spans="1:5" x14ac:dyDescent="0.3">
      <c r="A64" s="45" t="str">
        <f>'11. Manejo de ficheros'!A4</f>
        <v>Manejar de forma segura las inclusiones y referencias a los archivos</v>
      </c>
      <c r="B64" s="45"/>
      <c r="C64" s="19">
        <f>'11. Manejo de ficheros'!C4</f>
        <v>0</v>
      </c>
      <c r="D64" s="19">
        <f>'11. Manejo de ficheros'!D4</f>
        <v>5</v>
      </c>
    </row>
    <row r="65" spans="1:5" x14ac:dyDescent="0.3">
      <c r="A65" s="46" t="str">
        <f>'11. Manejo de ficheros'!A10</f>
        <v>Implementar cargas de archivos seguras, si esta funcionalidad es necesaria</v>
      </c>
      <c r="B65" s="46"/>
      <c r="C65" s="20">
        <f>'11. Manejo de ficheros'!C10</f>
        <v>0</v>
      </c>
      <c r="D65" s="20">
        <f>'11. Manejo de ficheros'!D10</f>
        <v>8</v>
      </c>
    </row>
    <row r="66" spans="1:5" ht="15.6" x14ac:dyDescent="0.3">
      <c r="A66" s="43" t="str">
        <f>'12. Manejo de memoria'!A1</f>
        <v>12. Gestión de la memoria (solo lenguajes memory-unsafe)</v>
      </c>
      <c r="B66" s="43"/>
      <c r="C66" s="22">
        <f>SUM(C67:C69)</f>
        <v>0</v>
      </c>
      <c r="D66" s="22">
        <f>SUM(D67:D69)</f>
        <v>9</v>
      </c>
      <c r="E66" s="24">
        <f>C66/D66</f>
        <v>0</v>
      </c>
    </row>
    <row r="67" spans="1:5" x14ac:dyDescent="0.3">
      <c r="A67" s="44" t="str">
        <f>'12. Manejo de memoria'!A2</f>
        <v>Garantizar el cumplimiento de los principios obligatorios de administración de memoria</v>
      </c>
      <c r="B67" s="44"/>
      <c r="C67" s="21">
        <f>'12. Manejo de memoria'!C2</f>
        <v>0</v>
      </c>
      <c r="D67" s="21">
        <f>'12. Manejo de memoria'!D2</f>
        <v>1</v>
      </c>
    </row>
    <row r="68" spans="1:5" x14ac:dyDescent="0.3">
      <c r="A68" s="45" t="str">
        <f>'12. Manejo de memoria'!A4</f>
        <v xml:space="preserve">Implementar el manejo seguro de búfers/memoria </v>
      </c>
      <c r="B68" s="45"/>
      <c r="C68" s="19">
        <f>'12. Manejo de memoria'!C4</f>
        <v>0</v>
      </c>
      <c r="D68" s="19">
        <f>'12. Manejo de memoria'!D4</f>
        <v>4</v>
      </c>
    </row>
    <row r="69" spans="1:5" x14ac:dyDescent="0.3">
      <c r="A69" s="45" t="str">
        <f>'12. Manejo de memoria'!A9</f>
        <v>Implementar políticas seguras para llamar a funciones</v>
      </c>
      <c r="B69" s="45"/>
      <c r="C69" s="19">
        <f>'12. Manejo de memoria'!C9</f>
        <v>0</v>
      </c>
      <c r="D69" s="19">
        <f>'12. Manejo de memoria'!D9</f>
        <v>4</v>
      </c>
    </row>
    <row r="70" spans="1:5" ht="18" x14ac:dyDescent="0.35">
      <c r="A70" s="33" t="s">
        <v>267</v>
      </c>
      <c r="B70" s="34"/>
      <c r="C70" s="34"/>
      <c r="D70" s="34"/>
      <c r="E70" s="34"/>
    </row>
    <row r="71" spans="1:5" ht="15.6" x14ac:dyDescent="0.3">
      <c r="A71" s="43" t="str">
        <f>'13. Configuracion del sistema'!A1</f>
        <v>13. Configuración del sistema</v>
      </c>
      <c r="B71" s="43"/>
      <c r="C71" s="22">
        <f>SUM(C72:C75)</f>
        <v>0</v>
      </c>
      <c r="D71" s="22">
        <f>SUM(D72:D75)</f>
        <v>16</v>
      </c>
      <c r="E71" s="24">
        <f>C71/D71</f>
        <v>0</v>
      </c>
    </row>
    <row r="72" spans="1:5" x14ac:dyDescent="0.3">
      <c r="A72" s="44" t="str">
        <f>'13. Configuracion del sistema'!A2</f>
        <v>Usar una directiva de actualización de software segura</v>
      </c>
      <c r="B72" s="44"/>
      <c r="C72" s="21">
        <f>'13. Configuracion del sistema'!C2</f>
        <v>0</v>
      </c>
      <c r="D72" s="21">
        <f>'13. Configuracion del sistema'!D2</f>
        <v>2</v>
      </c>
    </row>
    <row r="73" spans="1:5" x14ac:dyDescent="0.3">
      <c r="A73" s="45" t="str">
        <f>'13. Configuracion del sistema'!A5</f>
        <v>Implementar una configuración de servidor web segura con respecto a los elementos de software</v>
      </c>
      <c r="B73" s="45"/>
      <c r="C73" s="19">
        <f>'13. Configuracion del sistema'!C5</f>
        <v>0</v>
      </c>
      <c r="D73" s="19">
        <f>'13. Configuracion del sistema'!D5</f>
        <v>6</v>
      </c>
    </row>
    <row r="74" spans="1:5" x14ac:dyDescent="0.3">
      <c r="A74" s="45" t="str">
        <f>'13. Configuracion del sistema'!A12</f>
        <v>Minimizar y eliminar archivos innecesarios en el servidor</v>
      </c>
      <c r="B74" s="45"/>
      <c r="C74" s="19">
        <f>'13. Configuracion del sistema'!C12</f>
        <v>0</v>
      </c>
      <c r="D74" s="19">
        <f>'13. Configuracion del sistema'!D12</f>
        <v>3</v>
      </c>
    </row>
    <row r="75" spans="1:5" x14ac:dyDescent="0.3">
      <c r="A75" s="46" t="str">
        <f>'13. Configuracion del sistema'!A16</f>
        <v>Implementar una directiva de configuración de aplicaciones segura</v>
      </c>
      <c r="B75" s="46"/>
      <c r="C75" s="20">
        <f>'13. Configuracion del sistema'!C16</f>
        <v>0</v>
      </c>
      <c r="D75" s="20">
        <f>'13. Configuracion del sistema'!D16</f>
        <v>5</v>
      </c>
    </row>
    <row r="76" spans="1:5" ht="15.6" x14ac:dyDescent="0.3">
      <c r="A76" s="43" t="str">
        <f>'14. Seguridad de BBDD'!A1</f>
        <v>14. Seguridad de la base de datos</v>
      </c>
      <c r="B76" s="43"/>
      <c r="C76" s="22">
        <f>SUM(C77:C80)</f>
        <v>0</v>
      </c>
      <c r="D76" s="22">
        <f>SUM(D77:D80)</f>
        <v>13</v>
      </c>
      <c r="E76" s="24">
        <f>C76/D76</f>
        <v>0</v>
      </c>
    </row>
    <row r="77" spans="1:5" ht="15" customHeight="1" x14ac:dyDescent="0.3">
      <c r="A77" s="44" t="str">
        <f>'14. Seguridad de BBDD'!A2</f>
        <v>Garantizar el cumplimiento de los principios obligatorios de administración segura de bases de datos</v>
      </c>
      <c r="B77" s="44"/>
      <c r="C77" s="21">
        <f>'14. Seguridad de BBDD'!C2</f>
        <v>0</v>
      </c>
      <c r="D77" s="21">
        <f>'14. Seguridad de BBDD'!D2</f>
        <v>1</v>
      </c>
    </row>
    <row r="78" spans="1:5" x14ac:dyDescent="0.3">
      <c r="A78" s="45" t="str">
        <f>'14. Seguridad de BBDD'!A4</f>
        <v>Manejo seguro de tipos</v>
      </c>
      <c r="B78" s="45"/>
      <c r="C78" s="19">
        <f>'14. Seguridad de BBDD'!C4</f>
        <v>0</v>
      </c>
      <c r="D78" s="19">
        <f>'14. Seguridad de BBDD'!D4</f>
        <v>2</v>
      </c>
    </row>
    <row r="79" spans="1:5" x14ac:dyDescent="0.3">
      <c r="A79" s="45" t="str">
        <f>'14. Seguridad de BBDD'!A7</f>
        <v>Aplicar el permiso de base de datos segura adecuado</v>
      </c>
      <c r="B79" s="45"/>
      <c r="C79" s="19">
        <f>'14. Seguridad de BBDD'!C7</f>
        <v>0</v>
      </c>
      <c r="D79" s="19">
        <f>'14. Seguridad de BBDD'!D7</f>
        <v>2</v>
      </c>
    </row>
    <row r="80" spans="1:5" ht="15" thickBot="1" x14ac:dyDescent="0.35">
      <c r="A80" s="45" t="str">
        <f>'14. Seguridad de BBDD'!A10</f>
        <v>Implementar políticas seguras de administración de bases de datos</v>
      </c>
      <c r="B80" s="45"/>
      <c r="C80" s="20">
        <f>'14. Seguridad de BBDD'!C10</f>
        <v>0</v>
      </c>
      <c r="D80" s="20">
        <f>'14. Seguridad de BBDD'!D10</f>
        <v>8</v>
      </c>
    </row>
    <row r="81" spans="3:5" ht="15" thickBot="1" x14ac:dyDescent="0.35">
      <c r="C81" s="29" t="s">
        <v>173</v>
      </c>
      <c r="D81" s="30"/>
      <c r="E81" s="25">
        <f>COUNTA(E7:E80)</f>
        <v>14</v>
      </c>
    </row>
  </sheetData>
  <mergeCells count="87">
    <mergeCell ref="A80:B80"/>
    <mergeCell ref="A65:B65"/>
    <mergeCell ref="A67:B67"/>
    <mergeCell ref="A68:B68"/>
    <mergeCell ref="A69:B69"/>
    <mergeCell ref="A72:B72"/>
    <mergeCell ref="A73:B73"/>
    <mergeCell ref="A74:B74"/>
    <mergeCell ref="A75:B75"/>
    <mergeCell ref="A77:B77"/>
    <mergeCell ref="A78:B78"/>
    <mergeCell ref="A79:B79"/>
    <mergeCell ref="A71:B71"/>
    <mergeCell ref="A76:B76"/>
    <mergeCell ref="A66:B66"/>
    <mergeCell ref="A64:B64"/>
    <mergeCell ref="A51:B51"/>
    <mergeCell ref="A52:B52"/>
    <mergeCell ref="A53:B53"/>
    <mergeCell ref="A54:B54"/>
    <mergeCell ref="A55:B55"/>
    <mergeCell ref="A57:B57"/>
    <mergeCell ref="A58:B58"/>
    <mergeCell ref="A59:B59"/>
    <mergeCell ref="A60:B60"/>
    <mergeCell ref="A61:B61"/>
    <mergeCell ref="A63:B63"/>
    <mergeCell ref="A62:B62"/>
    <mergeCell ref="A56:B56"/>
    <mergeCell ref="A48:B48"/>
    <mergeCell ref="A49:B49"/>
    <mergeCell ref="A32:B32"/>
    <mergeCell ref="A35:B35"/>
    <mergeCell ref="A39:B39"/>
    <mergeCell ref="A45:B45"/>
    <mergeCell ref="A33:B33"/>
    <mergeCell ref="A34:B34"/>
    <mergeCell ref="A36:B36"/>
    <mergeCell ref="A43:B43"/>
    <mergeCell ref="A37:B37"/>
    <mergeCell ref="A40:B40"/>
    <mergeCell ref="A41:B41"/>
    <mergeCell ref="A42:B42"/>
    <mergeCell ref="A44:B44"/>
    <mergeCell ref="A50:B50"/>
    <mergeCell ref="A19:B19"/>
    <mergeCell ref="A20:B20"/>
    <mergeCell ref="A46:B46"/>
    <mergeCell ref="A47:B47"/>
    <mergeCell ref="A27:B27"/>
    <mergeCell ref="A24:B24"/>
    <mergeCell ref="A25:B25"/>
    <mergeCell ref="A26:B26"/>
    <mergeCell ref="A23:B23"/>
    <mergeCell ref="A28:B28"/>
    <mergeCell ref="A29:B29"/>
    <mergeCell ref="A30:B30"/>
    <mergeCell ref="A21:B21"/>
    <mergeCell ref="A22:B22"/>
    <mergeCell ref="H9:K9"/>
    <mergeCell ref="A13:B13"/>
    <mergeCell ref="A7:B7"/>
    <mergeCell ref="A17:B17"/>
    <mergeCell ref="A18:B18"/>
    <mergeCell ref="A8:B8"/>
    <mergeCell ref="A9:B9"/>
    <mergeCell ref="A10:B10"/>
    <mergeCell ref="A11:B11"/>
    <mergeCell ref="A12:B12"/>
    <mergeCell ref="A14:B14"/>
    <mergeCell ref="A15:B15"/>
    <mergeCell ref="C81:D81"/>
    <mergeCell ref="H10:K10"/>
    <mergeCell ref="H1:N1"/>
    <mergeCell ref="A70:E70"/>
    <mergeCell ref="A38:E38"/>
    <mergeCell ref="A31:E31"/>
    <mergeCell ref="A16:E16"/>
    <mergeCell ref="A6:E6"/>
    <mergeCell ref="A1:E1"/>
    <mergeCell ref="A2:E2"/>
    <mergeCell ref="A3:E3"/>
    <mergeCell ref="H6:K6"/>
    <mergeCell ref="H4:L4"/>
    <mergeCell ref="H5:K5"/>
    <mergeCell ref="H7:K7"/>
    <mergeCell ref="H8:K8"/>
  </mergeCells>
  <conditionalFormatting sqref="N4">
    <cfRule type="colorScale" priority="3">
      <colorScale>
        <cfvo type="num" val="0"/>
        <cfvo type="percentile" val="50"/>
        <cfvo type="num" val="100"/>
        <color rgb="FFFF2F2F"/>
        <color rgb="FFFFEB84"/>
        <color rgb="FF00B050"/>
      </colorScale>
    </cfRule>
  </conditionalFormatting>
  <conditionalFormatting sqref="N6:N10">
    <cfRule type="colorScale" priority="2">
      <colorScale>
        <cfvo type="num" val="0"/>
        <cfvo type="percentile" val="50"/>
        <cfvo type="num" val="100"/>
        <color rgb="FFFF2F2F"/>
        <color rgb="FFFFEB84"/>
        <color rgb="FF00B050"/>
      </colorScale>
    </cfRule>
  </conditionalFormatting>
  <conditionalFormatting sqref="E13 E7 E17 E23 E32 E35 E39 E44 E50 E56 E62 E66 E71 E76">
    <cfRule type="colorScale" priority="1">
      <colorScale>
        <cfvo type="num" val="0"/>
        <cfvo type="percentile" val="50"/>
        <cfvo type="num" val="100"/>
        <color rgb="FFFF2F2F"/>
        <color rgb="FFFFEB84"/>
        <color rgb="FF00B050"/>
      </colorScale>
    </cfRule>
  </conditionalFormatting>
  <hyperlinks>
    <hyperlink ref="A3" r:id="rId1" xr:uid="{5A6ED533-AF8D-4E60-A008-AD0F3835B457}"/>
  </hyperlinks>
  <pageMargins left="0.23622047244094491" right="0.23622047244094491" top="0.74803149606299213" bottom="0.74803149606299213" header="0.31496062992125984" footer="0.31496062992125984"/>
  <pageSetup paperSize="8" scale="66" orientation="portrait" horizontalDpi="1200" verticalDpi="12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3099-F7C2-4720-8868-A34F2C241F1F}">
  <sheetPr>
    <pageSetUpPr fitToPage="1"/>
  </sheetPr>
  <dimension ref="A1:D25"/>
  <sheetViews>
    <sheetView topLeftCell="A26" workbookViewId="0">
      <selection activeCell="A3" sqref="A1:A1048576"/>
    </sheetView>
  </sheetViews>
  <sheetFormatPr baseColWidth="10" defaultRowHeight="14.4" x14ac:dyDescent="0.3"/>
  <cols>
    <col min="1" max="1" width="6.6640625" style="23" customWidth="1"/>
    <col min="2" max="2" width="96.6640625" customWidth="1"/>
    <col min="3" max="4" width="5.6640625" customWidth="1"/>
  </cols>
  <sheetData>
    <row r="1" spans="1:4" ht="30" customHeight="1" thickBot="1" x14ac:dyDescent="0.35">
      <c r="A1" s="61" t="s">
        <v>182</v>
      </c>
      <c r="B1" s="62"/>
      <c r="C1" s="1"/>
      <c r="D1" s="1"/>
    </row>
    <row r="2" spans="1:4" ht="14.4" customHeight="1" thickBot="1" x14ac:dyDescent="0.35">
      <c r="A2" s="63" t="s">
        <v>183</v>
      </c>
      <c r="B2" s="64"/>
      <c r="C2" s="71">
        <f>COUNTIF(A3:A5,"=X")</f>
        <v>0</v>
      </c>
      <c r="D2" s="71">
        <f>COUNTA(B3:B5)-COUNTIF(A3:A5,"=NA")</f>
        <v>3</v>
      </c>
    </row>
    <row r="3" spans="1:4" ht="15" thickBot="1" x14ac:dyDescent="0.35">
      <c r="A3" s="52"/>
      <c r="B3" s="58" t="s">
        <v>184</v>
      </c>
      <c r="C3" s="1"/>
      <c r="D3" s="1"/>
    </row>
    <row r="4" spans="1:4" ht="29.4" thickBot="1" x14ac:dyDescent="0.35">
      <c r="A4" s="52"/>
      <c r="B4" s="58" t="s">
        <v>190</v>
      </c>
      <c r="C4" s="1"/>
      <c r="D4" s="1"/>
    </row>
    <row r="5" spans="1:4" ht="29.4" thickBot="1" x14ac:dyDescent="0.35">
      <c r="A5" s="52"/>
      <c r="B5" s="58" t="s">
        <v>191</v>
      </c>
      <c r="C5" s="1"/>
      <c r="D5" s="1"/>
    </row>
    <row r="6" spans="1:4" ht="14.4" customHeight="1" thickBot="1" x14ac:dyDescent="0.35">
      <c r="A6" s="63" t="s">
        <v>185</v>
      </c>
      <c r="B6" s="64"/>
      <c r="C6" s="71">
        <f>COUNTIF(A7:A10,"=X")</f>
        <v>0</v>
      </c>
      <c r="D6" s="71">
        <f>COUNTA(B7:B10)-COUNTIF(A7:A10,"=NA")</f>
        <v>4</v>
      </c>
    </row>
    <row r="7" spans="1:4" ht="29.4" thickBot="1" x14ac:dyDescent="0.35">
      <c r="A7" s="52"/>
      <c r="B7" s="58" t="s">
        <v>192</v>
      </c>
      <c r="C7" s="1"/>
      <c r="D7" s="1"/>
    </row>
    <row r="8" spans="1:4" ht="29.4" thickBot="1" x14ac:dyDescent="0.35">
      <c r="A8" s="52"/>
      <c r="B8" s="58" t="s">
        <v>193</v>
      </c>
      <c r="C8" s="1"/>
      <c r="D8" s="1"/>
    </row>
    <row r="9" spans="1:4" ht="15" thickBot="1" x14ac:dyDescent="0.35">
      <c r="A9" s="52"/>
      <c r="B9" s="58" t="s">
        <v>194</v>
      </c>
      <c r="C9" s="1"/>
      <c r="D9" s="1"/>
    </row>
    <row r="10" spans="1:4" ht="29.4" thickBot="1" x14ac:dyDescent="0.35">
      <c r="A10" s="52"/>
      <c r="B10" s="58" t="s">
        <v>195</v>
      </c>
      <c r="C10" s="1"/>
      <c r="D10" s="1"/>
    </row>
    <row r="11" spans="1:4" ht="14.4" customHeight="1" thickBot="1" x14ac:dyDescent="0.35">
      <c r="A11" s="63" t="s">
        <v>196</v>
      </c>
      <c r="B11" s="64"/>
      <c r="C11" s="71">
        <f>COUNTIF(A12:A14,"=X")</f>
        <v>0</v>
      </c>
      <c r="D11" s="71">
        <f>COUNTA(B12:B14)-COUNTIF(A12:A14,"=NA")</f>
        <v>3</v>
      </c>
    </row>
    <row r="12" spans="1:4" ht="15" thickBot="1" x14ac:dyDescent="0.35">
      <c r="A12" s="52"/>
      <c r="B12" s="58" t="s">
        <v>197</v>
      </c>
      <c r="C12" s="1"/>
      <c r="D12" s="1"/>
    </row>
    <row r="13" spans="1:4" ht="15" thickBot="1" x14ac:dyDescent="0.35">
      <c r="A13" s="52"/>
      <c r="B13" s="58" t="s">
        <v>186</v>
      </c>
      <c r="C13" s="1"/>
      <c r="D13" s="1"/>
    </row>
    <row r="14" spans="1:4" ht="29.4" thickBot="1" x14ac:dyDescent="0.35">
      <c r="A14" s="52"/>
      <c r="B14" s="58" t="s">
        <v>198</v>
      </c>
      <c r="C14" s="1"/>
      <c r="D14" s="1"/>
    </row>
    <row r="15" spans="1:4" ht="14.4" customHeight="1" thickBot="1" x14ac:dyDescent="0.35">
      <c r="A15" s="63" t="s">
        <v>187</v>
      </c>
      <c r="B15" s="64"/>
      <c r="C15" s="71">
        <f>COUNTIF(A16:A19,"=X")</f>
        <v>0</v>
      </c>
      <c r="D15" s="71">
        <f>COUNTA(B16:B19)-COUNTIF(A16:A19,"=NA")</f>
        <v>4</v>
      </c>
    </row>
    <row r="16" spans="1:4" ht="58.2" thickBot="1" x14ac:dyDescent="0.35">
      <c r="A16" s="52"/>
      <c r="B16" s="58" t="s">
        <v>199</v>
      </c>
      <c r="C16" s="1"/>
      <c r="D16" s="1"/>
    </row>
    <row r="17" spans="1:4" ht="29.4" thickBot="1" x14ac:dyDescent="0.35">
      <c r="A17" s="52"/>
      <c r="B17" s="58" t="s">
        <v>200</v>
      </c>
      <c r="C17" s="1"/>
      <c r="D17" s="1"/>
    </row>
    <row r="18" spans="1:4" ht="15" thickBot="1" x14ac:dyDescent="0.35">
      <c r="A18" s="52"/>
      <c r="B18" s="58" t="s">
        <v>188</v>
      </c>
      <c r="C18" s="1"/>
      <c r="D18" s="1"/>
    </row>
    <row r="19" spans="1:4" ht="15" thickBot="1" x14ac:dyDescent="0.35">
      <c r="A19" s="52"/>
      <c r="B19" s="58" t="s">
        <v>189</v>
      </c>
      <c r="C19" s="1"/>
      <c r="D19" s="1"/>
    </row>
    <row r="20" spans="1:4" ht="14.4" customHeight="1" thickBot="1" x14ac:dyDescent="0.35">
      <c r="A20" s="63" t="s">
        <v>201</v>
      </c>
      <c r="B20" s="64"/>
      <c r="C20" s="71">
        <f>COUNTIF(A21:A25,"=X")</f>
        <v>0</v>
      </c>
      <c r="D20" s="71">
        <f>COUNTA(B21:B25)-COUNTIF(A21:A25,"=NA")</f>
        <v>5</v>
      </c>
    </row>
    <row r="21" spans="1:4" ht="29.4" thickBot="1" x14ac:dyDescent="0.35">
      <c r="A21" s="52"/>
      <c r="B21" s="58" t="s">
        <v>206</v>
      </c>
      <c r="C21" s="1"/>
      <c r="D21" s="1"/>
    </row>
    <row r="22" spans="1:4" ht="43.8" thickBot="1" x14ac:dyDescent="0.35">
      <c r="A22" s="52"/>
      <c r="B22" s="58" t="s">
        <v>202</v>
      </c>
      <c r="C22" s="1"/>
      <c r="D22" s="1"/>
    </row>
    <row r="23" spans="1:4" ht="29.4" thickBot="1" x14ac:dyDescent="0.35">
      <c r="A23" s="52"/>
      <c r="B23" s="58" t="s">
        <v>203</v>
      </c>
      <c r="C23" s="1"/>
      <c r="D23" s="1"/>
    </row>
    <row r="24" spans="1:4" ht="29.4" thickBot="1" x14ac:dyDescent="0.35">
      <c r="A24" s="52"/>
      <c r="B24" s="58" t="s">
        <v>204</v>
      </c>
      <c r="C24" s="1"/>
      <c r="D24" s="1"/>
    </row>
    <row r="25" spans="1:4" ht="43.8" thickBot="1" x14ac:dyDescent="0.35">
      <c r="A25" s="52"/>
      <c r="B25" s="58" t="s">
        <v>205</v>
      </c>
      <c r="C25" s="1"/>
      <c r="D25" s="1"/>
    </row>
  </sheetData>
  <sortState xmlns:xlrd2="http://schemas.microsoft.com/office/spreadsheetml/2017/richdata2" ref="B21:B25">
    <sortCondition ref="B21:B25"/>
  </sortState>
  <mergeCells count="6">
    <mergeCell ref="A6:B6"/>
    <mergeCell ref="A11:B11"/>
    <mergeCell ref="A15:B15"/>
    <mergeCell ref="A20:B20"/>
    <mergeCell ref="A1:B1"/>
    <mergeCell ref="A2:B2"/>
  </mergeCells>
  <conditionalFormatting sqref="A1:A1048576">
    <cfRule type="cellIs" dxfId="11" priority="1" operator="equal">
      <formula>"na"</formula>
    </cfRule>
    <cfRule type="cellIs" dxfId="10"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029F-2883-4701-BF73-D758EF09183B}">
  <sheetPr>
    <pageSetUpPr fitToPage="1"/>
  </sheetPr>
  <dimension ref="A1:D30"/>
  <sheetViews>
    <sheetView topLeftCell="A31" workbookViewId="0">
      <selection activeCell="A3" sqref="A1:A1048576"/>
    </sheetView>
  </sheetViews>
  <sheetFormatPr baseColWidth="10" defaultRowHeight="14.4" x14ac:dyDescent="0.3"/>
  <cols>
    <col min="1" max="1" width="6.6640625" style="23" customWidth="1"/>
    <col min="2" max="2" width="96.6640625" customWidth="1"/>
    <col min="3" max="4" width="5.6640625" customWidth="1"/>
  </cols>
  <sheetData>
    <row r="1" spans="1:4" ht="21.6" thickBot="1" x14ac:dyDescent="0.35">
      <c r="A1" s="53" t="s">
        <v>218</v>
      </c>
      <c r="B1" s="54"/>
    </row>
    <row r="2" spans="1:4" ht="14.4" customHeight="1" thickBot="1" x14ac:dyDescent="0.35">
      <c r="A2" s="63" t="s">
        <v>219</v>
      </c>
      <c r="B2" s="64"/>
      <c r="C2" s="8">
        <f>COUNTIF(A3:A3,"=X")</f>
        <v>0</v>
      </c>
      <c r="D2" s="8">
        <f>COUNTA(B3:B3)-COUNTIF(A3:A3,"=NA")</f>
        <v>1</v>
      </c>
    </row>
    <row r="3" spans="1:4" ht="15" thickBot="1" x14ac:dyDescent="0.35">
      <c r="A3" s="52"/>
      <c r="B3" s="58" t="s">
        <v>220</v>
      </c>
    </row>
    <row r="4" spans="1:4" ht="14.4" customHeight="1" thickBot="1" x14ac:dyDescent="0.35">
      <c r="A4" s="63" t="s">
        <v>221</v>
      </c>
      <c r="B4" s="64"/>
      <c r="C4" s="8">
        <f>COUNTIF(A5:A7,"=X")</f>
        <v>0</v>
      </c>
      <c r="D4" s="8">
        <f>COUNTA(B5:B7)-COUNTIF(A5:A7,"=NA")</f>
        <v>3</v>
      </c>
    </row>
    <row r="5" spans="1:4" ht="29.4" thickBot="1" x14ac:dyDescent="0.35">
      <c r="A5" s="52"/>
      <c r="B5" s="58" t="s">
        <v>222</v>
      </c>
    </row>
    <row r="6" spans="1:4" ht="15" thickBot="1" x14ac:dyDescent="0.35">
      <c r="A6" s="52"/>
      <c r="B6" s="58" t="s">
        <v>207</v>
      </c>
    </row>
    <row r="7" spans="1:4" ht="15" thickBot="1" x14ac:dyDescent="0.35">
      <c r="A7" s="52"/>
      <c r="B7" s="58" t="s">
        <v>223</v>
      </c>
    </row>
    <row r="8" spans="1:4" ht="14.4" customHeight="1" thickBot="1" x14ac:dyDescent="0.35">
      <c r="A8" s="63" t="s">
        <v>208</v>
      </c>
      <c r="B8" s="64"/>
      <c r="C8" s="8">
        <f>COUNTIF(A9:A11,"=X")</f>
        <v>0</v>
      </c>
      <c r="D8" s="8">
        <f>COUNTA(B9:B11)-COUNTIF(A9:A11,"=NA")</f>
        <v>3</v>
      </c>
    </row>
    <row r="9" spans="1:4" ht="29.4" thickBot="1" x14ac:dyDescent="0.35">
      <c r="A9" s="52"/>
      <c r="B9" s="58" t="s">
        <v>209</v>
      </c>
    </row>
    <row r="10" spans="1:4" ht="15" thickBot="1" x14ac:dyDescent="0.35">
      <c r="A10" s="52"/>
      <c r="B10" s="58" t="s">
        <v>210</v>
      </c>
    </row>
    <row r="11" spans="1:4" ht="15" thickBot="1" x14ac:dyDescent="0.35">
      <c r="A11" s="52"/>
      <c r="B11" s="58" t="s">
        <v>211</v>
      </c>
    </row>
    <row r="12" spans="1:4" ht="14.4" customHeight="1" thickBot="1" x14ac:dyDescent="0.35">
      <c r="A12" s="63" t="s">
        <v>224</v>
      </c>
      <c r="B12" s="64"/>
      <c r="C12" s="8">
        <f>COUNTIF(A13:A20,"=X")</f>
        <v>0</v>
      </c>
      <c r="D12" s="8">
        <f>COUNTA(B13:B20)-COUNTIF(A13:A20,"=NA")</f>
        <v>8</v>
      </c>
    </row>
    <row r="13" spans="1:4" ht="29.4" thickBot="1" x14ac:dyDescent="0.35">
      <c r="A13" s="52"/>
      <c r="B13" s="58" t="s">
        <v>225</v>
      </c>
    </row>
    <row r="14" spans="1:4" ht="29.4" thickBot="1" x14ac:dyDescent="0.35">
      <c r="A14" s="52"/>
      <c r="B14" s="58" t="s">
        <v>226</v>
      </c>
    </row>
    <row r="15" spans="1:4" ht="15" thickBot="1" x14ac:dyDescent="0.35">
      <c r="A15" s="52"/>
      <c r="B15" s="58" t="s">
        <v>227</v>
      </c>
    </row>
    <row r="16" spans="1:4" ht="15" thickBot="1" x14ac:dyDescent="0.35">
      <c r="A16" s="52"/>
      <c r="B16" s="58" t="s">
        <v>228</v>
      </c>
    </row>
    <row r="17" spans="1:4" ht="15" thickBot="1" x14ac:dyDescent="0.35">
      <c r="A17" s="52"/>
      <c r="B17" s="58" t="s">
        <v>229</v>
      </c>
    </row>
    <row r="18" spans="1:4" ht="15" thickBot="1" x14ac:dyDescent="0.35">
      <c r="A18" s="52"/>
      <c r="B18" s="58" t="s">
        <v>230</v>
      </c>
    </row>
    <row r="19" spans="1:4" ht="15" thickBot="1" x14ac:dyDescent="0.35">
      <c r="A19" s="52"/>
      <c r="B19" s="58" t="s">
        <v>231</v>
      </c>
    </row>
    <row r="20" spans="1:4" ht="15" thickBot="1" x14ac:dyDescent="0.35">
      <c r="A20" s="52"/>
      <c r="B20" s="58" t="s">
        <v>232</v>
      </c>
    </row>
    <row r="21" spans="1:4" ht="14.4" customHeight="1" thickBot="1" x14ac:dyDescent="0.35">
      <c r="A21" s="63" t="s">
        <v>212</v>
      </c>
      <c r="B21" s="64"/>
      <c r="C21" s="8">
        <f>COUNTIF(A22:A30,"=X")</f>
        <v>0</v>
      </c>
      <c r="D21" s="8">
        <f>COUNTA(B22:B30)-COUNTIF(A22:A30,"=NA")</f>
        <v>9</v>
      </c>
    </row>
    <row r="22" spans="1:4" ht="15" thickBot="1" x14ac:dyDescent="0.35">
      <c r="A22" s="52"/>
      <c r="B22" s="58" t="s">
        <v>213</v>
      </c>
    </row>
    <row r="23" spans="1:4" ht="15" thickBot="1" x14ac:dyDescent="0.35">
      <c r="A23" s="52"/>
      <c r="B23" s="58" t="s">
        <v>214</v>
      </c>
    </row>
    <row r="24" spans="1:4" ht="15" thickBot="1" x14ac:dyDescent="0.35">
      <c r="A24" s="52"/>
      <c r="B24" s="58" t="s">
        <v>233</v>
      </c>
    </row>
    <row r="25" spans="1:4" ht="15" thickBot="1" x14ac:dyDescent="0.35">
      <c r="A25" s="52"/>
      <c r="B25" s="58" t="s">
        <v>215</v>
      </c>
    </row>
    <row r="26" spans="1:4" ht="15" thickBot="1" x14ac:dyDescent="0.35">
      <c r="A26" s="52"/>
      <c r="B26" s="58" t="s">
        <v>234</v>
      </c>
    </row>
    <row r="27" spans="1:4" ht="15" thickBot="1" x14ac:dyDescent="0.35">
      <c r="A27" s="52"/>
      <c r="B27" s="58" t="s">
        <v>216</v>
      </c>
    </row>
    <row r="28" spans="1:4" ht="15" thickBot="1" x14ac:dyDescent="0.35">
      <c r="A28" s="52"/>
      <c r="B28" s="58" t="s">
        <v>236</v>
      </c>
    </row>
    <row r="29" spans="1:4" ht="15" thickBot="1" x14ac:dyDescent="0.35">
      <c r="A29" s="52"/>
      <c r="B29" s="58" t="s">
        <v>235</v>
      </c>
    </row>
    <row r="30" spans="1:4" ht="15" thickBot="1" x14ac:dyDescent="0.35">
      <c r="A30" s="52"/>
      <c r="B30" s="58" t="s">
        <v>217</v>
      </c>
    </row>
  </sheetData>
  <sortState xmlns:xlrd2="http://schemas.microsoft.com/office/spreadsheetml/2017/richdata2" ref="B22:B30">
    <sortCondition ref="B22:B30"/>
  </sortState>
  <mergeCells count="6">
    <mergeCell ref="A21:B21"/>
    <mergeCell ref="A1:B1"/>
    <mergeCell ref="A8:B8"/>
    <mergeCell ref="A2:B2"/>
    <mergeCell ref="A4:B4"/>
    <mergeCell ref="A12:B12"/>
  </mergeCells>
  <conditionalFormatting sqref="A1:A1048576">
    <cfRule type="cellIs" dxfId="9" priority="1" operator="equal">
      <formula>"na"</formula>
    </cfRule>
    <cfRule type="cellIs" dxfId="8"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D3A2-27FA-473E-B737-03BA33DA3A34}">
  <sheetPr>
    <pageSetUpPr fitToPage="1"/>
  </sheetPr>
  <dimension ref="A1:D19"/>
  <sheetViews>
    <sheetView workbookViewId="0">
      <selection activeCell="A2" sqref="A2:B2"/>
    </sheetView>
  </sheetViews>
  <sheetFormatPr baseColWidth="10" defaultRowHeight="14.4" x14ac:dyDescent="0.3"/>
  <cols>
    <col min="1" max="1" width="6.6640625" style="23" customWidth="1"/>
    <col min="2" max="2" width="96.6640625" customWidth="1"/>
    <col min="3" max="4" width="5.6640625" customWidth="1"/>
  </cols>
  <sheetData>
    <row r="1" spans="1:4" ht="21.6" thickBot="1" x14ac:dyDescent="0.35">
      <c r="A1" s="53" t="s">
        <v>268</v>
      </c>
      <c r="B1" s="54"/>
      <c r="C1" s="1"/>
      <c r="D1" s="1"/>
    </row>
    <row r="2" spans="1:4" ht="14.4" customHeight="1" thickBot="1" x14ac:dyDescent="0.35">
      <c r="A2" s="63" t="s">
        <v>243</v>
      </c>
      <c r="B2" s="64"/>
      <c r="C2" s="71">
        <f>COUNTIF(A3:A3,"=X")</f>
        <v>0</v>
      </c>
      <c r="D2" s="71">
        <f>COUNTA(B3:B3)-COUNTIF(A3:A3,"=NA")</f>
        <v>1</v>
      </c>
    </row>
    <row r="3" spans="1:4" ht="15" thickBot="1" x14ac:dyDescent="0.35">
      <c r="A3" s="52"/>
      <c r="B3" s="58" t="s">
        <v>244</v>
      </c>
      <c r="C3" s="1"/>
      <c r="D3" s="1"/>
    </row>
    <row r="4" spans="1:4" ht="14.4" customHeight="1" thickBot="1" x14ac:dyDescent="0.35">
      <c r="A4" s="63" t="s">
        <v>237</v>
      </c>
      <c r="B4" s="64"/>
      <c r="C4" s="71">
        <f>COUNTIF(A5:A9,"=X")</f>
        <v>0</v>
      </c>
      <c r="D4" s="71">
        <f>COUNTA(B5:B9)-COUNTIF(A5:A9,"=NA")</f>
        <v>5</v>
      </c>
    </row>
    <row r="5" spans="1:4" ht="15" thickBot="1" x14ac:dyDescent="0.35">
      <c r="A5" s="52"/>
      <c r="B5" s="58" t="s">
        <v>245</v>
      </c>
      <c r="C5" s="1"/>
      <c r="D5" s="1"/>
    </row>
    <row r="6" spans="1:4" ht="15" thickBot="1" x14ac:dyDescent="0.35">
      <c r="A6" s="52"/>
      <c r="B6" s="58" t="s">
        <v>246</v>
      </c>
      <c r="C6" s="1"/>
      <c r="D6" s="1"/>
    </row>
    <row r="7" spans="1:4" ht="29.4" thickBot="1" x14ac:dyDescent="0.35">
      <c r="A7" s="52"/>
      <c r="B7" s="58" t="s">
        <v>247</v>
      </c>
      <c r="C7" s="1"/>
      <c r="D7" s="1"/>
    </row>
    <row r="8" spans="1:4" ht="15" thickBot="1" x14ac:dyDescent="0.35">
      <c r="A8" s="52"/>
      <c r="B8" s="58" t="s">
        <v>253</v>
      </c>
      <c r="C8" s="1"/>
      <c r="D8" s="1"/>
    </row>
    <row r="9" spans="1:4" ht="43.8" thickBot="1" x14ac:dyDescent="0.35">
      <c r="A9" s="52"/>
      <c r="B9" s="58" t="s">
        <v>248</v>
      </c>
      <c r="C9" s="1"/>
      <c r="D9" s="1"/>
    </row>
    <row r="10" spans="1:4" ht="14.4" customHeight="1" thickBot="1" x14ac:dyDescent="0.35">
      <c r="A10" s="63" t="s">
        <v>238</v>
      </c>
      <c r="B10" s="64"/>
      <c r="C10" s="71">
        <f>COUNTIF(A11:A18,"=X")</f>
        <v>0</v>
      </c>
      <c r="D10" s="71">
        <f>COUNTA(B11:B18)-COUNTIF(A11:A18,"=NA")</f>
        <v>8</v>
      </c>
    </row>
    <row r="11" spans="1:4" ht="14.4" customHeight="1" thickBot="1" x14ac:dyDescent="0.35">
      <c r="A11" s="52"/>
      <c r="B11" s="58" t="s">
        <v>249</v>
      </c>
      <c r="C11" s="1"/>
      <c r="D11" s="1"/>
    </row>
    <row r="12" spans="1:4" ht="29.4" thickBot="1" x14ac:dyDescent="0.35">
      <c r="A12" s="52"/>
      <c r="B12" s="58" t="s">
        <v>250</v>
      </c>
      <c r="C12" s="1"/>
      <c r="D12" s="1"/>
    </row>
    <row r="13" spans="1:4" ht="15" thickBot="1" x14ac:dyDescent="0.35">
      <c r="A13" s="52"/>
      <c r="B13" s="58" t="s">
        <v>251</v>
      </c>
      <c r="C13" s="1"/>
      <c r="D13" s="1"/>
    </row>
    <row r="14" spans="1:4" ht="15" thickBot="1" x14ac:dyDescent="0.35">
      <c r="A14" s="52"/>
      <c r="B14" s="58" t="s">
        <v>239</v>
      </c>
      <c r="C14" s="1"/>
      <c r="D14" s="1"/>
    </row>
    <row r="15" spans="1:4" ht="15" thickBot="1" x14ac:dyDescent="0.35">
      <c r="A15" s="52"/>
      <c r="B15" s="58" t="s">
        <v>240</v>
      </c>
      <c r="C15" s="1"/>
      <c r="D15" s="1"/>
    </row>
    <row r="16" spans="1:4" ht="15" thickBot="1" x14ac:dyDescent="0.35">
      <c r="A16" s="52"/>
      <c r="B16" s="58" t="s">
        <v>241</v>
      </c>
      <c r="C16" s="1"/>
      <c r="D16" s="1"/>
    </row>
    <row r="17" spans="1:4" ht="15" thickBot="1" x14ac:dyDescent="0.35">
      <c r="A17" s="52"/>
      <c r="B17" s="58" t="s">
        <v>242</v>
      </c>
      <c r="C17" s="1"/>
      <c r="D17" s="1"/>
    </row>
    <row r="18" spans="1:4" ht="29.4" thickBot="1" x14ac:dyDescent="0.35">
      <c r="A18" s="52"/>
      <c r="B18" s="58" t="s">
        <v>252</v>
      </c>
      <c r="C18" s="1"/>
      <c r="D18" s="1"/>
    </row>
    <row r="19" spans="1:4" x14ac:dyDescent="0.3">
      <c r="B19" s="11"/>
    </row>
  </sheetData>
  <sortState xmlns:xlrd2="http://schemas.microsoft.com/office/spreadsheetml/2017/richdata2" ref="B11:B18">
    <sortCondition ref="B11:B18"/>
  </sortState>
  <mergeCells count="4">
    <mergeCell ref="A10:B10"/>
    <mergeCell ref="A2:B2"/>
    <mergeCell ref="A4:B4"/>
    <mergeCell ref="A1:B1"/>
  </mergeCells>
  <conditionalFormatting sqref="A1:A1048576">
    <cfRule type="cellIs" dxfId="7" priority="1" operator="equal">
      <formula>"na"</formula>
    </cfRule>
    <cfRule type="cellIs" dxfId="6"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2EE4-D0BA-4DA5-BFC7-E49B4962EEC4}">
  <sheetPr>
    <pageSetUpPr fitToPage="1"/>
  </sheetPr>
  <dimension ref="A1:D13"/>
  <sheetViews>
    <sheetView topLeftCell="A14" workbookViewId="0">
      <selection activeCell="A3" sqref="A1:A1048576"/>
    </sheetView>
  </sheetViews>
  <sheetFormatPr baseColWidth="10" defaultRowHeight="14.4" x14ac:dyDescent="0.3"/>
  <cols>
    <col min="1" max="1" width="6.5546875" style="23" customWidth="1"/>
    <col min="2" max="2" width="96.6640625" customWidth="1"/>
    <col min="3" max="4" width="5.6640625" customWidth="1"/>
  </cols>
  <sheetData>
    <row r="1" spans="1:4" ht="21.6" thickBot="1" x14ac:dyDescent="0.35">
      <c r="A1" s="77" t="s">
        <v>259</v>
      </c>
      <c r="B1" s="77"/>
    </row>
    <row r="2" spans="1:4" ht="14.4" customHeight="1" thickBot="1" x14ac:dyDescent="0.35">
      <c r="A2" s="63" t="s">
        <v>254</v>
      </c>
      <c r="B2" s="64"/>
      <c r="C2" s="8">
        <f>COUNTIF(A3:A3,"=X")</f>
        <v>0</v>
      </c>
      <c r="D2" s="8">
        <f>COUNTA(B3:B3)-COUNTIF(A3:A3,"=NA")</f>
        <v>1</v>
      </c>
    </row>
    <row r="3" spans="1:4" ht="15" thickBot="1" x14ac:dyDescent="0.35">
      <c r="A3" s="52"/>
      <c r="B3" s="58" t="s">
        <v>260</v>
      </c>
    </row>
    <row r="4" spans="1:4" ht="14.4" customHeight="1" thickBot="1" x14ac:dyDescent="0.35">
      <c r="A4" s="63" t="s">
        <v>261</v>
      </c>
      <c r="B4" s="64"/>
      <c r="C4" s="8">
        <f>COUNTIF(A5:A8,"=X")</f>
        <v>0</v>
      </c>
      <c r="D4" s="8">
        <f>COUNTA(B5:B8)-COUNTIF(A5:A8,"=NA")</f>
        <v>4</v>
      </c>
    </row>
    <row r="5" spans="1:4" ht="15" thickBot="1" x14ac:dyDescent="0.35">
      <c r="A5" s="52"/>
      <c r="B5" s="58" t="s">
        <v>262</v>
      </c>
    </row>
    <row r="6" spans="1:4" ht="15" thickBot="1" x14ac:dyDescent="0.35">
      <c r="A6" s="52"/>
      <c r="B6" s="58" t="s">
        <v>255</v>
      </c>
    </row>
    <row r="7" spans="1:4" ht="29.4" thickBot="1" x14ac:dyDescent="0.35">
      <c r="A7" s="52"/>
      <c r="B7" s="58" t="s">
        <v>263</v>
      </c>
    </row>
    <row r="8" spans="1:4" ht="15" thickBot="1" x14ac:dyDescent="0.35">
      <c r="A8" s="52"/>
      <c r="B8" s="58" t="s">
        <v>256</v>
      </c>
    </row>
    <row r="9" spans="1:4" ht="14.4" customHeight="1" thickBot="1" x14ac:dyDescent="0.35">
      <c r="A9" s="63" t="s">
        <v>257</v>
      </c>
      <c r="B9" s="64"/>
      <c r="C9" s="8">
        <f>COUNTIF(A10:A13,"=X")</f>
        <v>0</v>
      </c>
      <c r="D9" s="8">
        <f>COUNTA(B10:B13)-COUNTIF(A10:A13,"=NA")</f>
        <v>4</v>
      </c>
    </row>
    <row r="10" spans="1:4" ht="15" thickBot="1" x14ac:dyDescent="0.35">
      <c r="A10" s="52"/>
      <c r="B10" s="58" t="s">
        <v>264</v>
      </c>
    </row>
    <row r="11" spans="1:4" ht="29.4" thickBot="1" x14ac:dyDescent="0.35">
      <c r="A11" s="52"/>
      <c r="B11" s="58" t="s">
        <v>265</v>
      </c>
    </row>
    <row r="12" spans="1:4" ht="15" thickBot="1" x14ac:dyDescent="0.35">
      <c r="A12" s="52"/>
      <c r="B12" s="58" t="s">
        <v>258</v>
      </c>
    </row>
    <row r="13" spans="1:4" ht="29.4" thickBot="1" x14ac:dyDescent="0.35">
      <c r="A13" s="52"/>
      <c r="B13" s="58" t="s">
        <v>266</v>
      </c>
    </row>
  </sheetData>
  <sortState xmlns:xlrd2="http://schemas.microsoft.com/office/spreadsheetml/2017/richdata2" ref="B10:B13">
    <sortCondition ref="B10:B13"/>
  </sortState>
  <mergeCells count="4">
    <mergeCell ref="A1:B1"/>
    <mergeCell ref="A2:B2"/>
    <mergeCell ref="A9:B9"/>
    <mergeCell ref="A4:B4"/>
  </mergeCells>
  <conditionalFormatting sqref="A1:A1048576">
    <cfRule type="cellIs" dxfId="5" priority="1" operator="equal">
      <formula>"na"</formula>
    </cfRule>
    <cfRule type="cellIs" dxfId="4"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5CFF2-3BD5-4D17-B7CC-6EC89990F979}">
  <sheetPr>
    <pageSetUpPr fitToPage="1"/>
  </sheetPr>
  <dimension ref="A1:D21"/>
  <sheetViews>
    <sheetView workbookViewId="0">
      <selection sqref="A1:B21"/>
    </sheetView>
  </sheetViews>
  <sheetFormatPr baseColWidth="10" defaultRowHeight="14.4" x14ac:dyDescent="0.3"/>
  <cols>
    <col min="1" max="1" width="6.6640625" style="23" customWidth="1"/>
    <col min="2" max="2" width="96.6640625" customWidth="1"/>
    <col min="3" max="4" width="5.6640625" customWidth="1"/>
  </cols>
  <sheetData>
    <row r="1" spans="1:4" ht="22.8" customHeight="1" thickBot="1" x14ac:dyDescent="0.35">
      <c r="A1" s="61" t="s">
        <v>269</v>
      </c>
      <c r="B1" s="62"/>
      <c r="C1" s="1"/>
      <c r="D1" s="1"/>
    </row>
    <row r="2" spans="1:4" ht="14.4" customHeight="1" thickBot="1" x14ac:dyDescent="0.35">
      <c r="A2" s="63" t="s">
        <v>270</v>
      </c>
      <c r="B2" s="64"/>
      <c r="C2" s="71">
        <f>COUNTIF(A3:A4,"=X")</f>
        <v>0</v>
      </c>
      <c r="D2" s="71">
        <f>COUNTA(B3:B4)-COUNTIF(A3:A4,"=NA")</f>
        <v>2</v>
      </c>
    </row>
    <row r="3" spans="1:4" ht="15" thickBot="1" x14ac:dyDescent="0.35">
      <c r="A3" s="52"/>
      <c r="B3" s="58" t="s">
        <v>277</v>
      </c>
      <c r="C3" s="1"/>
      <c r="D3" s="1"/>
    </row>
    <row r="4" spans="1:4" ht="29.4" thickBot="1" x14ac:dyDescent="0.35">
      <c r="A4" s="52"/>
      <c r="B4" s="58" t="s">
        <v>278</v>
      </c>
      <c r="C4" s="1"/>
      <c r="D4" s="1"/>
    </row>
    <row r="5" spans="1:4" ht="14.4" customHeight="1" thickBot="1" x14ac:dyDescent="0.35">
      <c r="A5" s="63" t="s">
        <v>271</v>
      </c>
      <c r="B5" s="64"/>
      <c r="C5" s="71">
        <f>COUNTIF(A6:A11,"=X")</f>
        <v>0</v>
      </c>
      <c r="D5" s="71">
        <f>COUNTA(B6:B11)-COUNTIF(A6:A11,"=NA")</f>
        <v>6</v>
      </c>
    </row>
    <row r="6" spans="1:4" ht="29.4" thickBot="1" x14ac:dyDescent="0.35">
      <c r="A6" s="52"/>
      <c r="B6" s="58" t="s">
        <v>279</v>
      </c>
      <c r="C6" s="1"/>
      <c r="D6" s="1"/>
    </row>
    <row r="7" spans="1:4" ht="29.4" thickBot="1" x14ac:dyDescent="0.35">
      <c r="A7" s="52"/>
      <c r="B7" s="58" t="s">
        <v>280</v>
      </c>
      <c r="C7" s="1"/>
      <c r="D7" s="1"/>
    </row>
    <row r="8" spans="1:4" ht="29.4" thickBot="1" x14ac:dyDescent="0.35">
      <c r="A8" s="52"/>
      <c r="B8" s="58" t="s">
        <v>281</v>
      </c>
      <c r="C8" s="1"/>
      <c r="D8" s="1"/>
    </row>
    <row r="9" spans="1:4" ht="29.4" thickBot="1" x14ac:dyDescent="0.35">
      <c r="A9" s="52"/>
      <c r="B9" s="58" t="s">
        <v>282</v>
      </c>
      <c r="C9" s="1"/>
      <c r="D9" s="1"/>
    </row>
    <row r="10" spans="1:4" ht="15" thickBot="1" x14ac:dyDescent="0.35">
      <c r="A10" s="52"/>
      <c r="B10" s="58" t="s">
        <v>283</v>
      </c>
      <c r="C10" s="1"/>
      <c r="D10" s="1"/>
    </row>
    <row r="11" spans="1:4" ht="15" thickBot="1" x14ac:dyDescent="0.35">
      <c r="A11" s="52"/>
      <c r="B11" s="58" t="s">
        <v>272</v>
      </c>
      <c r="C11" s="1"/>
      <c r="D11" s="1"/>
    </row>
    <row r="12" spans="1:4" ht="14.4" customHeight="1" thickBot="1" x14ac:dyDescent="0.35">
      <c r="A12" s="63" t="s">
        <v>273</v>
      </c>
      <c r="B12" s="64"/>
      <c r="C12" s="71">
        <f>COUNTIF(A13:A15,"=X")</f>
        <v>0</v>
      </c>
      <c r="D12" s="71">
        <f>COUNTA(B13:B15)-COUNTIF(A13:A15,"=NA")</f>
        <v>3</v>
      </c>
    </row>
    <row r="13" spans="1:4" ht="43.8" thickBot="1" x14ac:dyDescent="0.35">
      <c r="A13" s="52"/>
      <c r="B13" s="58" t="s">
        <v>284</v>
      </c>
      <c r="C13" s="1"/>
      <c r="D13" s="1"/>
    </row>
    <row r="14" spans="1:4" ht="15" thickBot="1" x14ac:dyDescent="0.35">
      <c r="A14" s="52"/>
      <c r="B14" s="58" t="s">
        <v>274</v>
      </c>
      <c r="C14" s="1"/>
      <c r="D14" s="1"/>
    </row>
    <row r="15" spans="1:4" ht="15" thickBot="1" x14ac:dyDescent="0.35">
      <c r="A15" s="52"/>
      <c r="B15" s="58" t="s">
        <v>285</v>
      </c>
      <c r="C15" s="1"/>
      <c r="D15" s="1"/>
    </row>
    <row r="16" spans="1:4" ht="14.4" customHeight="1" thickBot="1" x14ac:dyDescent="0.35">
      <c r="A16" s="63" t="s">
        <v>275</v>
      </c>
      <c r="B16" s="64"/>
      <c r="C16" s="71">
        <f>COUNTIF(A17:A21,"=X")</f>
        <v>0</v>
      </c>
      <c r="D16" s="71">
        <f>COUNTA(B17:B21)-COUNTIF(A17:A21,"=NA")</f>
        <v>5</v>
      </c>
    </row>
    <row r="17" spans="1:4" ht="29.4" thickBot="1" x14ac:dyDescent="0.35">
      <c r="A17" s="52"/>
      <c r="B17" s="58" t="s">
        <v>286</v>
      </c>
      <c r="C17" s="1"/>
      <c r="D17" s="1"/>
    </row>
    <row r="18" spans="1:4" ht="15" thickBot="1" x14ac:dyDescent="0.35">
      <c r="A18" s="52"/>
      <c r="B18" s="58" t="s">
        <v>276</v>
      </c>
      <c r="C18" s="1"/>
      <c r="D18" s="1"/>
    </row>
    <row r="19" spans="1:4" ht="60" customHeight="1" thickBot="1" x14ac:dyDescent="0.35">
      <c r="A19" s="52"/>
      <c r="B19" s="58" t="s">
        <v>287</v>
      </c>
      <c r="C19" s="1"/>
      <c r="D19" s="1"/>
    </row>
    <row r="20" spans="1:4" ht="29.4" thickBot="1" x14ac:dyDescent="0.35">
      <c r="A20" s="52"/>
      <c r="B20" s="58" t="s">
        <v>288</v>
      </c>
      <c r="C20" s="1"/>
      <c r="D20" s="1"/>
    </row>
    <row r="21" spans="1:4" ht="15" thickBot="1" x14ac:dyDescent="0.35">
      <c r="A21" s="52"/>
      <c r="B21" s="58" t="s">
        <v>289</v>
      </c>
      <c r="C21" s="1"/>
      <c r="D21" s="1"/>
    </row>
  </sheetData>
  <sortState xmlns:xlrd2="http://schemas.microsoft.com/office/spreadsheetml/2017/richdata2" ref="B17:B21">
    <sortCondition ref="B17:B21"/>
  </sortState>
  <mergeCells count="5">
    <mergeCell ref="A2:B2"/>
    <mergeCell ref="A1:B1"/>
    <mergeCell ref="A5:B5"/>
    <mergeCell ref="A12:B12"/>
    <mergeCell ref="A16:B16"/>
  </mergeCells>
  <conditionalFormatting sqref="A22:A1048576">
    <cfRule type="cellIs" dxfId="3" priority="1" operator="equal">
      <formula>"na"</formula>
    </cfRule>
    <cfRule type="cellIs" dxfId="2"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128A4-626D-4BF0-A894-1BC64F6BE6FA}">
  <sheetPr>
    <pageSetUpPr fitToPage="1"/>
  </sheetPr>
  <dimension ref="A1:D18"/>
  <sheetViews>
    <sheetView workbookViewId="0">
      <selection sqref="A1:B18"/>
    </sheetView>
  </sheetViews>
  <sheetFormatPr baseColWidth="10" defaultRowHeight="14.4" x14ac:dyDescent="0.3"/>
  <cols>
    <col min="1" max="1" width="6.6640625" style="23" customWidth="1"/>
    <col min="2" max="2" width="96.6640625" customWidth="1"/>
    <col min="3" max="4" width="5.6640625" customWidth="1"/>
  </cols>
  <sheetData>
    <row r="1" spans="1:4" ht="26.25" customHeight="1" thickBot="1" x14ac:dyDescent="0.35">
      <c r="A1" s="61" t="s">
        <v>290</v>
      </c>
      <c r="B1" s="62"/>
      <c r="C1" s="1"/>
      <c r="D1" s="1"/>
    </row>
    <row r="2" spans="1:4" ht="14.4" customHeight="1" thickBot="1" x14ac:dyDescent="0.35">
      <c r="A2" s="63" t="s">
        <v>291</v>
      </c>
      <c r="B2" s="64"/>
      <c r="C2" s="71">
        <f>COUNTIF(A3:A3,"=X")</f>
        <v>0</v>
      </c>
      <c r="D2" s="71">
        <f>COUNTA(B3:B3)-COUNTIF(A3:A3,"=NA")</f>
        <v>1</v>
      </c>
    </row>
    <row r="3" spans="1:4" ht="15" thickBot="1" x14ac:dyDescent="0.35">
      <c r="A3" s="52"/>
      <c r="B3" s="58" t="s">
        <v>292</v>
      </c>
      <c r="C3" s="1"/>
      <c r="D3" s="1"/>
    </row>
    <row r="4" spans="1:4" ht="14.4" customHeight="1" thickBot="1" x14ac:dyDescent="0.35">
      <c r="A4" s="63" t="s">
        <v>299</v>
      </c>
      <c r="B4" s="64"/>
      <c r="C4" s="71">
        <f>COUNTIF(A5:A6,"=X")</f>
        <v>0</v>
      </c>
      <c r="D4" s="71">
        <f>COUNTA(B5:B6)-COUNTIF(A5:A6,"=NA")</f>
        <v>2</v>
      </c>
    </row>
    <row r="5" spans="1:4" ht="15" thickBot="1" x14ac:dyDescent="0.35">
      <c r="A5" s="52"/>
      <c r="B5" s="58" t="s">
        <v>298</v>
      </c>
      <c r="C5" s="1"/>
      <c r="D5" s="1"/>
    </row>
    <row r="6" spans="1:4" ht="29.4" thickBot="1" x14ac:dyDescent="0.35">
      <c r="A6" s="52"/>
      <c r="B6" s="58" t="s">
        <v>300</v>
      </c>
      <c r="C6" s="1"/>
      <c r="D6" s="1"/>
    </row>
    <row r="7" spans="1:4" ht="14.4" customHeight="1" thickBot="1" x14ac:dyDescent="0.35">
      <c r="A7" s="63" t="s">
        <v>293</v>
      </c>
      <c r="B7" s="64"/>
      <c r="C7" s="71">
        <f>COUNTIF(A8:A9,"=X")</f>
        <v>0</v>
      </c>
      <c r="D7" s="71">
        <f>COUNTA(B8:B9)-COUNTIF(A8:A9,"=NA")</f>
        <v>2</v>
      </c>
    </row>
    <row r="8" spans="1:4" ht="29.4" thickBot="1" x14ac:dyDescent="0.35">
      <c r="A8" s="52"/>
      <c r="B8" s="58" t="s">
        <v>301</v>
      </c>
      <c r="C8" s="1"/>
      <c r="D8" s="1"/>
    </row>
    <row r="9" spans="1:4" ht="15" thickBot="1" x14ac:dyDescent="0.35">
      <c r="A9" s="52"/>
      <c r="B9" s="58" t="s">
        <v>294</v>
      </c>
      <c r="C9" s="1"/>
      <c r="D9" s="1"/>
    </row>
    <row r="10" spans="1:4" ht="14.4" customHeight="1" thickBot="1" x14ac:dyDescent="0.35">
      <c r="A10" s="63" t="s">
        <v>295</v>
      </c>
      <c r="B10" s="64"/>
      <c r="C10" s="71">
        <f>COUNTIF(A11:A18,"=X")</f>
        <v>0</v>
      </c>
      <c r="D10" s="71">
        <f>COUNTA(B11:B18)-COUNTIF(A11:A18,"=NA")</f>
        <v>8</v>
      </c>
    </row>
    <row r="11" spans="1:4" ht="15" thickBot="1" x14ac:dyDescent="0.35">
      <c r="A11" s="52"/>
      <c r="B11" s="58" t="s">
        <v>302</v>
      </c>
      <c r="C11" s="1"/>
      <c r="D11" s="1"/>
    </row>
    <row r="12" spans="1:4" ht="29.4" thickBot="1" x14ac:dyDescent="0.35">
      <c r="A12" s="52"/>
      <c r="B12" s="58" t="s">
        <v>303</v>
      </c>
      <c r="C12" s="1"/>
      <c r="D12" s="1"/>
    </row>
    <row r="13" spans="1:4" ht="15" thickBot="1" x14ac:dyDescent="0.35">
      <c r="A13" s="52"/>
      <c r="B13" s="58" t="s">
        <v>304</v>
      </c>
      <c r="C13" s="1"/>
      <c r="D13" s="1"/>
    </row>
    <row r="14" spans="1:4" ht="29.4" thickBot="1" x14ac:dyDescent="0.35">
      <c r="A14" s="52"/>
      <c r="B14" s="58" t="s">
        <v>305</v>
      </c>
      <c r="C14" s="1"/>
      <c r="D14" s="1"/>
    </row>
    <row r="15" spans="1:4" ht="15" thickBot="1" x14ac:dyDescent="0.35">
      <c r="A15" s="52"/>
      <c r="B15" s="58" t="s">
        <v>306</v>
      </c>
      <c r="C15" s="1"/>
      <c r="D15" s="1"/>
    </row>
    <row r="16" spans="1:4" ht="43.8" thickBot="1" x14ac:dyDescent="0.35">
      <c r="A16" s="52"/>
      <c r="B16" s="58" t="s">
        <v>307</v>
      </c>
      <c r="C16" s="1"/>
      <c r="D16" s="1"/>
    </row>
    <row r="17" spans="1:4" ht="15" thickBot="1" x14ac:dyDescent="0.35">
      <c r="A17" s="52"/>
      <c r="B17" s="58" t="s">
        <v>296</v>
      </c>
      <c r="C17" s="1"/>
      <c r="D17" s="1"/>
    </row>
    <row r="18" spans="1:4" ht="29.4" thickBot="1" x14ac:dyDescent="0.35">
      <c r="A18" s="52"/>
      <c r="B18" s="58" t="s">
        <v>297</v>
      </c>
      <c r="C18" s="1"/>
      <c r="D18" s="1"/>
    </row>
  </sheetData>
  <sortState xmlns:xlrd2="http://schemas.microsoft.com/office/spreadsheetml/2017/richdata2" ref="B11:B18">
    <sortCondition ref="B11:B18"/>
  </sortState>
  <mergeCells count="5">
    <mergeCell ref="A1:B1"/>
    <mergeCell ref="A2:B2"/>
    <mergeCell ref="A4:B4"/>
    <mergeCell ref="A7:B7"/>
    <mergeCell ref="A10:B10"/>
  </mergeCells>
  <conditionalFormatting sqref="A19:A1048576">
    <cfRule type="cellIs" dxfId="1" priority="1" operator="equal">
      <formula>"na"</formula>
    </cfRule>
    <cfRule type="cellIs" dxfId="0"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37DEF-AE5F-49F9-8C89-408B7B9FB2FC}">
  <sheetPr>
    <pageSetUpPr fitToPage="1"/>
  </sheetPr>
  <dimension ref="A1:D23"/>
  <sheetViews>
    <sheetView workbookViewId="0">
      <selection activeCell="A3" sqref="A3"/>
    </sheetView>
  </sheetViews>
  <sheetFormatPr baseColWidth="10" defaultRowHeight="14.4" x14ac:dyDescent="0.3"/>
  <cols>
    <col min="1" max="1" width="6.6640625" style="23" customWidth="1"/>
    <col min="2" max="2" width="96.6640625" customWidth="1"/>
    <col min="3" max="4" width="5.6640625" customWidth="1"/>
    <col min="5" max="5" width="87.33203125" customWidth="1"/>
  </cols>
  <sheetData>
    <row r="1" spans="1:4" ht="21.6" thickBot="1" x14ac:dyDescent="0.35">
      <c r="A1" s="53" t="s">
        <v>11</v>
      </c>
      <c r="B1" s="54"/>
      <c r="C1" s="1"/>
      <c r="D1" s="1"/>
    </row>
    <row r="2" spans="1:4" ht="15" thickBot="1" x14ac:dyDescent="0.35">
      <c r="A2" s="55" t="s">
        <v>1</v>
      </c>
      <c r="B2" s="56"/>
      <c r="C2" s="57">
        <f>COUNTIF(A3:A5,"=X")</f>
        <v>0</v>
      </c>
      <c r="D2" s="57">
        <f>COUNTA(B3:B5)-COUNTIF(A3:A5,"=NA")</f>
        <v>3</v>
      </c>
    </row>
    <row r="3" spans="1:4" ht="15" thickBot="1" x14ac:dyDescent="0.35">
      <c r="A3" s="47"/>
      <c r="B3" s="58" t="s">
        <v>2</v>
      </c>
      <c r="C3" s="1"/>
      <c r="D3" s="1"/>
    </row>
    <row r="4" spans="1:4" ht="29.4" thickBot="1" x14ac:dyDescent="0.35">
      <c r="A4" s="47"/>
      <c r="B4" s="58" t="s">
        <v>169</v>
      </c>
      <c r="C4" s="1"/>
      <c r="D4" s="1"/>
    </row>
    <row r="5" spans="1:4" ht="15" thickBot="1" x14ac:dyDescent="0.35">
      <c r="A5" s="47"/>
      <c r="B5" s="58" t="s">
        <v>12</v>
      </c>
      <c r="C5" s="1"/>
      <c r="D5" s="1"/>
    </row>
    <row r="6" spans="1:4" ht="15" thickBot="1" x14ac:dyDescent="0.35">
      <c r="A6" s="55" t="s">
        <v>3</v>
      </c>
      <c r="B6" s="56"/>
      <c r="C6" s="57">
        <f>COUNTIF(A7:A10,"=X")</f>
        <v>0</v>
      </c>
      <c r="D6" s="57">
        <f>COUNTA(B7:B10)-COUNTIF(A7:A10,"=NA")</f>
        <v>4</v>
      </c>
    </row>
    <row r="7" spans="1:4" ht="33.6" customHeight="1" thickBot="1" x14ac:dyDescent="0.35">
      <c r="A7" s="47"/>
      <c r="B7" s="58" t="s">
        <v>4</v>
      </c>
      <c r="C7" s="1"/>
      <c r="D7" s="1"/>
    </row>
    <row r="8" spans="1:4" ht="15" thickBot="1" x14ac:dyDescent="0.35">
      <c r="A8" s="47"/>
      <c r="B8" s="58" t="s">
        <v>5</v>
      </c>
      <c r="C8" s="1"/>
      <c r="D8" s="1"/>
    </row>
    <row r="9" spans="1:4" ht="15" customHeight="1" thickBot="1" x14ac:dyDescent="0.35">
      <c r="A9" s="47"/>
      <c r="B9" s="58" t="s">
        <v>13</v>
      </c>
      <c r="C9" s="1"/>
      <c r="D9" s="1"/>
    </row>
    <row r="10" spans="1:4" ht="29.4" thickBot="1" x14ac:dyDescent="0.35">
      <c r="A10" s="47"/>
      <c r="B10" s="58" t="s">
        <v>170</v>
      </c>
      <c r="C10" s="1"/>
      <c r="D10" s="1"/>
    </row>
    <row r="11" spans="1:4" ht="15" thickBot="1" x14ac:dyDescent="0.35">
      <c r="A11" s="55" t="s">
        <v>6</v>
      </c>
      <c r="B11" s="56"/>
      <c r="C11" s="57">
        <f>COUNTIF(A12:A15,"=X")</f>
        <v>0</v>
      </c>
      <c r="D11" s="57">
        <f>COUNTA(B12:B15)-COUNTIF(A12:A15,"=NA")</f>
        <v>4</v>
      </c>
    </row>
    <row r="12" spans="1:4" ht="43.8" thickBot="1" x14ac:dyDescent="0.35">
      <c r="A12" s="47"/>
      <c r="B12" s="58" t="s">
        <v>14</v>
      </c>
      <c r="C12" s="1"/>
      <c r="D12" s="1"/>
    </row>
    <row r="13" spans="1:4" ht="15" thickBot="1" x14ac:dyDescent="0.35">
      <c r="A13" s="48"/>
      <c r="B13" s="59" t="s">
        <v>15</v>
      </c>
      <c r="C13" s="1"/>
      <c r="D13" s="1"/>
    </row>
    <row r="14" spans="1:4" ht="87" thickBot="1" x14ac:dyDescent="0.35">
      <c r="A14" s="49"/>
      <c r="B14" s="60" t="s">
        <v>16</v>
      </c>
      <c r="C14" s="1"/>
      <c r="D14" s="1"/>
    </row>
    <row r="15" spans="1:4" ht="15" thickBot="1" x14ac:dyDescent="0.35">
      <c r="A15" s="50"/>
      <c r="B15" s="58" t="s">
        <v>17</v>
      </c>
      <c r="C15" s="1"/>
      <c r="D15" s="1"/>
    </row>
    <row r="16" spans="1:4" ht="15" thickBot="1" x14ac:dyDescent="0.35">
      <c r="A16" s="55" t="s">
        <v>7</v>
      </c>
      <c r="B16" s="56"/>
      <c r="C16" s="57">
        <f>COUNTIF(A17:A19,"=X")</f>
        <v>0</v>
      </c>
      <c r="D16" s="57">
        <f>COUNTA(B17:B19)-COUNTIF(A17:A19,"=NA")</f>
        <v>3</v>
      </c>
    </row>
    <row r="17" spans="1:4" ht="15" thickBot="1" x14ac:dyDescent="0.35">
      <c r="A17" s="47"/>
      <c r="B17" s="58" t="s">
        <v>8</v>
      </c>
      <c r="C17" s="1"/>
      <c r="D17" s="1"/>
    </row>
    <row r="18" spans="1:4" ht="15" thickBot="1" x14ac:dyDescent="0.35">
      <c r="A18" s="47"/>
      <c r="B18" s="58" t="s">
        <v>9</v>
      </c>
      <c r="C18" s="1"/>
      <c r="D18" s="1"/>
    </row>
    <row r="19" spans="1:4" ht="15" thickBot="1" x14ac:dyDescent="0.35">
      <c r="A19" s="47"/>
      <c r="B19" s="58" t="s">
        <v>18</v>
      </c>
      <c r="C19" s="1"/>
      <c r="D19" s="1"/>
    </row>
    <row r="20" spans="1:4" ht="15" thickBot="1" x14ac:dyDescent="0.35">
      <c r="A20" s="55" t="s">
        <v>21</v>
      </c>
      <c r="B20" s="56"/>
      <c r="C20" s="57">
        <f>COUNTIF(A21:A23,"=X")</f>
        <v>0</v>
      </c>
      <c r="D20" s="57">
        <f>COUNTA(B21:B23)-COUNTIF(A21:A23,"=NA")</f>
        <v>3</v>
      </c>
    </row>
    <row r="21" spans="1:4" ht="15" thickBot="1" x14ac:dyDescent="0.35">
      <c r="A21" s="47"/>
      <c r="B21" s="58" t="s">
        <v>10</v>
      </c>
      <c r="C21" s="1"/>
      <c r="D21" s="1"/>
    </row>
    <row r="22" spans="1:4" ht="45" customHeight="1" thickBot="1" x14ac:dyDescent="0.35">
      <c r="A22" s="47"/>
      <c r="B22" s="58" t="s">
        <v>19</v>
      </c>
      <c r="C22" s="1"/>
      <c r="D22" s="1"/>
    </row>
    <row r="23" spans="1:4" ht="29.4" thickBot="1" x14ac:dyDescent="0.35">
      <c r="A23" s="47"/>
      <c r="B23" s="58" t="s">
        <v>20</v>
      </c>
      <c r="C23" s="1"/>
      <c r="D23" s="1"/>
    </row>
  </sheetData>
  <sortState xmlns:xlrd2="http://schemas.microsoft.com/office/spreadsheetml/2017/richdata2" ref="B21:B23">
    <sortCondition ref="B21:B23"/>
  </sortState>
  <mergeCells count="6">
    <mergeCell ref="A20:B20"/>
    <mergeCell ref="A1:B1"/>
    <mergeCell ref="A2:B2"/>
    <mergeCell ref="A6:B6"/>
    <mergeCell ref="A11:B11"/>
    <mergeCell ref="A16:B16"/>
  </mergeCells>
  <conditionalFormatting sqref="A1:A1048576">
    <cfRule type="cellIs" dxfId="29" priority="1" operator="equal">
      <formula>"na"</formula>
    </cfRule>
    <cfRule type="cellIs" dxfId="28"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6C34F-3742-46A6-9666-B3FECEFC6C35}">
  <sheetPr>
    <pageSetUpPr fitToPage="1"/>
  </sheetPr>
  <dimension ref="A1:D9"/>
  <sheetViews>
    <sheetView topLeftCell="A4" workbookViewId="0">
      <selection activeCell="A3" sqref="A1:A1048576"/>
    </sheetView>
  </sheetViews>
  <sheetFormatPr baseColWidth="10" defaultRowHeight="14.4" x14ac:dyDescent="0.3"/>
  <cols>
    <col min="1" max="1" width="6.6640625" style="23" customWidth="1"/>
    <col min="2" max="2" width="96.6640625" customWidth="1"/>
    <col min="3" max="4" width="5.6640625" customWidth="1"/>
  </cols>
  <sheetData>
    <row r="1" spans="1:4" ht="22.8" customHeight="1" thickBot="1" x14ac:dyDescent="0.35">
      <c r="A1" s="61" t="s">
        <v>28</v>
      </c>
      <c r="B1" s="62"/>
      <c r="C1" s="1"/>
      <c r="D1" s="1"/>
    </row>
    <row r="2" spans="1:4" ht="14.4" customHeight="1" thickBot="1" x14ac:dyDescent="0.35">
      <c r="A2" s="63" t="s">
        <v>29</v>
      </c>
      <c r="B2" s="64"/>
      <c r="C2" s="57">
        <f>COUNTIF(A3:A4,"=X")</f>
        <v>0</v>
      </c>
      <c r="D2" s="57">
        <f>COUNTA(B3:B4)-COUNTIF(A3:A4,"=NA")</f>
        <v>2</v>
      </c>
    </row>
    <row r="3" spans="1:4" ht="15" thickBot="1" x14ac:dyDescent="0.35">
      <c r="A3" s="52"/>
      <c r="B3" s="58" t="s">
        <v>26</v>
      </c>
      <c r="C3" s="1"/>
      <c r="D3" s="1"/>
    </row>
    <row r="4" spans="1:4" ht="29.4" customHeight="1" thickBot="1" x14ac:dyDescent="0.35">
      <c r="A4" s="52"/>
      <c r="B4" s="58" t="s">
        <v>30</v>
      </c>
      <c r="C4" s="1"/>
      <c r="D4" s="1"/>
    </row>
    <row r="5" spans="1:4" ht="14.4" customHeight="1" thickBot="1" x14ac:dyDescent="0.35">
      <c r="A5" s="63" t="s">
        <v>27</v>
      </c>
      <c r="B5" s="64"/>
      <c r="C5" s="57">
        <f>COUNTIF(A6:A9,"=X")</f>
        <v>0</v>
      </c>
      <c r="D5" s="57">
        <f>COUNTA(B6:B9)-COUNTIF(A6:A9,"=NA")</f>
        <v>4</v>
      </c>
    </row>
    <row r="6" spans="1:4" ht="29.4" thickBot="1" x14ac:dyDescent="0.35">
      <c r="A6" s="52"/>
      <c r="B6" s="58" t="s">
        <v>31</v>
      </c>
      <c r="C6" s="1"/>
      <c r="D6" s="1"/>
    </row>
    <row r="7" spans="1:4" ht="29.4" thickBot="1" x14ac:dyDescent="0.35">
      <c r="A7" s="52"/>
      <c r="B7" s="58" t="s">
        <v>32</v>
      </c>
      <c r="C7" s="1"/>
      <c r="D7" s="1"/>
    </row>
    <row r="8" spans="1:4" ht="15" thickBot="1" x14ac:dyDescent="0.35">
      <c r="A8" s="52"/>
      <c r="B8" s="58" t="s">
        <v>33</v>
      </c>
      <c r="C8" s="1"/>
      <c r="D8" s="1"/>
    </row>
    <row r="9" spans="1:4" ht="15" thickBot="1" x14ac:dyDescent="0.35">
      <c r="A9" s="52"/>
      <c r="B9" s="58" t="s">
        <v>34</v>
      </c>
      <c r="C9" s="1"/>
      <c r="D9" s="1"/>
    </row>
  </sheetData>
  <sortState xmlns:xlrd2="http://schemas.microsoft.com/office/spreadsheetml/2017/richdata2" ref="B6:B9">
    <sortCondition ref="B6:B9"/>
  </sortState>
  <mergeCells count="3">
    <mergeCell ref="A1:B1"/>
    <mergeCell ref="A2:B2"/>
    <mergeCell ref="A5:B5"/>
  </mergeCells>
  <conditionalFormatting sqref="A1:A1048576">
    <cfRule type="cellIs" dxfId="27" priority="1" operator="equal">
      <formula>"na"</formula>
    </cfRule>
    <cfRule type="cellIs" dxfId="26"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2D65F-51E6-4498-9507-B914CA583AE7}">
  <sheetPr>
    <pageSetUpPr fitToPage="1"/>
  </sheetPr>
  <dimension ref="A1:D30"/>
  <sheetViews>
    <sheetView topLeftCell="A31" zoomScaleNormal="100" workbookViewId="0">
      <selection activeCell="A3" sqref="A1:A1048576"/>
    </sheetView>
  </sheetViews>
  <sheetFormatPr baseColWidth="10" defaultRowHeight="14.4" x14ac:dyDescent="0.3"/>
  <cols>
    <col min="1" max="1" width="6.6640625" style="23" customWidth="1"/>
    <col min="2" max="2" width="100.109375" customWidth="1"/>
    <col min="3" max="4" width="5.6640625" customWidth="1"/>
  </cols>
  <sheetData>
    <row r="1" spans="1:4" ht="21.6" thickBot="1" x14ac:dyDescent="0.35">
      <c r="A1" s="53" t="s">
        <v>35</v>
      </c>
      <c r="B1" s="54"/>
      <c r="C1" s="1"/>
      <c r="D1" s="1"/>
    </row>
    <row r="2" spans="1:4" ht="15" customHeight="1" thickBot="1" x14ac:dyDescent="0.35">
      <c r="A2" s="63" t="s">
        <v>48</v>
      </c>
      <c r="B2" s="65"/>
      <c r="C2" s="57">
        <f>COUNTIF(A3:A6,"=X")</f>
        <v>0</v>
      </c>
      <c r="D2" s="57">
        <f>COUNTA(B3:B6)-COUNTIF(A3:A6,"=NA")</f>
        <v>4</v>
      </c>
    </row>
    <row r="3" spans="1:4" ht="15" thickBot="1" x14ac:dyDescent="0.35">
      <c r="A3" s="52"/>
      <c r="B3" s="58" t="s">
        <v>36</v>
      </c>
      <c r="C3" s="1"/>
      <c r="D3" s="1"/>
    </row>
    <row r="4" spans="1:4" ht="15" thickBot="1" x14ac:dyDescent="0.35">
      <c r="A4" s="52"/>
      <c r="B4" s="58" t="s">
        <v>37</v>
      </c>
      <c r="C4" s="1"/>
      <c r="D4" s="1"/>
    </row>
    <row r="5" spans="1:4" ht="29.4" thickBot="1" x14ac:dyDescent="0.35">
      <c r="A5" s="52"/>
      <c r="B5" s="58" t="s">
        <v>49</v>
      </c>
      <c r="C5" s="1"/>
      <c r="D5" s="1"/>
    </row>
    <row r="6" spans="1:4" ht="29.4" thickBot="1" x14ac:dyDescent="0.35">
      <c r="A6" s="52"/>
      <c r="B6" s="58" t="s">
        <v>50</v>
      </c>
      <c r="C6" s="1"/>
      <c r="D6" s="1"/>
    </row>
    <row r="7" spans="1:4" ht="14.4" customHeight="1" thickBot="1" x14ac:dyDescent="0.35">
      <c r="A7" s="63" t="s">
        <v>38</v>
      </c>
      <c r="B7" s="64"/>
      <c r="C7" s="57">
        <f>COUNTIF(A8:A15,"=X")</f>
        <v>0</v>
      </c>
      <c r="D7" s="57">
        <f>COUNTA(B8:B15)-COUNTIF(A8:A15,"=NA")</f>
        <v>8</v>
      </c>
    </row>
    <row r="8" spans="1:4" ht="15" thickBot="1" x14ac:dyDescent="0.35">
      <c r="A8" s="52"/>
      <c r="B8" s="58" t="s">
        <v>51</v>
      </c>
      <c r="C8" s="1"/>
      <c r="D8" s="1"/>
    </row>
    <row r="9" spans="1:4" ht="29.4" thickBot="1" x14ac:dyDescent="0.35">
      <c r="A9" s="52"/>
      <c r="B9" s="58" t="s">
        <v>39</v>
      </c>
      <c r="C9" s="1"/>
      <c r="D9" s="1"/>
    </row>
    <row r="10" spans="1:4" ht="15" thickBot="1" x14ac:dyDescent="0.35">
      <c r="A10" s="52"/>
      <c r="B10" s="58" t="s">
        <v>40</v>
      </c>
      <c r="C10" s="1"/>
      <c r="D10" s="1"/>
    </row>
    <row r="11" spans="1:4" ht="15" thickBot="1" x14ac:dyDescent="0.35">
      <c r="A11" s="52"/>
      <c r="B11" s="58" t="s">
        <v>41</v>
      </c>
      <c r="C11" s="1"/>
      <c r="D11" s="1"/>
    </row>
    <row r="12" spans="1:4" ht="15" thickBot="1" x14ac:dyDescent="0.35">
      <c r="A12" s="52"/>
      <c r="B12" s="58" t="s">
        <v>42</v>
      </c>
      <c r="C12" s="1"/>
      <c r="D12" s="1"/>
    </row>
    <row r="13" spans="1:4" ht="15" thickBot="1" x14ac:dyDescent="0.35">
      <c r="A13" s="52"/>
      <c r="B13" s="58" t="s">
        <v>43</v>
      </c>
      <c r="C13" s="1"/>
      <c r="D13" s="1"/>
    </row>
    <row r="14" spans="1:4" ht="15" customHeight="1" thickBot="1" x14ac:dyDescent="0.35">
      <c r="A14" s="52"/>
      <c r="B14" s="58" t="s">
        <v>52</v>
      </c>
      <c r="C14" s="1"/>
      <c r="D14" s="1"/>
    </row>
    <row r="15" spans="1:4" ht="15" thickBot="1" x14ac:dyDescent="0.35">
      <c r="A15" s="52"/>
      <c r="B15" s="58" t="s">
        <v>44</v>
      </c>
      <c r="C15" s="1"/>
      <c r="D15" s="1"/>
    </row>
    <row r="16" spans="1:4" ht="14.4" customHeight="1" thickBot="1" x14ac:dyDescent="0.35">
      <c r="A16" s="63" t="s">
        <v>53</v>
      </c>
      <c r="B16" s="64"/>
      <c r="C16" s="57">
        <f>COUNTIF(A17:A21,"=X")</f>
        <v>0</v>
      </c>
      <c r="D16" s="57">
        <f>COUNTA(B17:B21)-COUNTIF(A17:A21,"=NA")</f>
        <v>5</v>
      </c>
    </row>
    <row r="17" spans="1:4" ht="15" thickBot="1" x14ac:dyDescent="0.35">
      <c r="A17" s="52"/>
      <c r="B17" s="58" t="s">
        <v>54</v>
      </c>
      <c r="C17" s="1"/>
      <c r="D17" s="1"/>
    </row>
    <row r="18" spans="1:4" ht="29.4" thickBot="1" x14ac:dyDescent="0.35">
      <c r="A18" s="52"/>
      <c r="B18" s="58" t="s">
        <v>55</v>
      </c>
      <c r="C18" s="1"/>
      <c r="D18" s="1"/>
    </row>
    <row r="19" spans="1:4" ht="43.8" thickBot="1" x14ac:dyDescent="0.35">
      <c r="A19" s="52"/>
      <c r="B19" s="58" t="s">
        <v>56</v>
      </c>
      <c r="C19" s="1"/>
      <c r="D19" s="1"/>
    </row>
    <row r="20" spans="1:4" ht="29.4" thickBot="1" x14ac:dyDescent="0.35">
      <c r="A20" s="52"/>
      <c r="B20" s="58" t="s">
        <v>57</v>
      </c>
      <c r="C20" s="1"/>
      <c r="D20" s="1"/>
    </row>
    <row r="21" spans="1:4" ht="29.4" thickBot="1" x14ac:dyDescent="0.35">
      <c r="A21" s="52"/>
      <c r="B21" s="58" t="s">
        <v>58</v>
      </c>
      <c r="C21" s="1"/>
      <c r="D21" s="1"/>
    </row>
    <row r="22" spans="1:4" ht="14.4" customHeight="1" thickBot="1" x14ac:dyDescent="0.35">
      <c r="A22" s="63" t="s">
        <v>45</v>
      </c>
      <c r="B22" s="64"/>
      <c r="C22" s="57">
        <f>COUNTIF(A23:A26,"=X")</f>
        <v>0</v>
      </c>
      <c r="D22" s="57">
        <f>COUNTA(B23:B26)-COUNTIF(A23:A26,"=NA")</f>
        <v>4</v>
      </c>
    </row>
    <row r="23" spans="1:4" ht="45" customHeight="1" thickBot="1" x14ac:dyDescent="0.35">
      <c r="A23" s="52"/>
      <c r="B23" s="58" t="s">
        <v>59</v>
      </c>
      <c r="C23" s="1"/>
      <c r="D23" s="1"/>
    </row>
    <row r="24" spans="1:4" ht="29.4" thickBot="1" x14ac:dyDescent="0.35">
      <c r="A24" s="52"/>
      <c r="B24" s="58" t="s">
        <v>60</v>
      </c>
      <c r="C24" s="1"/>
      <c r="D24" s="1"/>
    </row>
    <row r="25" spans="1:4" ht="29.4" thickBot="1" x14ac:dyDescent="0.35">
      <c r="A25" s="52"/>
      <c r="B25" s="58" t="s">
        <v>168</v>
      </c>
      <c r="C25" s="1"/>
      <c r="D25" s="1"/>
    </row>
    <row r="26" spans="1:4" ht="15" thickBot="1" x14ac:dyDescent="0.35">
      <c r="A26" s="52"/>
      <c r="B26" s="58" t="s">
        <v>61</v>
      </c>
      <c r="C26" s="1"/>
      <c r="D26" s="1"/>
    </row>
    <row r="27" spans="1:4" ht="14.4" customHeight="1" thickBot="1" x14ac:dyDescent="0.35">
      <c r="A27" s="63" t="s">
        <v>46</v>
      </c>
      <c r="B27" s="64"/>
      <c r="C27" s="57">
        <f>COUNTIF(A28:A30,"=X")</f>
        <v>0</v>
      </c>
      <c r="D27" s="57">
        <f>COUNTA(B28:B30)-COUNTIF(A28:A30,"=NA")</f>
        <v>3</v>
      </c>
    </row>
    <row r="28" spans="1:4" ht="29.4" thickBot="1" x14ac:dyDescent="0.35">
      <c r="A28" s="52"/>
      <c r="B28" s="58" t="s">
        <v>62</v>
      </c>
      <c r="C28" s="1"/>
      <c r="D28" s="1"/>
    </row>
    <row r="29" spans="1:4" ht="15" customHeight="1" thickBot="1" x14ac:dyDescent="0.35">
      <c r="A29" s="52"/>
      <c r="B29" s="58" t="s">
        <v>63</v>
      </c>
      <c r="C29" s="1"/>
      <c r="D29" s="1"/>
    </row>
    <row r="30" spans="1:4" ht="29.4" thickBot="1" x14ac:dyDescent="0.35">
      <c r="A30" s="52"/>
      <c r="B30" s="58" t="s">
        <v>47</v>
      </c>
      <c r="C30" s="1"/>
      <c r="D30" s="1"/>
    </row>
  </sheetData>
  <sortState xmlns:xlrd2="http://schemas.microsoft.com/office/spreadsheetml/2017/richdata2" ref="B28:B30">
    <sortCondition ref="B28:B30"/>
  </sortState>
  <mergeCells count="6">
    <mergeCell ref="A27:B27"/>
    <mergeCell ref="A1:B1"/>
    <mergeCell ref="A7:B7"/>
    <mergeCell ref="A2:B2"/>
    <mergeCell ref="A16:B16"/>
    <mergeCell ref="A22:B22"/>
  </mergeCells>
  <conditionalFormatting sqref="A1:A1048576">
    <cfRule type="cellIs" dxfId="25" priority="1" operator="equal">
      <formula>"na"</formula>
    </cfRule>
    <cfRule type="cellIs" dxfId="24" priority="2" operator="equal">
      <formula>"x"</formula>
    </cfRule>
  </conditionalFormatting>
  <pageMargins left="0.25" right="0.25" top="0.75" bottom="0.75" header="0.3" footer="0.3"/>
  <pageSetup paperSize="9" scale="8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644C7-8DE8-44C5-9AB7-25DE05D84423}">
  <sheetPr>
    <pageSetUpPr fitToPage="1"/>
  </sheetPr>
  <dimension ref="A1:I22"/>
  <sheetViews>
    <sheetView workbookViewId="0">
      <selection activeCell="E3" sqref="E3"/>
    </sheetView>
  </sheetViews>
  <sheetFormatPr baseColWidth="10" defaultRowHeight="14.4" x14ac:dyDescent="0.3"/>
  <cols>
    <col min="1" max="1" width="6.6640625" style="23" customWidth="1"/>
    <col min="2" max="2" width="88.109375" style="2" customWidth="1"/>
    <col min="3" max="4" width="5.6640625" style="3" customWidth="1"/>
    <col min="5" max="5" width="6.6640625" style="23" customWidth="1"/>
    <col min="6" max="6" width="87.44140625" customWidth="1"/>
    <col min="7" max="8" width="5.6640625" style="7" customWidth="1"/>
  </cols>
  <sheetData>
    <row r="1" spans="1:9" ht="21.6" thickBot="1" x14ac:dyDescent="0.35">
      <c r="A1" s="66" t="s">
        <v>75</v>
      </c>
      <c r="B1" s="67"/>
      <c r="C1" s="67"/>
      <c r="D1" s="67"/>
      <c r="E1" s="67"/>
      <c r="F1" s="68"/>
      <c r="G1" s="69"/>
      <c r="H1" s="69"/>
    </row>
    <row r="2" spans="1:9" ht="14.4" customHeight="1" thickBot="1" x14ac:dyDescent="0.35">
      <c r="A2" s="63" t="s">
        <v>76</v>
      </c>
      <c r="B2" s="64"/>
      <c r="C2" s="70">
        <f>COUNTIF(A3:A8,"=X")</f>
        <v>0</v>
      </c>
      <c r="D2" s="70">
        <f>COUNTA(B3:B8)-COUNTIF(A3:A8,"=NA")</f>
        <v>6</v>
      </c>
      <c r="E2" s="63" t="s">
        <v>88</v>
      </c>
      <c r="F2" s="64"/>
      <c r="G2" s="71">
        <f>COUNTIF(E3:E7,"=X")</f>
        <v>0</v>
      </c>
      <c r="H2" s="71">
        <f>COUNTA(F3:F7)-COUNTIF(E3:E7,"=NA")</f>
        <v>5</v>
      </c>
    </row>
    <row r="3" spans="1:9" ht="29.4" thickBot="1" x14ac:dyDescent="0.35">
      <c r="A3" s="52"/>
      <c r="B3" s="58" t="s">
        <v>64</v>
      </c>
      <c r="C3" s="6"/>
      <c r="D3" s="6"/>
      <c r="E3" s="52"/>
      <c r="F3" s="58" t="s">
        <v>89</v>
      </c>
      <c r="G3" s="69"/>
      <c r="H3" s="69"/>
    </row>
    <row r="4" spans="1:9" ht="58.2" thickBot="1" x14ac:dyDescent="0.35">
      <c r="A4" s="52"/>
      <c r="B4" s="58" t="s">
        <v>65</v>
      </c>
      <c r="C4" s="6"/>
      <c r="D4" s="6"/>
      <c r="E4" s="52"/>
      <c r="F4" s="58" t="s">
        <v>90</v>
      </c>
      <c r="G4" s="69"/>
      <c r="H4" s="69"/>
    </row>
    <row r="5" spans="1:9" ht="29.4" thickBot="1" x14ac:dyDescent="0.35">
      <c r="A5" s="52"/>
      <c r="B5" s="58" t="s">
        <v>77</v>
      </c>
      <c r="C5" s="6"/>
      <c r="D5" s="6"/>
      <c r="E5" s="52"/>
      <c r="F5" s="58" t="s">
        <v>91</v>
      </c>
      <c r="G5" s="69"/>
      <c r="H5" s="69"/>
    </row>
    <row r="6" spans="1:9" ht="15" customHeight="1" thickBot="1" x14ac:dyDescent="0.35">
      <c r="A6" s="52"/>
      <c r="B6" s="58" t="s">
        <v>78</v>
      </c>
      <c r="C6" s="6"/>
      <c r="D6" s="6"/>
      <c r="E6" s="52"/>
      <c r="F6" s="58" t="s">
        <v>92</v>
      </c>
      <c r="G6" s="69"/>
      <c r="H6" s="69"/>
    </row>
    <row r="7" spans="1:9" ht="30" customHeight="1" thickBot="1" x14ac:dyDescent="0.35">
      <c r="A7" s="52"/>
      <c r="B7" s="58" t="s">
        <v>79</v>
      </c>
      <c r="C7" s="6"/>
      <c r="D7" s="6"/>
      <c r="E7" s="52"/>
      <c r="F7" s="58" t="s">
        <v>71</v>
      </c>
      <c r="G7" s="69"/>
      <c r="H7" s="69"/>
    </row>
    <row r="8" spans="1:9" ht="30" customHeight="1" thickBot="1" x14ac:dyDescent="0.35">
      <c r="A8" s="52"/>
      <c r="B8" s="58" t="s">
        <v>66</v>
      </c>
      <c r="C8" s="6"/>
      <c r="D8" s="6"/>
      <c r="E8" s="63" t="s">
        <v>93</v>
      </c>
      <c r="F8" s="64"/>
      <c r="G8" s="71">
        <f>COUNTIF(E9:E19,"=X")</f>
        <v>0</v>
      </c>
      <c r="H8" s="71">
        <f>COUNTA(F9:F19)-COUNTIF(E9:E19,"=NA")</f>
        <v>11</v>
      </c>
    </row>
    <row r="9" spans="1:9" ht="28.8" customHeight="1" thickBot="1" x14ac:dyDescent="0.35">
      <c r="A9" s="63" t="s">
        <v>67</v>
      </c>
      <c r="B9" s="64"/>
      <c r="C9" s="71">
        <f>COUNTIF(A10:A12,"=X")</f>
        <v>0</v>
      </c>
      <c r="D9" s="71">
        <f>COUNTA(B10:B12)-COUNTIF(A10:A12,"=NA")</f>
        <v>3</v>
      </c>
      <c r="E9" s="52"/>
      <c r="F9" s="58" t="s">
        <v>94</v>
      </c>
      <c r="G9" s="69"/>
      <c r="H9" s="69"/>
    </row>
    <row r="10" spans="1:9" ht="45" customHeight="1" thickBot="1" x14ac:dyDescent="0.35">
      <c r="A10" s="52"/>
      <c r="B10" s="58" t="s">
        <v>68</v>
      </c>
      <c r="C10" s="6"/>
      <c r="D10" s="6"/>
      <c r="E10" s="52"/>
      <c r="F10" s="58" t="s">
        <v>95</v>
      </c>
      <c r="G10" s="69"/>
      <c r="H10" s="69"/>
      <c r="I10" s="5"/>
    </row>
    <row r="11" spans="1:9" ht="58.2" thickBot="1" x14ac:dyDescent="0.35">
      <c r="A11" s="52"/>
      <c r="B11" s="58" t="s">
        <v>80</v>
      </c>
      <c r="C11" s="6"/>
      <c r="D11" s="6"/>
      <c r="E11" s="52"/>
      <c r="F11" s="58" t="s">
        <v>96</v>
      </c>
      <c r="G11" s="69"/>
      <c r="H11" s="69"/>
    </row>
    <row r="12" spans="1:9" ht="15" customHeight="1" thickBot="1" x14ac:dyDescent="0.35">
      <c r="A12" s="52"/>
      <c r="B12" s="58" t="s">
        <v>81</v>
      </c>
      <c r="C12" s="6"/>
      <c r="D12" s="6"/>
      <c r="E12" s="52"/>
      <c r="F12" s="58" t="s">
        <v>97</v>
      </c>
      <c r="G12" s="69"/>
      <c r="H12" s="69"/>
    </row>
    <row r="13" spans="1:9" ht="30" customHeight="1" thickBot="1" x14ac:dyDescent="0.35">
      <c r="A13" s="63" t="s">
        <v>82</v>
      </c>
      <c r="B13" s="64"/>
      <c r="C13" s="71">
        <f>COUNTIF(A14:A15,"=X")</f>
        <v>0</v>
      </c>
      <c r="D13" s="71">
        <f>COUNTA(B14:B15)-COUNTIF(A14:A15,"=NA")</f>
        <v>2</v>
      </c>
      <c r="E13" s="52"/>
      <c r="F13" s="58" t="s">
        <v>98</v>
      </c>
      <c r="G13" s="69"/>
      <c r="H13" s="69"/>
    </row>
    <row r="14" spans="1:9" ht="29.4" thickBot="1" x14ac:dyDescent="0.35">
      <c r="A14" s="52"/>
      <c r="B14" s="58" t="s">
        <v>165</v>
      </c>
      <c r="C14" s="6"/>
      <c r="D14" s="6"/>
      <c r="E14" s="52"/>
      <c r="F14" s="58" t="s">
        <v>72</v>
      </c>
      <c r="G14" s="69"/>
      <c r="H14" s="69"/>
    </row>
    <row r="15" spans="1:9" ht="30" customHeight="1" thickBot="1" x14ac:dyDescent="0.35">
      <c r="A15" s="52"/>
      <c r="B15" s="58" t="s">
        <v>166</v>
      </c>
      <c r="C15" s="6"/>
      <c r="D15" s="6"/>
      <c r="E15" s="52"/>
      <c r="F15" s="58" t="s">
        <v>99</v>
      </c>
      <c r="G15" s="69"/>
      <c r="H15" s="69"/>
    </row>
    <row r="16" spans="1:9" ht="28.8" customHeight="1" thickBot="1" x14ac:dyDescent="0.35">
      <c r="A16" s="63" t="s">
        <v>69</v>
      </c>
      <c r="B16" s="64"/>
      <c r="C16" s="71">
        <f>COUNTIF(A17:A22,"=X")</f>
        <v>0</v>
      </c>
      <c r="D16" s="71">
        <f>COUNTA(B17:B22)-COUNTIF(A17:A22,"=NA")</f>
        <v>6</v>
      </c>
      <c r="E16" s="52"/>
      <c r="F16" s="58" t="s">
        <v>100</v>
      </c>
      <c r="G16" s="69"/>
      <c r="H16" s="69"/>
    </row>
    <row r="17" spans="1:8" ht="43.8" thickBot="1" x14ac:dyDescent="0.35">
      <c r="A17" s="52"/>
      <c r="B17" s="58" t="s">
        <v>83</v>
      </c>
      <c r="C17" s="6"/>
      <c r="D17" s="6"/>
      <c r="E17" s="52"/>
      <c r="F17" s="58" t="s">
        <v>101</v>
      </c>
      <c r="G17" s="69"/>
      <c r="H17" s="69"/>
    </row>
    <row r="18" spans="1:8" ht="29.4" thickBot="1" x14ac:dyDescent="0.35">
      <c r="A18" s="52"/>
      <c r="B18" s="58" t="s">
        <v>84</v>
      </c>
      <c r="C18" s="6"/>
      <c r="D18" s="6"/>
      <c r="E18" s="52"/>
      <c r="F18" s="58" t="s">
        <v>73</v>
      </c>
      <c r="G18" s="69"/>
      <c r="H18" s="69"/>
    </row>
    <row r="19" spans="1:8" ht="43.8" thickBot="1" x14ac:dyDescent="0.35">
      <c r="A19" s="52"/>
      <c r="B19" s="58" t="s">
        <v>85</v>
      </c>
      <c r="C19" s="6"/>
      <c r="D19" s="6"/>
      <c r="E19" s="52"/>
      <c r="F19" s="58" t="s">
        <v>74</v>
      </c>
      <c r="G19" s="69"/>
      <c r="H19" s="69"/>
    </row>
    <row r="20" spans="1:8" ht="30" customHeight="1" thickBot="1" x14ac:dyDescent="0.35">
      <c r="A20" s="52"/>
      <c r="B20" s="58" t="s">
        <v>86</v>
      </c>
      <c r="C20" s="6"/>
      <c r="D20" s="6"/>
      <c r="E20" s="63" t="s">
        <v>102</v>
      </c>
      <c r="F20" s="64"/>
      <c r="G20" s="71">
        <f>COUNTIF(E21:E22,"=X")</f>
        <v>0</v>
      </c>
      <c r="H20" s="71">
        <f>COUNTA(F21:F22)-COUNTIF(E21:E22,"=NA")</f>
        <v>2</v>
      </c>
    </row>
    <row r="21" spans="1:8" ht="45" customHeight="1" thickBot="1" x14ac:dyDescent="0.35">
      <c r="A21" s="52"/>
      <c r="B21" s="58" t="s">
        <v>87</v>
      </c>
      <c r="C21" s="6"/>
      <c r="D21" s="6"/>
      <c r="E21" s="52"/>
      <c r="F21" s="58" t="s">
        <v>103</v>
      </c>
      <c r="G21" s="69"/>
      <c r="H21" s="69"/>
    </row>
    <row r="22" spans="1:8" ht="29.4" thickBot="1" x14ac:dyDescent="0.35">
      <c r="A22" s="52"/>
      <c r="B22" s="58" t="s">
        <v>70</v>
      </c>
      <c r="C22" s="6"/>
      <c r="D22" s="6"/>
      <c r="E22" s="52"/>
      <c r="F22" s="58" t="s">
        <v>167</v>
      </c>
      <c r="G22" s="69"/>
      <c r="H22" s="69"/>
    </row>
  </sheetData>
  <sortState xmlns:xlrd2="http://schemas.microsoft.com/office/spreadsheetml/2017/richdata2" ref="F21:F22">
    <sortCondition ref="F21:F22"/>
  </sortState>
  <mergeCells count="8">
    <mergeCell ref="E20:F20"/>
    <mergeCell ref="A1:F1"/>
    <mergeCell ref="A2:B2"/>
    <mergeCell ref="A9:B9"/>
    <mergeCell ref="E2:F2"/>
    <mergeCell ref="E8:F8"/>
    <mergeCell ref="A13:B13"/>
    <mergeCell ref="A16:B16"/>
  </mergeCells>
  <conditionalFormatting sqref="A1:A1048576">
    <cfRule type="cellIs" dxfId="23" priority="5" operator="equal">
      <formula>"na"</formula>
    </cfRule>
    <cfRule type="cellIs" dxfId="22" priority="6" operator="equal">
      <formula>"x"</formula>
    </cfRule>
  </conditionalFormatting>
  <conditionalFormatting sqref="E1:E1048576">
    <cfRule type="cellIs" dxfId="21" priority="3" operator="equal">
      <formula>"na"</formula>
    </cfRule>
    <cfRule type="cellIs" dxfId="20" priority="4" operator="equal">
      <formula>"x"</formula>
    </cfRule>
  </conditionalFormatting>
  <pageMargins left="0.23622047244094491" right="0.23622047244094491" top="0.74803149606299213" bottom="0.74803149606299213" header="0.31496062992125984" footer="0.31496062992125984"/>
  <pageSetup paperSize="8" scale="96"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446FC-7F6D-4A50-9E53-EE1DDA9A4C78}">
  <sheetPr>
    <pageSetUpPr fitToPage="1"/>
  </sheetPr>
  <dimension ref="A1:D9"/>
  <sheetViews>
    <sheetView topLeftCell="A10" workbookViewId="0">
      <selection activeCell="G48" sqref="G48"/>
    </sheetView>
  </sheetViews>
  <sheetFormatPr baseColWidth="10" defaultRowHeight="14.4" x14ac:dyDescent="0.3"/>
  <cols>
    <col min="1" max="1" width="6.6640625" style="23" customWidth="1"/>
    <col min="2" max="2" width="96.6640625" customWidth="1"/>
    <col min="3" max="4" width="5.6640625" customWidth="1"/>
  </cols>
  <sheetData>
    <row r="1" spans="1:4" ht="22.8" customHeight="1" thickBot="1" x14ac:dyDescent="0.35">
      <c r="A1" s="61" t="s">
        <v>105</v>
      </c>
      <c r="B1" s="62"/>
      <c r="C1" s="1"/>
      <c r="D1" s="1"/>
    </row>
    <row r="2" spans="1:4" ht="15" thickBot="1" x14ac:dyDescent="0.35">
      <c r="A2" s="72" t="s">
        <v>111</v>
      </c>
      <c r="B2" s="56"/>
      <c r="C2" s="71">
        <f>COUNTIF(A3:A5,"=X")</f>
        <v>0</v>
      </c>
      <c r="D2" s="71">
        <f>COUNTA(B3:B5)-COUNTIF(A3:A5,"=NA")</f>
        <v>3</v>
      </c>
    </row>
    <row r="3" spans="1:4" ht="29.4" thickBot="1" x14ac:dyDescent="0.35">
      <c r="A3" s="52"/>
      <c r="B3" s="58" t="s">
        <v>106</v>
      </c>
      <c r="C3" s="1"/>
      <c r="D3" s="1"/>
    </row>
    <row r="4" spans="1:4" ht="15" thickBot="1" x14ac:dyDescent="0.35">
      <c r="A4" s="52"/>
      <c r="B4" s="58" t="s">
        <v>107</v>
      </c>
      <c r="C4" s="1"/>
      <c r="D4" s="1"/>
    </row>
    <row r="5" spans="1:4" ht="15" thickBot="1" x14ac:dyDescent="0.35">
      <c r="A5" s="52"/>
      <c r="B5" s="58" t="s">
        <v>163</v>
      </c>
      <c r="C5" s="1"/>
      <c r="D5" s="1"/>
    </row>
    <row r="6" spans="1:4" ht="14.4" customHeight="1" thickBot="1" x14ac:dyDescent="0.35">
      <c r="A6" s="63" t="s">
        <v>108</v>
      </c>
      <c r="B6" s="64"/>
      <c r="C6" s="71">
        <f>COUNTIF(A7:A9,"=X")</f>
        <v>0</v>
      </c>
      <c r="D6" s="71">
        <f>COUNTA(B7:B9)-COUNTIF(A7:A9,"=NA")</f>
        <v>3</v>
      </c>
    </row>
    <row r="7" spans="1:4" ht="43.8" thickBot="1" x14ac:dyDescent="0.35">
      <c r="A7" s="52"/>
      <c r="B7" s="58" t="s">
        <v>164</v>
      </c>
      <c r="C7" s="1"/>
      <c r="D7" s="1"/>
    </row>
    <row r="8" spans="1:4" ht="15" thickBot="1" x14ac:dyDescent="0.35">
      <c r="A8" s="47"/>
      <c r="B8" s="58" t="s">
        <v>109</v>
      </c>
      <c r="C8" s="1"/>
      <c r="D8" s="1"/>
    </row>
    <row r="9" spans="1:4" ht="29.4" thickBot="1" x14ac:dyDescent="0.35">
      <c r="A9" s="47"/>
      <c r="B9" s="58" t="s">
        <v>110</v>
      </c>
      <c r="C9" s="1"/>
      <c r="D9" s="1"/>
    </row>
  </sheetData>
  <sortState xmlns:xlrd2="http://schemas.microsoft.com/office/spreadsheetml/2017/richdata2" ref="B7:B9">
    <sortCondition ref="B7:B9"/>
  </sortState>
  <mergeCells count="3">
    <mergeCell ref="A1:B1"/>
    <mergeCell ref="A6:B6"/>
    <mergeCell ref="A2:B2"/>
  </mergeCells>
  <conditionalFormatting sqref="A1:A1048576">
    <cfRule type="cellIs" dxfId="19" priority="1" operator="equal">
      <formula>"na"</formula>
    </cfRule>
    <cfRule type="cellIs" dxfId="18"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2A580-D896-4AE8-B052-783D057A12A5}">
  <sheetPr>
    <pageSetUpPr fitToPage="1"/>
  </sheetPr>
  <dimension ref="A1:D11"/>
  <sheetViews>
    <sheetView topLeftCell="A12" workbookViewId="0">
      <selection activeCell="A3" sqref="A1:A1048576"/>
    </sheetView>
  </sheetViews>
  <sheetFormatPr baseColWidth="10" defaultRowHeight="14.4" x14ac:dyDescent="0.3"/>
  <cols>
    <col min="1" max="1" width="6.6640625" style="23" customWidth="1"/>
    <col min="2" max="2" width="96.6640625" customWidth="1"/>
    <col min="3" max="4" width="5.6640625" customWidth="1"/>
  </cols>
  <sheetData>
    <row r="1" spans="1:4" ht="22.8" customHeight="1" thickBot="1" x14ac:dyDescent="0.35">
      <c r="A1" s="61" t="s">
        <v>115</v>
      </c>
      <c r="B1" s="62"/>
    </row>
    <row r="2" spans="1:4" ht="14.4" customHeight="1" thickBot="1" x14ac:dyDescent="0.35">
      <c r="A2" s="63" t="s">
        <v>116</v>
      </c>
      <c r="B2" s="64"/>
      <c r="C2" s="8">
        <f>COUNTIF(A3:A5,"=X")</f>
        <v>0</v>
      </c>
      <c r="D2" s="8">
        <f>COUNTA(B3:B5)-COUNTIF(A3:A5,"=NA")</f>
        <v>3</v>
      </c>
    </row>
    <row r="3" spans="1:4" ht="15" thickBot="1" x14ac:dyDescent="0.35">
      <c r="A3" s="52"/>
      <c r="B3" s="58" t="s">
        <v>117</v>
      </c>
    </row>
    <row r="4" spans="1:4" ht="43.8" thickBot="1" x14ac:dyDescent="0.35">
      <c r="A4" s="52"/>
      <c r="B4" s="58" t="s">
        <v>118</v>
      </c>
    </row>
    <row r="5" spans="1:4" ht="15" thickBot="1" x14ac:dyDescent="0.35">
      <c r="A5" s="52"/>
      <c r="B5" s="58" t="s">
        <v>112</v>
      </c>
    </row>
    <row r="6" spans="1:4" ht="14.4" customHeight="1" thickBot="1" x14ac:dyDescent="0.35">
      <c r="A6" s="63" t="s">
        <v>113</v>
      </c>
      <c r="B6" s="64"/>
      <c r="C6" s="8">
        <f>COUNTIF(A7:A11,"=X")</f>
        <v>0</v>
      </c>
      <c r="D6" s="8">
        <f>COUNTA(B7:B11)-COUNTIF(A7:A11,"=NA")</f>
        <v>5</v>
      </c>
    </row>
    <row r="7" spans="1:4" ht="15" thickBot="1" x14ac:dyDescent="0.35">
      <c r="A7" s="52"/>
      <c r="B7" s="58" t="s">
        <v>119</v>
      </c>
    </row>
    <row r="8" spans="1:4" ht="29.4" thickBot="1" x14ac:dyDescent="0.35">
      <c r="A8" s="52"/>
      <c r="B8" s="58" t="s">
        <v>114</v>
      </c>
    </row>
    <row r="9" spans="1:4" ht="15" thickBot="1" x14ac:dyDescent="0.35">
      <c r="A9" s="47"/>
      <c r="B9" s="73" t="s">
        <v>120</v>
      </c>
    </row>
    <row r="10" spans="1:4" ht="29.4" thickBot="1" x14ac:dyDescent="0.35">
      <c r="A10" s="47"/>
      <c r="B10" s="58" t="s">
        <v>121</v>
      </c>
    </row>
    <row r="11" spans="1:4" ht="15" thickBot="1" x14ac:dyDescent="0.35">
      <c r="A11" s="47"/>
      <c r="B11" s="73" t="s">
        <v>122</v>
      </c>
    </row>
  </sheetData>
  <sortState xmlns:xlrd2="http://schemas.microsoft.com/office/spreadsheetml/2017/richdata2" ref="B7:B11">
    <sortCondition ref="B7:B11"/>
  </sortState>
  <mergeCells count="3">
    <mergeCell ref="A1:B1"/>
    <mergeCell ref="A2:B2"/>
    <mergeCell ref="A6:B6"/>
  </mergeCells>
  <conditionalFormatting sqref="A1:A1048576">
    <cfRule type="cellIs" dxfId="17" priority="1" operator="equal">
      <formula>"na"</formula>
    </cfRule>
    <cfRule type="cellIs" dxfId="16"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D961-B2D7-49DC-A2CB-76004F2429FF}">
  <sheetPr>
    <pageSetUpPr fitToPage="1"/>
  </sheetPr>
  <dimension ref="A1:D20"/>
  <sheetViews>
    <sheetView topLeftCell="A6" workbookViewId="0">
      <selection activeCell="A20" sqref="A20"/>
    </sheetView>
  </sheetViews>
  <sheetFormatPr baseColWidth="10" defaultRowHeight="14.4" x14ac:dyDescent="0.3"/>
  <cols>
    <col min="1" max="1" width="6.6640625" style="23" customWidth="1"/>
    <col min="2" max="2" width="96.6640625" customWidth="1"/>
    <col min="3" max="4" width="5.6640625" customWidth="1"/>
  </cols>
  <sheetData>
    <row r="1" spans="1:4" ht="22.8" customHeight="1" thickBot="1" x14ac:dyDescent="0.35">
      <c r="A1" s="61" t="s">
        <v>130</v>
      </c>
      <c r="B1" s="62"/>
      <c r="C1" s="1"/>
      <c r="D1" s="1"/>
    </row>
    <row r="2" spans="1:4" ht="14.4" customHeight="1" thickBot="1" x14ac:dyDescent="0.35">
      <c r="A2" s="63" t="s">
        <v>131</v>
      </c>
      <c r="B2" s="64"/>
      <c r="C2" s="71">
        <f>COUNTIF(A3:A3,"=X")</f>
        <v>0</v>
      </c>
      <c r="D2" s="71">
        <f>COUNTA(B3:B3)-COUNTIF(A3:A3,"=NA")</f>
        <v>1</v>
      </c>
    </row>
    <row r="3" spans="1:4" ht="15" thickBot="1" x14ac:dyDescent="0.35">
      <c r="A3" s="52"/>
      <c r="B3" s="58" t="s">
        <v>123</v>
      </c>
      <c r="C3" s="1"/>
      <c r="D3" s="1"/>
    </row>
    <row r="4" spans="1:4" ht="14.4" customHeight="1" thickBot="1" x14ac:dyDescent="0.35">
      <c r="A4" s="63" t="s">
        <v>124</v>
      </c>
      <c r="B4" s="64"/>
      <c r="C4" s="71">
        <f>COUNTIF(A5:A8,"=X")</f>
        <v>0</v>
      </c>
      <c r="D4" s="71">
        <f>COUNTA(B5:B8)-COUNTIF(A5:A8,"=NA")</f>
        <v>4</v>
      </c>
    </row>
    <row r="5" spans="1:4" ht="43.8" thickBot="1" x14ac:dyDescent="0.35">
      <c r="A5" s="52"/>
      <c r="B5" s="58" t="s">
        <v>132</v>
      </c>
      <c r="C5" s="1"/>
      <c r="D5" s="1"/>
    </row>
    <row r="6" spans="1:4" ht="29.4" thickBot="1" x14ac:dyDescent="0.35">
      <c r="A6" s="52"/>
      <c r="B6" s="58" t="s">
        <v>133</v>
      </c>
      <c r="C6" s="1"/>
      <c r="D6" s="1"/>
    </row>
    <row r="7" spans="1:4" ht="29.4" thickBot="1" x14ac:dyDescent="0.35">
      <c r="A7" s="52"/>
      <c r="B7" s="58" t="s">
        <v>125</v>
      </c>
      <c r="C7" s="1"/>
      <c r="D7" s="1"/>
    </row>
    <row r="8" spans="1:4" ht="29.4" thickBot="1" x14ac:dyDescent="0.35">
      <c r="A8" s="52"/>
      <c r="B8" s="58" t="s">
        <v>134</v>
      </c>
      <c r="C8" s="1"/>
      <c r="D8" s="1"/>
    </row>
    <row r="9" spans="1:4" ht="14.4" customHeight="1" thickBot="1" x14ac:dyDescent="0.35">
      <c r="A9" s="63" t="s">
        <v>126</v>
      </c>
      <c r="B9" s="64"/>
      <c r="C9" s="71">
        <f>COUNTIF(A10:A16,"=X")</f>
        <v>0</v>
      </c>
      <c r="D9" s="71">
        <f>COUNTA(B10:B16)-COUNTIF(A10:A16,"=NA")</f>
        <v>7</v>
      </c>
    </row>
    <row r="10" spans="1:4" ht="58.2" thickBot="1" x14ac:dyDescent="0.35">
      <c r="A10" s="52"/>
      <c r="B10" s="58" t="s">
        <v>135</v>
      </c>
      <c r="C10" s="1"/>
      <c r="D10" s="1"/>
    </row>
    <row r="11" spans="1:4" ht="15" thickBot="1" x14ac:dyDescent="0.35">
      <c r="A11" s="52"/>
      <c r="B11" s="58" t="s">
        <v>127</v>
      </c>
      <c r="C11" s="1"/>
      <c r="D11" s="1"/>
    </row>
    <row r="12" spans="1:4" ht="29.4" thickBot="1" x14ac:dyDescent="0.35">
      <c r="A12" s="52"/>
      <c r="B12" s="58" t="s">
        <v>136</v>
      </c>
      <c r="C12" s="1"/>
      <c r="D12" s="1"/>
    </row>
    <row r="13" spans="1:4" ht="29.4" thickBot="1" x14ac:dyDescent="0.35">
      <c r="A13" s="52"/>
      <c r="B13" s="58" t="s">
        <v>137</v>
      </c>
      <c r="C13" s="1"/>
      <c r="D13" s="1"/>
    </row>
    <row r="14" spans="1:4" ht="15" thickBot="1" x14ac:dyDescent="0.35">
      <c r="A14" s="52"/>
      <c r="B14" s="58" t="s">
        <v>162</v>
      </c>
      <c r="C14" s="1"/>
      <c r="D14" s="1"/>
    </row>
    <row r="15" spans="1:4" ht="15" thickBot="1" x14ac:dyDescent="0.35">
      <c r="A15" s="52"/>
      <c r="B15" s="58" t="s">
        <v>128</v>
      </c>
      <c r="C15" s="1"/>
      <c r="D15" s="1"/>
    </row>
    <row r="16" spans="1:4" ht="29.4" thickBot="1" x14ac:dyDescent="0.35">
      <c r="A16" s="47"/>
      <c r="B16" s="58" t="s">
        <v>138</v>
      </c>
      <c r="C16" s="1"/>
      <c r="D16" s="1"/>
    </row>
    <row r="17" spans="1:4" ht="14.4" customHeight="1" thickBot="1" x14ac:dyDescent="0.35">
      <c r="A17" s="63" t="s">
        <v>141</v>
      </c>
      <c r="B17" s="65"/>
      <c r="C17" s="71">
        <f>COUNTIF(A18:A20,"=X")</f>
        <v>0</v>
      </c>
      <c r="D17" s="71">
        <f>COUNTA(B18:B20)-COUNTIF(A18:A20,"=NA")</f>
        <v>3</v>
      </c>
    </row>
    <row r="18" spans="1:4" ht="15" thickBot="1" x14ac:dyDescent="0.35">
      <c r="A18" s="47"/>
      <c r="B18" s="58" t="s">
        <v>139</v>
      </c>
      <c r="C18" s="1"/>
      <c r="D18" s="1"/>
    </row>
    <row r="19" spans="1:4" ht="15" thickBot="1" x14ac:dyDescent="0.35">
      <c r="A19" s="47"/>
      <c r="B19" s="58" t="s">
        <v>129</v>
      </c>
      <c r="C19" s="1"/>
      <c r="D19" s="1"/>
    </row>
    <row r="20" spans="1:4" ht="15" thickBot="1" x14ac:dyDescent="0.35">
      <c r="A20" s="47"/>
      <c r="B20" s="58" t="s">
        <v>140</v>
      </c>
      <c r="C20" s="1"/>
      <c r="D20" s="1"/>
    </row>
  </sheetData>
  <sortState xmlns:xlrd2="http://schemas.microsoft.com/office/spreadsheetml/2017/richdata2" ref="B18:B20">
    <sortCondition ref="B18:B20"/>
  </sortState>
  <mergeCells count="5">
    <mergeCell ref="A2:B2"/>
    <mergeCell ref="A4:B4"/>
    <mergeCell ref="A9:B9"/>
    <mergeCell ref="A1:B1"/>
    <mergeCell ref="A17:B17"/>
  </mergeCells>
  <conditionalFormatting sqref="A1:A1048576">
    <cfRule type="cellIs" dxfId="15" priority="1" operator="equal">
      <formula>"na"</formula>
    </cfRule>
    <cfRule type="cellIs" dxfId="14"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9357-6991-404F-8117-21C65022A095}">
  <sheetPr>
    <pageSetUpPr fitToPage="1"/>
  </sheetPr>
  <dimension ref="A1:D20"/>
  <sheetViews>
    <sheetView topLeftCell="A21" workbookViewId="0">
      <selection activeCell="A3" sqref="A1:A1048576"/>
    </sheetView>
  </sheetViews>
  <sheetFormatPr baseColWidth="10" defaultRowHeight="14.4" x14ac:dyDescent="0.3"/>
  <cols>
    <col min="1" max="1" width="6.6640625" style="23" customWidth="1"/>
    <col min="2" max="2" width="96.6640625" customWidth="1"/>
    <col min="3" max="4" width="5.6640625" customWidth="1"/>
  </cols>
  <sheetData>
    <row r="1" spans="1:4" ht="22.8" customHeight="1" thickBot="1" x14ac:dyDescent="0.35">
      <c r="A1" s="61" t="s">
        <v>142</v>
      </c>
      <c r="B1" s="62"/>
      <c r="C1" s="1"/>
      <c r="D1" s="1"/>
    </row>
    <row r="2" spans="1:4" ht="14.4" customHeight="1" thickBot="1" x14ac:dyDescent="0.35">
      <c r="A2" s="63" t="s">
        <v>147</v>
      </c>
      <c r="B2" s="64"/>
      <c r="C2" s="71">
        <f>COUNTIF(A3:A6,"=X")</f>
        <v>0</v>
      </c>
      <c r="D2" s="71">
        <f>COUNTA(B3:B6)-COUNTIF(A3:A6,"=NA")</f>
        <v>4</v>
      </c>
    </row>
    <row r="3" spans="1:4" ht="29.4" thickBot="1" x14ac:dyDescent="0.35">
      <c r="A3" s="52"/>
      <c r="B3" s="58" t="s">
        <v>148</v>
      </c>
      <c r="C3" s="1"/>
      <c r="D3" s="1"/>
    </row>
    <row r="4" spans="1:4" ht="29.4" thickBot="1" x14ac:dyDescent="0.35">
      <c r="A4" s="52"/>
      <c r="B4" s="58" t="s">
        <v>149</v>
      </c>
      <c r="C4" s="1"/>
      <c r="D4" s="1"/>
    </row>
    <row r="5" spans="1:4" ht="29.4" thickBot="1" x14ac:dyDescent="0.35">
      <c r="A5" s="52"/>
      <c r="B5" s="58" t="s">
        <v>150</v>
      </c>
      <c r="C5" s="1"/>
      <c r="D5" s="1"/>
    </row>
    <row r="6" spans="1:4" ht="15" thickBot="1" x14ac:dyDescent="0.35">
      <c r="A6" s="52"/>
      <c r="B6" s="58" t="s">
        <v>151</v>
      </c>
      <c r="C6" s="1"/>
      <c r="D6" s="1"/>
    </row>
    <row r="7" spans="1:4" ht="14.4" customHeight="1" thickBot="1" x14ac:dyDescent="0.35">
      <c r="A7" s="63" t="s">
        <v>152</v>
      </c>
      <c r="B7" s="64"/>
      <c r="C7" s="71">
        <f>COUNTIF(A8:A8,"=X")</f>
        <v>0</v>
      </c>
      <c r="D7" s="71">
        <f>COUNTA(B8:B8)-COUNTIF(A8:A8,"=NA")</f>
        <v>1</v>
      </c>
    </row>
    <row r="8" spans="1:4" ht="43.8" thickBot="1" x14ac:dyDescent="0.35">
      <c r="A8" s="52"/>
      <c r="B8" s="58" t="s">
        <v>153</v>
      </c>
      <c r="C8" s="1"/>
      <c r="D8" s="1"/>
    </row>
    <row r="9" spans="1:4" ht="14.4" customHeight="1" thickBot="1" x14ac:dyDescent="0.35">
      <c r="A9" s="63" t="s">
        <v>154</v>
      </c>
      <c r="B9" s="64"/>
      <c r="C9" s="71">
        <f>COUNTIF(A10:A11,"=X")</f>
        <v>0</v>
      </c>
      <c r="D9" s="71">
        <f>COUNTA(B10:B11)-COUNTIF(A10:A11,"=NA")</f>
        <v>2</v>
      </c>
    </row>
    <row r="10" spans="1:4" ht="43.8" thickBot="1" x14ac:dyDescent="0.35">
      <c r="A10" s="52"/>
      <c r="B10" s="58" t="s">
        <v>155</v>
      </c>
      <c r="C10" s="1"/>
      <c r="D10" s="1"/>
    </row>
    <row r="11" spans="1:4" ht="29.4" thickBot="1" x14ac:dyDescent="0.35">
      <c r="A11" s="52"/>
      <c r="B11" s="58" t="s">
        <v>143</v>
      </c>
      <c r="C11" s="1"/>
      <c r="D11" s="1"/>
    </row>
    <row r="12" spans="1:4" ht="14.4" customHeight="1" thickBot="1" x14ac:dyDescent="0.35">
      <c r="A12" s="63" t="s">
        <v>144</v>
      </c>
      <c r="B12" s="64"/>
      <c r="C12" s="71">
        <f>COUNTIF(A13:A17,"=X")</f>
        <v>0</v>
      </c>
      <c r="D12" s="71">
        <f>COUNTA(B13:B17)-COUNTIF(A13:A17,"=NA")</f>
        <v>5</v>
      </c>
    </row>
    <row r="13" spans="1:4" ht="15" thickBot="1" x14ac:dyDescent="0.35">
      <c r="A13" s="52"/>
      <c r="B13" s="58" t="s">
        <v>156</v>
      </c>
      <c r="C13" s="1"/>
      <c r="D13" s="1"/>
    </row>
    <row r="14" spans="1:4" ht="30" customHeight="1" thickBot="1" x14ac:dyDescent="0.35">
      <c r="A14" s="52"/>
      <c r="B14" s="58" t="s">
        <v>157</v>
      </c>
      <c r="C14" s="1"/>
      <c r="D14" s="1"/>
    </row>
    <row r="15" spans="1:4" ht="15" customHeight="1" thickBot="1" x14ac:dyDescent="0.35">
      <c r="A15" s="52"/>
      <c r="B15" s="58" t="s">
        <v>158</v>
      </c>
      <c r="C15" s="1"/>
      <c r="D15" s="1"/>
    </row>
    <row r="16" spans="1:4" ht="15" customHeight="1" thickBot="1" x14ac:dyDescent="0.35">
      <c r="A16" s="52"/>
      <c r="B16" s="58" t="s">
        <v>159</v>
      </c>
      <c r="C16" s="1"/>
      <c r="D16" s="1"/>
    </row>
    <row r="17" spans="1:4" ht="29.4" thickBot="1" x14ac:dyDescent="0.35">
      <c r="A17" s="52"/>
      <c r="B17" s="58" t="s">
        <v>160</v>
      </c>
      <c r="C17" s="1"/>
      <c r="D17" s="1"/>
    </row>
    <row r="18" spans="1:4" ht="14.4" customHeight="1" thickBot="1" x14ac:dyDescent="0.35">
      <c r="A18" s="63" t="s">
        <v>145</v>
      </c>
      <c r="B18" s="64"/>
      <c r="C18" s="71">
        <f>COUNTIF(A19:A20,"=X")</f>
        <v>0</v>
      </c>
      <c r="D18" s="71">
        <f>COUNTA(B19:B20)-COUNTIF(A19:A20,"=NA")</f>
        <v>2</v>
      </c>
    </row>
    <row r="19" spans="1:4" ht="29.4" thickBot="1" x14ac:dyDescent="0.35">
      <c r="A19" s="52"/>
      <c r="B19" s="58" t="s">
        <v>146</v>
      </c>
      <c r="C19" s="1"/>
      <c r="D19" s="1"/>
    </row>
    <row r="20" spans="1:4" ht="45" customHeight="1" thickBot="1" x14ac:dyDescent="0.35">
      <c r="A20" s="52"/>
      <c r="B20" s="58" t="s">
        <v>161</v>
      </c>
      <c r="C20" s="1"/>
      <c r="D20" s="1"/>
    </row>
  </sheetData>
  <sortState xmlns:xlrd2="http://schemas.microsoft.com/office/spreadsheetml/2017/richdata2" ref="B13:B17">
    <sortCondition ref="B13:B17"/>
  </sortState>
  <mergeCells count="6">
    <mergeCell ref="A18:B18"/>
    <mergeCell ref="A1:B1"/>
    <mergeCell ref="A2:B2"/>
    <mergeCell ref="A7:B7"/>
    <mergeCell ref="A9:B9"/>
    <mergeCell ref="A12:B12"/>
  </mergeCells>
  <conditionalFormatting sqref="A1:A1048576">
    <cfRule type="cellIs" dxfId="13" priority="1" operator="equal">
      <formula>"na"</formula>
    </cfRule>
    <cfRule type="cellIs" dxfId="12" priority="2" operator="equal">
      <formula>"x"</formula>
    </cfRule>
  </conditionalFormatting>
  <pageMargins left="0.23622047244094491" right="0.23622047244094491" top="0.74803149606299213" bottom="0.74803149606299213" header="0.31496062992125984" footer="0.31496062992125984"/>
  <pageSetup paperSize="9" scale="8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Informe General</vt:lpstr>
      <vt:lpstr>1. Validación Entradas</vt:lpstr>
      <vt:lpstr>2. Codificación de Salidas</vt:lpstr>
      <vt:lpstr>3. Control de Acceso</vt:lpstr>
      <vt:lpstr>4. Autenticación</vt:lpstr>
      <vt:lpstr>5. Criptografía</vt:lpstr>
      <vt:lpstr>6. Seguridad de Comunicaciones</vt:lpstr>
      <vt:lpstr>7. Practicas de prog. generales</vt:lpstr>
      <vt:lpstr>8. Protección de datos</vt:lpstr>
      <vt:lpstr>9. Sesión</vt:lpstr>
      <vt:lpstr>10. Manejo de errores</vt:lpstr>
      <vt:lpstr>11. Manejo de ficheros</vt:lpstr>
      <vt:lpstr>12. Manejo de memoria</vt:lpstr>
      <vt:lpstr>13. Configuracion del sistema</vt:lpstr>
      <vt:lpstr>14. Seguridad de BBDD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Redondo</dc:creator>
  <cp:lastModifiedBy>Jose Redondo</cp:lastModifiedBy>
  <cp:lastPrinted>2021-10-10T10:45:23Z</cp:lastPrinted>
  <dcterms:created xsi:type="dcterms:W3CDTF">2020-10-09T04:32:36Z</dcterms:created>
  <dcterms:modified xsi:type="dcterms:W3CDTF">2022-01-18T20:39:59Z</dcterms:modified>
</cp:coreProperties>
</file>