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edon\Dropbox\Asignaturas\SSI\2022\ENG\seminars\"/>
    </mc:Choice>
  </mc:AlternateContent>
  <xr:revisionPtr revIDLastSave="0" documentId="13_ncr:1_{FDFA7B42-FF60-4C4D-8389-BEF58D92AB8E}" xr6:coauthVersionLast="47" xr6:coauthVersionMax="47" xr10:uidLastSave="{00000000-0000-0000-0000-000000000000}"/>
  <bookViews>
    <workbookView xWindow="-108" yWindow="-108" windowWidth="23256" windowHeight="12456" tabRatio="791" xr2:uid="{A8C8BFA0-B738-4FC6-B6D0-5C19428D56A7}"/>
  </bookViews>
  <sheets>
    <sheet name="General Report" sheetId="16" r:id="rId1"/>
    <sheet name="1. Input Validation" sheetId="1" r:id="rId2"/>
    <sheet name="2. Output Encoding" sheetId="2" r:id="rId3"/>
    <sheet name="3. Access control" sheetId="5" r:id="rId4"/>
    <sheet name="4. Authentication" sheetId="3" r:id="rId5"/>
    <sheet name="5. Cryptographic" sheetId="6" r:id="rId6"/>
    <sheet name="6. Communication security" sheetId="9" r:id="rId7"/>
    <sheet name="7. General coding practices" sheetId="15" r:id="rId8"/>
    <sheet name="8. Data Protection" sheetId="8" r:id="rId9"/>
    <sheet name="9. Session" sheetId="4" r:id="rId10"/>
    <sheet name="10. Error handling" sheetId="7" r:id="rId11"/>
    <sheet name="11. File management" sheetId="12" r:id="rId12"/>
    <sheet name="12. Memory management" sheetId="14" r:id="rId13"/>
    <sheet name="13. System configuration" sheetId="10" r:id="rId14"/>
    <sheet name="14. Database security" sheetId="1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16" l="1"/>
  <c r="A7" i="16"/>
  <c r="D10" i="11"/>
  <c r="D7" i="11"/>
  <c r="D4" i="11"/>
  <c r="D2" i="11"/>
  <c r="D16" i="10"/>
  <c r="D12" i="10"/>
  <c r="D5" i="10"/>
  <c r="D2" i="10"/>
  <c r="D9" i="14"/>
  <c r="D4" i="14"/>
  <c r="D2" i="14"/>
  <c r="D10" i="12"/>
  <c r="D4" i="12"/>
  <c r="D2" i="12"/>
  <c r="D21" i="7"/>
  <c r="D12" i="7"/>
  <c r="D8" i="7"/>
  <c r="D4" i="7"/>
  <c r="D2" i="7"/>
  <c r="D20" i="4"/>
  <c r="D15" i="4"/>
  <c r="D11" i="4"/>
  <c r="D6" i="4"/>
  <c r="D2" i="4"/>
  <c r="D18" i="8"/>
  <c r="D12" i="8"/>
  <c r="D9" i="8"/>
  <c r="D7" i="8"/>
  <c r="D2" i="8"/>
  <c r="D17" i="15"/>
  <c r="D9" i="15"/>
  <c r="D4" i="15"/>
  <c r="D2" i="15"/>
  <c r="D6" i="9"/>
  <c r="D2" i="9"/>
  <c r="D6" i="6"/>
  <c r="D2" i="6"/>
  <c r="H20" i="3"/>
  <c r="H8" i="3"/>
  <c r="H2" i="3"/>
  <c r="D16" i="3"/>
  <c r="D13" i="3"/>
  <c r="C13" i="3"/>
  <c r="D9" i="3"/>
  <c r="D2" i="3"/>
  <c r="D27" i="5"/>
  <c r="D22" i="5"/>
  <c r="C16" i="5"/>
  <c r="D16" i="5"/>
  <c r="D7" i="5"/>
  <c r="D2" i="5"/>
  <c r="D5" i="2"/>
  <c r="D2" i="2"/>
  <c r="H10" i="16"/>
  <c r="H9" i="16"/>
  <c r="H8" i="16"/>
  <c r="H7" i="16"/>
  <c r="H6" i="16"/>
  <c r="D20" i="1"/>
  <c r="D16" i="1"/>
  <c r="D11" i="1"/>
  <c r="D6" i="1"/>
  <c r="C2" i="1"/>
  <c r="D2" i="1"/>
  <c r="C10" i="11"/>
  <c r="C7" i="11"/>
  <c r="C4" i="11"/>
  <c r="C2" i="11"/>
  <c r="C16" i="10"/>
  <c r="C12" i="10"/>
  <c r="C5" i="10"/>
  <c r="C2" i="10"/>
  <c r="C9" i="14"/>
  <c r="C4" i="14"/>
  <c r="C2" i="14"/>
  <c r="C10" i="12"/>
  <c r="C4" i="12"/>
  <c r="C2" i="12"/>
  <c r="C21" i="7"/>
  <c r="C12" i="7"/>
  <c r="C8" i="7"/>
  <c r="C4" i="7"/>
  <c r="C2" i="7"/>
  <c r="C20" i="4"/>
  <c r="C15" i="4"/>
  <c r="C11" i="4"/>
  <c r="C6" i="4"/>
  <c r="C2" i="4"/>
  <c r="C18" i="8"/>
  <c r="C12" i="8"/>
  <c r="C9" i="8"/>
  <c r="C7" i="8"/>
  <c r="C2" i="8"/>
  <c r="C17" i="15"/>
  <c r="C9" i="15"/>
  <c r="C4" i="15"/>
  <c r="C2" i="15"/>
  <c r="C6" i="9"/>
  <c r="C2" i="9"/>
  <c r="C6" i="6"/>
  <c r="C2" i="6"/>
  <c r="G20" i="3"/>
  <c r="G8" i="3"/>
  <c r="G2" i="3"/>
  <c r="C16" i="3"/>
  <c r="C9" i="3"/>
  <c r="C2" i="3"/>
  <c r="C27" i="5"/>
  <c r="C22" i="5"/>
  <c r="C7" i="5"/>
  <c r="C2" i="5"/>
  <c r="C5" i="2"/>
  <c r="C2" i="2"/>
  <c r="C20" i="1"/>
  <c r="C16" i="1"/>
  <c r="C11" i="1"/>
  <c r="C6" i="1"/>
  <c r="A76" i="16" l="1"/>
  <c r="A77" i="16"/>
  <c r="C77" i="16"/>
  <c r="D77" i="16"/>
  <c r="A78" i="16"/>
  <c r="C78" i="16"/>
  <c r="D78" i="16"/>
  <c r="A79" i="16"/>
  <c r="C79" i="16"/>
  <c r="D79" i="16"/>
  <c r="A80" i="16"/>
  <c r="C80" i="16"/>
  <c r="D80" i="16"/>
  <c r="A71" i="16"/>
  <c r="A72" i="16"/>
  <c r="C72" i="16"/>
  <c r="C71" i="16" s="1"/>
  <c r="D72" i="16"/>
  <c r="A73" i="16"/>
  <c r="C73" i="16"/>
  <c r="D73" i="16"/>
  <c r="A74" i="16"/>
  <c r="C74" i="16"/>
  <c r="D74" i="16"/>
  <c r="A75" i="16"/>
  <c r="C75" i="16"/>
  <c r="D75" i="16"/>
  <c r="A66" i="16"/>
  <c r="A67" i="16"/>
  <c r="C67" i="16"/>
  <c r="D67" i="16"/>
  <c r="D66" i="16" s="1"/>
  <c r="A68" i="16"/>
  <c r="C68" i="16"/>
  <c r="D68" i="16"/>
  <c r="A69" i="16"/>
  <c r="C69" i="16"/>
  <c r="D69" i="16"/>
  <c r="A62" i="16"/>
  <c r="A63" i="16"/>
  <c r="C63" i="16"/>
  <c r="D63" i="16"/>
  <c r="A64" i="16"/>
  <c r="C64" i="16"/>
  <c r="D64" i="16"/>
  <c r="A65" i="16"/>
  <c r="C65" i="16"/>
  <c r="D65" i="16"/>
  <c r="A56" i="16"/>
  <c r="A57" i="16"/>
  <c r="C57" i="16"/>
  <c r="D57" i="16"/>
  <c r="A58" i="16"/>
  <c r="C58" i="16"/>
  <c r="D58" i="16"/>
  <c r="A59" i="16"/>
  <c r="C59" i="16"/>
  <c r="D59" i="16"/>
  <c r="A60" i="16"/>
  <c r="C60" i="16"/>
  <c r="D60" i="16"/>
  <c r="A61" i="16"/>
  <c r="C61" i="16"/>
  <c r="D61" i="16"/>
  <c r="A50" i="16"/>
  <c r="A51" i="16"/>
  <c r="C51" i="16"/>
  <c r="D51" i="16"/>
  <c r="A52" i="16"/>
  <c r="C52" i="16"/>
  <c r="D52" i="16"/>
  <c r="A53" i="16"/>
  <c r="C53" i="16"/>
  <c r="D53" i="16"/>
  <c r="A54" i="16"/>
  <c r="C54" i="16"/>
  <c r="D54" i="16"/>
  <c r="A55" i="16"/>
  <c r="C55" i="16"/>
  <c r="D55" i="16"/>
  <c r="A44" i="16"/>
  <c r="A45" i="16"/>
  <c r="C45" i="16"/>
  <c r="D45" i="16"/>
  <c r="A46" i="16"/>
  <c r="C46" i="16"/>
  <c r="D46" i="16"/>
  <c r="A47" i="16"/>
  <c r="C47" i="16"/>
  <c r="D47" i="16"/>
  <c r="A48" i="16"/>
  <c r="C48" i="16"/>
  <c r="A49" i="16"/>
  <c r="C49" i="16"/>
  <c r="D49" i="16"/>
  <c r="A39" i="16"/>
  <c r="A40" i="16"/>
  <c r="C40" i="16"/>
  <c r="C39" i="16" s="1"/>
  <c r="D40" i="16"/>
  <c r="A41" i="16"/>
  <c r="C41" i="16"/>
  <c r="D41" i="16"/>
  <c r="A42" i="16"/>
  <c r="C42" i="16"/>
  <c r="D42" i="16"/>
  <c r="A43" i="16"/>
  <c r="C43" i="16"/>
  <c r="D43" i="16"/>
  <c r="A35" i="16"/>
  <c r="A36" i="16"/>
  <c r="C36" i="16"/>
  <c r="D36" i="16"/>
  <c r="D35" i="16" s="1"/>
  <c r="A37" i="16"/>
  <c r="C37" i="16"/>
  <c r="D37" i="16"/>
  <c r="A32" i="16"/>
  <c r="A33" i="16"/>
  <c r="C33" i="16"/>
  <c r="D33" i="16"/>
  <c r="A34" i="16"/>
  <c r="C34" i="16"/>
  <c r="D34" i="16"/>
  <c r="A28" i="16"/>
  <c r="C28" i="16"/>
  <c r="D28" i="16"/>
  <c r="A29" i="16"/>
  <c r="C29" i="16"/>
  <c r="A30" i="16"/>
  <c r="C30" i="16"/>
  <c r="D30" i="16"/>
  <c r="A24" i="16"/>
  <c r="C24" i="16"/>
  <c r="D24" i="16"/>
  <c r="A25" i="16"/>
  <c r="C25" i="16"/>
  <c r="D25" i="16"/>
  <c r="A26" i="16"/>
  <c r="C26" i="16"/>
  <c r="D26" i="16"/>
  <c r="A27" i="16"/>
  <c r="C27" i="16"/>
  <c r="D27" i="16"/>
  <c r="A17" i="16"/>
  <c r="A18" i="16"/>
  <c r="C18" i="16"/>
  <c r="D18" i="16"/>
  <c r="A19" i="16"/>
  <c r="C19" i="16"/>
  <c r="D19" i="16"/>
  <c r="A20" i="16"/>
  <c r="C20" i="16"/>
  <c r="D20" i="16"/>
  <c r="A21" i="16"/>
  <c r="C21" i="16"/>
  <c r="D21" i="16"/>
  <c r="A22" i="16"/>
  <c r="C22" i="16"/>
  <c r="D22" i="16"/>
  <c r="A13" i="16"/>
  <c r="A14" i="16"/>
  <c r="C14" i="16"/>
  <c r="D14" i="16"/>
  <c r="A15" i="16"/>
  <c r="C15" i="16"/>
  <c r="D15" i="16"/>
  <c r="A8" i="16"/>
  <c r="C8" i="16"/>
  <c r="D8" i="16"/>
  <c r="A9" i="16"/>
  <c r="C9" i="16"/>
  <c r="D9" i="16"/>
  <c r="A10" i="16"/>
  <c r="C10" i="16"/>
  <c r="D10" i="16"/>
  <c r="A11" i="16"/>
  <c r="C11" i="16"/>
  <c r="D11" i="16"/>
  <c r="A12" i="16"/>
  <c r="C12" i="16"/>
  <c r="D12" i="16"/>
  <c r="C13" i="16" l="1"/>
  <c r="D32" i="16"/>
  <c r="C35" i="16"/>
  <c r="E35" i="16" s="1"/>
  <c r="C66" i="16"/>
  <c r="E66" i="16" s="1"/>
  <c r="C23" i="16"/>
  <c r="D7" i="16"/>
  <c r="C56" i="16"/>
  <c r="C62" i="16"/>
  <c r="C7" i="16"/>
  <c r="C17" i="16"/>
  <c r="C32" i="16"/>
  <c r="E39" i="16"/>
  <c r="C44" i="16"/>
  <c r="C50" i="16"/>
  <c r="E50" i="16" s="1"/>
  <c r="C76" i="16"/>
  <c r="D76" i="16"/>
  <c r="D71" i="16"/>
  <c r="E71" i="16" s="1"/>
  <c r="D62" i="16"/>
  <c r="D56" i="16"/>
  <c r="D50" i="16"/>
  <c r="D39" i="16"/>
  <c r="M8" i="16"/>
  <c r="D17" i="16"/>
  <c r="D13" i="16"/>
  <c r="D48" i="16"/>
  <c r="D44" i="16" s="1"/>
  <c r="D29" i="16"/>
  <c r="D23" i="16" s="1"/>
  <c r="E62" i="16" l="1"/>
  <c r="E44" i="16"/>
  <c r="E17" i="16"/>
  <c r="M6" i="16"/>
  <c r="L7" i="16"/>
  <c r="L10" i="16"/>
  <c r="E76" i="16"/>
  <c r="E32" i="16"/>
  <c r="L8" i="16"/>
  <c r="N8" i="16" s="1"/>
  <c r="E7" i="16"/>
  <c r="L6" i="16"/>
  <c r="L9" i="16"/>
  <c r="E56" i="16"/>
  <c r="E13" i="16"/>
  <c r="E23" i="16"/>
  <c r="M10" i="16"/>
  <c r="N10" i="16" s="1"/>
  <c r="M9" i="16"/>
  <c r="N9" i="16" s="1"/>
  <c r="M7" i="16"/>
  <c r="N7" i="16" s="1"/>
  <c r="E81" i="16" l="1"/>
  <c r="N6" i="16"/>
  <c r="L11" i="16"/>
  <c r="N4" i="16"/>
  <c r="M11" i="16"/>
</calcChain>
</file>

<file path=xl/sharedStrings.xml><?xml version="1.0" encoding="utf-8"?>
<sst xmlns="http://schemas.openxmlformats.org/spreadsheetml/2006/main" count="309" uniqueCount="308">
  <si>
    <t xml:space="preserve">Conduct all data validation on a trusted system (e.g., The server) </t>
  </si>
  <si>
    <t>All validation failures should result in input rejection</t>
  </si>
  <si>
    <t>Validate for expected data types</t>
  </si>
  <si>
    <t>Validate all input against a "white" list of allowed characters, whenever possible</t>
  </si>
  <si>
    <t>Identify all data sources and classify them into trusted and untrusted. Validate all data from untrusted sources(e.g., Databases, file streams, etc.)</t>
  </si>
  <si>
    <t>Encode data to a common character set before validating (Canonicalize)</t>
  </si>
  <si>
    <t>Determine if the system supports UTF-8 extended character sets and if so, validate after UTF-8 decoding is completed</t>
  </si>
  <si>
    <t>Validate data length</t>
  </si>
  <si>
    <t>If your standard validation routine cannot address the following inputs, then they should be checked discretely</t>
  </si>
  <si>
    <t>Validate data range</t>
  </si>
  <si>
    <t>Conduct all encoding on a trusted system (e.g., The server)</t>
  </si>
  <si>
    <t>Require authentication for all pages and resources, except those specifically intended to be public</t>
  </si>
  <si>
    <t xml:space="preserve">All authentication controls must be enforced on a trusted system (e.g., The server) </t>
  </si>
  <si>
    <t>Establish and utilize standard, tested, authentication services whenever possible</t>
  </si>
  <si>
    <t>Use a centralized implementation for all authentication controls, including libraries that call external authentication services</t>
  </si>
  <si>
    <t>All authentication controls should fail securely</t>
  </si>
  <si>
    <t>All administrative and account management functions must beat least as secure as the primary authentication mechanism</t>
  </si>
  <si>
    <t>Password hashing must be implemented on a trusted system (e.g., The server).</t>
  </si>
  <si>
    <t>Validate the authentication data only on completion of all data input, especially for sequential authentication implementations</t>
  </si>
  <si>
    <t>Authentication failure responses should not indicate which part of the authentication data was incorrect. For example, instead of "Invalid username" or "Invalid password", just use "Invalid username and/or password" for both. Error responses must be truly identical in both display and source code</t>
  </si>
  <si>
    <t>Utilize authentication for connections to external systems that involve sensitive information or functions</t>
  </si>
  <si>
    <t>Authentication credentials for accessing services external to the application should be encrypted and stored in a protected location on a trusted system (e.g., The server). The source code is NOT a secure location</t>
  </si>
  <si>
    <t>Use only HTTP POST requests to transmit authentication credentials</t>
  </si>
  <si>
    <t>Enforce account disabling after an established number of invalid login attempts (e.g. five attempts is common). The account must be disabled for a period of time sufficient to discourage brute force guessing of credentials, but not so long as to allow for a denial-of-service attack to be performed</t>
  </si>
  <si>
    <t>If using email based resets, only send email to a pre-registered address with a temporary link/password</t>
  </si>
  <si>
    <t>Temporary passwords and links should have a short expiration time</t>
  </si>
  <si>
    <t>Notify users when a password reset occurs</t>
  </si>
  <si>
    <t>Prevent password re-use</t>
  </si>
  <si>
    <t>Passwords should be at least one day old before they can be changed, to prevent attacks on password re-use</t>
  </si>
  <si>
    <t>Disable "remember me" functionality for password fields</t>
  </si>
  <si>
    <t>The last use (successful or unsuccessful) of a user account should be reported to the user at their next successful login</t>
  </si>
  <si>
    <t>Change all vendor-supplied default passwords and user IDs or disable the associated accounts</t>
  </si>
  <si>
    <t>Re-authenticate users prior to performing critical operations</t>
  </si>
  <si>
    <t>If using third party code for authentication, inspect the code carefully to ensure it is not affected by any malicious code</t>
  </si>
  <si>
    <t>Specify proper character sets, such as UTF-8, for all sources of input</t>
  </si>
  <si>
    <t>Use the server or framework’s session management controls. The application should only recognize these session identifiers as valid</t>
  </si>
  <si>
    <t>Session identifier creation must always be done on a trusted system (e.g., The server)</t>
  </si>
  <si>
    <t>Session management controls should use well vetted algorithms that ensure sufficiently random session identifiers</t>
  </si>
  <si>
    <t>Set the domain and path for cookies containing authenticated session identifiers to an appropriately restricted value for the site</t>
  </si>
  <si>
    <t>Logout functionality should fully terminate the associated session or connection</t>
  </si>
  <si>
    <t>Logout functionality should be available from all pages protected by authorization</t>
  </si>
  <si>
    <t>Establish a session inactivity timeout that is as short as possible, based on balancing risk and business functional requirements. In most cases it should be no more than several hours</t>
  </si>
  <si>
    <t>Generate a new session identifier on any re-authentication</t>
  </si>
  <si>
    <t>Do not expose session identifiers in URLs, error messages or logs. Session identifiers should only be in the HTTP cookie header. For example, do not pass session identifiers as GET parameters</t>
  </si>
  <si>
    <t>Protect server-side session data from unauthorized access, by other users of the server, by implementing appropriate access controls on the server</t>
  </si>
  <si>
    <t>Generate a new session identifier and deactivate the old one periodically. (This can mitigate certain session hijacking scenarios where the original identifier was compromised)</t>
  </si>
  <si>
    <t>Generate a new session identifier if the connection security changes from HTTP to HTTPS, as can occur during authentication. Within an application, it is recommended to consistently utilize HTTPS rather than switching between HTTP to HTTPS</t>
  </si>
  <si>
    <t>Supplement standard session management for sensitive server-side operations, like account management, by utilizing per-session strong random tokens or parameters. This method can be used to prevent Cross Site Request Forgery attacks</t>
  </si>
  <si>
    <t>Supplement standard session management for highly sensitive or critical operations by utilizing per-request, as opposed to per-session, strong random tokens or parameters</t>
  </si>
  <si>
    <t>Set the "secure" attribute for cookies transmitted over an TLS connection</t>
  </si>
  <si>
    <t>Set cookies with the HttpOnly attribute, unless you specifically require client-side scripts within your application to read or set a cookie's value</t>
  </si>
  <si>
    <t xml:space="preserve">Access controls should fail securely </t>
  </si>
  <si>
    <t>Deny all access if the application cannot access its security configuration information</t>
  </si>
  <si>
    <t>Segregate privileged logic from other application code</t>
  </si>
  <si>
    <t>Restrict access to files or other resources, including those outside the application's direct control, to only authorized users</t>
  </si>
  <si>
    <t xml:space="preserve">Restrict access to protected URLs to only authorized users </t>
  </si>
  <si>
    <t>Restrict access to protected functions to only authorized users</t>
  </si>
  <si>
    <t>Restrict direct object references to only authorized users</t>
  </si>
  <si>
    <t>Restrict access to services to only authorized users</t>
  </si>
  <si>
    <t>Restrict access to application data to only authorized users</t>
  </si>
  <si>
    <t>Restrict access to user and data attributes and policy information used by access controls</t>
  </si>
  <si>
    <t>Server-side implementation and presentation layer representations of access control rules must match</t>
  </si>
  <si>
    <t>If state data must be stored on the client, use encryption and integrity checking on the server side to catch state tampering.</t>
  </si>
  <si>
    <t>Enforce application logic flows to comply with business rules</t>
  </si>
  <si>
    <t>Limit the number of transactions a single user or device can perform in a given period of time. The transactions/time should be above the actual business requirement, but low enough to deter automated attacks</t>
  </si>
  <si>
    <t>Use the "referer" header as a supplemental check only, it should never be the sole authorization check, as it is can be spoofed</t>
  </si>
  <si>
    <t>Implement account auditing and enforce the disabling of unused accounts (e.g., After no more than 30 days from the expiration of an account’s password.)</t>
  </si>
  <si>
    <t>The application must support disabling of accounts and terminating sessions when authorization ceases (e.g., Changes to role, employment status, business process, etc.)</t>
  </si>
  <si>
    <t>Service accounts or accounts supporting connections to or from external systems should have the least privilege possible</t>
  </si>
  <si>
    <t>Create an Access Control Policy to document an application's business rules, data types and access authorization criteria and/or processes so that access can be properly provisioned and controlled. This includes identifying access requirements for both the data and system resources</t>
  </si>
  <si>
    <t>All cryptographic functions used to protect secrets from the application user must be implemented on a trusted system (e.g., The server)</t>
  </si>
  <si>
    <t>Cryptographic modules should fail securely</t>
  </si>
  <si>
    <t>Cryptographic modules used by the application should be compliant to FIPS 140-2 or an equivalent standard. (See http://csrc.nist.gov/groups/STM/cmvp/validation.html)</t>
  </si>
  <si>
    <t>Establish and utilize a policy and process for how cryptographic keys will be managed</t>
  </si>
  <si>
    <t>Use error handlers that do not display debugging or stack trace information</t>
  </si>
  <si>
    <t xml:space="preserve">Implement generic error messages and use custom error pages </t>
  </si>
  <si>
    <t>The application should handle application errors and not rely on the server configuration</t>
  </si>
  <si>
    <t>Error handling logic associated with security controls should deny access by default</t>
  </si>
  <si>
    <t>All logging controls should be implemented on a trusted system (e.g., The server)</t>
  </si>
  <si>
    <t>Restrict access to logs to only authorized individuals</t>
  </si>
  <si>
    <t>Ensure that a mechanism exists to conduct log analysis</t>
  </si>
  <si>
    <t>Log all input validation failures</t>
  </si>
  <si>
    <t>Log all authentication attempts, especially failures</t>
  </si>
  <si>
    <t>Log all backend TLS connection failures</t>
  </si>
  <si>
    <t>Use a cryptographic hash function to validate log entry integrity</t>
  </si>
  <si>
    <t>Do not disclose sensitive information in error responses, including system details, session identifiers or account information</t>
  </si>
  <si>
    <t>Properly free allocated memory when error conditions occur</t>
  </si>
  <si>
    <t>Logging controls should support both success and failure of specified security events</t>
  </si>
  <si>
    <t>Ensure logs contain important log event data</t>
  </si>
  <si>
    <t>Ensure log entries that include un-trusted data will not execute as code in the intended log viewing interface or software</t>
  </si>
  <si>
    <t>Do not store sensitive information in logs, including unnecessary system details, session identifiers or passwords</t>
  </si>
  <si>
    <t>Log all access control failures</t>
  </si>
  <si>
    <t>Log all apparent tampering events, including unexpected changes to state data</t>
  </si>
  <si>
    <t>Log all administrative functions , including changes to the security configuration settings</t>
  </si>
  <si>
    <t>Log cryptographic module failures</t>
  </si>
  <si>
    <t>Protect all cached or temporary copies of sensitive data stored on the server from unauthorized access and purge those temporary working files as soon as they are no longer required.</t>
  </si>
  <si>
    <t>Protect server-side source-code from being downloaded by a user</t>
  </si>
  <si>
    <t>Remove unnecessary application and system documentation as this can reveal useful information to attackers</t>
  </si>
  <si>
    <t>Do not include sensitive information in HTTP GET request parameters</t>
  </si>
  <si>
    <t>Disable auto complete features on forms expected to contain sensitive information, including authentication</t>
  </si>
  <si>
    <t>Disable client-side caching on pages containing sensitive information. Cache-Control: no-store, may be used in conjunction with the HTTP header control "Pragma: no-cache", which is less effective, but is HTTP/1.0 backward compatible</t>
  </si>
  <si>
    <t>The application should support the removal of sensitive data when that data is no longer required. (e.g. personal information or certain financial data)</t>
  </si>
  <si>
    <t>Implement appropriate access controls for sensitive data stored on the server. This includes cached data, temporary files and data that should be accessible only by specific system users</t>
  </si>
  <si>
    <t>Utilize a single standard TLS implementation that is configured appropriately</t>
  </si>
  <si>
    <t>Specify character encodings for all connections</t>
  </si>
  <si>
    <t>TLS certificates should be valid and have the correct domain name, not be expired, and be installed with intermediate certificates when required</t>
  </si>
  <si>
    <t>Failed TLS connections should not fall back to an insecure connection</t>
  </si>
  <si>
    <t>Utilize TLS connections for all content requiring authenticated access and for all other sensitive information</t>
  </si>
  <si>
    <t>Utilize TLS for connections to external systems that involve sensitive information or functions</t>
  </si>
  <si>
    <t xml:space="preserve">Ensure servers, frameworks and system components are running the latest approved version </t>
  </si>
  <si>
    <t>Ensure servers, frameworks and system components have all patches issued for the version in use</t>
  </si>
  <si>
    <t>Turn off directory listings</t>
  </si>
  <si>
    <t>Restrict the web server, process and service accounts to the least privileges possible</t>
  </si>
  <si>
    <t>When exceptions occur, fail securely</t>
  </si>
  <si>
    <t>Remove all unnecessary functionality and files</t>
  </si>
  <si>
    <t>Remove test code or any functionality not intended for production, prior to deployment</t>
  </si>
  <si>
    <t>Prevent disclosure of your directory structure in the robots.txt file by placing directories not intended for public indexing into an isolated parent directory. Then "Disallow" that entire parent directory in the robots.txt file rather than Disallowing each individual directory</t>
  </si>
  <si>
    <t>Disable unnecessary HTTP methods, such as WebDAV extensions. If an extended HTTP method that supports file handling is required, utilize a well-vetted authentication mechanism</t>
  </si>
  <si>
    <t xml:space="preserve">If the webserver handles both HTTP 1.0 and 1.1, ensure that both are configured in a similar manor or insure that you understand any difference that may exist (e.g. handling of extended HTTP methods) </t>
  </si>
  <si>
    <t>Remove unnecessary information from HTTP response headers related to the OS, web-server version and application frameworks</t>
  </si>
  <si>
    <t>The security configuration store for the application should be able to be output in human readable form to support auditing</t>
  </si>
  <si>
    <t>Implement an asset management system and register system components and software in it</t>
  </si>
  <si>
    <t>Isolate development environments from the production network and provide access only to authorized development and test groups. Development environments are often configured less securely than production environments and attackers may use this difference to discover shared weaknesses or as an avenue for exploitation</t>
  </si>
  <si>
    <t>Implement a software change control system to manage and record changes to the code both in development and production</t>
  </si>
  <si>
    <t>Use strongly typed parameterized queries</t>
  </si>
  <si>
    <t>Ensure that variables are strongly typed</t>
  </si>
  <si>
    <t>The application should use the lowest possible level of privilege when accessing the database</t>
  </si>
  <si>
    <t>Use secure credentials for database access</t>
  </si>
  <si>
    <t>Connection strings should not be hard coded within the application. Connection strings should be stored in a separate configuration file on a trusted system and they should be encrypted.</t>
  </si>
  <si>
    <t>Use stored procedures to abstract data access and allow for the removal of permissions to the base tables in the database</t>
  </si>
  <si>
    <t>Close the connection as soon as possible</t>
  </si>
  <si>
    <t>Remove or change all default database administrative passwords. Utilize strong passwords/phrases or implement multi-factor authentication</t>
  </si>
  <si>
    <t>Disable any default accounts that are not required to support business requirements</t>
  </si>
  <si>
    <t>The application should connect to the database with different credentials for every trust distinction (e.g., user, read-only user, guest, administrators</t>
  </si>
  <si>
    <t>Do not pass user supplied data directly to any dynamic include function</t>
  </si>
  <si>
    <t>Require authentication before allowing a file to be uploaded</t>
  </si>
  <si>
    <t>Limit the type of files that can be uploaded to only those types that are needed for business purposes</t>
  </si>
  <si>
    <t>Validate uploaded files are the expected type by checking file headers. Checking for file type by extension alone is not sufficient</t>
  </si>
  <si>
    <t>Turn off execution privileges on file upload directories</t>
  </si>
  <si>
    <t>Do not pass user supplied data into a dynamic redirect. If this must be allowed, then the redirect should accept only validated, relative path URLs</t>
  </si>
  <si>
    <t>Do not pass directory or file paths, use index values mapped to pre-defined list of paths</t>
  </si>
  <si>
    <t>Ensure application files and resources are read-only</t>
  </si>
  <si>
    <t>Scan user uploaded files for viruses and malware</t>
  </si>
  <si>
    <t>Double check that the buffer is as large as specified</t>
  </si>
  <si>
    <t>When using functions that accept a number of bytes to copy, such as strncpy(), be aware that if the destination buffer size is equal to the source buffer size, it may not NULL-terminate the string</t>
  </si>
  <si>
    <t>Check buffer boundaries if calling the function in a loop and make sure there is no danger of writing past the allocated space</t>
  </si>
  <si>
    <t>Truncate all input strings to a reasonable length before passing them to the copy and concatenation functions</t>
  </si>
  <si>
    <t>Specifically close resources, do not rely on garbage collection.(e.g., connection objects, file handles, etc.)</t>
  </si>
  <si>
    <t>Use non-executable stacks when available</t>
  </si>
  <si>
    <t>Avoid the use of known vulnerable functions(e.g., printf, strcat, strcpy etc.)</t>
  </si>
  <si>
    <t>Properly free allocated memory upon the completion of functions and at all exit points</t>
  </si>
  <si>
    <t>Use tested and approved managed code rather than creating new unmanaged code for common tasks</t>
  </si>
  <si>
    <t>Utilize task specific built-in APIs to conduct operating system tasks. Do not allow the application to issue commands directly to the Operating System, especially using application-initiated command shells</t>
  </si>
  <si>
    <t xml:space="preserve">Use checksums or hashes to verify the integrity of interpreted code, libraries, executables, and configuration files </t>
  </si>
  <si>
    <t>Utilize locking to prevent multiple simultaneous requests or use a synchronization mechanism to prevent race conditions</t>
  </si>
  <si>
    <t>Protect shared variables and resources from inappropriate concurrent access</t>
  </si>
  <si>
    <t>Explicitly initialize all your variables and other data stores, either during declaration or just before the first usage</t>
  </si>
  <si>
    <t>In cases where the application must run with elevated privileges, raise privileges as late as possible, and drop them as soon as possible</t>
  </si>
  <si>
    <t>Do not pass user supplied data to any dynamic execution function</t>
  </si>
  <si>
    <t>Restrict users from generating new code or altering existing code</t>
  </si>
  <si>
    <t>Implement safe updating. If the application will utilize automatic updates, then use cryptographic signatures for your code and ensure your download clients verify those signatures. Use encrypted channels to transfer the code from the host server</t>
  </si>
  <si>
    <t>Perform proper data encoding</t>
  </si>
  <si>
    <t>Validate data types and limits</t>
  </si>
  <si>
    <t>Perform data validation in a secure way</t>
  </si>
  <si>
    <t>Implement secure management of data contents</t>
  </si>
  <si>
    <t>Ensure compliance with mandatory input validation principles</t>
  </si>
  <si>
    <t>Ensure compliance with mandatory output encoding principles</t>
  </si>
  <si>
    <t>Encode output according to its context</t>
  </si>
  <si>
    <t>Ensure compliance with mandatory authorization principles</t>
  </si>
  <si>
    <t>Enforce proper restrictions only to authorized users</t>
  </si>
  <si>
    <t>Restrict access to security-relevant configuration information to only authorized users</t>
  </si>
  <si>
    <t>Implement proper authorization management</t>
  </si>
  <si>
    <t>Manage user accounts securely</t>
  </si>
  <si>
    <t>Ensure compliance with mandatory authentication principles</t>
  </si>
  <si>
    <t>Implement proper password storage policies</t>
  </si>
  <si>
    <t>Enforce secure password transmission</t>
  </si>
  <si>
    <t>Enforce a secure password policy</t>
  </si>
  <si>
    <t>Implement secure authentication mechanism practices</t>
  </si>
  <si>
    <t>Manage account passwords securely in GUIs / application logic</t>
  </si>
  <si>
    <t>Implement a password log</t>
  </si>
  <si>
    <t>Ensure compliance with mandatory cryptography management policies</t>
  </si>
  <si>
    <t>Use only adequate cryptography modules</t>
  </si>
  <si>
    <t>Ensure compliance with mandatory communication security principles</t>
  </si>
  <si>
    <t>Implement secure TLS management policies</t>
  </si>
  <si>
    <t>Ensure compliance with mandatory secure coding practices</t>
  </si>
  <si>
    <t>Implement a secure policy to use external APIs / Libraries</t>
  </si>
  <si>
    <t>Use secure programming techniques</t>
  </si>
  <si>
    <t>Implement secure data permission handling</t>
  </si>
  <si>
    <t>Encrypt data securely</t>
  </si>
  <si>
    <t>Implement secure information storage</t>
  </si>
  <si>
    <t>Remove any information the application gives about itself</t>
  </si>
  <si>
    <t>Implement secure GUI practices to deal with sensitive data</t>
  </si>
  <si>
    <t>Ensure compliance with mandatory session management practices</t>
  </si>
  <si>
    <t>Implement secure cookie management</t>
  </si>
  <si>
    <t>Implement secure login management</t>
  </si>
  <si>
    <t>Implement secure logout management</t>
  </si>
  <si>
    <t>Handle session data securely</t>
  </si>
  <si>
    <t>Ensure compliance with mandatory logging practices</t>
  </si>
  <si>
    <t>Do not disclose excessive information on error messages</t>
  </si>
  <si>
    <t>Implement secure error handling</t>
  </si>
  <si>
    <t>Enable secure error log creation and management</t>
  </si>
  <si>
    <t>Log the adequate types of information related to security</t>
  </si>
  <si>
    <t>Ensure compliance with mandatory file management practices</t>
  </si>
  <si>
    <t>Securely handle includes and references to files</t>
  </si>
  <si>
    <t>Implement secure file uploads, if this functionality is necessary</t>
  </si>
  <si>
    <t>Prevent or restrict the uploading of any file that maybe interpreted by the web server</t>
  </si>
  <si>
    <t>Do not save files in the same web context as the application. Files should either go to the content server or in the database</t>
  </si>
  <si>
    <t>Ensure compliance with mandatory memory management principles</t>
  </si>
  <si>
    <t xml:space="preserve">Implement secure buffer/memory handling </t>
  </si>
  <si>
    <t>Implement secure policies to call functions</t>
  </si>
  <si>
    <t>Minimize and remove unnecessary files in the server</t>
  </si>
  <si>
    <t>Deploy a secure application configuration policy</t>
  </si>
  <si>
    <t>Ensure compliance with mandatory secure database management principles</t>
  </si>
  <si>
    <t>Securely handle types</t>
  </si>
  <si>
    <t>Enforce proper secure database permission</t>
  </si>
  <si>
    <t>Implement secure database management policies</t>
  </si>
  <si>
    <t>Use a packer</t>
  </si>
  <si>
    <t>Use code obfuscation</t>
  </si>
  <si>
    <t>Use code trimming</t>
  </si>
  <si>
    <t>Input / Output management</t>
  </si>
  <si>
    <t>Authentication and Authorization</t>
  </si>
  <si>
    <t>Cryptography in Applications</t>
  </si>
  <si>
    <t>Programming Security</t>
  </si>
  <si>
    <t>External Systems</t>
  </si>
  <si>
    <t>(EXTRA) counter-reverse engineering features</t>
  </si>
  <si>
    <t>Use a secure software update policy</t>
  </si>
  <si>
    <t>Deploy a secure web server configuration regarding software elements</t>
  </si>
  <si>
    <t>Password reset and changing operations require the same level of controls as account creation and authentication</t>
  </si>
  <si>
    <t>Code Security Best Practices Evaluation Status</t>
  </si>
  <si>
    <t>Final Compliance</t>
  </si>
  <si>
    <t>% Compliance</t>
  </si>
  <si>
    <t>Subcontrol Compliance %</t>
  </si>
  <si>
    <t xml:space="preserve">https://owasp.org/www-pdf-archive/OWASP_SCP_Quick_Reference_Guide_v2.pdf  </t>
  </si>
  <si>
    <t>Adapted from the OWASP  Secure Coding Practices Quick Reference Guide v2.0</t>
  </si>
  <si>
    <t>Total Subcontrols</t>
  </si>
  <si>
    <t>Code Security Group</t>
  </si>
  <si>
    <t>Implemented Subcontrols</t>
  </si>
  <si>
    <t>by José Manuel Redondo López</t>
  </si>
  <si>
    <t>SSI Secure Code Checklist. Escuela de Ingenieria Informática of Oviedo 
(University of Oviedo)</t>
  </si>
  <si>
    <t>Example</t>
  </si>
  <si>
    <t>1. Input Validation Checklist</t>
  </si>
  <si>
    <t>2. Output Encoding</t>
  </si>
  <si>
    <t>3. Access Control (Authorization)</t>
  </si>
  <si>
    <t>4. Authentication and Password Management</t>
  </si>
  <si>
    <t>5. Cryptographic Practices</t>
  </si>
  <si>
    <t>6. Communication Security</t>
  </si>
  <si>
    <t>7. General Coding Practices</t>
  </si>
  <si>
    <t>8. Data Protection</t>
  </si>
  <si>
    <t>9. Session Management</t>
  </si>
  <si>
    <t>10. Error Handling and Logging</t>
  </si>
  <si>
    <t>11. File Management</t>
  </si>
  <si>
    <t>13. System Configuration</t>
  </si>
  <si>
    <t>14. Database Security</t>
  </si>
  <si>
    <t>There should be a centralized unique input validation routine for the application</t>
  </si>
  <si>
    <t>Verify that HTTP header values in both requests and responses contain only ASCII characters</t>
  </si>
  <si>
    <t>Check for null bytes (%00)
Check for new line characters (%0d, %0a, \r, \n)
Check for “dot-dot-slash" (../ or ..\) path alterations characters. In cases where UTF-8 extended character set encoding is supported, address alternate representations like: %c0%ae%c0%ae/ (Utilize canonicalization to address double encoding or other forms of obfuscation attacks)</t>
  </si>
  <si>
    <t>Validate all client provided data before processing, including all parameters, URLs and HTTP header content (e.g. Cookie names and values). Be sure to include automated post backs from JavaScript or other embedded code</t>
  </si>
  <si>
    <t>Validate data from redirects (an attacker may submit malicious content directly to the target of the redirect, thus circumventing application logic and any validation performed before the redirect)</t>
  </si>
  <si>
    <t>Use a standard, tested routine for each type of outbound encoding performed over the data that the application emits</t>
  </si>
  <si>
    <t>Encode all data returned to the client that originates outside the application's trust boundary. HTML entity encoding is one example, but does not work in all cases</t>
  </si>
  <si>
    <t>Contextually sanitize all untrusted outputs that are going to be used in SQL, XML, and LDAP queries</t>
  </si>
  <si>
    <t>Encode all characters, unless they are known to be safe for the intended interpreter</t>
  </si>
  <si>
    <t>Sanitize all output of un-trusted data that is going to be used with operating system commands</t>
  </si>
  <si>
    <t>Implement security best access control practices in business logic code</t>
  </si>
  <si>
    <t>Use a single application-wide component to check access authorization. This includes libraries that call external authorization services</t>
  </si>
  <si>
    <t>Use only trusted system objects (e.g. server-side session objects), for making access authorization decisions</t>
  </si>
  <si>
    <t>Enforce authorization controls on every request, including those made by server-side scripts, "includes" and requests from advanced client-side technologies like AJAX</t>
  </si>
  <si>
    <t>If long authenticated sessions are allowed, periodically re-validate a user’s authorization to ensure that their privileges have not changed and if they have, log the user out and force re-authentication</t>
  </si>
  <si>
    <t>Segregate authentication logic from the resource being requested and use redirection to and from a centralized authentication control</t>
  </si>
  <si>
    <t>If your application manages a credential store, it should ensure that only cryptographically strong one-way salted hashes of passwords are stored and that the table/file that stores the passwords and keys is writeable only by the application. Do not use the MD5 algorithm</t>
  </si>
  <si>
    <t>Only send passwords over an encrypted connection or as encrypted data, such as in an encrypted email</t>
  </si>
  <si>
    <t>Enforce password complexity requirements established by the application policy or regulation. Authentication credentials should be strong enough to withstand typical attacks (e.g., requiring the usage of alphanumeric and special characters)</t>
  </si>
  <si>
    <t xml:space="preserve">Enforce password changes based on requirements established in the application policy or regulation. Critical systems may require more frequent changes. The time between resets must be administratively controlled </t>
  </si>
  <si>
    <t>Enforce password length requirements established by the application policy or regulation. Consider the use of multi-word pass phrases</t>
  </si>
  <si>
    <t>Use Multi-Factor Authentication for highly sensitive or high value accounts</t>
  </si>
  <si>
    <t>Enforce changing temporary passwords on the next account usage</t>
  </si>
  <si>
    <t>Password entry should be obscured on the user's screen (e.g., on web forms use the input type "password")</t>
  </si>
  <si>
    <t>Password reset questions should support sufficiently random answers. (e.g., "favorite book" is a bad question because “The Bible” is a very common answer). However, it is best not to use this reset mechanism</t>
  </si>
  <si>
    <t>Implement monitoring to identify attacks against multiple user accounts, utilizing the same password (password spray). This attack pattern is used to bypass standard lockouts, when user IDs can be harvested or guessed</t>
  </si>
  <si>
    <t>Protect master secrets or passwords from unauthorized access</t>
  </si>
  <si>
    <t>All random numbers, random file names, random GUIDs, and random strings should be generated using a cryptographic module’s recommended random number generator when these random values are intended to be un-guessable</t>
  </si>
  <si>
    <t>Implement encryption for the transmission of all sensitive information (or for all information, in general). This should include TLS for protecting the connection and may be supplemented by discrete encryption of sensitive files or non-HTTP based connections</t>
  </si>
  <si>
    <t>Review all secondary applications, third party code and libraries to determine if they are necessity and validate its safe functionality, as these can introduce new vulnerabilities</t>
  </si>
  <si>
    <t>Avoid calculation errors by understanding your programming language's underlying representation and how it interacts with numeric calculation. Pay close attention to byte size discrepancies, precision, signed/unsigned distinctions, truncation, conversion and casting between types, "not-a-number" calculations, and how your language handles numbers that are too large or too small for its underlying representation</t>
  </si>
  <si>
    <t>Implement least privilege, restrict users to only the functionality, data and system information that is strictly required to perform their tasks</t>
  </si>
  <si>
    <t>Encrypt highly sensitive stored information, like authentication verification data, even on the server side. Always use well vetted algorithms, and see "Cryptographic Practices" for additional guidance</t>
  </si>
  <si>
    <t>Do not store passwords, connection strings or other sensitive information in cleartext or in any non-cryptographically secure manner on the client side. This includes embedding data in insecure formats like: Microsoft viewstate or compiled code</t>
  </si>
  <si>
    <t>Remove comments in user accessible production code that may reveal data about the backend system or other sensitive information</t>
  </si>
  <si>
    <t>Remove file metadata and any kind of additional information files may give</t>
  </si>
  <si>
    <t>Do not use default templates of structures that may reveal technologies you are using</t>
  </si>
  <si>
    <r>
      <rPr>
        <b/>
        <sz val="10"/>
        <color theme="1"/>
        <rFont val="Narkisim"/>
        <family val="2"/>
      </rPr>
      <t>INSTRUCTIONS</t>
    </r>
    <r>
      <rPr>
        <sz val="10"/>
        <color theme="1"/>
        <rFont val="Narkisim"/>
        <family val="2"/>
      </rPr>
      <t>: Mark each control you think you comply with an "</t>
    </r>
    <r>
      <rPr>
        <b/>
        <sz val="10"/>
        <color theme="1"/>
        <rFont val="Narkisim"/>
        <family val="2"/>
      </rPr>
      <t>x</t>
    </r>
    <r>
      <rPr>
        <sz val="10"/>
        <color theme="1"/>
        <rFont val="Narkisim"/>
        <family val="2"/>
      </rPr>
      <t>" to recalculate compliance indexes on each of the 14 categories. If one of the controls does not apply to your application, simply put "</t>
    </r>
    <r>
      <rPr>
        <b/>
        <sz val="10"/>
        <color theme="1"/>
        <rFont val="Narkisim"/>
        <family val="2"/>
      </rPr>
      <t>NA</t>
    </r>
    <r>
      <rPr>
        <sz val="10"/>
        <color theme="1"/>
        <rFont val="Narkisim"/>
        <family val="2"/>
      </rPr>
      <t>" and it will be removed from the total amount of security controls that you need to comply on each category. This page contains the global calculations, each individual Excel page contains the calculations of each category (</t>
    </r>
    <r>
      <rPr>
        <b/>
        <sz val="10"/>
        <color theme="1"/>
        <rFont val="Narkisim"/>
        <family val="2"/>
      </rPr>
      <t>14 pages total</t>
    </r>
    <r>
      <rPr>
        <sz val="10"/>
        <color theme="1"/>
        <rFont val="Narkisim"/>
        <family val="2"/>
      </rPr>
      <t>)</t>
    </r>
  </si>
  <si>
    <t xml:space="preserve">If any potentially hazardous characters must be allowed as input, be sure that you implement additional controls like output encoding, secure task specific APIs, and implement accounting of the utilization of that data throughout the application. Examples of common hazardous characters include: &lt; &gt; " ' % ( ) &amp; + \\' \" </t>
  </si>
  <si>
    <t>Filter parameters containing sensitive information from the HTTP referrer, when linking to external sites</t>
  </si>
  <si>
    <t>Do not allow concurrent logins with the same user ID, unless it is a requisite</t>
  </si>
  <si>
    <t>If a session was established before login, close that session and establish a new one after a successful login</t>
  </si>
  <si>
    <t>Disallow persistent logins and enforce periodic session terminations, even when the session is active. Especially for applications connecting to critical systems. Termination times should support business requirements and the user should receive a notification with sufficient warning time to mitigate negative effects</t>
  </si>
  <si>
    <t>Utilize a unique "master" function for all logging operations</t>
  </si>
  <si>
    <t>Log all system exceptions</t>
  </si>
  <si>
    <t>Log attempts to connect with invalid or expired session tokens</t>
  </si>
  <si>
    <t>Never send an absolute file path to the client</t>
  </si>
  <si>
    <t>When referencing existing files, use a whitelist of allowed file names and types. Validate the value of the parameter being passed and if it does not match one of the expected values, either reject it or use a hard-coded default file for the content instead</t>
  </si>
  <si>
    <t>Implement safe uploading in Linux by mounting the targeted file directory as a logical drive using the associated path or a chrooted environment</t>
  </si>
  <si>
    <t>12. Memory Management (only memory-unsafe languages)</t>
  </si>
  <si>
    <t>Control input and output of un-trusted data</t>
  </si>
  <si>
    <t>Define which HTTP methods, GET or POST, the application will support and whether it will be handled differently in different pages in the application</t>
  </si>
  <si>
    <t>Utilize input validation and output encoding and be sure to address meta characters. If these fail, do not run the associated database command</t>
  </si>
  <si>
    <t>Remove unnecessary default vendor content (e.g., sample schemas)</t>
  </si>
  <si>
    <t>Turn off all unnecessary database functionality (e.g., unnecessary stored procedures or services, utility packages, install only the minimum set of features and options required (attack surface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</si>
</sst>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sz val="11"/>
      <color theme="1"/>
      <name val="Narkisim"/>
      <family val="2"/>
    </font>
    <font>
      <sz val="11"/>
      <color theme="0"/>
      <name val="Narkisim"/>
      <family val="2"/>
    </font>
    <font>
      <b/>
      <sz val="11"/>
      <color theme="0"/>
      <name val="Narkisim"/>
      <family val="2"/>
    </font>
    <font>
      <b/>
      <sz val="11"/>
      <color theme="1"/>
      <name val="Calibri"/>
      <family val="2"/>
      <scheme val="minor"/>
    </font>
    <font>
      <u/>
      <sz val="11"/>
      <color theme="10"/>
      <name val="Calibri"/>
      <family val="2"/>
      <scheme val="minor"/>
    </font>
    <font>
      <b/>
      <sz val="12"/>
      <color theme="0"/>
      <name val="Calibri"/>
      <family val="2"/>
      <scheme val="minor"/>
    </font>
    <font>
      <i/>
      <sz val="11"/>
      <color theme="1"/>
      <name val="Calibri"/>
      <family val="2"/>
      <scheme val="minor"/>
    </font>
    <font>
      <i/>
      <sz val="12"/>
      <color theme="1"/>
      <name val="Calibri"/>
      <family val="2"/>
      <scheme val="minor"/>
    </font>
    <font>
      <b/>
      <sz val="14"/>
      <color theme="0"/>
      <name val="Narkisim"/>
      <family val="2"/>
    </font>
    <font>
      <b/>
      <sz val="12"/>
      <color theme="0"/>
      <name val="Narkisim"/>
      <family val="2"/>
    </font>
    <font>
      <b/>
      <sz val="18"/>
      <color theme="0"/>
      <name val="Calibri"/>
      <family val="2"/>
      <scheme val="minor"/>
    </font>
    <font>
      <b/>
      <sz val="11"/>
      <color theme="1"/>
      <name val="Narkisim"/>
      <family val="2"/>
    </font>
    <font>
      <b/>
      <sz val="12"/>
      <color theme="1"/>
      <name val="Calibri"/>
      <family val="2"/>
      <scheme val="minor"/>
    </font>
    <font>
      <sz val="10"/>
      <color theme="1"/>
      <name val="Narkisim"/>
      <family val="2"/>
    </font>
    <font>
      <b/>
      <sz val="10"/>
      <color theme="1"/>
      <name val="Narkisim"/>
      <family val="2"/>
    </font>
    <font>
      <sz val="10"/>
      <color theme="1"/>
      <name val="Calibri"/>
      <family val="2"/>
      <scheme val="minor"/>
    </font>
    <font>
      <b/>
      <sz val="16"/>
      <color theme="0"/>
      <name val="Narkisim"/>
      <family val="2"/>
    </font>
    <font>
      <sz val="16"/>
      <color theme="0"/>
      <name val="Narkisim"/>
      <family val="2"/>
    </font>
  </fonts>
  <fills count="8">
    <fill>
      <patternFill patternType="none"/>
    </fill>
    <fill>
      <patternFill patternType="gray125"/>
    </fill>
    <fill>
      <patternFill patternType="solid">
        <fgColor theme="1" tint="0.14999847407452621"/>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4">
    <xf numFmtId="0" fontId="0" fillId="0" borderId="0" xfId="0"/>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horizontal="left" wrapText="1"/>
    </xf>
    <xf numFmtId="0" fontId="2" fillId="0" borderId="0" xfId="0" applyFont="1"/>
    <xf numFmtId="0" fontId="2" fillId="0" borderId="3" xfId="0" applyFont="1" applyBorder="1" applyAlignment="1">
      <alignment horizontal="left" wrapText="1"/>
    </xf>
    <xf numFmtId="0" fontId="2" fillId="0" borderId="4" xfId="0" applyFont="1" applyBorder="1" applyAlignment="1">
      <alignment horizontal="left" wrapText="1" indent="3"/>
    </xf>
    <xf numFmtId="0" fontId="0" fillId="0" borderId="0" xfId="0" applyAlignment="1">
      <alignment wrapText="1"/>
    </xf>
    <xf numFmtId="0" fontId="2" fillId="0" borderId="1" xfId="0" applyFont="1" applyBorder="1" applyAlignment="1">
      <alignment vertical="center" wrapText="1"/>
    </xf>
    <xf numFmtId="0" fontId="0" fillId="0" borderId="0" xfId="0" applyAlignment="1">
      <alignment vertical="center" wrapText="1"/>
    </xf>
    <xf numFmtId="0" fontId="5" fillId="0" borderId="1" xfId="0" applyFont="1" applyBorder="1" applyAlignment="1">
      <alignment horizontal="center"/>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Alignment="1">
      <alignment vertical="center"/>
    </xf>
    <xf numFmtId="0" fontId="5" fillId="0" borderId="1" xfId="0" applyFont="1" applyBorder="1" applyAlignment="1">
      <alignment horizontal="center" vertical="center"/>
    </xf>
    <xf numFmtId="0" fontId="2" fillId="0" borderId="1" xfId="0" applyFont="1" applyFill="1" applyBorder="1" applyAlignment="1">
      <alignment vertical="center" wrapText="1"/>
    </xf>
    <xf numFmtId="0" fontId="0" fillId="0" borderId="0" xfId="0" applyAlignment="1">
      <alignment horizontal="center"/>
    </xf>
    <xf numFmtId="0" fontId="2" fillId="0" borderId="0" xfId="0" applyFont="1" applyAlignment="1">
      <alignment horizontal="center"/>
    </xf>
    <xf numFmtId="0" fontId="2" fillId="0" borderId="8" xfId="0" applyFont="1" applyFill="1" applyBorder="1" applyAlignment="1">
      <alignment vertical="center" wrapText="1"/>
    </xf>
    <xf numFmtId="0" fontId="0" fillId="0" borderId="1" xfId="0" applyBorder="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5" borderId="2" xfId="0" applyFont="1" applyFill="1" applyBorder="1" applyAlignment="1">
      <alignment horizontal="right" vertical="center"/>
    </xf>
    <xf numFmtId="10" fontId="5" fillId="0" borderId="1" xfId="0" applyNumberFormat="1" applyFont="1" applyBorder="1" applyAlignment="1">
      <alignment horizontal="center" vertical="center"/>
    </xf>
    <xf numFmtId="10" fontId="14" fillId="0" borderId="9" xfId="0" applyNumberFormat="1" applyFont="1" applyBorder="1" applyAlignment="1">
      <alignment horizontal="center" vertical="center"/>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13" fillId="6" borderId="1" xfId="0" applyFont="1" applyFill="1" applyBorder="1" applyAlignment="1">
      <alignment horizontal="center" wrapText="1"/>
    </xf>
    <xf numFmtId="0" fontId="5" fillId="0" borderId="0" xfId="0" applyFont="1" applyAlignment="1">
      <alignment horizontal="center"/>
    </xf>
    <xf numFmtId="10" fontId="5" fillId="0" borderId="1" xfId="0" applyNumberFormat="1" applyFont="1" applyBorder="1" applyAlignment="1">
      <alignment horizontal="center"/>
    </xf>
    <xf numFmtId="10" fontId="5" fillId="0" borderId="9" xfId="0" applyNumberFormat="1" applyFont="1" applyBorder="1" applyAlignment="1">
      <alignment horizontal="center" vertical="center" wrapText="1"/>
    </xf>
    <xf numFmtId="1" fontId="5" fillId="0" borderId="9" xfId="0" applyNumberFormat="1" applyFont="1" applyBorder="1" applyAlignment="1">
      <alignment horizontal="center"/>
    </xf>
    <xf numFmtId="0" fontId="6" fillId="0" borderId="0" xfId="1" applyFont="1" applyBorder="1" applyAlignment="1">
      <alignment horizontal="left" vertical="center" wrapText="1"/>
    </xf>
    <xf numFmtId="0" fontId="13" fillId="0" borderId="0" xfId="0" applyFont="1" applyAlignment="1">
      <alignment vertical="top"/>
    </xf>
    <xf numFmtId="0" fontId="5" fillId="0" borderId="0" xfId="0" applyFont="1"/>
    <xf numFmtId="0" fontId="13" fillId="7" borderId="1" xfId="0" applyFont="1" applyFill="1" applyBorder="1" applyAlignment="1">
      <alignment horizontal="center" vertical="center" wrapText="1"/>
    </xf>
    <xf numFmtId="0" fontId="13" fillId="7" borderId="1" xfId="0" applyFont="1" applyFill="1" applyBorder="1" applyAlignment="1">
      <alignment horizontal="center" vertical="center"/>
    </xf>
    <xf numFmtId="0" fontId="13" fillId="7" borderId="1" xfId="0" applyFont="1" applyFill="1" applyBorder="1" applyAlignment="1">
      <alignment horizontal="center"/>
    </xf>
    <xf numFmtId="0" fontId="13" fillId="7" borderId="2" xfId="0" applyFont="1" applyFill="1" applyBorder="1" applyAlignment="1">
      <alignment horizontal="center" vertical="center"/>
    </xf>
    <xf numFmtId="0" fontId="13" fillId="7" borderId="0" xfId="0" applyFont="1" applyFill="1" applyAlignment="1">
      <alignment horizontal="center" vertical="center"/>
    </xf>
    <xf numFmtId="0" fontId="5" fillId="0" borderId="10" xfId="0" applyFont="1" applyBorder="1" applyAlignment="1">
      <alignment horizontal="right"/>
    </xf>
    <xf numFmtId="0" fontId="5" fillId="0" borderId="11" xfId="0" applyFont="1" applyBorder="1" applyAlignment="1">
      <alignment horizontal="right"/>
    </xf>
    <xf numFmtId="0" fontId="8" fillId="0" borderId="1" xfId="0" applyFont="1" applyBorder="1" applyAlignment="1">
      <alignment horizontal="left"/>
    </xf>
    <xf numFmtId="0" fontId="15" fillId="0" borderId="1" xfId="0" applyFont="1" applyBorder="1" applyAlignment="1">
      <alignment horizontal="left" vertical="center" wrapText="1"/>
    </xf>
    <xf numFmtId="0" fontId="10" fillId="3" borderId="26" xfId="0" applyFont="1" applyFill="1" applyBorder="1" applyAlignment="1">
      <alignment horizontal="center" wrapText="1"/>
    </xf>
    <xf numFmtId="0" fontId="10" fillId="3" borderId="5" xfId="0" applyFont="1" applyFill="1" applyBorder="1" applyAlignment="1">
      <alignment horizontal="center" wrapText="1"/>
    </xf>
    <xf numFmtId="0" fontId="12" fillId="3" borderId="0" xfId="0" applyFont="1" applyFill="1" applyAlignment="1">
      <alignment horizontal="center" vertical="center" wrapText="1"/>
    </xf>
    <xf numFmtId="0" fontId="9" fillId="0" borderId="17" xfId="0" applyFont="1" applyBorder="1" applyAlignment="1">
      <alignment horizontal="center" vertical="top" wrapText="1"/>
    </xf>
    <xf numFmtId="0" fontId="9" fillId="0" borderId="18" xfId="0" applyFont="1" applyBorder="1" applyAlignment="1">
      <alignment horizontal="center" vertical="top" wrapText="1"/>
    </xf>
    <xf numFmtId="0" fontId="9" fillId="0" borderId="19" xfId="0" applyFont="1" applyBorder="1" applyAlignment="1">
      <alignment horizontal="center" vertical="top" wrapText="1"/>
    </xf>
    <xf numFmtId="0" fontId="6" fillId="0" borderId="20" xfId="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left" vertical="center"/>
    </xf>
    <xf numFmtId="0" fontId="11" fillId="2" borderId="1" xfId="0" applyFont="1" applyFill="1" applyBorder="1" applyAlignment="1">
      <alignment horizontal="center" wrapText="1"/>
    </xf>
    <xf numFmtId="0" fontId="2" fillId="0" borderId="25" xfId="0" applyFont="1" applyBorder="1" applyAlignment="1">
      <alignment horizontal="left" wrapText="1"/>
    </xf>
    <xf numFmtId="0" fontId="2" fillId="0" borderId="23" xfId="0" applyFont="1" applyBorder="1" applyAlignment="1">
      <alignment horizontal="left" wrapText="1"/>
    </xf>
    <xf numFmtId="0" fontId="2" fillId="0" borderId="24" xfId="0" applyFont="1" applyBorder="1" applyAlignment="1">
      <alignment horizontal="left" wrapText="1"/>
    </xf>
    <xf numFmtId="0" fontId="4" fillId="4" borderId="6" xfId="0" applyFont="1" applyFill="1" applyBorder="1" applyAlignment="1">
      <alignment horizontal="center"/>
    </xf>
    <xf numFmtId="0" fontId="4" fillId="4" borderId="5" xfId="0" applyFont="1" applyFill="1" applyBorder="1" applyAlignment="1">
      <alignment horizontal="center"/>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1" xfId="0" applyFont="1" applyFill="1" applyBorder="1" applyAlignment="1">
      <alignment horizontal="center" vertical="center"/>
    </xf>
    <xf numFmtId="0" fontId="18" fillId="2" borderId="10" xfId="0" applyFont="1" applyFill="1" applyBorder="1" applyAlignment="1">
      <alignment horizontal="center"/>
    </xf>
    <xf numFmtId="0" fontId="18" fillId="2" borderId="11" xfId="0" applyFont="1" applyFill="1" applyBorder="1" applyAlignment="1">
      <alignment horizontal="center"/>
    </xf>
    <xf numFmtId="0" fontId="18" fillId="2" borderId="12" xfId="0" applyFont="1" applyFill="1" applyBorder="1" applyAlignment="1">
      <alignment horizontal="center" vertical="center" wrapText="1"/>
    </xf>
    <xf numFmtId="0" fontId="18" fillId="2" borderId="16"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2" fillId="0" borderId="0" xfId="0" applyFont="1" applyAlignment="1">
      <alignment vertical="center"/>
    </xf>
    <xf numFmtId="0" fontId="13" fillId="0" borderId="4" xfId="0" applyFont="1" applyBorder="1" applyAlignment="1">
      <alignment horizontal="center" vertical="center"/>
    </xf>
    <xf numFmtId="0" fontId="13" fillId="0" borderId="1" xfId="0" applyFont="1" applyBorder="1" applyAlignment="1">
      <alignment horizontal="center" vertical="center"/>
    </xf>
    <xf numFmtId="0" fontId="19" fillId="2" borderId="13" xfId="0" applyFont="1" applyFill="1" applyBorder="1" applyAlignment="1">
      <alignment horizontal="center" vertical="center" wrapText="1"/>
    </xf>
    <xf numFmtId="0" fontId="18" fillId="2" borderId="10" xfId="0" applyFont="1" applyFill="1" applyBorder="1" applyAlignment="1">
      <alignment horizontal="center" wrapText="1"/>
    </xf>
    <xf numFmtId="0" fontId="18" fillId="2" borderId="11" xfId="0" applyFont="1" applyFill="1" applyBorder="1" applyAlignment="1">
      <alignment horizontal="center" wrapText="1"/>
    </xf>
    <xf numFmtId="0" fontId="3" fillId="2" borderId="11" xfId="0" applyFont="1" applyFill="1" applyBorder="1" applyAlignment="1">
      <alignment horizontal="center"/>
    </xf>
    <xf numFmtId="0" fontId="4" fillId="2" borderId="11" xfId="0" applyFont="1" applyFill="1" applyBorder="1" applyAlignment="1">
      <alignment horizontal="center"/>
    </xf>
    <xf numFmtId="0" fontId="18" fillId="2" borderId="0" xfId="0" applyFont="1" applyFill="1" applyAlignment="1">
      <alignment horizontal="center"/>
    </xf>
    <xf numFmtId="0" fontId="4" fillId="2" borderId="11" xfId="0" applyFont="1" applyFill="1" applyBorder="1" applyAlignment="1">
      <alignment horizontal="center" vertical="center" wrapText="1"/>
    </xf>
  </cellXfs>
  <cellStyles count="2">
    <cellStyle name="Hipervínculo" xfId="1" builtinId="8"/>
    <cellStyle name="Normal" xfId="0" builtinId="0"/>
  </cellStyles>
  <dxfs count="30">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312420</xdr:colOff>
      <xdr:row>0</xdr:row>
      <xdr:rowOff>144780</xdr:rowOff>
    </xdr:from>
    <xdr:to>
      <xdr:col>4</xdr:col>
      <xdr:colOff>789456</xdr:colOff>
      <xdr:row>0</xdr:row>
      <xdr:rowOff>640886</xdr:rowOff>
    </xdr:to>
    <xdr:pic>
      <xdr:nvPicPr>
        <xdr:cNvPr id="2" name="Imagen 1">
          <a:extLst>
            <a:ext uri="{FF2B5EF4-FFF2-40B4-BE49-F238E27FC236}">
              <a16:creationId xmlns:a16="http://schemas.microsoft.com/office/drawing/2014/main" id="{102C9895-643B-4429-9878-43A84F2599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92340" y="144780"/>
          <a:ext cx="477036" cy="496106"/>
        </a:xfrm>
        <a:prstGeom prst="rect">
          <a:avLst/>
        </a:prstGeom>
      </xdr:spPr>
    </xdr:pic>
    <xdr:clientData/>
  </xdr:twoCellAnchor>
  <xdr:twoCellAnchor editAs="oneCell">
    <xdr:from>
      <xdr:col>7</xdr:col>
      <xdr:colOff>22861</xdr:colOff>
      <xdr:row>13</xdr:row>
      <xdr:rowOff>22860</xdr:rowOff>
    </xdr:from>
    <xdr:to>
      <xdr:col>13</xdr:col>
      <xdr:colOff>723901</xdr:colOff>
      <xdr:row>21</xdr:row>
      <xdr:rowOff>29399</xdr:rowOff>
    </xdr:to>
    <xdr:pic>
      <xdr:nvPicPr>
        <xdr:cNvPr id="3" name="Imagen 2">
          <a:extLst>
            <a:ext uri="{FF2B5EF4-FFF2-40B4-BE49-F238E27FC236}">
              <a16:creationId xmlns:a16="http://schemas.microsoft.com/office/drawing/2014/main" id="{C4BD2B5E-85FD-43E7-B93E-9C6573532093}"/>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sharpenSoften amount="25000"/>
                  </a14:imgEffect>
                </a14:imgLayer>
              </a14:imgProps>
            </a:ext>
          </a:extLst>
        </a:blip>
        <a:stretch>
          <a:fillRect/>
        </a:stretch>
      </xdr:blipFill>
      <xdr:spPr>
        <a:xfrm>
          <a:off x="8031481" y="3749040"/>
          <a:ext cx="5989320" cy="1530539"/>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wasp.org/www-pdf-archive/OWASP_SCP_Quick_Reference_Guide_v2.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EAFA-FF1C-4A21-AFAE-053EBE8FFB20}">
  <sheetPr>
    <pageSetUpPr fitToPage="1"/>
  </sheetPr>
  <dimension ref="A1:N81"/>
  <sheetViews>
    <sheetView tabSelected="1" workbookViewId="0">
      <selection activeCell="H1" sqref="H1:N1"/>
    </sheetView>
  </sheetViews>
  <sheetFormatPr baseColWidth="10" defaultRowHeight="14.4" x14ac:dyDescent="0.3"/>
  <cols>
    <col min="1" max="1" width="67.33203125" customWidth="1"/>
    <col min="3" max="4" width="11.44140625" style="16"/>
    <col min="5" max="5" width="11.88671875" style="20" customWidth="1"/>
    <col min="6" max="6" width="1.44140625" customWidth="1"/>
    <col min="7" max="7" width="1.6640625" customWidth="1"/>
    <col min="12" max="12" width="13.5546875" customWidth="1"/>
    <col min="13" max="13" width="17.33203125" customWidth="1"/>
    <col min="14" max="14" width="10.88671875" customWidth="1"/>
  </cols>
  <sheetData>
    <row r="1" spans="1:14" ht="60" customHeight="1" thickBot="1" x14ac:dyDescent="0.35">
      <c r="A1" s="49" t="s">
        <v>238</v>
      </c>
      <c r="B1" s="49"/>
      <c r="C1" s="49"/>
      <c r="D1" s="49"/>
      <c r="E1" s="49"/>
      <c r="H1" s="46" t="s">
        <v>290</v>
      </c>
      <c r="I1" s="46"/>
      <c r="J1" s="46"/>
      <c r="K1" s="46"/>
      <c r="L1" s="46"/>
      <c r="M1" s="46"/>
      <c r="N1" s="46"/>
    </row>
    <row r="2" spans="1:14" ht="20.100000000000001" customHeight="1" x14ac:dyDescent="0.3">
      <c r="A2" s="50" t="s">
        <v>233</v>
      </c>
      <c r="B2" s="51"/>
      <c r="C2" s="51"/>
      <c r="D2" s="51"/>
      <c r="E2" s="52"/>
    </row>
    <row r="3" spans="1:14" ht="15" customHeight="1" thickBot="1" x14ac:dyDescent="0.35">
      <c r="A3" s="53" t="s">
        <v>232</v>
      </c>
      <c r="B3" s="54"/>
      <c r="C3" s="54"/>
      <c r="D3" s="54"/>
      <c r="E3" s="55"/>
    </row>
    <row r="4" spans="1:14" ht="30" customHeight="1" thickBot="1" x14ac:dyDescent="0.35">
      <c r="A4" s="36" t="s">
        <v>237</v>
      </c>
      <c r="B4" s="35"/>
      <c r="C4" s="35"/>
      <c r="D4" s="35"/>
      <c r="E4" s="35"/>
      <c r="H4" s="56" t="s">
        <v>228</v>
      </c>
      <c r="I4" s="56"/>
      <c r="J4" s="56"/>
      <c r="K4" s="56"/>
      <c r="L4" s="56"/>
      <c r="M4" s="24" t="s">
        <v>229</v>
      </c>
      <c r="N4" s="26">
        <f>IF(ISNUMBER(GEOMEAN(N6:N10)),GEOMEAN(N6:N10),0)</f>
        <v>0</v>
      </c>
    </row>
    <row r="5" spans="1:14" ht="43.8" thickBot="1" x14ac:dyDescent="0.35">
      <c r="B5" s="4"/>
      <c r="C5" s="17"/>
      <c r="D5" s="17"/>
      <c r="E5" s="33" t="s">
        <v>231</v>
      </c>
      <c r="H5" s="57" t="s">
        <v>235</v>
      </c>
      <c r="I5" s="57"/>
      <c r="J5" s="57"/>
      <c r="K5" s="57"/>
      <c r="L5" s="22" t="s">
        <v>236</v>
      </c>
      <c r="M5" s="22" t="s">
        <v>234</v>
      </c>
      <c r="N5" s="23" t="s">
        <v>230</v>
      </c>
    </row>
    <row r="6" spans="1:14" ht="19.5" customHeight="1" x14ac:dyDescent="0.35">
      <c r="A6" s="47" t="s">
        <v>219</v>
      </c>
      <c r="B6" s="48"/>
      <c r="C6" s="48"/>
      <c r="D6" s="48"/>
      <c r="E6" s="48"/>
      <c r="H6" s="45" t="str">
        <f>$A$6</f>
        <v>Input / Output management</v>
      </c>
      <c r="I6" s="45"/>
      <c r="J6" s="45"/>
      <c r="K6" s="45"/>
      <c r="L6" s="19">
        <f>C7+C13</f>
        <v>0</v>
      </c>
      <c r="M6" s="21">
        <f>D7+D13</f>
        <v>23</v>
      </c>
      <c r="N6" s="25">
        <f>L6/M6</f>
        <v>0</v>
      </c>
    </row>
    <row r="7" spans="1:14" ht="16.5" customHeight="1" x14ac:dyDescent="0.3">
      <c r="A7" s="58" t="str">
        <f>'1. Input Validation'!A1</f>
        <v>1. Input Validation Checklist</v>
      </c>
      <c r="B7" s="58"/>
      <c r="C7" s="30">
        <f>SUM(C8:C12)</f>
        <v>0</v>
      </c>
      <c r="D7" s="30">
        <f>SUM(D8:D12)</f>
        <v>17</v>
      </c>
      <c r="E7" s="32">
        <f>C7/D7</f>
        <v>0</v>
      </c>
      <c r="H7" s="45" t="str">
        <f>$A$16</f>
        <v>Authentication and Authorization</v>
      </c>
      <c r="I7" s="45"/>
      <c r="J7" s="45"/>
      <c r="K7" s="45"/>
      <c r="L7" s="19">
        <f>SUM(C17,C23)</f>
        <v>0</v>
      </c>
      <c r="M7" s="19">
        <f>SUM(D17,D23)</f>
        <v>59</v>
      </c>
      <c r="N7" s="25">
        <f t="shared" ref="N7:N10" si="0">L7/M7</f>
        <v>0</v>
      </c>
    </row>
    <row r="8" spans="1:14" ht="15.75" customHeight="1" x14ac:dyDescent="0.3">
      <c r="A8" s="59" t="str">
        <f>'1. Input Validation'!A2</f>
        <v>Ensure compliance with mandatory input validation principles</v>
      </c>
      <c r="B8" s="59"/>
      <c r="C8" s="29">
        <f>'1. Input Validation'!C2</f>
        <v>0</v>
      </c>
      <c r="D8" s="29">
        <f>'1. Input Validation'!D2</f>
        <v>3</v>
      </c>
      <c r="H8" s="45" t="str">
        <f>$A$31</f>
        <v>Cryptography in Applications</v>
      </c>
      <c r="I8" s="45"/>
      <c r="J8" s="45"/>
      <c r="K8" s="45"/>
      <c r="L8" s="19">
        <f>SUM(C32,C35)</f>
        <v>0</v>
      </c>
      <c r="M8" s="19">
        <f>SUM(D32,D35)</f>
        <v>14</v>
      </c>
      <c r="N8" s="25">
        <f t="shared" si="0"/>
        <v>0</v>
      </c>
    </row>
    <row r="9" spans="1:14" ht="15" customHeight="1" x14ac:dyDescent="0.3">
      <c r="A9" s="60" t="str">
        <f>'1. Input Validation'!A6</f>
        <v>Perform proper data encoding</v>
      </c>
      <c r="B9" s="60"/>
      <c r="C9" s="27">
        <f>'1. Input Validation'!C6</f>
        <v>0</v>
      </c>
      <c r="D9" s="27">
        <f>'1. Input Validation'!D6</f>
        <v>4</v>
      </c>
      <c r="H9" s="45" t="str">
        <f>$A$38</f>
        <v>Programming Security</v>
      </c>
      <c r="I9" s="45"/>
      <c r="J9" s="45"/>
      <c r="K9" s="45"/>
      <c r="L9" s="19">
        <f>SUM(C39,C44,C50,C56,C62,C66)</f>
        <v>0</v>
      </c>
      <c r="M9" s="19">
        <f>SUM(D39,D44,D50,D56,D62,D66)</f>
        <v>95</v>
      </c>
      <c r="N9" s="25">
        <f t="shared" si="0"/>
        <v>0</v>
      </c>
    </row>
    <row r="10" spans="1:14" x14ac:dyDescent="0.3">
      <c r="A10" s="60" t="str">
        <f>'1. Input Validation'!A11</f>
        <v>Implement secure management of data contents</v>
      </c>
      <c r="B10" s="60"/>
      <c r="C10" s="27">
        <f>'1. Input Validation'!C11</f>
        <v>0</v>
      </c>
      <c r="D10" s="27">
        <f>'1. Input Validation'!D11</f>
        <v>4</v>
      </c>
      <c r="H10" s="45" t="str">
        <f>$A$70</f>
        <v>External Systems</v>
      </c>
      <c r="I10" s="45"/>
      <c r="J10" s="45"/>
      <c r="K10" s="45"/>
      <c r="L10" s="19">
        <f>SUM(C71,C76)</f>
        <v>0</v>
      </c>
      <c r="M10" s="19">
        <f>SUM(D71,D76)</f>
        <v>29</v>
      </c>
      <c r="N10" s="25">
        <f t="shared" si="0"/>
        <v>0</v>
      </c>
    </row>
    <row r="11" spans="1:14" x14ac:dyDescent="0.3">
      <c r="A11" s="60" t="str">
        <f>'1. Input Validation'!A16</f>
        <v>Validate data types and limits</v>
      </c>
      <c r="B11" s="60"/>
      <c r="C11" s="27">
        <f>'1. Input Validation'!C16</f>
        <v>0</v>
      </c>
      <c r="D11" s="27">
        <f>'1. Input Validation'!D16</f>
        <v>3</v>
      </c>
      <c r="L11" s="10">
        <f>SUM(L6:L10)</f>
        <v>0</v>
      </c>
      <c r="M11" s="10">
        <f>SUM(M6:M10)</f>
        <v>220</v>
      </c>
    </row>
    <row r="12" spans="1:14" x14ac:dyDescent="0.3">
      <c r="A12" s="61" t="str">
        <f>'1. Input Validation'!A20</f>
        <v>Perform data validation in a secure way</v>
      </c>
      <c r="B12" s="61"/>
      <c r="C12" s="28">
        <f>'1. Input Validation'!C20</f>
        <v>0</v>
      </c>
      <c r="D12" s="28">
        <f>'1. Input Validation'!D20</f>
        <v>3</v>
      </c>
    </row>
    <row r="13" spans="1:14" ht="15.6" x14ac:dyDescent="0.3">
      <c r="A13" s="58" t="str">
        <f>'2. Output Encoding'!A1</f>
        <v>2. Output Encoding</v>
      </c>
      <c r="B13" s="58"/>
      <c r="C13" s="30">
        <f>SUM(C14:C15)</f>
        <v>0</v>
      </c>
      <c r="D13" s="30">
        <f>SUM(D14:D15)</f>
        <v>6</v>
      </c>
      <c r="E13" s="32">
        <f>C13/D13</f>
        <v>0</v>
      </c>
      <c r="H13" s="37" t="s">
        <v>239</v>
      </c>
    </row>
    <row r="14" spans="1:14" x14ac:dyDescent="0.3">
      <c r="A14" s="59" t="str">
        <f>'2. Output Encoding'!A2</f>
        <v>Ensure compliance with mandatory output encoding principles</v>
      </c>
      <c r="B14" s="59"/>
      <c r="C14" s="29">
        <f>'2. Output Encoding'!C2</f>
        <v>0</v>
      </c>
      <c r="D14" s="29">
        <f>'2. Output Encoding'!D2</f>
        <v>2</v>
      </c>
    </row>
    <row r="15" spans="1:14" x14ac:dyDescent="0.3">
      <c r="A15" s="60" t="str">
        <f>'2. Output Encoding'!A5</f>
        <v>Encode output according to its context</v>
      </c>
      <c r="B15" s="60"/>
      <c r="C15" s="27">
        <f>'2. Output Encoding'!C5</f>
        <v>0</v>
      </c>
      <c r="D15" s="27">
        <f>'2. Output Encoding'!D5</f>
        <v>4</v>
      </c>
    </row>
    <row r="16" spans="1:14" ht="18" x14ac:dyDescent="0.35">
      <c r="A16" s="47" t="s">
        <v>220</v>
      </c>
      <c r="B16" s="48"/>
      <c r="C16" s="48"/>
      <c r="D16" s="48"/>
      <c r="E16" s="48"/>
    </row>
    <row r="17" spans="1:5" ht="15.6" x14ac:dyDescent="0.3">
      <c r="A17" s="58" t="str">
        <f>'3. Access control'!A1</f>
        <v>3. Access Control (Authorization)</v>
      </c>
      <c r="B17" s="58"/>
      <c r="C17" s="30">
        <f>SUM(C18:C22)</f>
        <v>0</v>
      </c>
      <c r="D17" s="30">
        <f>SUM(D18:D22)</f>
        <v>24</v>
      </c>
      <c r="E17" s="32">
        <f>C17/D17</f>
        <v>0</v>
      </c>
    </row>
    <row r="18" spans="1:5" x14ac:dyDescent="0.3">
      <c r="A18" s="59" t="str">
        <f>'3. Access control'!A2</f>
        <v>Ensure compliance with mandatory authorization principles</v>
      </c>
      <c r="B18" s="59"/>
      <c r="C18" s="29">
        <f>'3. Access control'!C2</f>
        <v>0</v>
      </c>
      <c r="D18" s="29">
        <f>'3. Access control'!D2</f>
        <v>4</v>
      </c>
    </row>
    <row r="19" spans="1:5" x14ac:dyDescent="0.3">
      <c r="A19" s="60" t="str">
        <f>'3. Access control'!A7</f>
        <v>Enforce proper restrictions only to authorized users</v>
      </c>
      <c r="B19" s="60"/>
      <c r="C19" s="27">
        <f>'3. Access control'!C7</f>
        <v>0</v>
      </c>
      <c r="D19" s="27">
        <f>'3. Access control'!D7</f>
        <v>8</v>
      </c>
    </row>
    <row r="20" spans="1:5" x14ac:dyDescent="0.3">
      <c r="A20" s="60" t="str">
        <f>'3. Access control'!A16</f>
        <v>Implement security best access control practices in business logic code</v>
      </c>
      <c r="B20" s="60"/>
      <c r="C20" s="27">
        <f>'3. Access control'!C16</f>
        <v>0</v>
      </c>
      <c r="D20" s="27">
        <f>'3. Access control'!D16</f>
        <v>5</v>
      </c>
    </row>
    <row r="21" spans="1:5" x14ac:dyDescent="0.3">
      <c r="A21" s="60" t="str">
        <f>'3. Access control'!A22</f>
        <v>Implement proper authorization management</v>
      </c>
      <c r="B21" s="60"/>
      <c r="C21" s="27">
        <f>'3. Access control'!C22</f>
        <v>0</v>
      </c>
      <c r="D21" s="27">
        <f>'3. Access control'!D22</f>
        <v>4</v>
      </c>
    </row>
    <row r="22" spans="1:5" x14ac:dyDescent="0.3">
      <c r="A22" s="61" t="str">
        <f>'3. Access control'!A27</f>
        <v>Manage user accounts securely</v>
      </c>
      <c r="B22" s="61"/>
      <c r="C22" s="28">
        <f>'3. Access control'!C27</f>
        <v>0</v>
      </c>
      <c r="D22" s="28">
        <f>'3. Access control'!D27</f>
        <v>3</v>
      </c>
    </row>
    <row r="23" spans="1:5" ht="15.6" x14ac:dyDescent="0.3">
      <c r="A23" s="58" t="str">
        <f>'4. Authentication'!A1</f>
        <v>4. Authentication and Password Management</v>
      </c>
      <c r="B23" s="58"/>
      <c r="C23" s="30">
        <f>SUM(C24:C30)</f>
        <v>0</v>
      </c>
      <c r="D23" s="30">
        <f>SUM(D24:D30)</f>
        <v>35</v>
      </c>
      <c r="E23" s="32">
        <f>C23/D23</f>
        <v>0</v>
      </c>
    </row>
    <row r="24" spans="1:5" x14ac:dyDescent="0.3">
      <c r="A24" s="59" t="str">
        <f>'4. Authentication'!A2</f>
        <v>Ensure compliance with mandatory authentication principles</v>
      </c>
      <c r="B24" s="59"/>
      <c r="C24" s="29">
        <f>'4. Authentication'!C2</f>
        <v>0</v>
      </c>
      <c r="D24" s="29">
        <f>'4. Authentication'!D2</f>
        <v>6</v>
      </c>
    </row>
    <row r="25" spans="1:5" x14ac:dyDescent="0.3">
      <c r="A25" s="60" t="str">
        <f>'4. Authentication'!A9</f>
        <v>Implement proper password storage policies</v>
      </c>
      <c r="B25" s="60"/>
      <c r="C25" s="27">
        <f>'4. Authentication'!C9</f>
        <v>0</v>
      </c>
      <c r="D25" s="27">
        <f>'4. Authentication'!D9</f>
        <v>3</v>
      </c>
    </row>
    <row r="26" spans="1:5" x14ac:dyDescent="0.3">
      <c r="A26" s="60" t="str">
        <f>'4. Authentication'!A13</f>
        <v>Enforce secure password transmission</v>
      </c>
      <c r="B26" s="60"/>
      <c r="C26" s="27">
        <f>'4. Authentication'!C13</f>
        <v>0</v>
      </c>
      <c r="D26" s="27">
        <f>'4. Authentication'!D13</f>
        <v>2</v>
      </c>
    </row>
    <row r="27" spans="1:5" x14ac:dyDescent="0.3">
      <c r="A27" s="60" t="str">
        <f>'4. Authentication'!A16</f>
        <v>Enforce a secure password policy</v>
      </c>
      <c r="B27" s="60"/>
      <c r="C27" s="27">
        <f>'4. Authentication'!C16</f>
        <v>0</v>
      </c>
      <c r="D27" s="27">
        <f>'4. Authentication'!D16</f>
        <v>6</v>
      </c>
    </row>
    <row r="28" spans="1:5" x14ac:dyDescent="0.3">
      <c r="A28" s="60" t="str">
        <f>'4. Authentication'!E2</f>
        <v>Implement secure authentication mechanism practices</v>
      </c>
      <c r="B28" s="60"/>
      <c r="C28" s="27">
        <f>'4. Authentication'!G2</f>
        <v>0</v>
      </c>
      <c r="D28" s="27">
        <f>'4. Authentication'!H2</f>
        <v>5</v>
      </c>
    </row>
    <row r="29" spans="1:5" x14ac:dyDescent="0.3">
      <c r="A29" s="60" t="str">
        <f>'4. Authentication'!E8</f>
        <v>Manage account passwords securely in GUIs / application logic</v>
      </c>
      <c r="B29" s="60"/>
      <c r="C29" s="27">
        <f>'4. Authentication'!G8</f>
        <v>0</v>
      </c>
      <c r="D29" s="27">
        <f>'4. Authentication'!H8</f>
        <v>11</v>
      </c>
    </row>
    <row r="30" spans="1:5" x14ac:dyDescent="0.3">
      <c r="A30" s="60" t="str">
        <f>'4. Authentication'!E20</f>
        <v>Implement a password log</v>
      </c>
      <c r="B30" s="60"/>
      <c r="C30" s="27">
        <f>'4. Authentication'!G20</f>
        <v>0</v>
      </c>
      <c r="D30" s="27">
        <f>'4. Authentication'!H20</f>
        <v>2</v>
      </c>
    </row>
    <row r="31" spans="1:5" ht="18" x14ac:dyDescent="0.35">
      <c r="A31" s="47" t="s">
        <v>221</v>
      </c>
      <c r="B31" s="48"/>
      <c r="C31" s="48"/>
      <c r="D31" s="48"/>
      <c r="E31" s="48"/>
    </row>
    <row r="32" spans="1:5" ht="15.6" x14ac:dyDescent="0.3">
      <c r="A32" s="58" t="str">
        <f>'5. Cryptographic'!A1</f>
        <v>5. Cryptographic Practices</v>
      </c>
      <c r="B32" s="58"/>
      <c r="C32" s="30">
        <f>SUM(C33:C34)</f>
        <v>0</v>
      </c>
      <c r="D32" s="30">
        <f>SUM(D33:D34)</f>
        <v>6</v>
      </c>
      <c r="E32" s="32">
        <f>C32/D32</f>
        <v>0</v>
      </c>
    </row>
    <row r="33" spans="1:5" x14ac:dyDescent="0.3">
      <c r="A33" s="59" t="str">
        <f>'5. Cryptographic'!A2</f>
        <v>Ensure compliance with mandatory cryptography management policies</v>
      </c>
      <c r="B33" s="59"/>
      <c r="C33" s="29">
        <f>'5. Cryptographic'!C2</f>
        <v>0</v>
      </c>
      <c r="D33" s="29">
        <f>'5. Cryptographic'!D2</f>
        <v>3</v>
      </c>
    </row>
    <row r="34" spans="1:5" x14ac:dyDescent="0.3">
      <c r="A34" s="61" t="str">
        <f>'5. Cryptographic'!A6</f>
        <v>Use only adequate cryptography modules</v>
      </c>
      <c r="B34" s="61"/>
      <c r="C34" s="28">
        <f>'5. Cryptographic'!C6</f>
        <v>0</v>
      </c>
      <c r="D34" s="28">
        <f>'5. Cryptographic'!D6</f>
        <v>3</v>
      </c>
    </row>
    <row r="35" spans="1:5" ht="15.6" x14ac:dyDescent="0.3">
      <c r="A35" s="58" t="str">
        <f>'6. Communication security'!A1</f>
        <v>6. Communication Security</v>
      </c>
      <c r="B35" s="58"/>
      <c r="C35" s="30">
        <f>SUM(C36:C37)</f>
        <v>0</v>
      </c>
      <c r="D35" s="30">
        <f>SUM(D36:D37)</f>
        <v>8</v>
      </c>
      <c r="E35" s="32">
        <f>C35/D35</f>
        <v>0</v>
      </c>
    </row>
    <row r="36" spans="1:5" x14ac:dyDescent="0.3">
      <c r="A36" s="59" t="str">
        <f>'6. Communication security'!A2</f>
        <v>Ensure compliance with mandatory communication security principles</v>
      </c>
      <c r="B36" s="59"/>
      <c r="C36" s="29">
        <f>'6. Communication security'!C2</f>
        <v>0</v>
      </c>
      <c r="D36" s="29">
        <f>'6. Communication security'!D2</f>
        <v>3</v>
      </c>
    </row>
    <row r="37" spans="1:5" x14ac:dyDescent="0.3">
      <c r="A37" s="60" t="str">
        <f>'6. Communication security'!A6</f>
        <v>Implement secure TLS management policies</v>
      </c>
      <c r="B37" s="60"/>
      <c r="C37" s="27">
        <f>'6. Communication security'!C6</f>
        <v>0</v>
      </c>
      <c r="D37" s="27">
        <f>'6. Communication security'!D6</f>
        <v>5</v>
      </c>
    </row>
    <row r="38" spans="1:5" ht="18" x14ac:dyDescent="0.35">
      <c r="A38" s="47" t="s">
        <v>222</v>
      </c>
      <c r="B38" s="48"/>
      <c r="C38" s="48"/>
      <c r="D38" s="48"/>
      <c r="E38" s="48"/>
    </row>
    <row r="39" spans="1:5" ht="15.6" x14ac:dyDescent="0.3">
      <c r="A39" s="58" t="str">
        <f>'7. General coding practices'!A1</f>
        <v>7. General Coding Practices</v>
      </c>
      <c r="B39" s="58"/>
      <c r="C39" s="30">
        <f>SUM(C40:C43)</f>
        <v>0</v>
      </c>
      <c r="D39" s="30">
        <f>SUM(D40:D43)</f>
        <v>15</v>
      </c>
      <c r="E39" s="32">
        <f>C39/D39</f>
        <v>0</v>
      </c>
    </row>
    <row r="40" spans="1:5" x14ac:dyDescent="0.3">
      <c r="A40" s="59" t="str">
        <f>'7. General coding practices'!A2</f>
        <v>Ensure compliance with mandatory secure coding practices</v>
      </c>
      <c r="B40" s="59"/>
      <c r="C40" s="29">
        <f>'7. General coding practices'!C2</f>
        <v>0</v>
      </c>
      <c r="D40" s="29">
        <f>'7. General coding practices'!D2</f>
        <v>1</v>
      </c>
    </row>
    <row r="41" spans="1:5" x14ac:dyDescent="0.3">
      <c r="A41" s="60" t="str">
        <f>'7. General coding practices'!A4</f>
        <v>Implement a secure policy to use external APIs / Libraries</v>
      </c>
      <c r="B41" s="60"/>
      <c r="C41" s="27">
        <f>'7. General coding practices'!C4</f>
        <v>0</v>
      </c>
      <c r="D41" s="27">
        <f>'7. General coding practices'!D4</f>
        <v>4</v>
      </c>
    </row>
    <row r="42" spans="1:5" x14ac:dyDescent="0.3">
      <c r="A42" s="60" t="str">
        <f>'7. General coding practices'!A9</f>
        <v>Use secure programming techniques</v>
      </c>
      <c r="B42" s="60"/>
      <c r="C42" s="27">
        <f>'7. General coding practices'!C9</f>
        <v>0</v>
      </c>
      <c r="D42" s="27">
        <f>'7. General coding practices'!D9</f>
        <v>7</v>
      </c>
    </row>
    <row r="43" spans="1:5" x14ac:dyDescent="0.3">
      <c r="A43" s="61" t="str">
        <f>'7. General coding practices'!A17</f>
        <v>(EXTRA) counter-reverse engineering features</v>
      </c>
      <c r="B43" s="61"/>
      <c r="C43" s="28">
        <f>'7. General coding practices'!C17</f>
        <v>0</v>
      </c>
      <c r="D43" s="28">
        <f>'7. General coding practices'!D17</f>
        <v>3</v>
      </c>
    </row>
    <row r="44" spans="1:5" ht="15.6" x14ac:dyDescent="0.3">
      <c r="A44" s="58" t="str">
        <f>'8. Data Protection'!A1</f>
        <v>8. Data Protection</v>
      </c>
      <c r="B44" s="58"/>
      <c r="C44" s="30">
        <f>SUM(C45:C49)</f>
        <v>0</v>
      </c>
      <c r="D44" s="30">
        <f>SUM(D45:D49)</f>
        <v>14</v>
      </c>
      <c r="E44" s="32">
        <f>C44/D44</f>
        <v>0</v>
      </c>
    </row>
    <row r="45" spans="1:5" x14ac:dyDescent="0.3">
      <c r="A45" s="59" t="str">
        <f>'8. Data Protection'!A2</f>
        <v>Implement secure data permission handling</v>
      </c>
      <c r="B45" s="59"/>
      <c r="C45" s="29">
        <f>'8. Data Protection'!C2</f>
        <v>0</v>
      </c>
      <c r="D45" s="29">
        <f>'8. Data Protection'!D2</f>
        <v>4</v>
      </c>
    </row>
    <row r="46" spans="1:5" x14ac:dyDescent="0.3">
      <c r="A46" s="60" t="str">
        <f>'8. Data Protection'!A7</f>
        <v>Encrypt data securely</v>
      </c>
      <c r="B46" s="60"/>
      <c r="C46" s="27">
        <f>'8. Data Protection'!C7</f>
        <v>0</v>
      </c>
      <c r="D46" s="27">
        <f>'8. Data Protection'!D7</f>
        <v>1</v>
      </c>
    </row>
    <row r="47" spans="1:5" x14ac:dyDescent="0.3">
      <c r="A47" s="60" t="str">
        <f>'8. Data Protection'!A9</f>
        <v>Implement secure information storage</v>
      </c>
      <c r="B47" s="60"/>
      <c r="C47" s="27">
        <f>'8. Data Protection'!C9</f>
        <v>0</v>
      </c>
      <c r="D47" s="27">
        <f>'8. Data Protection'!D9</f>
        <v>2</v>
      </c>
    </row>
    <row r="48" spans="1:5" x14ac:dyDescent="0.3">
      <c r="A48" s="60" t="str">
        <f>'8. Data Protection'!A12</f>
        <v>Remove any information the application gives about itself</v>
      </c>
      <c r="B48" s="60"/>
      <c r="C48" s="27">
        <f>'8. Data Protection'!C12</f>
        <v>0</v>
      </c>
      <c r="D48" s="27">
        <f>'8. Data Protection'!D12</f>
        <v>5</v>
      </c>
    </row>
    <row r="49" spans="1:5" x14ac:dyDescent="0.3">
      <c r="A49" s="61" t="str">
        <f>'8. Data Protection'!A18</f>
        <v>Implement secure GUI practices to deal with sensitive data</v>
      </c>
      <c r="B49" s="61"/>
      <c r="C49" s="28">
        <f>'8. Data Protection'!C18</f>
        <v>0</v>
      </c>
      <c r="D49" s="28">
        <f>'8. Data Protection'!D18</f>
        <v>2</v>
      </c>
    </row>
    <row r="50" spans="1:5" ht="15.6" x14ac:dyDescent="0.3">
      <c r="A50" s="58" t="str">
        <f>'9. Session'!A1</f>
        <v>9. Session Management</v>
      </c>
      <c r="B50" s="58"/>
      <c r="C50" s="30">
        <f>SUM(C51:C55)</f>
        <v>0</v>
      </c>
      <c r="D50" s="30">
        <f>SUM(D51:D55)</f>
        <v>19</v>
      </c>
      <c r="E50" s="32">
        <f>C50/D50</f>
        <v>0</v>
      </c>
    </row>
    <row r="51" spans="1:5" x14ac:dyDescent="0.3">
      <c r="A51" s="59" t="str">
        <f>'9. Session'!A2</f>
        <v>Ensure compliance with mandatory session management practices</v>
      </c>
      <c r="B51" s="59"/>
      <c r="C51" s="29">
        <f>'9. Session'!C2</f>
        <v>0</v>
      </c>
      <c r="D51" s="29">
        <f>'9. Session'!D2</f>
        <v>3</v>
      </c>
    </row>
    <row r="52" spans="1:5" x14ac:dyDescent="0.3">
      <c r="A52" s="60" t="str">
        <f>'9. Session'!A6</f>
        <v>Implement secure cookie management</v>
      </c>
      <c r="B52" s="60"/>
      <c r="C52" s="27">
        <f>'9. Session'!C6</f>
        <v>0</v>
      </c>
      <c r="D52" s="27">
        <f>'9. Session'!D6</f>
        <v>4</v>
      </c>
    </row>
    <row r="53" spans="1:5" x14ac:dyDescent="0.3">
      <c r="A53" s="60" t="str">
        <f>'9. Session'!A11</f>
        <v>Implement secure login management</v>
      </c>
      <c r="B53" s="60"/>
      <c r="C53" s="27">
        <f>'9. Session'!C11</f>
        <v>0</v>
      </c>
      <c r="D53" s="27">
        <f>'9. Session'!D11</f>
        <v>3</v>
      </c>
    </row>
    <row r="54" spans="1:5" x14ac:dyDescent="0.3">
      <c r="A54" s="60" t="str">
        <f>'9. Session'!A15</f>
        <v>Implement secure logout management</v>
      </c>
      <c r="B54" s="60"/>
      <c r="C54" s="27">
        <f>'9. Session'!C15</f>
        <v>0</v>
      </c>
      <c r="D54" s="27">
        <f>'9. Session'!D15</f>
        <v>4</v>
      </c>
    </row>
    <row r="55" spans="1:5" x14ac:dyDescent="0.3">
      <c r="A55" s="61" t="str">
        <f>'9. Session'!A20</f>
        <v>Handle session data securely</v>
      </c>
      <c r="B55" s="61"/>
      <c r="C55" s="28">
        <f>'9. Session'!C20</f>
        <v>0</v>
      </c>
      <c r="D55" s="28">
        <f>'9. Session'!D20</f>
        <v>5</v>
      </c>
    </row>
    <row r="56" spans="1:5" ht="15.6" x14ac:dyDescent="0.3">
      <c r="A56" s="58" t="str">
        <f>'10. Error handling'!A1</f>
        <v>10. Error Handling and Logging</v>
      </c>
      <c r="B56" s="58"/>
      <c r="C56" s="30">
        <f>SUM(C57:C61)</f>
        <v>0</v>
      </c>
      <c r="D56" s="30">
        <f>SUM(D57:D61)</f>
        <v>24</v>
      </c>
      <c r="E56" s="32">
        <f>C56/D56</f>
        <v>0</v>
      </c>
    </row>
    <row r="57" spans="1:5" x14ac:dyDescent="0.3">
      <c r="A57" s="59" t="str">
        <f>'10. Error handling'!A2</f>
        <v>Ensure compliance with mandatory logging practices</v>
      </c>
      <c r="B57" s="59"/>
      <c r="C57" s="29">
        <f>'10. Error handling'!C2</f>
        <v>0</v>
      </c>
      <c r="D57" s="29">
        <f>'10. Error handling'!D2</f>
        <v>1</v>
      </c>
    </row>
    <row r="58" spans="1:5" x14ac:dyDescent="0.3">
      <c r="A58" s="60" t="str">
        <f>'10. Error handling'!A4</f>
        <v>Do not disclose excessive information on error messages</v>
      </c>
      <c r="B58" s="60"/>
      <c r="C58" s="27">
        <f>'10. Error handling'!C4</f>
        <v>0</v>
      </c>
      <c r="D58" s="27">
        <f>'10. Error handling'!D4</f>
        <v>3</v>
      </c>
    </row>
    <row r="59" spans="1:5" x14ac:dyDescent="0.3">
      <c r="A59" s="60" t="str">
        <f>'10. Error handling'!A8</f>
        <v>Implement secure error handling</v>
      </c>
      <c r="B59" s="60"/>
      <c r="C59" s="27">
        <f>'10. Error handling'!C8</f>
        <v>0</v>
      </c>
      <c r="D59" s="27">
        <f>'10. Error handling'!D8</f>
        <v>3</v>
      </c>
    </row>
    <row r="60" spans="1:5" x14ac:dyDescent="0.3">
      <c r="A60" s="60" t="str">
        <f>'10. Error handling'!A12</f>
        <v>Enable secure error log creation and management</v>
      </c>
      <c r="B60" s="60"/>
      <c r="C60" s="27">
        <f>'10. Error handling'!C12</f>
        <v>0</v>
      </c>
      <c r="D60" s="27">
        <f>'10. Error handling'!D12</f>
        <v>8</v>
      </c>
    </row>
    <row r="61" spans="1:5" x14ac:dyDescent="0.3">
      <c r="A61" s="61" t="str">
        <f>'10. Error handling'!A21</f>
        <v>Log the adequate types of information related to security</v>
      </c>
      <c r="B61" s="61"/>
      <c r="C61" s="28">
        <f>'10. Error handling'!C21</f>
        <v>0</v>
      </c>
      <c r="D61" s="28">
        <f>'10. Error handling'!D21</f>
        <v>9</v>
      </c>
    </row>
    <row r="62" spans="1:5" ht="15.6" x14ac:dyDescent="0.3">
      <c r="A62" s="58" t="str">
        <f>'11. File management'!A1</f>
        <v>11. File Management</v>
      </c>
      <c r="B62" s="58"/>
      <c r="C62" s="30">
        <f>SUM(C63:C65)</f>
        <v>0</v>
      </c>
      <c r="D62" s="30">
        <f>SUM(D63:D65)</f>
        <v>14</v>
      </c>
      <c r="E62" s="32">
        <f>C62/D62</f>
        <v>0</v>
      </c>
    </row>
    <row r="63" spans="1:5" x14ac:dyDescent="0.3">
      <c r="A63" s="59" t="str">
        <f>'11. File management'!A2</f>
        <v>Ensure compliance with mandatory file management practices</v>
      </c>
      <c r="B63" s="59"/>
      <c r="C63" s="29">
        <f>'11. File management'!C2</f>
        <v>0</v>
      </c>
      <c r="D63" s="29">
        <f>'11. File management'!D2</f>
        <v>1</v>
      </c>
    </row>
    <row r="64" spans="1:5" x14ac:dyDescent="0.3">
      <c r="A64" s="60" t="str">
        <f>'11. File management'!A4</f>
        <v>Securely handle includes and references to files</v>
      </c>
      <c r="B64" s="60"/>
      <c r="C64" s="27">
        <f>'11. File management'!C4</f>
        <v>0</v>
      </c>
      <c r="D64" s="27">
        <f>'11. File management'!D4</f>
        <v>5</v>
      </c>
    </row>
    <row r="65" spans="1:5" x14ac:dyDescent="0.3">
      <c r="A65" s="61" t="str">
        <f>'11. File management'!A10</f>
        <v>Implement secure file uploads, if this functionality is necessary</v>
      </c>
      <c r="B65" s="61"/>
      <c r="C65" s="28">
        <f>'11. File management'!C10</f>
        <v>0</v>
      </c>
      <c r="D65" s="28">
        <f>'11. File management'!D10</f>
        <v>8</v>
      </c>
    </row>
    <row r="66" spans="1:5" ht="15.6" x14ac:dyDescent="0.3">
      <c r="A66" s="58" t="str">
        <f>'12. Memory management'!A1</f>
        <v>12. Memory Management (only memory-unsafe languages)</v>
      </c>
      <c r="B66" s="58"/>
      <c r="C66" s="30">
        <f>SUM(C67:C69)</f>
        <v>0</v>
      </c>
      <c r="D66" s="30">
        <f>SUM(D67:D69)</f>
        <v>9</v>
      </c>
      <c r="E66" s="32">
        <f>C66/D66</f>
        <v>0</v>
      </c>
    </row>
    <row r="67" spans="1:5" x14ac:dyDescent="0.3">
      <c r="A67" s="59" t="str">
        <f>'12. Memory management'!A2</f>
        <v>Ensure compliance with mandatory memory management principles</v>
      </c>
      <c r="B67" s="59"/>
      <c r="C67" s="29">
        <f>'12. Memory management'!C2</f>
        <v>0</v>
      </c>
      <c r="D67" s="29">
        <f>'12. Memory management'!D2</f>
        <v>1</v>
      </c>
    </row>
    <row r="68" spans="1:5" x14ac:dyDescent="0.3">
      <c r="A68" s="60" t="str">
        <f>'12. Memory management'!A4</f>
        <v xml:space="preserve">Implement secure buffer/memory handling </v>
      </c>
      <c r="B68" s="60"/>
      <c r="C68" s="27">
        <f>'12. Memory management'!C4</f>
        <v>0</v>
      </c>
      <c r="D68" s="27">
        <f>'12. Memory management'!D4</f>
        <v>4</v>
      </c>
    </row>
    <row r="69" spans="1:5" x14ac:dyDescent="0.3">
      <c r="A69" s="60" t="str">
        <f>'12. Memory management'!A9</f>
        <v>Implement secure policies to call functions</v>
      </c>
      <c r="B69" s="60"/>
      <c r="C69" s="27">
        <f>'12. Memory management'!C9</f>
        <v>0</v>
      </c>
      <c r="D69" s="27">
        <f>'12. Memory management'!D9</f>
        <v>4</v>
      </c>
    </row>
    <row r="70" spans="1:5" ht="18" x14ac:dyDescent="0.35">
      <c r="A70" s="47" t="s">
        <v>223</v>
      </c>
      <c r="B70" s="48"/>
      <c r="C70" s="48"/>
      <c r="D70" s="48"/>
      <c r="E70" s="48"/>
    </row>
    <row r="71" spans="1:5" ht="15.6" x14ac:dyDescent="0.3">
      <c r="A71" s="58" t="str">
        <f>'13. System configuration'!A1</f>
        <v>13. System Configuration</v>
      </c>
      <c r="B71" s="58"/>
      <c r="C71" s="30">
        <f>SUM(C72:C75)</f>
        <v>0</v>
      </c>
      <c r="D71" s="30">
        <f>SUM(D72:D75)</f>
        <v>16</v>
      </c>
      <c r="E71" s="32">
        <f>C71/D71</f>
        <v>0</v>
      </c>
    </row>
    <row r="72" spans="1:5" x14ac:dyDescent="0.3">
      <c r="A72" s="59" t="str">
        <f>'13. System configuration'!A2</f>
        <v>Use a secure software update policy</v>
      </c>
      <c r="B72" s="59"/>
      <c r="C72" s="29">
        <f>'13. System configuration'!C2</f>
        <v>0</v>
      </c>
      <c r="D72" s="29">
        <f>'13. System configuration'!D2</f>
        <v>2</v>
      </c>
    </row>
    <row r="73" spans="1:5" x14ac:dyDescent="0.3">
      <c r="A73" s="60" t="str">
        <f>'13. System configuration'!A5</f>
        <v>Deploy a secure web server configuration regarding software elements</v>
      </c>
      <c r="B73" s="60"/>
      <c r="C73" s="27">
        <f>'13. System configuration'!C5</f>
        <v>0</v>
      </c>
      <c r="D73" s="27">
        <f>'13. System configuration'!D5</f>
        <v>6</v>
      </c>
    </row>
    <row r="74" spans="1:5" x14ac:dyDescent="0.3">
      <c r="A74" s="60" t="str">
        <f>'13. System configuration'!A12</f>
        <v>Minimize and remove unnecessary files in the server</v>
      </c>
      <c r="B74" s="60"/>
      <c r="C74" s="27">
        <f>'13. System configuration'!C12</f>
        <v>0</v>
      </c>
      <c r="D74" s="27">
        <f>'13. System configuration'!D12</f>
        <v>3</v>
      </c>
    </row>
    <row r="75" spans="1:5" x14ac:dyDescent="0.3">
      <c r="A75" s="61" t="str">
        <f>'13. System configuration'!A16</f>
        <v>Deploy a secure application configuration policy</v>
      </c>
      <c r="B75" s="61"/>
      <c r="C75" s="28">
        <f>'13. System configuration'!C16</f>
        <v>0</v>
      </c>
      <c r="D75" s="28">
        <f>'13. System configuration'!D16</f>
        <v>5</v>
      </c>
    </row>
    <row r="76" spans="1:5" ht="15.6" x14ac:dyDescent="0.3">
      <c r="A76" s="58" t="str">
        <f>'14. Database security'!A1</f>
        <v>14. Database Security</v>
      </c>
      <c r="B76" s="58"/>
      <c r="C76" s="30">
        <f>SUM(C77:C80)</f>
        <v>0</v>
      </c>
      <c r="D76" s="30">
        <f>SUM(D77:D80)</f>
        <v>13</v>
      </c>
      <c r="E76" s="32">
        <f>C76/D76</f>
        <v>0</v>
      </c>
    </row>
    <row r="77" spans="1:5" ht="15" customHeight="1" x14ac:dyDescent="0.3">
      <c r="A77" s="59" t="str">
        <f>'14. Database security'!A2</f>
        <v>Ensure compliance with mandatory secure database management principles</v>
      </c>
      <c r="B77" s="59"/>
      <c r="C77" s="29">
        <f>'14. Database security'!C2</f>
        <v>0</v>
      </c>
      <c r="D77" s="29">
        <f>'14. Database security'!D2</f>
        <v>1</v>
      </c>
    </row>
    <row r="78" spans="1:5" x14ac:dyDescent="0.3">
      <c r="A78" s="60" t="str">
        <f>'14. Database security'!A4</f>
        <v>Securely handle types</v>
      </c>
      <c r="B78" s="60"/>
      <c r="C78" s="27">
        <f>'14. Database security'!C4</f>
        <v>0</v>
      </c>
      <c r="D78" s="27">
        <f>'14. Database security'!D4</f>
        <v>2</v>
      </c>
    </row>
    <row r="79" spans="1:5" x14ac:dyDescent="0.3">
      <c r="A79" s="60" t="str">
        <f>'14. Database security'!A7</f>
        <v>Enforce proper secure database permission</v>
      </c>
      <c r="B79" s="60"/>
      <c r="C79" s="27">
        <f>'14. Database security'!C7</f>
        <v>0</v>
      </c>
      <c r="D79" s="27">
        <f>'14. Database security'!D7</f>
        <v>2</v>
      </c>
    </row>
    <row r="80" spans="1:5" ht="15" thickBot="1" x14ac:dyDescent="0.35">
      <c r="A80" s="60" t="str">
        <f>'14. Database security'!A10</f>
        <v>Implement secure database management policies</v>
      </c>
      <c r="B80" s="60"/>
      <c r="C80" s="28">
        <f>'14. Database security'!C10</f>
        <v>0</v>
      </c>
      <c r="D80" s="28">
        <f>'14. Database security'!D10</f>
        <v>8</v>
      </c>
    </row>
    <row r="81" spans="3:5" ht="15" thickBot="1" x14ac:dyDescent="0.35">
      <c r="C81" s="43" t="s">
        <v>234</v>
      </c>
      <c r="D81" s="44"/>
      <c r="E81" s="34">
        <f>COUNTA(E7:E80)</f>
        <v>14</v>
      </c>
    </row>
  </sheetData>
  <mergeCells count="87">
    <mergeCell ref="A80:B80"/>
    <mergeCell ref="A65:B65"/>
    <mergeCell ref="A67:B67"/>
    <mergeCell ref="A68:B68"/>
    <mergeCell ref="A69:B69"/>
    <mergeCell ref="A72:B72"/>
    <mergeCell ref="A73:B73"/>
    <mergeCell ref="A74:B74"/>
    <mergeCell ref="A75:B75"/>
    <mergeCell ref="A77:B77"/>
    <mergeCell ref="A78:B78"/>
    <mergeCell ref="A79:B79"/>
    <mergeCell ref="A71:B71"/>
    <mergeCell ref="A76:B76"/>
    <mergeCell ref="A66:B66"/>
    <mergeCell ref="A64:B64"/>
    <mergeCell ref="A51:B51"/>
    <mergeCell ref="A52:B52"/>
    <mergeCell ref="A53:B53"/>
    <mergeCell ref="A54:B54"/>
    <mergeCell ref="A55:B55"/>
    <mergeCell ref="A57:B57"/>
    <mergeCell ref="A58:B58"/>
    <mergeCell ref="A59:B59"/>
    <mergeCell ref="A60:B60"/>
    <mergeCell ref="A61:B61"/>
    <mergeCell ref="A63:B63"/>
    <mergeCell ref="A62:B62"/>
    <mergeCell ref="A56:B56"/>
    <mergeCell ref="A48:B48"/>
    <mergeCell ref="A49:B49"/>
    <mergeCell ref="A32:B32"/>
    <mergeCell ref="A35:B35"/>
    <mergeCell ref="A39:B39"/>
    <mergeCell ref="A45:B45"/>
    <mergeCell ref="A33:B33"/>
    <mergeCell ref="A34:B34"/>
    <mergeCell ref="A36:B36"/>
    <mergeCell ref="A43:B43"/>
    <mergeCell ref="A37:B37"/>
    <mergeCell ref="A40:B40"/>
    <mergeCell ref="A41:B41"/>
    <mergeCell ref="A42:B42"/>
    <mergeCell ref="A44:B44"/>
    <mergeCell ref="A50:B50"/>
    <mergeCell ref="A19:B19"/>
    <mergeCell ref="A20:B20"/>
    <mergeCell ref="A46:B46"/>
    <mergeCell ref="A47:B47"/>
    <mergeCell ref="A27:B27"/>
    <mergeCell ref="A24:B24"/>
    <mergeCell ref="A25:B25"/>
    <mergeCell ref="A26:B26"/>
    <mergeCell ref="A23:B23"/>
    <mergeCell ref="A28:B28"/>
    <mergeCell ref="A29:B29"/>
    <mergeCell ref="A30:B30"/>
    <mergeCell ref="A21:B21"/>
    <mergeCell ref="A22:B22"/>
    <mergeCell ref="H9:K9"/>
    <mergeCell ref="A13:B13"/>
    <mergeCell ref="A7:B7"/>
    <mergeCell ref="A17:B17"/>
    <mergeCell ref="A18:B18"/>
    <mergeCell ref="A8:B8"/>
    <mergeCell ref="A9:B9"/>
    <mergeCell ref="A10:B10"/>
    <mergeCell ref="A11:B11"/>
    <mergeCell ref="A12:B12"/>
    <mergeCell ref="A14:B14"/>
    <mergeCell ref="A15:B15"/>
    <mergeCell ref="C81:D81"/>
    <mergeCell ref="H10:K10"/>
    <mergeCell ref="H1:N1"/>
    <mergeCell ref="A70:E70"/>
    <mergeCell ref="A38:E38"/>
    <mergeCell ref="A31:E31"/>
    <mergeCell ref="A16:E16"/>
    <mergeCell ref="A6:E6"/>
    <mergeCell ref="A1:E1"/>
    <mergeCell ref="A2:E2"/>
    <mergeCell ref="A3:E3"/>
    <mergeCell ref="H6:K6"/>
    <mergeCell ref="H4:L4"/>
    <mergeCell ref="H5:K5"/>
    <mergeCell ref="H7:K7"/>
    <mergeCell ref="H8:K8"/>
  </mergeCells>
  <conditionalFormatting sqref="N4">
    <cfRule type="colorScale" priority="3">
      <colorScale>
        <cfvo type="num" val="0"/>
        <cfvo type="percentile" val="50"/>
        <cfvo type="num" val="100"/>
        <color rgb="FFFF2F2F"/>
        <color rgb="FFFFEB84"/>
        <color rgb="FF00B050"/>
      </colorScale>
    </cfRule>
  </conditionalFormatting>
  <conditionalFormatting sqref="N6:N10">
    <cfRule type="colorScale" priority="2">
      <colorScale>
        <cfvo type="num" val="0"/>
        <cfvo type="percentile" val="50"/>
        <cfvo type="num" val="100"/>
        <color rgb="FFFF2F2F"/>
        <color rgb="FFFFEB84"/>
        <color rgb="FF00B050"/>
      </colorScale>
    </cfRule>
  </conditionalFormatting>
  <conditionalFormatting sqref="E13 E7 E17 E23 E32 E35 E39 E44 E50 E56 E62 E66 E71 E76">
    <cfRule type="colorScale" priority="1">
      <colorScale>
        <cfvo type="num" val="0"/>
        <cfvo type="percentile" val="50"/>
        <cfvo type="num" val="100"/>
        <color rgb="FFFF2F2F"/>
        <color rgb="FFFFEB84"/>
        <color rgb="FF00B050"/>
      </colorScale>
    </cfRule>
  </conditionalFormatting>
  <hyperlinks>
    <hyperlink ref="A3" r:id="rId1" xr:uid="{5A6ED533-AF8D-4E60-A008-AD0F3835B457}"/>
  </hyperlinks>
  <pageMargins left="0.23622047244094491" right="0.23622047244094491" top="0.74803149606299213" bottom="0.74803149606299213" header="0.31496062992125984" footer="0.31496062992125984"/>
  <pageSetup paperSize="8" scale="66"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3099-F7C2-4720-8868-A34F2C241F1F}">
  <sheetPr>
    <pageSetUpPr fitToPage="1"/>
  </sheetPr>
  <dimension ref="A1:D25"/>
  <sheetViews>
    <sheetView topLeftCell="A9" workbookViewId="0">
      <selection sqref="A1:B25"/>
    </sheetView>
  </sheetViews>
  <sheetFormatPr baseColWidth="10" defaultRowHeight="14.4" x14ac:dyDescent="0.3"/>
  <cols>
    <col min="1" max="1" width="6.6640625" style="31" customWidth="1"/>
    <col min="2" max="2" width="96.6640625" customWidth="1"/>
    <col min="3" max="4" width="5.6640625" customWidth="1"/>
  </cols>
  <sheetData>
    <row r="1" spans="1:4" ht="30" customHeight="1" thickBot="1" x14ac:dyDescent="0.35">
      <c r="A1" s="81" t="s">
        <v>248</v>
      </c>
      <c r="B1" s="72"/>
      <c r="C1" s="4"/>
      <c r="D1" s="4"/>
    </row>
    <row r="2" spans="1:4" x14ac:dyDescent="0.3">
      <c r="A2" s="64" t="s">
        <v>192</v>
      </c>
      <c r="B2" s="64"/>
      <c r="C2" s="86">
        <f>COUNTIF(A3:A5,"=X")</f>
        <v>0</v>
      </c>
      <c r="D2" s="86">
        <f>COUNTA(B3:B5)-COUNTIF(A3:A5,"=NA")</f>
        <v>3</v>
      </c>
    </row>
    <row r="3" spans="1:4" x14ac:dyDescent="0.3">
      <c r="A3" s="38"/>
      <c r="B3" s="8" t="s">
        <v>36</v>
      </c>
      <c r="C3" s="4"/>
      <c r="D3" s="4"/>
    </row>
    <row r="4" spans="1:4" x14ac:dyDescent="0.3">
      <c r="A4" s="38"/>
      <c r="B4" s="8" t="s">
        <v>37</v>
      </c>
      <c r="C4" s="4"/>
      <c r="D4" s="4"/>
    </row>
    <row r="5" spans="1:4" ht="28.8" x14ac:dyDescent="0.3">
      <c r="A5" s="38"/>
      <c r="B5" s="8" t="s">
        <v>35</v>
      </c>
      <c r="C5" s="4"/>
      <c r="D5" s="4"/>
    </row>
    <row r="6" spans="1:4" x14ac:dyDescent="0.3">
      <c r="A6" s="65" t="s">
        <v>193</v>
      </c>
      <c r="B6" s="65"/>
      <c r="C6" s="86">
        <f>COUNTIF(A7:A10,"=X")</f>
        <v>0</v>
      </c>
      <c r="D6" s="86">
        <f>COUNTA(B7:B10)-COUNTIF(A7:A10,"=NA")</f>
        <v>4</v>
      </c>
    </row>
    <row r="7" spans="1:4" ht="28.8" x14ac:dyDescent="0.3">
      <c r="A7" s="38"/>
      <c r="B7" s="8" t="s">
        <v>43</v>
      </c>
      <c r="C7" s="4"/>
      <c r="D7" s="4"/>
    </row>
    <row r="8" spans="1:4" ht="28.8" x14ac:dyDescent="0.3">
      <c r="A8" s="38"/>
      <c r="B8" s="8" t="s">
        <v>50</v>
      </c>
      <c r="C8" s="4"/>
      <c r="D8" s="4"/>
    </row>
    <row r="9" spans="1:4" x14ac:dyDescent="0.3">
      <c r="A9" s="38"/>
      <c r="B9" s="8" t="s">
        <v>49</v>
      </c>
      <c r="C9" s="4"/>
      <c r="D9" s="4"/>
    </row>
    <row r="10" spans="1:4" ht="28.8" x14ac:dyDescent="0.3">
      <c r="A10" s="38"/>
      <c r="B10" s="8" t="s">
        <v>38</v>
      </c>
      <c r="C10" s="4"/>
      <c r="D10" s="4"/>
    </row>
    <row r="11" spans="1:4" x14ac:dyDescent="0.3">
      <c r="A11" s="65" t="s">
        <v>194</v>
      </c>
      <c r="B11" s="65"/>
      <c r="C11" s="86">
        <f>COUNTIF(A12:A14,"=X")</f>
        <v>0</v>
      </c>
      <c r="D11" s="86">
        <f>COUNTA(B12:B14)-COUNTIF(A12:A14,"=NA")</f>
        <v>3</v>
      </c>
    </row>
    <row r="12" spans="1:4" x14ac:dyDescent="0.3">
      <c r="A12" s="38"/>
      <c r="B12" s="8" t="s">
        <v>293</v>
      </c>
      <c r="C12" s="4"/>
      <c r="D12" s="4"/>
    </row>
    <row r="13" spans="1:4" x14ac:dyDescent="0.3">
      <c r="A13" s="38"/>
      <c r="B13" s="8" t="s">
        <v>42</v>
      </c>
      <c r="C13" s="4"/>
      <c r="D13" s="4"/>
    </row>
    <row r="14" spans="1:4" x14ac:dyDescent="0.3">
      <c r="A14" s="38"/>
      <c r="B14" s="8" t="s">
        <v>294</v>
      </c>
      <c r="C14" s="4"/>
      <c r="D14" s="4"/>
    </row>
    <row r="15" spans="1:4" x14ac:dyDescent="0.3">
      <c r="A15" s="65" t="s">
        <v>195</v>
      </c>
      <c r="B15" s="65"/>
      <c r="C15" s="86">
        <f>COUNTIF(A16:A19,"=X")</f>
        <v>0</v>
      </c>
      <c r="D15" s="86">
        <f>COUNTA(B16:B19)-COUNTIF(A16:A19,"=NA")</f>
        <v>4</v>
      </c>
    </row>
    <row r="16" spans="1:4" ht="43.2" x14ac:dyDescent="0.3">
      <c r="A16" s="38"/>
      <c r="B16" s="8" t="s">
        <v>295</v>
      </c>
      <c r="C16" s="4"/>
      <c r="D16" s="4"/>
    </row>
    <row r="17" spans="1:4" ht="28.8" x14ac:dyDescent="0.3">
      <c r="A17" s="38"/>
      <c r="B17" s="8" t="s">
        <v>41</v>
      </c>
      <c r="C17" s="4"/>
      <c r="D17" s="4"/>
    </row>
    <row r="18" spans="1:4" x14ac:dyDescent="0.3">
      <c r="A18" s="38"/>
      <c r="B18" s="8" t="s">
        <v>40</v>
      </c>
      <c r="C18" s="4"/>
      <c r="D18" s="4"/>
    </row>
    <row r="19" spans="1:4" x14ac:dyDescent="0.3">
      <c r="A19" s="38"/>
      <c r="B19" s="8" t="s">
        <v>39</v>
      </c>
      <c r="C19" s="4"/>
      <c r="D19" s="4"/>
    </row>
    <row r="20" spans="1:4" x14ac:dyDescent="0.3">
      <c r="A20" s="65" t="s">
        <v>196</v>
      </c>
      <c r="B20" s="65"/>
      <c r="C20" s="86">
        <f>COUNTIF(A21:A25,"=X")</f>
        <v>0</v>
      </c>
      <c r="D20" s="86">
        <f>COUNTA(B21:B25)-COUNTIF(A21:A25,"=NA")</f>
        <v>5</v>
      </c>
    </row>
    <row r="21" spans="1:4" ht="28.8" x14ac:dyDescent="0.3">
      <c r="A21" s="38"/>
      <c r="B21" s="8" t="s">
        <v>45</v>
      </c>
      <c r="C21" s="4"/>
      <c r="D21" s="4"/>
    </row>
    <row r="22" spans="1:4" ht="43.2" x14ac:dyDescent="0.3">
      <c r="A22" s="38"/>
      <c r="B22" s="8" t="s">
        <v>46</v>
      </c>
      <c r="C22" s="4"/>
      <c r="D22" s="4"/>
    </row>
    <row r="23" spans="1:4" ht="28.8" x14ac:dyDescent="0.3">
      <c r="A23" s="38"/>
      <c r="B23" s="8" t="s">
        <v>44</v>
      </c>
      <c r="C23" s="4"/>
      <c r="D23" s="4"/>
    </row>
    <row r="24" spans="1:4" ht="28.8" x14ac:dyDescent="0.3">
      <c r="A24" s="38"/>
      <c r="B24" s="8" t="s">
        <v>48</v>
      </c>
      <c r="C24" s="4"/>
      <c r="D24" s="4"/>
    </row>
    <row r="25" spans="1:4" ht="28.8" x14ac:dyDescent="0.3">
      <c r="A25" s="38"/>
      <c r="B25" s="8" t="s">
        <v>47</v>
      </c>
      <c r="C25" s="4"/>
      <c r="D25" s="4"/>
    </row>
  </sheetData>
  <sortState xmlns:xlrd2="http://schemas.microsoft.com/office/spreadsheetml/2017/richdata2" ref="B21:B25">
    <sortCondition ref="B21:B25"/>
  </sortState>
  <mergeCells count="6">
    <mergeCell ref="A6:B6"/>
    <mergeCell ref="A11:B11"/>
    <mergeCell ref="A15:B15"/>
    <mergeCell ref="A20:B20"/>
    <mergeCell ref="A1:B1"/>
    <mergeCell ref="A2:B2"/>
  </mergeCells>
  <conditionalFormatting sqref="A1:A1048576">
    <cfRule type="cellIs" dxfId="11" priority="1" operator="equal">
      <formula>"na"</formula>
    </cfRule>
    <cfRule type="cellIs" dxfId="1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029F-2883-4701-BF73-D758EF09183B}">
  <sheetPr>
    <pageSetUpPr fitToPage="1"/>
  </sheetPr>
  <dimension ref="A1:D30"/>
  <sheetViews>
    <sheetView workbookViewId="0">
      <selection activeCell="B30" sqref="A1:B30"/>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45">
      <c r="A1" s="79" t="s">
        <v>249</v>
      </c>
      <c r="B1" s="90"/>
    </row>
    <row r="2" spans="1:4" x14ac:dyDescent="0.3">
      <c r="A2" s="64" t="s">
        <v>197</v>
      </c>
      <c r="B2" s="64"/>
      <c r="C2" s="14">
        <f>COUNTIF(A3:A3,"=X")</f>
        <v>0</v>
      </c>
      <c r="D2" s="14">
        <f>COUNTA(B3:B3)-COUNTIF(A3:A3,"=NA")</f>
        <v>1</v>
      </c>
    </row>
    <row r="3" spans="1:4" x14ac:dyDescent="0.3">
      <c r="A3" s="38"/>
      <c r="B3" s="8" t="s">
        <v>78</v>
      </c>
    </row>
    <row r="4" spans="1:4" x14ac:dyDescent="0.3">
      <c r="A4" s="65" t="s">
        <v>198</v>
      </c>
      <c r="B4" s="65"/>
      <c r="C4" s="14">
        <f>COUNTIF(A5:A7,"=X")</f>
        <v>0</v>
      </c>
      <c r="D4" s="14">
        <f>COUNTA(B5:B7)-COUNTIF(A5:A7,"=NA")</f>
        <v>3</v>
      </c>
    </row>
    <row r="5" spans="1:4" ht="28.8" x14ac:dyDescent="0.3">
      <c r="A5" s="38"/>
      <c r="B5" s="8" t="s">
        <v>85</v>
      </c>
    </row>
    <row r="6" spans="1:4" x14ac:dyDescent="0.3">
      <c r="A6" s="38"/>
      <c r="B6" s="8" t="s">
        <v>75</v>
      </c>
    </row>
    <row r="7" spans="1:4" x14ac:dyDescent="0.3">
      <c r="A7" s="38"/>
      <c r="B7" s="8" t="s">
        <v>74</v>
      </c>
    </row>
    <row r="8" spans="1:4" x14ac:dyDescent="0.3">
      <c r="A8" s="65" t="s">
        <v>199</v>
      </c>
      <c r="B8" s="65"/>
      <c r="C8" s="14">
        <f>COUNTIF(A9:A11,"=X")</f>
        <v>0</v>
      </c>
      <c r="D8" s="14">
        <f>COUNTA(B9:B11)-COUNTIF(A9:A11,"=NA")</f>
        <v>3</v>
      </c>
    </row>
    <row r="9" spans="1:4" x14ac:dyDescent="0.3">
      <c r="A9" s="38"/>
      <c r="B9" s="8" t="s">
        <v>77</v>
      </c>
    </row>
    <row r="10" spans="1:4" x14ac:dyDescent="0.3">
      <c r="A10" s="38"/>
      <c r="B10" s="8" t="s">
        <v>86</v>
      </c>
    </row>
    <row r="11" spans="1:4" x14ac:dyDescent="0.3">
      <c r="A11" s="38"/>
      <c r="B11" s="8" t="s">
        <v>76</v>
      </c>
    </row>
    <row r="12" spans="1:4" x14ac:dyDescent="0.3">
      <c r="A12" s="65" t="s">
        <v>200</v>
      </c>
      <c r="B12" s="65"/>
      <c r="C12" s="14">
        <f>COUNTIF(A13:A20,"=X")</f>
        <v>0</v>
      </c>
      <c r="D12" s="14">
        <f>COUNTA(B13:B20)-COUNTIF(A13:A20,"=NA")</f>
        <v>8</v>
      </c>
    </row>
    <row r="13" spans="1:4" x14ac:dyDescent="0.3">
      <c r="A13" s="38"/>
      <c r="B13" s="8" t="s">
        <v>90</v>
      </c>
    </row>
    <row r="14" spans="1:4" x14ac:dyDescent="0.3">
      <c r="A14" s="38"/>
      <c r="B14" s="8" t="s">
        <v>89</v>
      </c>
    </row>
    <row r="15" spans="1:4" x14ac:dyDescent="0.3">
      <c r="A15" s="38"/>
      <c r="B15" s="8" t="s">
        <v>88</v>
      </c>
    </row>
    <row r="16" spans="1:4" x14ac:dyDescent="0.3">
      <c r="A16" s="38"/>
      <c r="B16" s="8" t="s">
        <v>80</v>
      </c>
    </row>
    <row r="17" spans="1:4" x14ac:dyDescent="0.3">
      <c r="A17" s="38"/>
      <c r="B17" s="8" t="s">
        <v>87</v>
      </c>
    </row>
    <row r="18" spans="1:4" x14ac:dyDescent="0.3">
      <c r="A18" s="38"/>
      <c r="B18" s="8" t="s">
        <v>79</v>
      </c>
    </row>
    <row r="19" spans="1:4" x14ac:dyDescent="0.3">
      <c r="A19" s="38"/>
      <c r="B19" s="8" t="s">
        <v>84</v>
      </c>
    </row>
    <row r="20" spans="1:4" x14ac:dyDescent="0.3">
      <c r="A20" s="38"/>
      <c r="B20" s="8" t="s">
        <v>296</v>
      </c>
    </row>
    <row r="21" spans="1:4" x14ac:dyDescent="0.3">
      <c r="A21" s="65" t="s">
        <v>201</v>
      </c>
      <c r="B21" s="65"/>
      <c r="C21" s="14">
        <f>COUNTIF(A22:A30,"=X")</f>
        <v>0</v>
      </c>
      <c r="D21" s="14">
        <f>COUNTA(B22:B30)-COUNTIF(A22:A30,"=NA")</f>
        <v>9</v>
      </c>
    </row>
    <row r="22" spans="1:4" x14ac:dyDescent="0.3">
      <c r="A22" s="38"/>
      <c r="B22" s="8" t="s">
        <v>91</v>
      </c>
    </row>
    <row r="23" spans="1:4" x14ac:dyDescent="0.3">
      <c r="A23" s="38"/>
      <c r="B23" s="8" t="s">
        <v>93</v>
      </c>
    </row>
    <row r="24" spans="1:4" x14ac:dyDescent="0.3">
      <c r="A24" s="38"/>
      <c r="B24" s="8" t="s">
        <v>92</v>
      </c>
    </row>
    <row r="25" spans="1:4" x14ac:dyDescent="0.3">
      <c r="A25" s="38"/>
      <c r="B25" s="8" t="s">
        <v>82</v>
      </c>
    </row>
    <row r="26" spans="1:4" x14ac:dyDescent="0.3">
      <c r="A26" s="38"/>
      <c r="B26" s="8" t="s">
        <v>83</v>
      </c>
    </row>
    <row r="27" spans="1:4" x14ac:dyDescent="0.3">
      <c r="A27" s="38"/>
      <c r="B27" s="8" t="s">
        <v>81</v>
      </c>
    </row>
    <row r="28" spans="1:4" x14ac:dyDescent="0.3">
      <c r="A28" s="38"/>
      <c r="B28" s="8" t="s">
        <v>298</v>
      </c>
    </row>
    <row r="29" spans="1:4" x14ac:dyDescent="0.3">
      <c r="A29" s="38"/>
      <c r="B29" s="8" t="s">
        <v>297</v>
      </c>
    </row>
    <row r="30" spans="1:4" x14ac:dyDescent="0.3">
      <c r="A30" s="38"/>
      <c r="B30" s="8" t="s">
        <v>94</v>
      </c>
    </row>
  </sheetData>
  <sortState xmlns:xlrd2="http://schemas.microsoft.com/office/spreadsheetml/2017/richdata2" ref="B22:B30">
    <sortCondition ref="B22:B30"/>
  </sortState>
  <mergeCells count="6">
    <mergeCell ref="A21:B21"/>
    <mergeCell ref="A1:B1"/>
    <mergeCell ref="A8:B8"/>
    <mergeCell ref="A2:B2"/>
    <mergeCell ref="A4:B4"/>
    <mergeCell ref="A12:B12"/>
  </mergeCells>
  <conditionalFormatting sqref="A1:A1048576">
    <cfRule type="cellIs" dxfId="9" priority="1" operator="equal">
      <formula>"na"</formula>
    </cfRule>
    <cfRule type="cellIs" dxfId="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D3A2-27FA-473E-B737-03BA33DA3A34}">
  <sheetPr>
    <pageSetUpPr fitToPage="1"/>
  </sheetPr>
  <dimension ref="A1:D19"/>
  <sheetViews>
    <sheetView workbookViewId="0">
      <selection sqref="A1:B18"/>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45">
      <c r="A1" s="79" t="s">
        <v>250</v>
      </c>
      <c r="B1" s="91"/>
      <c r="C1" s="4"/>
      <c r="D1" s="4"/>
    </row>
    <row r="2" spans="1:4" x14ac:dyDescent="0.3">
      <c r="A2" s="64" t="s">
        <v>202</v>
      </c>
      <c r="B2" s="64"/>
      <c r="C2" s="86">
        <f>COUNTIF(A3:A3,"=X")</f>
        <v>0</v>
      </c>
      <c r="D2" s="86">
        <f>COUNTA(B3:B3)-COUNTIF(A3:A3,"=NA")</f>
        <v>1</v>
      </c>
    </row>
    <row r="3" spans="1:4" x14ac:dyDescent="0.3">
      <c r="A3" s="38"/>
      <c r="B3" s="8" t="s">
        <v>141</v>
      </c>
      <c r="C3" s="4"/>
      <c r="D3" s="4"/>
    </row>
    <row r="4" spans="1:4" x14ac:dyDescent="0.3">
      <c r="A4" s="65" t="s">
        <v>203</v>
      </c>
      <c r="B4" s="65"/>
      <c r="C4" s="86">
        <f>COUNTIF(A5:A9,"=X")</f>
        <v>0</v>
      </c>
      <c r="D4" s="86">
        <f>COUNTA(B5:B9)-COUNTIF(A5:A9,"=NA")</f>
        <v>5</v>
      </c>
    </row>
    <row r="5" spans="1:4" x14ac:dyDescent="0.3">
      <c r="A5" s="38"/>
      <c r="B5" s="8" t="s">
        <v>134</v>
      </c>
      <c r="C5" s="4"/>
      <c r="D5" s="4"/>
    </row>
    <row r="6" spans="1:4" x14ac:dyDescent="0.3">
      <c r="A6" s="38"/>
      <c r="B6" s="8" t="s">
        <v>140</v>
      </c>
      <c r="C6" s="4"/>
      <c r="D6" s="4"/>
    </row>
    <row r="7" spans="1:4" ht="28.8" x14ac:dyDescent="0.3">
      <c r="A7" s="38"/>
      <c r="B7" s="8" t="s">
        <v>139</v>
      </c>
      <c r="C7" s="4"/>
      <c r="D7" s="4"/>
    </row>
    <row r="8" spans="1:4" x14ac:dyDescent="0.3">
      <c r="A8" s="38"/>
      <c r="B8" s="8" t="s">
        <v>299</v>
      </c>
      <c r="C8" s="4"/>
      <c r="D8" s="4"/>
    </row>
    <row r="9" spans="1:4" ht="43.2" x14ac:dyDescent="0.3">
      <c r="A9" s="38"/>
      <c r="B9" s="8" t="s">
        <v>300</v>
      </c>
      <c r="C9" s="4"/>
      <c r="D9" s="4"/>
    </row>
    <row r="10" spans="1:4" x14ac:dyDescent="0.3">
      <c r="A10" s="65" t="s">
        <v>204</v>
      </c>
      <c r="B10" s="65"/>
      <c r="C10" s="86">
        <f>COUNTIF(A11:A18,"=X")</f>
        <v>0</v>
      </c>
      <c r="D10" s="86">
        <f>COUNTA(B11:B18)-COUNTIF(A11:A18,"=NA")</f>
        <v>8</v>
      </c>
    </row>
    <row r="11" spans="1:4" x14ac:dyDescent="0.3">
      <c r="A11" s="38"/>
      <c r="B11" s="8" t="s">
        <v>206</v>
      </c>
      <c r="C11" s="4"/>
      <c r="D11" s="4"/>
    </row>
    <row r="12" spans="1:4" ht="28.8" x14ac:dyDescent="0.3">
      <c r="A12" s="38"/>
      <c r="B12" s="8" t="s">
        <v>301</v>
      </c>
      <c r="C12" s="4"/>
      <c r="D12" s="4"/>
    </row>
    <row r="13" spans="1:4" x14ac:dyDescent="0.3">
      <c r="A13" s="38"/>
      <c r="B13" s="8" t="s">
        <v>136</v>
      </c>
      <c r="C13" s="4"/>
      <c r="D13" s="4"/>
    </row>
    <row r="14" spans="1:4" x14ac:dyDescent="0.3">
      <c r="A14" s="38"/>
      <c r="B14" s="8" t="s">
        <v>205</v>
      </c>
      <c r="C14" s="4"/>
      <c r="D14" s="4"/>
    </row>
    <row r="15" spans="1:4" x14ac:dyDescent="0.3">
      <c r="A15" s="38"/>
      <c r="B15" s="8" t="s">
        <v>135</v>
      </c>
      <c r="C15" s="4"/>
      <c r="D15" s="4"/>
    </row>
    <row r="16" spans="1:4" x14ac:dyDescent="0.3">
      <c r="A16" s="38"/>
      <c r="B16" s="8" t="s">
        <v>142</v>
      </c>
      <c r="C16" s="4"/>
      <c r="D16" s="4"/>
    </row>
    <row r="17" spans="1:4" x14ac:dyDescent="0.3">
      <c r="A17" s="38"/>
      <c r="B17" s="8" t="s">
        <v>138</v>
      </c>
      <c r="C17" s="4"/>
      <c r="D17" s="4"/>
    </row>
    <row r="18" spans="1:4" ht="28.8" x14ac:dyDescent="0.3">
      <c r="A18" s="38"/>
      <c r="B18" s="8" t="s">
        <v>137</v>
      </c>
      <c r="C18" s="4"/>
      <c r="D18" s="4"/>
    </row>
    <row r="19" spans="1:4" x14ac:dyDescent="0.3">
      <c r="B19" s="18"/>
    </row>
  </sheetData>
  <sortState xmlns:xlrd2="http://schemas.microsoft.com/office/spreadsheetml/2017/richdata2" ref="B11:B18">
    <sortCondition ref="B11:B18"/>
  </sortState>
  <mergeCells count="4">
    <mergeCell ref="A10:B10"/>
    <mergeCell ref="A2:B2"/>
    <mergeCell ref="A4:B4"/>
    <mergeCell ref="A1:B1"/>
  </mergeCells>
  <conditionalFormatting sqref="A1:A1048576">
    <cfRule type="cellIs" dxfId="7" priority="1" operator="equal">
      <formula>"na"</formula>
    </cfRule>
    <cfRule type="cellIs" dxfId="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2EE4-D0BA-4DA5-BFC7-E49B4962EEC4}">
  <sheetPr>
    <pageSetUpPr fitToPage="1"/>
  </sheetPr>
  <dimension ref="A1:D13"/>
  <sheetViews>
    <sheetView workbookViewId="0">
      <selection activeCell="A4" sqref="A4:B4"/>
    </sheetView>
  </sheetViews>
  <sheetFormatPr baseColWidth="10" defaultRowHeight="14.4" x14ac:dyDescent="0.3"/>
  <cols>
    <col min="1" max="1" width="6.6640625" style="31" customWidth="1"/>
    <col min="2" max="2" width="96.6640625" customWidth="1"/>
    <col min="3" max="4" width="5.6640625" customWidth="1"/>
  </cols>
  <sheetData>
    <row r="1" spans="1:4" ht="21" x14ac:dyDescent="0.4">
      <c r="A1" s="92" t="s">
        <v>302</v>
      </c>
      <c r="B1" s="92"/>
    </row>
    <row r="2" spans="1:4" x14ac:dyDescent="0.3">
      <c r="A2" s="65" t="s">
        <v>207</v>
      </c>
      <c r="B2" s="65"/>
      <c r="C2" s="14">
        <f>COUNTIF(A3:A3,"=X")</f>
        <v>0</v>
      </c>
      <c r="D2" s="14">
        <f>COUNTA(B3:B3)-COUNTIF(A3:A3,"=NA")</f>
        <v>1</v>
      </c>
    </row>
    <row r="3" spans="1:4" x14ac:dyDescent="0.3">
      <c r="A3" s="38"/>
      <c r="B3" s="8" t="s">
        <v>303</v>
      </c>
    </row>
    <row r="4" spans="1:4" x14ac:dyDescent="0.3">
      <c r="A4" s="65" t="s">
        <v>208</v>
      </c>
      <c r="B4" s="65"/>
      <c r="C4" s="14">
        <f>COUNTIF(A5:A8,"=X")</f>
        <v>0</v>
      </c>
      <c r="D4" s="14">
        <f>COUNTA(B5:B8)-COUNTIF(A5:A8,"=NA")</f>
        <v>4</v>
      </c>
    </row>
    <row r="5" spans="1:4" x14ac:dyDescent="0.3">
      <c r="A5" s="38"/>
      <c r="B5" s="8" t="s">
        <v>143</v>
      </c>
    </row>
    <row r="6" spans="1:4" x14ac:dyDescent="0.3">
      <c r="A6" s="38"/>
      <c r="B6" s="8" t="s">
        <v>150</v>
      </c>
    </row>
    <row r="7" spans="1:4" x14ac:dyDescent="0.3">
      <c r="A7" s="38"/>
      <c r="B7" s="8" t="s">
        <v>147</v>
      </c>
    </row>
    <row r="8" spans="1:4" x14ac:dyDescent="0.3">
      <c r="A8" s="38"/>
      <c r="B8" s="8" t="s">
        <v>148</v>
      </c>
    </row>
    <row r="9" spans="1:4" x14ac:dyDescent="0.3">
      <c r="A9" s="65" t="s">
        <v>209</v>
      </c>
      <c r="B9" s="65"/>
      <c r="C9" s="14">
        <f>COUNTIF(A10:A13,"=X")</f>
        <v>0</v>
      </c>
      <c r="D9" s="14">
        <f>COUNTA(B10:B13)-COUNTIF(A10:A13,"=NA")</f>
        <v>4</v>
      </c>
    </row>
    <row r="10" spans="1:4" x14ac:dyDescent="0.3">
      <c r="A10" s="38"/>
      <c r="B10" s="8" t="s">
        <v>149</v>
      </c>
    </row>
    <row r="11" spans="1:4" ht="28.8" x14ac:dyDescent="0.3">
      <c r="A11" s="38"/>
      <c r="B11" s="8" t="s">
        <v>145</v>
      </c>
    </row>
    <row r="12" spans="1:4" x14ac:dyDescent="0.3">
      <c r="A12" s="38"/>
      <c r="B12" s="8" t="s">
        <v>146</v>
      </c>
    </row>
    <row r="13" spans="1:4" ht="28.8" x14ac:dyDescent="0.3">
      <c r="A13" s="38"/>
      <c r="B13" s="8" t="s">
        <v>144</v>
      </c>
    </row>
  </sheetData>
  <sortState xmlns:xlrd2="http://schemas.microsoft.com/office/spreadsheetml/2017/richdata2" ref="B10:B13">
    <sortCondition ref="B10:B13"/>
  </sortState>
  <mergeCells count="4">
    <mergeCell ref="A1:B1"/>
    <mergeCell ref="A2:B2"/>
    <mergeCell ref="A9:B9"/>
    <mergeCell ref="A4:B4"/>
  </mergeCells>
  <conditionalFormatting sqref="A1:A1048576">
    <cfRule type="cellIs" dxfId="5" priority="1" operator="equal">
      <formula>"na"</formula>
    </cfRule>
    <cfRule type="cellIs" dxfId="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CFF2-3BD5-4D17-B7CC-6EC89990F979}">
  <sheetPr>
    <pageSetUpPr fitToPage="1"/>
  </sheetPr>
  <dimension ref="A1:D21"/>
  <sheetViews>
    <sheetView topLeftCell="A6" workbookViewId="0">
      <selection sqref="A1:B21"/>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45">
      <c r="A1" s="88" t="s">
        <v>251</v>
      </c>
      <c r="B1" s="89"/>
      <c r="C1" s="4"/>
      <c r="D1" s="4"/>
    </row>
    <row r="2" spans="1:4" x14ac:dyDescent="0.3">
      <c r="A2" s="64" t="s">
        <v>225</v>
      </c>
      <c r="B2" s="64"/>
      <c r="C2" s="86">
        <f>COUNTIF(A3:A4,"=X")</f>
        <v>0</v>
      </c>
      <c r="D2" s="86">
        <f>COUNTA(B3:B4)-COUNTIF(A3:A4,"=NA")</f>
        <v>2</v>
      </c>
    </row>
    <row r="3" spans="1:4" x14ac:dyDescent="0.3">
      <c r="A3" s="38"/>
      <c r="B3" s="8" t="s">
        <v>109</v>
      </c>
      <c r="C3" s="4"/>
      <c r="D3" s="4"/>
    </row>
    <row r="4" spans="1:4" x14ac:dyDescent="0.3">
      <c r="A4" s="38"/>
      <c r="B4" s="8" t="s">
        <v>110</v>
      </c>
      <c r="C4" s="4"/>
      <c r="D4" s="4"/>
    </row>
    <row r="5" spans="1:4" x14ac:dyDescent="0.3">
      <c r="A5" s="65" t="s">
        <v>226</v>
      </c>
      <c r="B5" s="65"/>
      <c r="C5" s="86">
        <f>COUNTIF(A6:A11,"=X")</f>
        <v>0</v>
      </c>
      <c r="D5" s="86">
        <f>COUNTA(B6:B11)-COUNTIF(A6:A11,"=NA")</f>
        <v>6</v>
      </c>
    </row>
    <row r="6" spans="1:4" ht="28.8" x14ac:dyDescent="0.3">
      <c r="A6" s="38"/>
      <c r="B6" s="8" t="s">
        <v>304</v>
      </c>
      <c r="C6" s="4"/>
      <c r="D6" s="4"/>
    </row>
    <row r="7" spans="1:4" ht="28.8" x14ac:dyDescent="0.3">
      <c r="A7" s="38"/>
      <c r="B7" s="8" t="s">
        <v>117</v>
      </c>
      <c r="C7" s="4"/>
      <c r="D7" s="4"/>
    </row>
    <row r="8" spans="1:4" ht="28.8" x14ac:dyDescent="0.3">
      <c r="A8" s="38"/>
      <c r="B8" s="8" t="s">
        <v>118</v>
      </c>
      <c r="C8" s="4"/>
      <c r="D8" s="4"/>
    </row>
    <row r="9" spans="1:4" ht="28.8" x14ac:dyDescent="0.3">
      <c r="A9" s="38"/>
      <c r="B9" s="8" t="s">
        <v>119</v>
      </c>
      <c r="C9" s="4"/>
      <c r="D9" s="4"/>
    </row>
    <row r="10" spans="1:4" x14ac:dyDescent="0.3">
      <c r="A10" s="38"/>
      <c r="B10" s="8" t="s">
        <v>112</v>
      </c>
      <c r="C10" s="4"/>
      <c r="D10" s="4"/>
    </row>
    <row r="11" spans="1:4" x14ac:dyDescent="0.3">
      <c r="A11" s="38"/>
      <c r="B11" s="8" t="s">
        <v>111</v>
      </c>
      <c r="C11" s="4"/>
      <c r="D11" s="4"/>
    </row>
    <row r="12" spans="1:4" x14ac:dyDescent="0.3">
      <c r="A12" s="65" t="s">
        <v>210</v>
      </c>
      <c r="B12" s="65"/>
      <c r="C12" s="86">
        <f>COUNTIF(A13:A15,"=X")</f>
        <v>0</v>
      </c>
      <c r="D12" s="86">
        <f>COUNTA(B13:B15)-COUNTIF(A13:A15,"=NA")</f>
        <v>3</v>
      </c>
    </row>
    <row r="13" spans="1:4" ht="43.2" x14ac:dyDescent="0.3">
      <c r="A13" s="38"/>
      <c r="B13" s="8" t="s">
        <v>116</v>
      </c>
      <c r="C13" s="4"/>
      <c r="D13" s="4"/>
    </row>
    <row r="14" spans="1:4" x14ac:dyDescent="0.3">
      <c r="A14" s="38"/>
      <c r="B14" s="8" t="s">
        <v>114</v>
      </c>
      <c r="C14" s="4"/>
      <c r="D14" s="4"/>
    </row>
    <row r="15" spans="1:4" x14ac:dyDescent="0.3">
      <c r="A15" s="38"/>
      <c r="B15" s="8" t="s">
        <v>115</v>
      </c>
      <c r="C15" s="4"/>
      <c r="D15" s="4"/>
    </row>
    <row r="16" spans="1:4" x14ac:dyDescent="0.3">
      <c r="A16" s="65" t="s">
        <v>211</v>
      </c>
      <c r="B16" s="65"/>
      <c r="C16" s="86">
        <f>COUNTIF(A17:A21,"=X")</f>
        <v>0</v>
      </c>
      <c r="D16" s="86">
        <f>COUNTA(B17:B21)-COUNTIF(A17:A21,"=NA")</f>
        <v>5</v>
      </c>
    </row>
    <row r="17" spans="1:4" ht="28.8" x14ac:dyDescent="0.3">
      <c r="A17" s="38"/>
      <c r="B17" s="8" t="s">
        <v>123</v>
      </c>
      <c r="C17" s="4"/>
      <c r="D17" s="4"/>
    </row>
    <row r="18" spans="1:4" x14ac:dyDescent="0.3">
      <c r="A18" s="38"/>
      <c r="B18" s="8" t="s">
        <v>121</v>
      </c>
      <c r="C18" s="4"/>
      <c r="D18" s="4"/>
    </row>
    <row r="19" spans="1:4" ht="43.2" x14ac:dyDescent="0.3">
      <c r="A19" s="38"/>
      <c r="B19" s="8" t="s">
        <v>122</v>
      </c>
      <c r="C19" s="4"/>
      <c r="D19" s="4"/>
    </row>
    <row r="20" spans="1:4" ht="28.8" x14ac:dyDescent="0.3">
      <c r="A20" s="38"/>
      <c r="B20" s="8" t="s">
        <v>120</v>
      </c>
      <c r="C20" s="4"/>
      <c r="D20" s="4"/>
    </row>
    <row r="21" spans="1:4" x14ac:dyDescent="0.3">
      <c r="A21" s="38"/>
      <c r="B21" s="8" t="s">
        <v>113</v>
      </c>
      <c r="C21" s="4"/>
      <c r="D21" s="4"/>
    </row>
  </sheetData>
  <sortState xmlns:xlrd2="http://schemas.microsoft.com/office/spreadsheetml/2017/richdata2" ref="B17:B21">
    <sortCondition ref="B17:B21"/>
  </sortState>
  <mergeCells count="5">
    <mergeCell ref="A2:B2"/>
    <mergeCell ref="A1:B1"/>
    <mergeCell ref="A5:B5"/>
    <mergeCell ref="A12:B12"/>
    <mergeCell ref="A16:B16"/>
  </mergeCells>
  <conditionalFormatting sqref="A1:A1048576">
    <cfRule type="cellIs" dxfId="3" priority="1" operator="equal">
      <formula>"na"</formula>
    </cfRule>
    <cfRule type="cellIs" dxfId="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28A4-626D-4BF0-A894-1BC64F6BE6FA}">
  <sheetPr>
    <pageSetUpPr fitToPage="1"/>
  </sheetPr>
  <dimension ref="A1:D18"/>
  <sheetViews>
    <sheetView workbookViewId="0">
      <selection sqref="A1:B18"/>
    </sheetView>
  </sheetViews>
  <sheetFormatPr baseColWidth="10" defaultRowHeight="14.4" x14ac:dyDescent="0.3"/>
  <cols>
    <col min="1" max="1" width="6.6640625" style="31" customWidth="1"/>
    <col min="2" max="2" width="96.6640625" customWidth="1"/>
    <col min="3" max="4" width="5.6640625" customWidth="1"/>
  </cols>
  <sheetData>
    <row r="1" spans="1:4" ht="26.25" customHeight="1" thickBot="1" x14ac:dyDescent="0.35">
      <c r="A1" s="75" t="s">
        <v>252</v>
      </c>
      <c r="B1" s="93"/>
      <c r="C1" s="4"/>
      <c r="D1" s="4"/>
    </row>
    <row r="2" spans="1:4" x14ac:dyDescent="0.3">
      <c r="A2" s="64" t="s">
        <v>212</v>
      </c>
      <c r="B2" s="64"/>
      <c r="C2" s="86">
        <f>COUNTIF(A3:A3,"=X")</f>
        <v>0</v>
      </c>
      <c r="D2" s="86">
        <f>COUNTA(B3:B3)-COUNTIF(A3:A3,"=NA")</f>
        <v>1</v>
      </c>
    </row>
    <row r="3" spans="1:4" x14ac:dyDescent="0.3">
      <c r="A3" s="38"/>
      <c r="B3" s="8" t="s">
        <v>124</v>
      </c>
      <c r="C3" s="4"/>
      <c r="D3" s="4"/>
    </row>
    <row r="4" spans="1:4" x14ac:dyDescent="0.3">
      <c r="A4" s="65" t="s">
        <v>213</v>
      </c>
      <c r="B4" s="65"/>
      <c r="C4" s="86">
        <f>COUNTIF(A5:A6,"=X")</f>
        <v>0</v>
      </c>
      <c r="D4" s="86">
        <f>COUNTA(B5:B6)-COUNTIF(A5:A6,"=NA")</f>
        <v>2</v>
      </c>
    </row>
    <row r="5" spans="1:4" x14ac:dyDescent="0.3">
      <c r="A5" s="38"/>
      <c r="B5" s="8" t="s">
        <v>125</v>
      </c>
      <c r="C5" s="4"/>
      <c r="D5" s="4"/>
    </row>
    <row r="6" spans="1:4" ht="28.8" x14ac:dyDescent="0.3">
      <c r="A6" s="38"/>
      <c r="B6" s="8" t="s">
        <v>305</v>
      </c>
      <c r="C6" s="4"/>
      <c r="D6" s="4"/>
    </row>
    <row r="7" spans="1:4" x14ac:dyDescent="0.3">
      <c r="A7" s="65" t="s">
        <v>214</v>
      </c>
      <c r="B7" s="65"/>
      <c r="C7" s="86">
        <f>COUNTIF(A8:A9,"=X")</f>
        <v>0</v>
      </c>
      <c r="D7" s="86">
        <f>COUNTA(B8:B9)-COUNTIF(A8:A9,"=NA")</f>
        <v>2</v>
      </c>
    </row>
    <row r="8" spans="1:4" ht="28.8" x14ac:dyDescent="0.3">
      <c r="A8" s="38"/>
      <c r="B8" s="8" t="s">
        <v>133</v>
      </c>
      <c r="C8" s="4"/>
      <c r="D8" s="4"/>
    </row>
    <row r="9" spans="1:4" x14ac:dyDescent="0.3">
      <c r="A9" s="38"/>
      <c r="B9" s="8" t="s">
        <v>126</v>
      </c>
      <c r="C9" s="4"/>
      <c r="D9" s="4"/>
    </row>
    <row r="10" spans="1:4" x14ac:dyDescent="0.3">
      <c r="A10" s="65" t="s">
        <v>215</v>
      </c>
      <c r="B10" s="65"/>
      <c r="C10" s="86">
        <f>COUNTIF(A11:A18,"=X")</f>
        <v>0</v>
      </c>
      <c r="D10" s="86">
        <f>COUNTA(B11:B18)-COUNTIF(A11:A18,"=NA")</f>
        <v>8</v>
      </c>
    </row>
    <row r="11" spans="1:4" x14ac:dyDescent="0.3">
      <c r="A11" s="38"/>
      <c r="B11" s="8" t="s">
        <v>130</v>
      </c>
      <c r="C11" s="4"/>
      <c r="D11" s="4"/>
    </row>
    <row r="12" spans="1:4" ht="28.8" x14ac:dyDescent="0.3">
      <c r="A12" s="38"/>
      <c r="B12" s="8" t="s">
        <v>128</v>
      </c>
      <c r="C12" s="4"/>
      <c r="D12" s="4"/>
    </row>
    <row r="13" spans="1:4" x14ac:dyDescent="0.3">
      <c r="A13" s="38"/>
      <c r="B13" s="8" t="s">
        <v>132</v>
      </c>
      <c r="C13" s="4"/>
      <c r="D13" s="4"/>
    </row>
    <row r="14" spans="1:4" ht="28.8" x14ac:dyDescent="0.3">
      <c r="A14" s="38"/>
      <c r="B14" s="8" t="s">
        <v>131</v>
      </c>
      <c r="C14" s="4"/>
      <c r="D14" s="4"/>
    </row>
    <row r="15" spans="1:4" x14ac:dyDescent="0.3">
      <c r="A15" s="38"/>
      <c r="B15" s="8" t="s">
        <v>306</v>
      </c>
      <c r="C15" s="4"/>
      <c r="D15" s="4"/>
    </row>
    <row r="16" spans="1:4" ht="28.8" x14ac:dyDescent="0.3">
      <c r="A16" s="38"/>
      <c r="B16" s="8" t="s">
        <v>307</v>
      </c>
      <c r="C16" s="4"/>
      <c r="D16" s="4"/>
    </row>
    <row r="17" spans="1:4" x14ac:dyDescent="0.3">
      <c r="A17" s="38"/>
      <c r="B17" s="8" t="s">
        <v>127</v>
      </c>
      <c r="C17" s="4"/>
      <c r="D17" s="4"/>
    </row>
    <row r="18" spans="1:4" x14ac:dyDescent="0.3">
      <c r="A18" s="38"/>
      <c r="B18" s="8" t="s">
        <v>129</v>
      </c>
      <c r="C18" s="4"/>
      <c r="D18" s="4"/>
    </row>
  </sheetData>
  <sortState xmlns:xlrd2="http://schemas.microsoft.com/office/spreadsheetml/2017/richdata2" ref="B11:B18">
    <sortCondition ref="B11:B18"/>
  </sortState>
  <mergeCells count="5">
    <mergeCell ref="A1:B1"/>
    <mergeCell ref="A2:B2"/>
    <mergeCell ref="A4:B4"/>
    <mergeCell ref="A7:B7"/>
    <mergeCell ref="A10:B10"/>
  </mergeCells>
  <conditionalFormatting sqref="A1:A1048576">
    <cfRule type="cellIs" dxfId="1" priority="1" operator="equal">
      <formula>"na"</formula>
    </cfRule>
    <cfRule type="cellIs" dxfId="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7DEF-AE5F-49F9-8C89-408B7B9FB2FC}">
  <sheetPr>
    <pageSetUpPr fitToPage="1"/>
  </sheetPr>
  <dimension ref="A1:D23"/>
  <sheetViews>
    <sheetView workbookViewId="0">
      <selection activeCell="A3" sqref="A1:A1048576"/>
    </sheetView>
  </sheetViews>
  <sheetFormatPr baseColWidth="10" defaultRowHeight="14.4" x14ac:dyDescent="0.3"/>
  <cols>
    <col min="1" max="1" width="6.6640625" style="31" customWidth="1"/>
    <col min="2" max="2" width="96.6640625" customWidth="1"/>
    <col min="3" max="4" width="5.6640625" customWidth="1"/>
    <col min="5" max="5" width="87.33203125" customWidth="1"/>
  </cols>
  <sheetData>
    <row r="1" spans="1:4" ht="21.6" thickBot="1" x14ac:dyDescent="0.35">
      <c r="A1" s="77" t="s">
        <v>240</v>
      </c>
      <c r="B1" s="78"/>
    </row>
    <row r="2" spans="1:4" x14ac:dyDescent="0.3">
      <c r="A2" s="63" t="s">
        <v>165</v>
      </c>
      <c r="B2" s="63"/>
      <c r="C2" s="10">
        <f>COUNTIF(A3:A5,"=X")</f>
        <v>0</v>
      </c>
      <c r="D2" s="10">
        <f>COUNTA(B3:B5)-COUNTIF(A3:A5,"=NA")</f>
        <v>3</v>
      </c>
    </row>
    <row r="3" spans="1:4" x14ac:dyDescent="0.3">
      <c r="A3" s="39"/>
      <c r="B3" s="1" t="s">
        <v>0</v>
      </c>
    </row>
    <row r="4" spans="1:4" ht="28.8" x14ac:dyDescent="0.3">
      <c r="A4" s="39"/>
      <c r="B4" s="1" t="s">
        <v>4</v>
      </c>
    </row>
    <row r="5" spans="1:4" x14ac:dyDescent="0.3">
      <c r="A5" s="39"/>
      <c r="B5" s="1" t="s">
        <v>253</v>
      </c>
    </row>
    <row r="6" spans="1:4" x14ac:dyDescent="0.3">
      <c r="A6" s="62" t="s">
        <v>161</v>
      </c>
      <c r="B6" s="62"/>
      <c r="C6" s="10">
        <f>COUNTIF(A7:A10,"=X")</f>
        <v>0</v>
      </c>
      <c r="D6" s="10">
        <f>COUNTA(B7:B10)-COUNTIF(A7:A10,"=NA")</f>
        <v>4</v>
      </c>
    </row>
    <row r="7" spans="1:4" ht="15" customHeight="1" x14ac:dyDescent="0.3">
      <c r="A7" s="39"/>
      <c r="B7" s="1" t="s">
        <v>6</v>
      </c>
    </row>
    <row r="8" spans="1:4" x14ac:dyDescent="0.3">
      <c r="A8" s="39"/>
      <c r="B8" s="3" t="s">
        <v>5</v>
      </c>
    </row>
    <row r="9" spans="1:4" ht="15" customHeight="1" x14ac:dyDescent="0.3">
      <c r="A9" s="39"/>
      <c r="B9" s="3" t="s">
        <v>34</v>
      </c>
    </row>
    <row r="10" spans="1:4" x14ac:dyDescent="0.3">
      <c r="A10" s="39"/>
      <c r="B10" s="3" t="s">
        <v>254</v>
      </c>
    </row>
    <row r="11" spans="1:4" x14ac:dyDescent="0.3">
      <c r="A11" s="62" t="s">
        <v>164</v>
      </c>
      <c r="B11" s="62"/>
      <c r="C11" s="10">
        <f>COUNTIF(A12:A15,"=X")</f>
        <v>0</v>
      </c>
      <c r="D11" s="10">
        <f>COUNTA(B12:B15)-COUNTIF(A12:A15,"=NA")</f>
        <v>4</v>
      </c>
    </row>
    <row r="12" spans="1:4" ht="43.2" x14ac:dyDescent="0.3">
      <c r="A12" s="39"/>
      <c r="B12" s="3" t="s">
        <v>291</v>
      </c>
    </row>
    <row r="13" spans="1:4" x14ac:dyDescent="0.3">
      <c r="A13" s="41"/>
      <c r="B13" s="5" t="s">
        <v>8</v>
      </c>
    </row>
    <row r="14" spans="1:4" ht="72" x14ac:dyDescent="0.3">
      <c r="A14" s="42"/>
      <c r="B14" s="6" t="s">
        <v>255</v>
      </c>
    </row>
    <row r="15" spans="1:4" x14ac:dyDescent="0.3">
      <c r="A15" s="39"/>
      <c r="B15" s="3" t="s">
        <v>3</v>
      </c>
    </row>
    <row r="16" spans="1:4" x14ac:dyDescent="0.3">
      <c r="A16" s="62" t="s">
        <v>162</v>
      </c>
      <c r="B16" s="62"/>
      <c r="C16" s="10">
        <f>COUNTIF(A17:A19,"=X")</f>
        <v>0</v>
      </c>
      <c r="D16" s="10">
        <f>COUNTA(B17:B19)-COUNTIF(A17:A19,"=NA")</f>
        <v>3</v>
      </c>
    </row>
    <row r="17" spans="1:4" x14ac:dyDescent="0.3">
      <c r="A17" s="39"/>
      <c r="B17" s="3" t="s">
        <v>7</v>
      </c>
    </row>
    <row r="18" spans="1:4" x14ac:dyDescent="0.3">
      <c r="A18" s="39"/>
      <c r="B18" s="3" t="s">
        <v>9</v>
      </c>
    </row>
    <row r="19" spans="1:4" x14ac:dyDescent="0.3">
      <c r="A19" s="39"/>
      <c r="B19" s="3" t="s">
        <v>2</v>
      </c>
    </row>
    <row r="20" spans="1:4" x14ac:dyDescent="0.3">
      <c r="A20" s="62" t="s">
        <v>163</v>
      </c>
      <c r="B20" s="62"/>
      <c r="C20" s="10">
        <f>COUNTIF(A21:A23,"=X")</f>
        <v>0</v>
      </c>
      <c r="D20" s="10">
        <f>COUNTA(B21:B23)-COUNTIF(A21:A23,"=NA")</f>
        <v>3</v>
      </c>
    </row>
    <row r="21" spans="1:4" x14ac:dyDescent="0.3">
      <c r="A21" s="39"/>
      <c r="B21" s="3" t="s">
        <v>1</v>
      </c>
    </row>
    <row r="22" spans="1:4" ht="30" customHeight="1" x14ac:dyDescent="0.3">
      <c r="A22" s="39"/>
      <c r="B22" s="3" t="s">
        <v>256</v>
      </c>
    </row>
    <row r="23" spans="1:4" ht="28.8" x14ac:dyDescent="0.3">
      <c r="A23" s="39"/>
      <c r="B23" s="3" t="s">
        <v>257</v>
      </c>
    </row>
  </sheetData>
  <sortState xmlns:xlrd2="http://schemas.microsoft.com/office/spreadsheetml/2017/richdata2" ref="B21:B23">
    <sortCondition ref="B21:B23"/>
  </sortState>
  <mergeCells count="6">
    <mergeCell ref="A20:B20"/>
    <mergeCell ref="A1:B1"/>
    <mergeCell ref="A2:B2"/>
    <mergeCell ref="A6:B6"/>
    <mergeCell ref="A11:B11"/>
    <mergeCell ref="A16:B16"/>
  </mergeCells>
  <conditionalFormatting sqref="A1:A1048576">
    <cfRule type="cellIs" dxfId="29" priority="1" operator="equal">
      <formula>"na"</formula>
    </cfRule>
    <cfRule type="cellIs" dxfId="2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C34F-3742-46A6-9666-B3FECEFC6C35}">
  <sheetPr>
    <pageSetUpPr fitToPage="1"/>
  </sheetPr>
  <dimension ref="A1:D9"/>
  <sheetViews>
    <sheetView workbookViewId="0">
      <selection activeCell="B9" sqref="A1:B9"/>
    </sheetView>
  </sheetViews>
  <sheetFormatPr baseColWidth="10" defaultRowHeight="14.4" x14ac:dyDescent="0.3"/>
  <cols>
    <col min="1" max="1" width="6.6640625" style="31" customWidth="1"/>
    <col min="2" max="2" width="96.6640625" customWidth="1"/>
    <col min="3" max="4" width="5.6640625" customWidth="1"/>
  </cols>
  <sheetData>
    <row r="1" spans="1:4" ht="22.8" customHeight="1" thickBot="1" x14ac:dyDescent="0.35">
      <c r="A1" s="75" t="s">
        <v>241</v>
      </c>
      <c r="B1" s="76"/>
    </row>
    <row r="2" spans="1:4" ht="14.4" customHeight="1" x14ac:dyDescent="0.3">
      <c r="A2" s="73" t="s">
        <v>166</v>
      </c>
      <c r="B2" s="74"/>
      <c r="C2" s="10">
        <f>COUNTIF(A3:A4,"=X")</f>
        <v>0</v>
      </c>
      <c r="D2" s="10">
        <f>COUNTA(B3:B4)-COUNTIF(A3:A4,"=NA")</f>
        <v>2</v>
      </c>
    </row>
    <row r="3" spans="1:4" x14ac:dyDescent="0.3">
      <c r="A3" s="38"/>
      <c r="B3" s="8" t="s">
        <v>10</v>
      </c>
    </row>
    <row r="4" spans="1:4" x14ac:dyDescent="0.3">
      <c r="A4" s="38"/>
      <c r="B4" s="8" t="s">
        <v>258</v>
      </c>
    </row>
    <row r="5" spans="1:4" ht="14.4" customHeight="1" x14ac:dyDescent="0.3">
      <c r="A5" s="70" t="s">
        <v>167</v>
      </c>
      <c r="B5" s="71"/>
      <c r="C5" s="10">
        <f>COUNTIF(A6:A9,"=X")</f>
        <v>0</v>
      </c>
      <c r="D5" s="10">
        <f>COUNTA(B6:B9)-COUNTIF(A6:A9,"=NA")</f>
        <v>4</v>
      </c>
    </row>
    <row r="6" spans="1:4" ht="28.8" x14ac:dyDescent="0.3">
      <c r="A6" s="38"/>
      <c r="B6" s="8" t="s">
        <v>259</v>
      </c>
    </row>
    <row r="7" spans="1:4" x14ac:dyDescent="0.3">
      <c r="A7" s="38"/>
      <c r="B7" s="8" t="s">
        <v>260</v>
      </c>
    </row>
    <row r="8" spans="1:4" x14ac:dyDescent="0.3">
      <c r="A8" s="38"/>
      <c r="B8" s="8" t="s">
        <v>261</v>
      </c>
    </row>
    <row r="9" spans="1:4" x14ac:dyDescent="0.3">
      <c r="A9" s="38"/>
      <c r="B9" s="8" t="s">
        <v>262</v>
      </c>
    </row>
  </sheetData>
  <sortState xmlns:xlrd2="http://schemas.microsoft.com/office/spreadsheetml/2017/richdata2" ref="B6:B9">
    <sortCondition ref="B6:B9"/>
  </sortState>
  <mergeCells count="3">
    <mergeCell ref="A1:B1"/>
    <mergeCell ref="A2:B2"/>
    <mergeCell ref="A5:B5"/>
  </mergeCells>
  <conditionalFormatting sqref="A1:A1048576">
    <cfRule type="cellIs" dxfId="27" priority="1" operator="equal">
      <formula>"na"</formula>
    </cfRule>
    <cfRule type="cellIs" dxfId="2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D65F-51E6-4498-9507-B914CA583AE7}">
  <sheetPr>
    <pageSetUpPr fitToPage="1"/>
  </sheetPr>
  <dimension ref="A1:D30"/>
  <sheetViews>
    <sheetView zoomScaleNormal="100" workbookViewId="0">
      <selection activeCell="B21" sqref="A1:B30"/>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45">
      <c r="A1" s="79" t="s">
        <v>242</v>
      </c>
      <c r="B1" s="80"/>
    </row>
    <row r="2" spans="1:4" ht="15" customHeight="1" x14ac:dyDescent="0.3">
      <c r="A2" s="66" t="s">
        <v>168</v>
      </c>
      <c r="B2" s="67"/>
      <c r="C2" s="10">
        <f>COUNTIF(A3:A6,"=X")</f>
        <v>0</v>
      </c>
      <c r="D2" s="10">
        <f>COUNTA(B3:B6)-COUNTIF(A3:A6,"=NA")</f>
        <v>4</v>
      </c>
    </row>
    <row r="3" spans="1:4" x14ac:dyDescent="0.3">
      <c r="A3" s="38"/>
      <c r="B3" s="8" t="s">
        <v>51</v>
      </c>
    </row>
    <row r="4" spans="1:4" x14ac:dyDescent="0.3">
      <c r="A4" s="38"/>
      <c r="B4" s="8" t="s">
        <v>52</v>
      </c>
    </row>
    <row r="5" spans="1:4" ht="28.8" x14ac:dyDescent="0.3">
      <c r="A5" s="38"/>
      <c r="B5" s="8" t="s">
        <v>264</v>
      </c>
    </row>
    <row r="6" spans="1:4" x14ac:dyDescent="0.3">
      <c r="A6" s="38"/>
      <c r="B6" s="8" t="s">
        <v>265</v>
      </c>
    </row>
    <row r="7" spans="1:4" x14ac:dyDescent="0.3">
      <c r="A7" s="65" t="s">
        <v>169</v>
      </c>
      <c r="B7" s="65"/>
      <c r="C7" s="10">
        <f>COUNTIF(A8:A15,"=X")</f>
        <v>0</v>
      </c>
      <c r="D7" s="10">
        <f>COUNTA(B8:B15)-COUNTIF(A8:A15,"=NA")</f>
        <v>8</v>
      </c>
    </row>
    <row r="8" spans="1:4" x14ac:dyDescent="0.3">
      <c r="A8" s="38"/>
      <c r="B8" s="8" t="s">
        <v>59</v>
      </c>
    </row>
    <row r="9" spans="1:4" x14ac:dyDescent="0.3">
      <c r="A9" s="38"/>
      <c r="B9" s="8" t="s">
        <v>54</v>
      </c>
    </row>
    <row r="10" spans="1:4" x14ac:dyDescent="0.3">
      <c r="A10" s="38"/>
      <c r="B10" s="8" t="s">
        <v>56</v>
      </c>
    </row>
    <row r="11" spans="1:4" x14ac:dyDescent="0.3">
      <c r="A11" s="38"/>
      <c r="B11" s="8" t="s">
        <v>55</v>
      </c>
    </row>
    <row r="12" spans="1:4" x14ac:dyDescent="0.3">
      <c r="A12" s="38"/>
      <c r="B12" s="8" t="s">
        <v>170</v>
      </c>
    </row>
    <row r="13" spans="1:4" x14ac:dyDescent="0.3">
      <c r="A13" s="38"/>
      <c r="B13" s="8" t="s">
        <v>58</v>
      </c>
    </row>
    <row r="14" spans="1:4" x14ac:dyDescent="0.3">
      <c r="A14" s="38"/>
      <c r="B14" s="8" t="s">
        <v>60</v>
      </c>
    </row>
    <row r="15" spans="1:4" x14ac:dyDescent="0.3">
      <c r="A15" s="38"/>
      <c r="B15" s="8" t="s">
        <v>57</v>
      </c>
    </row>
    <row r="16" spans="1:4" x14ac:dyDescent="0.3">
      <c r="A16" s="65" t="s">
        <v>263</v>
      </c>
      <c r="B16" s="65"/>
      <c r="C16" s="10">
        <f>COUNTIF(A17:A21,"=X")</f>
        <v>0</v>
      </c>
      <c r="D16" s="10">
        <f>COUNTA(B17:B21)-COUNTIF(A17:A21,"=NA")</f>
        <v>5</v>
      </c>
    </row>
    <row r="17" spans="1:4" x14ac:dyDescent="0.3">
      <c r="A17" s="38"/>
      <c r="B17" s="8" t="s">
        <v>63</v>
      </c>
    </row>
    <row r="18" spans="1:4" ht="15" customHeight="1" x14ac:dyDescent="0.3">
      <c r="A18" s="38"/>
      <c r="B18" s="8" t="s">
        <v>62</v>
      </c>
    </row>
    <row r="19" spans="1:4" ht="28.8" x14ac:dyDescent="0.3">
      <c r="A19" s="38"/>
      <c r="B19" s="8" t="s">
        <v>64</v>
      </c>
    </row>
    <row r="20" spans="1:4" x14ac:dyDescent="0.3">
      <c r="A20" s="38"/>
      <c r="B20" s="8" t="s">
        <v>61</v>
      </c>
    </row>
    <row r="21" spans="1:4" ht="28.8" x14ac:dyDescent="0.3">
      <c r="A21" s="38"/>
      <c r="B21" s="8" t="s">
        <v>65</v>
      </c>
    </row>
    <row r="22" spans="1:4" x14ac:dyDescent="0.3">
      <c r="A22" s="65" t="s">
        <v>171</v>
      </c>
      <c r="B22" s="65"/>
      <c r="C22" s="10">
        <f>COUNTIF(A23:A26,"=X")</f>
        <v>0</v>
      </c>
      <c r="D22" s="10">
        <f>COUNTA(B23:B26)-COUNTIF(A23:A26,"=NA")</f>
        <v>4</v>
      </c>
    </row>
    <row r="23" spans="1:4" ht="43.2" x14ac:dyDescent="0.3">
      <c r="A23" s="38"/>
      <c r="B23" s="8" t="s">
        <v>69</v>
      </c>
    </row>
    <row r="24" spans="1:4" ht="28.8" x14ac:dyDescent="0.3">
      <c r="A24" s="38"/>
      <c r="B24" s="8" t="s">
        <v>266</v>
      </c>
    </row>
    <row r="25" spans="1:4" ht="28.8" x14ac:dyDescent="0.3">
      <c r="A25" s="38"/>
      <c r="B25" s="8" t="s">
        <v>267</v>
      </c>
    </row>
    <row r="26" spans="1:4" x14ac:dyDescent="0.3">
      <c r="A26" s="38"/>
      <c r="B26" s="8" t="s">
        <v>53</v>
      </c>
    </row>
    <row r="27" spans="1:4" x14ac:dyDescent="0.3">
      <c r="A27" s="65" t="s">
        <v>172</v>
      </c>
      <c r="B27" s="65"/>
      <c r="C27" s="10">
        <f>COUNTIF(A28:A30,"=X")</f>
        <v>0</v>
      </c>
      <c r="D27" s="10">
        <f>COUNTA(B28:B30)-COUNTIF(A28:A30,"=NA")</f>
        <v>3</v>
      </c>
    </row>
    <row r="28" spans="1:4" ht="28.8" x14ac:dyDescent="0.3">
      <c r="A28" s="38"/>
      <c r="B28" s="8" t="s">
        <v>66</v>
      </c>
    </row>
    <row r="29" spans="1:4" ht="15" customHeight="1" x14ac:dyDescent="0.3">
      <c r="A29" s="38"/>
      <c r="B29" s="8" t="s">
        <v>68</v>
      </c>
    </row>
    <row r="30" spans="1:4" ht="28.8" x14ac:dyDescent="0.3">
      <c r="A30" s="38"/>
      <c r="B30" s="8" t="s">
        <v>67</v>
      </c>
    </row>
  </sheetData>
  <sortState xmlns:xlrd2="http://schemas.microsoft.com/office/spreadsheetml/2017/richdata2" ref="B28:B30">
    <sortCondition ref="B28:B30"/>
  </sortState>
  <mergeCells count="6">
    <mergeCell ref="A27:B27"/>
    <mergeCell ref="A1:B1"/>
    <mergeCell ref="A7:B7"/>
    <mergeCell ref="A2:B2"/>
    <mergeCell ref="A16:B16"/>
    <mergeCell ref="A22:B22"/>
  </mergeCells>
  <conditionalFormatting sqref="A1:A1048576">
    <cfRule type="cellIs" dxfId="25" priority="1" operator="equal">
      <formula>"na"</formula>
    </cfRule>
    <cfRule type="cellIs" dxfId="24" priority="2" operator="equal">
      <formula>"x"</formula>
    </cfRule>
  </conditionalFormatting>
  <pageMargins left="0.25" right="0.25" top="0.75" bottom="0.75" header="0.3" footer="0.3"/>
  <pageSetup paperSize="9" scale="8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44C7-8DE8-44C5-9AB7-25DE05D84423}">
  <sheetPr>
    <pageSetUpPr fitToPage="1"/>
  </sheetPr>
  <dimension ref="A1:I22"/>
  <sheetViews>
    <sheetView topLeftCell="A9" workbookViewId="0">
      <selection sqref="A1:F22"/>
    </sheetView>
  </sheetViews>
  <sheetFormatPr baseColWidth="10" defaultRowHeight="14.4" x14ac:dyDescent="0.3"/>
  <cols>
    <col min="1" max="1" width="6.6640625" style="31" customWidth="1"/>
    <col min="2" max="2" width="88.109375" style="7" customWidth="1"/>
    <col min="3" max="4" width="5.6640625" style="9" customWidth="1"/>
    <col min="5" max="5" width="6.6640625" style="31" customWidth="1"/>
    <col min="6" max="6" width="87.44140625" customWidth="1"/>
    <col min="7" max="8" width="5.6640625" style="13" customWidth="1"/>
  </cols>
  <sheetData>
    <row r="1" spans="1:9" ht="21.6" thickBot="1" x14ac:dyDescent="0.35">
      <c r="A1" s="81" t="s">
        <v>243</v>
      </c>
      <c r="B1" s="82"/>
      <c r="C1" s="82"/>
      <c r="D1" s="82"/>
      <c r="E1" s="82"/>
      <c r="F1" s="83"/>
      <c r="G1" s="84"/>
      <c r="H1" s="84"/>
    </row>
    <row r="2" spans="1:9" ht="14.4" customHeight="1" x14ac:dyDescent="0.3">
      <c r="A2" s="73" t="s">
        <v>173</v>
      </c>
      <c r="B2" s="74"/>
      <c r="C2" s="85">
        <f>COUNTIF(A3:A8,"=X")</f>
        <v>0</v>
      </c>
      <c r="D2" s="85">
        <f>COUNTA(B3:B8)-COUNTIF(A3:A8,"=NA")</f>
        <v>6</v>
      </c>
      <c r="E2" s="64" t="s">
        <v>177</v>
      </c>
      <c r="F2" s="64"/>
      <c r="G2" s="86">
        <f>COUNTIF(E3:E7,"=X")</f>
        <v>0</v>
      </c>
      <c r="H2" s="86">
        <f>COUNTA(F3:F7)-COUNTIF(E3:E7,"=NA")</f>
        <v>5</v>
      </c>
    </row>
    <row r="3" spans="1:9" ht="28.8" x14ac:dyDescent="0.3">
      <c r="A3" s="38"/>
      <c r="B3" s="8" t="s">
        <v>12</v>
      </c>
      <c r="C3" s="12"/>
      <c r="D3" s="12"/>
      <c r="E3" s="38"/>
      <c r="F3" s="8" t="s">
        <v>18</v>
      </c>
      <c r="G3" s="84"/>
      <c r="H3" s="84"/>
    </row>
    <row r="4" spans="1:9" ht="43.2" x14ac:dyDescent="0.3">
      <c r="A4" s="38"/>
      <c r="B4" s="8" t="s">
        <v>15</v>
      </c>
      <c r="C4" s="12"/>
      <c r="D4" s="12"/>
      <c r="E4" s="38"/>
      <c r="F4" s="8" t="s">
        <v>19</v>
      </c>
      <c r="G4" s="84"/>
      <c r="H4" s="84"/>
    </row>
    <row r="5" spans="1:9" ht="28.8" x14ac:dyDescent="0.3">
      <c r="A5" s="38"/>
      <c r="B5" s="8" t="s">
        <v>13</v>
      </c>
      <c r="C5" s="12"/>
      <c r="D5" s="12"/>
      <c r="E5" s="38"/>
      <c r="F5" s="8" t="s">
        <v>33</v>
      </c>
      <c r="G5" s="84"/>
      <c r="H5" s="84"/>
    </row>
    <row r="6" spans="1:9" ht="15" customHeight="1" x14ac:dyDescent="0.3">
      <c r="A6" s="38"/>
      <c r="B6" s="8" t="s">
        <v>11</v>
      </c>
      <c r="C6" s="12"/>
      <c r="D6" s="12"/>
      <c r="E6" s="38"/>
      <c r="F6" s="8" t="s">
        <v>274</v>
      </c>
      <c r="G6" s="84"/>
      <c r="H6" s="84"/>
    </row>
    <row r="7" spans="1:9" ht="30" customHeight="1" x14ac:dyDescent="0.3">
      <c r="A7" s="38"/>
      <c r="B7" s="8" t="s">
        <v>268</v>
      </c>
      <c r="C7" s="12"/>
      <c r="D7" s="12"/>
      <c r="E7" s="38"/>
      <c r="F7" s="8" t="s">
        <v>20</v>
      </c>
      <c r="G7" s="84"/>
      <c r="H7" s="84"/>
    </row>
    <row r="8" spans="1:9" ht="28.8" x14ac:dyDescent="0.3">
      <c r="A8" s="38"/>
      <c r="B8" s="8" t="s">
        <v>14</v>
      </c>
      <c r="C8" s="12"/>
      <c r="D8" s="12"/>
      <c r="E8" s="65" t="s">
        <v>178</v>
      </c>
      <c r="F8" s="65"/>
      <c r="G8" s="86">
        <f>COUNTIF(E9:E19,"=X")</f>
        <v>0</v>
      </c>
      <c r="H8" s="86">
        <f>COUNTA(F9:F19)-COUNTIF(E9:E19,"=NA")</f>
        <v>11</v>
      </c>
    </row>
    <row r="9" spans="1:9" ht="28.8" customHeight="1" x14ac:dyDescent="0.3">
      <c r="A9" s="70" t="s">
        <v>174</v>
      </c>
      <c r="B9" s="71"/>
      <c r="C9" s="86">
        <f>COUNTIF(A10:A12,"=X")</f>
        <v>0</v>
      </c>
      <c r="D9" s="86">
        <f>COUNTA(B10:B12)-COUNTIF(A10:A12,"=NA")</f>
        <v>3</v>
      </c>
      <c r="E9" s="38"/>
      <c r="F9" s="8" t="s">
        <v>16</v>
      </c>
      <c r="G9" s="84"/>
      <c r="H9" s="84"/>
    </row>
    <row r="10" spans="1:9" ht="30" customHeight="1" x14ac:dyDescent="0.3">
      <c r="A10" s="38"/>
      <c r="B10" s="8" t="s">
        <v>21</v>
      </c>
      <c r="C10" s="12"/>
      <c r="D10" s="12"/>
      <c r="E10" s="38"/>
      <c r="F10" s="8" t="s">
        <v>29</v>
      </c>
      <c r="G10" s="84"/>
      <c r="H10" s="84"/>
      <c r="I10" s="11"/>
    </row>
    <row r="11" spans="1:9" ht="43.2" x14ac:dyDescent="0.3">
      <c r="A11" s="38"/>
      <c r="B11" s="8" t="s">
        <v>269</v>
      </c>
      <c r="C11" s="12"/>
      <c r="D11" s="12"/>
      <c r="E11" s="38"/>
      <c r="F11" s="8" t="s">
        <v>23</v>
      </c>
      <c r="G11" s="84"/>
      <c r="H11" s="84"/>
    </row>
    <row r="12" spans="1:9" ht="15" customHeight="1" x14ac:dyDescent="0.3">
      <c r="A12" s="38"/>
      <c r="B12" s="8" t="s">
        <v>17</v>
      </c>
      <c r="C12" s="12"/>
      <c r="D12" s="12"/>
      <c r="E12" s="38"/>
      <c r="F12" s="8" t="s">
        <v>275</v>
      </c>
      <c r="G12" s="84"/>
      <c r="H12" s="84"/>
    </row>
    <row r="13" spans="1:9" ht="14.4" customHeight="1" x14ac:dyDescent="0.3">
      <c r="A13" s="70" t="s">
        <v>175</v>
      </c>
      <c r="B13" s="71"/>
      <c r="C13" s="86">
        <f>COUNTIF(A14:A15,"=X")</f>
        <v>0</v>
      </c>
      <c r="D13" s="86">
        <f>COUNTA(B14:B15)-COUNTIF(A14:A15,"=NA")</f>
        <v>2</v>
      </c>
      <c r="E13" s="38"/>
      <c r="F13" s="8" t="s">
        <v>24</v>
      </c>
      <c r="G13" s="84"/>
      <c r="H13" s="84"/>
    </row>
    <row r="14" spans="1:9" x14ac:dyDescent="0.3">
      <c r="A14" s="38"/>
      <c r="B14" s="8" t="s">
        <v>270</v>
      </c>
      <c r="C14" s="12"/>
      <c r="D14" s="12"/>
      <c r="E14" s="38"/>
      <c r="F14" s="8" t="s">
        <v>26</v>
      </c>
      <c r="G14" s="84"/>
      <c r="H14" s="84"/>
    </row>
    <row r="15" spans="1:9" ht="15" customHeight="1" x14ac:dyDescent="0.3">
      <c r="A15" s="38"/>
      <c r="B15" s="8" t="s">
        <v>22</v>
      </c>
      <c r="C15" s="12"/>
      <c r="D15" s="12"/>
      <c r="E15" s="38"/>
      <c r="F15" s="8" t="s">
        <v>276</v>
      </c>
      <c r="G15" s="84"/>
      <c r="H15" s="84"/>
    </row>
    <row r="16" spans="1:9" ht="28.8" customHeight="1" x14ac:dyDescent="0.3">
      <c r="A16" s="70" t="s">
        <v>176</v>
      </c>
      <c r="B16" s="71"/>
      <c r="C16" s="86">
        <f>COUNTIF(A17:A22,"=X")</f>
        <v>0</v>
      </c>
      <c r="D16" s="86">
        <f>COUNTA(B17:B22)-COUNTIF(A17:A22,"=NA")</f>
        <v>6</v>
      </c>
      <c r="E16" s="38"/>
      <c r="F16" s="8" t="s">
        <v>227</v>
      </c>
      <c r="G16" s="84"/>
      <c r="H16" s="84"/>
    </row>
    <row r="17" spans="1:8" ht="43.2" x14ac:dyDescent="0.3">
      <c r="A17" s="38"/>
      <c r="B17" s="8" t="s">
        <v>271</v>
      </c>
      <c r="C17" s="12"/>
      <c r="D17" s="12"/>
      <c r="E17" s="38"/>
      <c r="F17" s="8" t="s">
        <v>277</v>
      </c>
      <c r="G17" s="84"/>
      <c r="H17" s="84"/>
    </row>
    <row r="18" spans="1:8" x14ac:dyDescent="0.3">
      <c r="A18" s="38"/>
      <c r="B18" s="8" t="s">
        <v>31</v>
      </c>
      <c r="C18" s="12"/>
      <c r="D18" s="12"/>
      <c r="E18" s="38"/>
      <c r="F18" s="8" t="s">
        <v>32</v>
      </c>
      <c r="G18" s="84"/>
      <c r="H18" s="84"/>
    </row>
    <row r="19" spans="1:8" ht="28.8" x14ac:dyDescent="0.3">
      <c r="A19" s="38"/>
      <c r="B19" s="8" t="s">
        <v>272</v>
      </c>
      <c r="C19" s="12"/>
      <c r="D19" s="12"/>
      <c r="E19" s="38"/>
      <c r="F19" s="8" t="s">
        <v>25</v>
      </c>
      <c r="G19" s="84"/>
      <c r="H19" s="84"/>
    </row>
    <row r="20" spans="1:8" ht="28.8" x14ac:dyDescent="0.3">
      <c r="A20" s="38"/>
      <c r="B20" s="8" t="s">
        <v>273</v>
      </c>
      <c r="C20" s="12"/>
      <c r="D20" s="12"/>
      <c r="E20" s="65" t="s">
        <v>179</v>
      </c>
      <c r="F20" s="65"/>
      <c r="G20" s="86">
        <f>COUNTIF(E21:E22,"=X")</f>
        <v>0</v>
      </c>
      <c r="H20" s="86">
        <f>COUNTA(F21:F22)-COUNTIF(E21:E22,"=NA")</f>
        <v>2</v>
      </c>
    </row>
    <row r="21" spans="1:8" ht="37.799999999999997" customHeight="1" x14ac:dyDescent="0.3">
      <c r="A21" s="38"/>
      <c r="B21" s="8" t="s">
        <v>28</v>
      </c>
      <c r="C21" s="12"/>
      <c r="D21" s="12"/>
      <c r="E21" s="38"/>
      <c r="F21" s="8" t="s">
        <v>278</v>
      </c>
      <c r="G21" s="84"/>
      <c r="H21" s="84"/>
    </row>
    <row r="22" spans="1:8" ht="28.8" x14ac:dyDescent="0.3">
      <c r="A22" s="38"/>
      <c r="B22" s="8" t="s">
        <v>27</v>
      </c>
      <c r="C22" s="12"/>
      <c r="D22" s="12"/>
      <c r="E22" s="38"/>
      <c r="F22" s="8" t="s">
        <v>30</v>
      </c>
      <c r="G22" s="84"/>
      <c r="H22" s="84"/>
    </row>
  </sheetData>
  <sortState xmlns:xlrd2="http://schemas.microsoft.com/office/spreadsheetml/2017/richdata2" ref="F21:F22">
    <sortCondition ref="F21:F22"/>
  </sortState>
  <mergeCells count="8">
    <mergeCell ref="E20:F20"/>
    <mergeCell ref="A1:F1"/>
    <mergeCell ref="A2:B2"/>
    <mergeCell ref="A9:B9"/>
    <mergeCell ref="E2:F2"/>
    <mergeCell ref="E8:F8"/>
    <mergeCell ref="A13:B13"/>
    <mergeCell ref="A16:B16"/>
  </mergeCells>
  <conditionalFormatting sqref="A1:A1048576">
    <cfRule type="cellIs" dxfId="23" priority="3" operator="equal">
      <formula>"na"</formula>
    </cfRule>
    <cfRule type="cellIs" dxfId="22" priority="4" operator="equal">
      <formula>"x"</formula>
    </cfRule>
  </conditionalFormatting>
  <conditionalFormatting sqref="E1:E1048576">
    <cfRule type="cellIs" dxfId="21" priority="1" operator="equal">
      <formula>"na"</formula>
    </cfRule>
    <cfRule type="cellIs" dxfId="20" priority="2" operator="equal">
      <formula>"x"</formula>
    </cfRule>
  </conditionalFormatting>
  <pageMargins left="0.23622047244094491" right="0.23622047244094491" top="0.74803149606299213" bottom="0.74803149606299213" header="0.31496062992125984" footer="0.31496062992125984"/>
  <pageSetup paperSize="8" scale="9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46FC-7F6D-4A50-9E53-EE1DDA9A4C78}">
  <sheetPr>
    <pageSetUpPr fitToPage="1"/>
  </sheetPr>
  <dimension ref="A1:D9"/>
  <sheetViews>
    <sheetView workbookViewId="0">
      <selection activeCell="B9" sqref="A1:B9"/>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35">
      <c r="A1" s="81" t="s">
        <v>244</v>
      </c>
      <c r="B1" s="83"/>
      <c r="C1" s="4"/>
      <c r="D1" s="4"/>
    </row>
    <row r="2" spans="1:4" x14ac:dyDescent="0.3">
      <c r="A2" s="68" t="s">
        <v>180</v>
      </c>
      <c r="B2" s="69"/>
      <c r="C2" s="86">
        <f>COUNTIF(A3:A5,"=X")</f>
        <v>0</v>
      </c>
      <c r="D2" s="86">
        <f>COUNTA(B3:B5)-COUNTIF(A3:A5,"=NA")</f>
        <v>3</v>
      </c>
    </row>
    <row r="3" spans="1:4" ht="28.8" x14ac:dyDescent="0.3">
      <c r="A3" s="38"/>
      <c r="B3" s="8" t="s">
        <v>70</v>
      </c>
      <c r="C3" s="4"/>
      <c r="D3" s="4"/>
    </row>
    <row r="4" spans="1:4" x14ac:dyDescent="0.3">
      <c r="A4" s="38"/>
      <c r="B4" s="8" t="s">
        <v>73</v>
      </c>
      <c r="C4" s="4"/>
      <c r="D4" s="4"/>
    </row>
    <row r="5" spans="1:4" x14ac:dyDescent="0.3">
      <c r="A5" s="38"/>
      <c r="B5" s="8" t="s">
        <v>279</v>
      </c>
      <c r="C5" s="4"/>
      <c r="D5" s="4"/>
    </row>
    <row r="6" spans="1:4" x14ac:dyDescent="0.3">
      <c r="A6" s="65" t="s">
        <v>181</v>
      </c>
      <c r="B6" s="65"/>
      <c r="C6" s="86">
        <f>COUNTIF(A7:A9,"=X")</f>
        <v>0</v>
      </c>
      <c r="D6" s="86">
        <f>COUNTA(B7:B9)-COUNTIF(A7:A9,"=NA")</f>
        <v>3</v>
      </c>
    </row>
    <row r="7" spans="1:4" ht="28.8" x14ac:dyDescent="0.3">
      <c r="A7" s="38"/>
      <c r="B7" s="8" t="s">
        <v>280</v>
      </c>
      <c r="C7" s="4"/>
      <c r="D7" s="4"/>
    </row>
    <row r="8" spans="1:4" x14ac:dyDescent="0.3">
      <c r="A8" s="40"/>
      <c r="B8" s="8" t="s">
        <v>71</v>
      </c>
      <c r="C8" s="4"/>
      <c r="D8" s="4"/>
    </row>
    <row r="9" spans="1:4" ht="28.8" x14ac:dyDescent="0.3">
      <c r="A9" s="40"/>
      <c r="B9" s="8" t="s">
        <v>72</v>
      </c>
      <c r="C9" s="4"/>
      <c r="D9" s="4"/>
    </row>
  </sheetData>
  <sortState xmlns:xlrd2="http://schemas.microsoft.com/office/spreadsheetml/2017/richdata2" ref="B7:B9">
    <sortCondition ref="B7:B9"/>
  </sortState>
  <mergeCells count="3">
    <mergeCell ref="A1:B1"/>
    <mergeCell ref="A6:B6"/>
    <mergeCell ref="A2:B2"/>
  </mergeCells>
  <conditionalFormatting sqref="A1:A1048576">
    <cfRule type="cellIs" dxfId="19" priority="1" operator="equal">
      <formula>"na"</formula>
    </cfRule>
    <cfRule type="cellIs" dxfId="1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2A580-D896-4AE8-B052-783D057A12A5}">
  <sheetPr>
    <pageSetUpPr fitToPage="1"/>
  </sheetPr>
  <dimension ref="A1:D11"/>
  <sheetViews>
    <sheetView workbookViewId="0">
      <selection activeCell="E25" sqref="E25"/>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35">
      <c r="A1" s="81" t="s">
        <v>245</v>
      </c>
      <c r="B1" s="87"/>
      <c r="C1" s="4"/>
      <c r="D1" s="4"/>
    </row>
    <row r="2" spans="1:4" x14ac:dyDescent="0.3">
      <c r="A2" s="64" t="s">
        <v>182</v>
      </c>
      <c r="B2" s="64"/>
      <c r="C2" s="86">
        <f>COUNTIF(A3:A5,"=X")</f>
        <v>0</v>
      </c>
      <c r="D2" s="86">
        <f>COUNTA(B3:B5)-COUNTIF(A3:A5,"=NA")</f>
        <v>3</v>
      </c>
    </row>
    <row r="3" spans="1:4" x14ac:dyDescent="0.3">
      <c r="A3" s="38"/>
      <c r="B3" s="8" t="s">
        <v>292</v>
      </c>
      <c r="C3" s="4"/>
      <c r="D3" s="4"/>
    </row>
    <row r="4" spans="1:4" ht="43.2" x14ac:dyDescent="0.3">
      <c r="A4" s="38"/>
      <c r="B4" s="8" t="s">
        <v>281</v>
      </c>
      <c r="C4" s="4"/>
      <c r="D4" s="4"/>
    </row>
    <row r="5" spans="1:4" x14ac:dyDescent="0.3">
      <c r="A5" s="38"/>
      <c r="B5" s="8" t="s">
        <v>104</v>
      </c>
      <c r="C5" s="4"/>
      <c r="D5" s="4"/>
    </row>
    <row r="6" spans="1:4" x14ac:dyDescent="0.3">
      <c r="A6" s="65" t="s">
        <v>183</v>
      </c>
      <c r="B6" s="65"/>
      <c r="C6" s="86">
        <f>COUNTIF(A7:A11,"=X")</f>
        <v>0</v>
      </c>
      <c r="D6" s="86">
        <f>COUNTA(B7:B11)-COUNTIF(A7:A11,"=NA")</f>
        <v>5</v>
      </c>
    </row>
    <row r="7" spans="1:4" x14ac:dyDescent="0.3">
      <c r="A7" s="38"/>
      <c r="B7" s="8" t="s">
        <v>106</v>
      </c>
      <c r="C7" s="4"/>
      <c r="D7" s="4"/>
    </row>
    <row r="8" spans="1:4" ht="28.8" x14ac:dyDescent="0.3">
      <c r="A8" s="38"/>
      <c r="B8" s="8" t="s">
        <v>105</v>
      </c>
      <c r="C8" s="4"/>
      <c r="D8" s="4"/>
    </row>
    <row r="9" spans="1:4" x14ac:dyDescent="0.3">
      <c r="A9" s="40"/>
      <c r="B9" s="2" t="s">
        <v>103</v>
      </c>
      <c r="C9" s="4"/>
      <c r="D9" s="4"/>
    </row>
    <row r="10" spans="1:4" x14ac:dyDescent="0.3">
      <c r="A10" s="40"/>
      <c r="B10" s="2" t="s">
        <v>107</v>
      </c>
      <c r="C10" s="4"/>
      <c r="D10" s="4"/>
    </row>
    <row r="11" spans="1:4" x14ac:dyDescent="0.3">
      <c r="A11" s="40"/>
      <c r="B11" s="2" t="s">
        <v>108</v>
      </c>
      <c r="C11" s="4"/>
      <c r="D11" s="4"/>
    </row>
  </sheetData>
  <sortState xmlns:xlrd2="http://schemas.microsoft.com/office/spreadsheetml/2017/richdata2" ref="B7:B11">
    <sortCondition ref="B7:B11"/>
  </sortState>
  <mergeCells count="3">
    <mergeCell ref="A1:B1"/>
    <mergeCell ref="A2:B2"/>
    <mergeCell ref="A6:B6"/>
  </mergeCells>
  <conditionalFormatting sqref="A1:A1048576">
    <cfRule type="cellIs" dxfId="17" priority="1" operator="equal">
      <formula>"na"</formula>
    </cfRule>
    <cfRule type="cellIs" dxfId="1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D961-B2D7-49DC-A2CB-76004F2429FF}">
  <sheetPr>
    <pageSetUpPr fitToPage="1"/>
  </sheetPr>
  <dimension ref="A1:D20"/>
  <sheetViews>
    <sheetView workbookViewId="0">
      <selection activeCell="B20" sqref="A1:B20"/>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35">
      <c r="A1" s="75" t="s">
        <v>246</v>
      </c>
      <c r="B1" s="76"/>
      <c r="C1" s="4"/>
      <c r="D1" s="4"/>
    </row>
    <row r="2" spans="1:4" x14ac:dyDescent="0.3">
      <c r="A2" s="64" t="s">
        <v>184</v>
      </c>
      <c r="B2" s="64"/>
      <c r="C2" s="86">
        <f>COUNTIF(A3:A3,"=X")</f>
        <v>0</v>
      </c>
      <c r="D2" s="86">
        <f>COUNTA(B3:B3)-COUNTIF(A3:A3,"=NA")</f>
        <v>1</v>
      </c>
    </row>
    <row r="3" spans="1:4" x14ac:dyDescent="0.3">
      <c r="A3" s="38"/>
      <c r="B3" s="8" t="s">
        <v>151</v>
      </c>
      <c r="C3" s="4"/>
      <c r="D3" s="4"/>
    </row>
    <row r="4" spans="1:4" x14ac:dyDescent="0.3">
      <c r="A4" s="65" t="s">
        <v>185</v>
      </c>
      <c r="B4" s="65"/>
      <c r="C4" s="86">
        <f>COUNTIF(A5:A8,"=X")</f>
        <v>0</v>
      </c>
      <c r="D4" s="86">
        <f>COUNTA(B5:B8)-COUNTIF(A5:A8,"=NA")</f>
        <v>4</v>
      </c>
    </row>
    <row r="5" spans="1:4" ht="43.2" x14ac:dyDescent="0.3">
      <c r="A5" s="38"/>
      <c r="B5" s="8" t="s">
        <v>160</v>
      </c>
      <c r="C5" s="4"/>
      <c r="D5" s="4"/>
    </row>
    <row r="6" spans="1:4" ht="28.8" x14ac:dyDescent="0.3">
      <c r="A6" s="38"/>
      <c r="B6" s="8" t="s">
        <v>282</v>
      </c>
      <c r="C6" s="4"/>
      <c r="D6" s="4"/>
    </row>
    <row r="7" spans="1:4" x14ac:dyDescent="0.3">
      <c r="A7" s="38"/>
      <c r="B7" s="8" t="s">
        <v>153</v>
      </c>
      <c r="C7" s="4"/>
      <c r="D7" s="4"/>
    </row>
    <row r="8" spans="1:4" ht="28.8" x14ac:dyDescent="0.3">
      <c r="A8" s="38"/>
      <c r="B8" s="8" t="s">
        <v>152</v>
      </c>
      <c r="C8" s="4"/>
      <c r="D8" s="4"/>
    </row>
    <row r="9" spans="1:4" x14ac:dyDescent="0.3">
      <c r="A9" s="65" t="s">
        <v>186</v>
      </c>
      <c r="B9" s="65"/>
      <c r="C9" s="86">
        <f>COUNTIF(A10:A16,"=X")</f>
        <v>0</v>
      </c>
      <c r="D9" s="86">
        <f>COUNTA(B10:B16)-COUNTIF(A10:A16,"=NA")</f>
        <v>7</v>
      </c>
    </row>
    <row r="10" spans="1:4" ht="57.6" x14ac:dyDescent="0.3">
      <c r="A10" s="38"/>
      <c r="B10" s="8" t="s">
        <v>283</v>
      </c>
      <c r="C10" s="4"/>
      <c r="D10" s="4"/>
    </row>
    <row r="11" spans="1:4" x14ac:dyDescent="0.3">
      <c r="A11" s="38"/>
      <c r="B11" s="8" t="s">
        <v>158</v>
      </c>
      <c r="C11" s="4"/>
      <c r="D11" s="4"/>
    </row>
    <row r="12" spans="1:4" x14ac:dyDescent="0.3">
      <c r="A12" s="38"/>
      <c r="B12" s="8" t="s">
        <v>156</v>
      </c>
      <c r="C12" s="4"/>
      <c r="D12" s="4"/>
    </row>
    <row r="13" spans="1:4" ht="28.8" x14ac:dyDescent="0.3">
      <c r="A13" s="38"/>
      <c r="B13" s="8" t="s">
        <v>157</v>
      </c>
      <c r="C13" s="4"/>
      <c r="D13" s="4"/>
    </row>
    <row r="14" spans="1:4" x14ac:dyDescent="0.3">
      <c r="A14" s="38"/>
      <c r="B14" s="8" t="s">
        <v>155</v>
      </c>
      <c r="C14" s="4"/>
      <c r="D14" s="4"/>
    </row>
    <row r="15" spans="1:4" x14ac:dyDescent="0.3">
      <c r="A15" s="38"/>
      <c r="B15" s="8" t="s">
        <v>159</v>
      </c>
      <c r="C15" s="4"/>
      <c r="D15" s="4"/>
    </row>
    <row r="16" spans="1:4" x14ac:dyDescent="0.3">
      <c r="A16" s="40"/>
      <c r="B16" s="8" t="s">
        <v>154</v>
      </c>
      <c r="C16" s="4"/>
      <c r="D16" s="4"/>
    </row>
    <row r="17" spans="1:4" x14ac:dyDescent="0.3">
      <c r="A17" s="70" t="s">
        <v>224</v>
      </c>
      <c r="B17" s="71"/>
      <c r="C17" s="86">
        <f>COUNTIF(A18:A20,"=X")</f>
        <v>0</v>
      </c>
      <c r="D17" s="86">
        <f>COUNTA(B18:B20)-COUNTIF(A18:A20,"=NA")</f>
        <v>3</v>
      </c>
    </row>
    <row r="18" spans="1:4" x14ac:dyDescent="0.3">
      <c r="A18" s="40"/>
      <c r="B18" s="15" t="s">
        <v>216</v>
      </c>
      <c r="C18" s="4"/>
      <c r="D18" s="4"/>
    </row>
    <row r="19" spans="1:4" x14ac:dyDescent="0.3">
      <c r="A19" s="40"/>
      <c r="B19" s="15" t="s">
        <v>217</v>
      </c>
      <c r="C19" s="4"/>
      <c r="D19" s="4"/>
    </row>
    <row r="20" spans="1:4" x14ac:dyDescent="0.3">
      <c r="A20" s="40"/>
      <c r="B20" s="15" t="s">
        <v>218</v>
      </c>
      <c r="C20" s="4"/>
      <c r="D20" s="4"/>
    </row>
  </sheetData>
  <sortState xmlns:xlrd2="http://schemas.microsoft.com/office/spreadsheetml/2017/richdata2" ref="B18:B20">
    <sortCondition ref="B18:B20"/>
  </sortState>
  <mergeCells count="5">
    <mergeCell ref="A2:B2"/>
    <mergeCell ref="A4:B4"/>
    <mergeCell ref="A9:B9"/>
    <mergeCell ref="A1:B1"/>
    <mergeCell ref="A17:B17"/>
  </mergeCells>
  <conditionalFormatting sqref="A1:A1048576">
    <cfRule type="cellIs" dxfId="15" priority="1" operator="equal">
      <formula>"na"</formula>
    </cfRule>
    <cfRule type="cellIs" dxfId="1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9357-6991-404F-8117-21C65022A095}">
  <sheetPr>
    <pageSetUpPr fitToPage="1"/>
  </sheetPr>
  <dimension ref="A1:D20"/>
  <sheetViews>
    <sheetView topLeftCell="A10" workbookViewId="0">
      <selection sqref="A1:B20"/>
    </sheetView>
  </sheetViews>
  <sheetFormatPr baseColWidth="10" defaultRowHeight="14.4" x14ac:dyDescent="0.3"/>
  <cols>
    <col min="1" max="1" width="6.6640625" style="31" customWidth="1"/>
    <col min="2" max="2" width="96.6640625" customWidth="1"/>
    <col min="3" max="4" width="5.6640625" customWidth="1"/>
  </cols>
  <sheetData>
    <row r="1" spans="1:4" ht="21.6" thickBot="1" x14ac:dyDescent="0.45">
      <c r="A1" s="88" t="s">
        <v>247</v>
      </c>
      <c r="B1" s="89"/>
      <c r="C1" s="4"/>
      <c r="D1" s="4"/>
    </row>
    <row r="2" spans="1:4" x14ac:dyDescent="0.3">
      <c r="A2" s="64" t="s">
        <v>187</v>
      </c>
      <c r="B2" s="64"/>
      <c r="C2" s="86">
        <f>COUNTIF(A3:A6,"=X")</f>
        <v>0</v>
      </c>
      <c r="D2" s="86">
        <f>COUNTA(B3:B6)-COUNTIF(A3:A6,"=NA")</f>
        <v>4</v>
      </c>
    </row>
    <row r="3" spans="1:4" ht="28.8" x14ac:dyDescent="0.3">
      <c r="A3" s="38"/>
      <c r="B3" s="8" t="s">
        <v>102</v>
      </c>
      <c r="C3" s="4"/>
      <c r="D3" s="4"/>
    </row>
    <row r="4" spans="1:4" ht="28.8" x14ac:dyDescent="0.3">
      <c r="A4" s="38"/>
      <c r="B4" s="8" t="s">
        <v>284</v>
      </c>
      <c r="C4" s="4"/>
      <c r="D4" s="4"/>
    </row>
    <row r="5" spans="1:4" ht="28.8" x14ac:dyDescent="0.3">
      <c r="A5" s="38"/>
      <c r="B5" s="8" t="s">
        <v>95</v>
      </c>
      <c r="C5" s="4"/>
      <c r="D5" s="4"/>
    </row>
    <row r="6" spans="1:4" x14ac:dyDescent="0.3">
      <c r="A6" s="38"/>
      <c r="B6" s="8" t="s">
        <v>96</v>
      </c>
      <c r="C6" s="4"/>
      <c r="D6" s="4"/>
    </row>
    <row r="7" spans="1:4" x14ac:dyDescent="0.3">
      <c r="A7" s="65" t="s">
        <v>188</v>
      </c>
      <c r="B7" s="65"/>
      <c r="C7" s="86">
        <f>COUNTIF(A8:A8,"=X")</f>
        <v>0</v>
      </c>
      <c r="D7" s="86">
        <f>COUNTA(B8:B8)-COUNTIF(A8:A8,"=NA")</f>
        <v>1</v>
      </c>
    </row>
    <row r="8" spans="1:4" ht="28.8" x14ac:dyDescent="0.3">
      <c r="A8" s="38"/>
      <c r="B8" s="8" t="s">
        <v>285</v>
      </c>
      <c r="C8" s="4"/>
      <c r="D8" s="4"/>
    </row>
    <row r="9" spans="1:4" x14ac:dyDescent="0.3">
      <c r="A9" s="65" t="s">
        <v>189</v>
      </c>
      <c r="B9" s="65"/>
      <c r="C9" s="86">
        <f>COUNTIF(A10:A11,"=X")</f>
        <v>0</v>
      </c>
      <c r="D9" s="86">
        <f>COUNTA(B10:B11)-COUNTIF(A10:A11,"=NA")</f>
        <v>2</v>
      </c>
    </row>
    <row r="10" spans="1:4" ht="43.2" x14ac:dyDescent="0.3">
      <c r="A10" s="38"/>
      <c r="B10" s="8" t="s">
        <v>286</v>
      </c>
      <c r="C10" s="4"/>
      <c r="D10" s="4"/>
    </row>
    <row r="11" spans="1:4" ht="28.8" x14ac:dyDescent="0.3">
      <c r="A11" s="38"/>
      <c r="B11" s="8" t="s">
        <v>101</v>
      </c>
      <c r="C11" s="4"/>
      <c r="D11" s="4"/>
    </row>
    <row r="12" spans="1:4" x14ac:dyDescent="0.3">
      <c r="A12" s="65" t="s">
        <v>190</v>
      </c>
      <c r="B12" s="65"/>
      <c r="C12" s="86">
        <f>COUNTIF(A13:A17,"=X")</f>
        <v>0</v>
      </c>
      <c r="D12" s="86">
        <f>COUNTA(B13:B17)-COUNTIF(A13:A17,"=NA")</f>
        <v>5</v>
      </c>
    </row>
    <row r="13" spans="1:4" x14ac:dyDescent="0.3">
      <c r="A13" s="38"/>
      <c r="B13" s="8" t="s">
        <v>98</v>
      </c>
      <c r="C13" s="4"/>
      <c r="D13" s="4"/>
    </row>
    <row r="14" spans="1:4" ht="30" customHeight="1" x14ac:dyDescent="0.3">
      <c r="A14" s="38"/>
      <c r="B14" s="8" t="s">
        <v>287</v>
      </c>
      <c r="C14" s="4"/>
      <c r="D14" s="4"/>
    </row>
    <row r="15" spans="1:4" ht="15" customHeight="1" x14ac:dyDescent="0.3">
      <c r="A15" s="38"/>
      <c r="B15" s="8" t="s">
        <v>288</v>
      </c>
      <c r="C15" s="4"/>
      <c r="D15" s="4"/>
    </row>
    <row r="16" spans="1:4" ht="15" customHeight="1" x14ac:dyDescent="0.3">
      <c r="A16" s="38"/>
      <c r="B16" s="8" t="s">
        <v>289</v>
      </c>
      <c r="C16" s="4"/>
      <c r="D16" s="4"/>
    </row>
    <row r="17" spans="1:4" x14ac:dyDescent="0.3">
      <c r="A17" s="38"/>
      <c r="B17" s="8" t="s">
        <v>97</v>
      </c>
      <c r="C17" s="4"/>
      <c r="D17" s="4"/>
    </row>
    <row r="18" spans="1:4" x14ac:dyDescent="0.3">
      <c r="A18" s="65" t="s">
        <v>191</v>
      </c>
      <c r="B18" s="65"/>
      <c r="C18" s="86">
        <f>COUNTIF(A19:A20,"=X")</f>
        <v>0</v>
      </c>
      <c r="D18" s="86">
        <f>COUNTA(B19:B20)-COUNTIF(A19:A20,"=NA")</f>
        <v>2</v>
      </c>
    </row>
    <row r="19" spans="1:4" x14ac:dyDescent="0.3">
      <c r="A19" s="38"/>
      <c r="B19" s="8" t="s">
        <v>99</v>
      </c>
      <c r="C19" s="4"/>
      <c r="D19" s="4"/>
    </row>
    <row r="20" spans="1:4" ht="28.8" x14ac:dyDescent="0.3">
      <c r="A20" s="38"/>
      <c r="B20" s="8" t="s">
        <v>100</v>
      </c>
      <c r="C20" s="4"/>
      <c r="D20" s="4"/>
    </row>
  </sheetData>
  <sortState xmlns:xlrd2="http://schemas.microsoft.com/office/spreadsheetml/2017/richdata2" ref="B13:B17">
    <sortCondition ref="B13:B17"/>
  </sortState>
  <mergeCells count="6">
    <mergeCell ref="A18:B18"/>
    <mergeCell ref="A1:B1"/>
    <mergeCell ref="A2:B2"/>
    <mergeCell ref="A7:B7"/>
    <mergeCell ref="A9:B9"/>
    <mergeCell ref="A12:B12"/>
  </mergeCells>
  <conditionalFormatting sqref="A1:A1048576">
    <cfRule type="cellIs" dxfId="13" priority="1" operator="equal">
      <formula>"na"</formula>
    </cfRule>
    <cfRule type="cellIs" dxfId="1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General Report</vt:lpstr>
      <vt:lpstr>1. Input Validation</vt:lpstr>
      <vt:lpstr>2. Output Encoding</vt:lpstr>
      <vt:lpstr>3. Access control</vt:lpstr>
      <vt:lpstr>4. Authentication</vt:lpstr>
      <vt:lpstr>5. Cryptographic</vt:lpstr>
      <vt:lpstr>6. Communication security</vt:lpstr>
      <vt:lpstr>7. General coding practices</vt:lpstr>
      <vt:lpstr>8. Data Protection</vt:lpstr>
      <vt:lpstr>9. Session</vt:lpstr>
      <vt:lpstr>10. Error handling</vt:lpstr>
      <vt:lpstr>11. File management</vt:lpstr>
      <vt:lpstr>12. Memory management</vt:lpstr>
      <vt:lpstr>13. System configuration</vt:lpstr>
      <vt:lpstr>14. Database 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Redondo</dc:creator>
  <cp:lastModifiedBy>Jose Redondo</cp:lastModifiedBy>
  <cp:lastPrinted>2021-10-10T10:45:23Z</cp:lastPrinted>
  <dcterms:created xsi:type="dcterms:W3CDTF">2020-10-09T04:32:36Z</dcterms:created>
  <dcterms:modified xsi:type="dcterms:W3CDTF">2022-01-18T20:39:16Z</dcterms:modified>
</cp:coreProperties>
</file>