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joseafonso/Desktop/PlasmaSurface/Experimental_data_CO/"/>
    </mc:Choice>
  </mc:AlternateContent>
  <xr:revisionPtr revIDLastSave="0" documentId="13_ncr:1_{0743E6E7-BDA9-8F48-8503-D727E52BB614}" xr6:coauthVersionLast="47" xr6:coauthVersionMax="47" xr10:uidLastSave="{00000000-0000-0000-0000-000000000000}"/>
  <bookViews>
    <workbookView xWindow="0" yWindow="760" windowWidth="20720" windowHeight="13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S3" i="1"/>
  <c r="S4" i="1"/>
  <c r="S5" i="1"/>
  <c r="S6" i="1"/>
  <c r="S7" i="1"/>
  <c r="S8" i="1"/>
  <c r="S9" i="1"/>
  <c r="Q9" i="1" s="1"/>
  <c r="S10" i="1"/>
  <c r="Q10" i="1" s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Q3" i="1"/>
  <c r="Q4" i="1"/>
  <c r="Q5" i="1"/>
  <c r="Q6" i="1"/>
  <c r="Q7" i="1"/>
  <c r="Q8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M22" i="1" s="1"/>
  <c r="H22" i="1" s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  <c r="M2" i="1"/>
  <c r="H2" i="1" s="1"/>
  <c r="H4" i="1"/>
  <c r="H12" i="1"/>
  <c r="H13" i="1"/>
  <c r="H14" i="1"/>
  <c r="H20" i="1"/>
  <c r="H21" i="1"/>
  <c r="H28" i="1"/>
  <c r="H29" i="1"/>
  <c r="H30" i="1"/>
  <c r="H36" i="1"/>
  <c r="M3" i="1"/>
  <c r="H3" i="1" s="1"/>
  <c r="M4" i="1"/>
  <c r="M5" i="1"/>
  <c r="H5" i="1" s="1"/>
  <c r="M6" i="1"/>
  <c r="H6" i="1" s="1"/>
  <c r="M7" i="1"/>
  <c r="H7" i="1" s="1"/>
  <c r="M8" i="1"/>
  <c r="H8" i="1" s="1"/>
  <c r="M9" i="1"/>
  <c r="H9" i="1" s="1"/>
  <c r="M10" i="1"/>
  <c r="H10" i="1" s="1"/>
  <c r="M11" i="1"/>
  <c r="H11" i="1" s="1"/>
  <c r="M12" i="1"/>
  <c r="M13" i="1"/>
  <c r="M14" i="1"/>
  <c r="M15" i="1"/>
  <c r="H15" i="1" s="1"/>
  <c r="M16" i="1"/>
  <c r="H16" i="1" s="1"/>
  <c r="M17" i="1"/>
  <c r="H17" i="1" s="1"/>
  <c r="M18" i="1"/>
  <c r="H18" i="1" s="1"/>
  <c r="M19" i="1"/>
  <c r="H19" i="1" s="1"/>
  <c r="M20" i="1"/>
  <c r="M21" i="1"/>
  <c r="M23" i="1"/>
  <c r="H23" i="1" s="1"/>
  <c r="M24" i="1"/>
  <c r="H24" i="1" s="1"/>
  <c r="M25" i="1"/>
  <c r="H25" i="1" s="1"/>
  <c r="M26" i="1"/>
  <c r="H26" i="1" s="1"/>
  <c r="M27" i="1"/>
  <c r="H27" i="1" s="1"/>
  <c r="M28" i="1"/>
  <c r="M29" i="1"/>
  <c r="M30" i="1"/>
  <c r="M31" i="1"/>
  <c r="H31" i="1" s="1"/>
  <c r="M32" i="1"/>
  <c r="H32" i="1" s="1"/>
  <c r="M33" i="1"/>
  <c r="H33" i="1" s="1"/>
  <c r="M34" i="1"/>
  <c r="H34" i="1" s="1"/>
  <c r="M35" i="1"/>
  <c r="H35" i="1" s="1"/>
  <c r="M36" i="1"/>
</calcChain>
</file>

<file path=xl/sharedStrings.xml><?xml version="1.0" encoding="utf-8"?>
<sst xmlns="http://schemas.openxmlformats.org/spreadsheetml/2006/main" count="19" uniqueCount="19">
  <si>
    <t>Pressure(torr)</t>
  </si>
  <si>
    <t>Current(mA)</t>
  </si>
  <si>
    <t>Flow(sccm)</t>
  </si>
  <si>
    <t>Twall</t>
  </si>
  <si>
    <t>fracCO2</t>
  </si>
  <si>
    <t>fracO2</t>
  </si>
  <si>
    <t>lossFreqExp</t>
  </si>
  <si>
    <t>TgasExp</t>
  </si>
  <si>
    <t>TnwExp</t>
  </si>
  <si>
    <t>recProbExp</t>
  </si>
  <si>
    <t>ENest(Td)</t>
  </si>
  <si>
    <t>E field (V/cm)</t>
  </si>
  <si>
    <t>Power (W)</t>
  </si>
  <si>
    <t>N_gas (m-3)</t>
  </si>
  <si>
    <t>Power density (ev/m3)</t>
  </si>
  <si>
    <t>Volume (m3)</t>
  </si>
  <si>
    <t>OmeanExp(cm-3)</t>
  </si>
  <si>
    <t>COmeanExp(m-3)</t>
  </si>
  <si>
    <t>v_th (m,s-1)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</si>
</sst>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1" xfId="0" applyFont="1" applyBorder="1"/>
    <xf numFmtId="0" fontId="0" fillId="2" borderId="0" xfId="0" applyFill="1"/>
    <xf numFmtId="164" fontId="0" fillId="2" borderId="0" xfId="0" applyNumberFormat="1" applyFill="1"/>
    <xf numFmtId="11" fontId="0" fillId="2" borderId="0" xfId="0" applyNumberFormat="1" applyFill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G1" zoomScale="97" workbookViewId="0">
      <selection activeCell="T15" sqref="T15"/>
    </sheetView>
  </sheetViews>
  <sheetFormatPr baseColWidth="10" defaultColWidth="8.6640625" defaultRowHeight="15" x14ac:dyDescent="0.2"/>
  <cols>
    <col min="1" max="1" width="12" bestFit="1" customWidth="1"/>
    <col min="2" max="2" width="10.83203125" bestFit="1" customWidth="1"/>
    <col min="3" max="3" width="10" bestFit="1" customWidth="1"/>
    <col min="4" max="4" width="5.33203125" bestFit="1" customWidth="1"/>
    <col min="5" max="5" width="7.6640625" bestFit="1" customWidth="1"/>
    <col min="6" max="6" width="6.5" bestFit="1" customWidth="1"/>
    <col min="7" max="7" width="18.33203125" bestFit="1" customWidth="1"/>
    <col min="8" max="8" width="10.1640625" bestFit="1" customWidth="1"/>
    <col min="9" max="9" width="9.33203125" bestFit="1" customWidth="1"/>
    <col min="10" max="10" width="9" bestFit="1" customWidth="1"/>
    <col min="11" max="11" width="9.33203125" bestFit="1" customWidth="1"/>
    <col min="12" max="12" width="14.83203125" bestFit="1" customWidth="1"/>
    <col min="13" max="14" width="11.6640625" bestFit="1" customWidth="1"/>
    <col min="15" max="15" width="9.6640625" bestFit="1" customWidth="1"/>
    <col min="16" max="16" width="11.6640625" bestFit="1" customWidth="1"/>
    <col min="17" max="17" width="19.5" bestFit="1" customWidth="1"/>
    <col min="18" max="18" width="15" bestFit="1" customWidth="1"/>
    <col min="19" max="19" width="11.6640625" bestFit="1" customWidth="1"/>
    <col min="21" max="21" width="12.1640625" bestFit="1" customWidth="1"/>
  </cols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3" t="s">
        <v>7</v>
      </c>
      <c r="J1" s="3" t="s">
        <v>10</v>
      </c>
      <c r="K1" s="3" t="s">
        <v>8</v>
      </c>
      <c r="L1" s="3" t="s">
        <v>16</v>
      </c>
      <c r="M1" s="3" t="s">
        <v>18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17</v>
      </c>
      <c r="S1" s="7" t="s">
        <v>15</v>
      </c>
    </row>
    <row r="2" spans="1:19" x14ac:dyDescent="0.2">
      <c r="A2">
        <v>0.3</v>
      </c>
      <c r="B2">
        <v>10</v>
      </c>
      <c r="C2">
        <v>7.4</v>
      </c>
      <c r="D2">
        <v>50</v>
      </c>
      <c r="E2">
        <v>1</v>
      </c>
      <c r="F2">
        <v>0</v>
      </c>
      <c r="G2">
        <v>21.152073732718801</v>
      </c>
      <c r="H2">
        <f>2*G2*0.01/M2</f>
        <v>6.3511310213746361E-4</v>
      </c>
      <c r="I2">
        <v>351.33928571428498</v>
      </c>
      <c r="J2">
        <f>(N2*100/P2)*1E+21</f>
        <v>102.07754473661633</v>
      </c>
      <c r="K2" s="1">
        <f>D2+273.15+0.45*(I2-D2-273.15)</f>
        <v>335.83517857142823</v>
      </c>
      <c r="L2" s="2">
        <v>181384248210023</v>
      </c>
      <c r="M2">
        <f>SQRT(8*K2*1380/(PI()*2.66))</f>
        <v>666.08840729412805</v>
      </c>
      <c r="N2">
        <v>8.42056</v>
      </c>
      <c r="O2">
        <f t="shared" ref="O2:O36" si="0">B2*0.001*N2*17</f>
        <v>1.4314952000000001</v>
      </c>
      <c r="P2">
        <f>(A2*133.32)/(1.38E-23*I2)</f>
        <v>8.2491796033368479E+21</v>
      </c>
      <c r="Q2">
        <f>O2/(S2*1.6E-19)</f>
        <v>1.6752171845023629E+23</v>
      </c>
      <c r="R2" s="2">
        <v>2.5491000000000001E+21</v>
      </c>
      <c r="S2">
        <f>17*PI()*0.000001</f>
        <v>5.3407075111026487E-5</v>
      </c>
    </row>
    <row r="3" spans="1:19" x14ac:dyDescent="0.2">
      <c r="A3">
        <v>0.4</v>
      </c>
      <c r="B3">
        <v>10</v>
      </c>
      <c r="C3">
        <v>7.4</v>
      </c>
      <c r="D3">
        <v>50</v>
      </c>
      <c r="E3">
        <v>1</v>
      </c>
      <c r="F3">
        <v>0</v>
      </c>
      <c r="G3">
        <v>18.456221198156602</v>
      </c>
      <c r="H3">
        <f t="shared" ref="H3:H36" si="1">2*G3*0.01/M3</f>
        <v>5.5169769655210926E-4</v>
      </c>
      <c r="I3">
        <v>358.03571428571399</v>
      </c>
      <c r="J3">
        <f t="shared" ref="J3:J36" si="2">(N3*100/P3)*1E+21</f>
        <v>95.112743406036969</v>
      </c>
      <c r="K3" s="1">
        <f t="shared" ref="K3:K36" si="3">D3+273.15+0.45*(I3-D3-273.15)</f>
        <v>338.84857142857129</v>
      </c>
      <c r="L3" s="2">
        <v>248210023866348</v>
      </c>
      <c r="M3">
        <f t="shared" ref="M3:M36" si="4">SQRT(8*K3*1380/(PI()*2.66))</f>
        <v>669.07008361646717</v>
      </c>
      <c r="N3">
        <v>10.265700000000001</v>
      </c>
      <c r="O3">
        <f t="shared" si="0"/>
        <v>1.7451690000000002</v>
      </c>
      <c r="P3">
        <f t="shared" ref="P3:P36" si="5">(A3*133.32)/(1.38E-23*I3)</f>
        <v>1.0793190935704226E+22</v>
      </c>
      <c r="Q3">
        <f t="shared" ref="Q3:Q36" si="6">O3/(S3*1.6E-19)</f>
        <v>2.0422961241230877E+23</v>
      </c>
      <c r="R3" s="2">
        <v>2.5491000000000001E+21</v>
      </c>
      <c r="S3">
        <f t="shared" ref="S3:S36" si="7">17*PI()*0.000001</f>
        <v>5.3407075111026487E-5</v>
      </c>
    </row>
    <row r="4" spans="1:19" x14ac:dyDescent="0.2">
      <c r="A4">
        <v>0.6</v>
      </c>
      <c r="B4">
        <v>10</v>
      </c>
      <c r="C4">
        <v>7.4</v>
      </c>
      <c r="D4">
        <v>50</v>
      </c>
      <c r="E4">
        <v>1</v>
      </c>
      <c r="F4">
        <v>0</v>
      </c>
      <c r="G4">
        <v>13.2027649769585</v>
      </c>
      <c r="H4">
        <f t="shared" si="1"/>
        <v>3.9291690480422079E-4</v>
      </c>
      <c r="I4">
        <v>364.73214285714198</v>
      </c>
      <c r="J4">
        <f t="shared" si="2"/>
        <v>83.873920662155314</v>
      </c>
      <c r="K4" s="1">
        <f t="shared" si="3"/>
        <v>341.8619642857139</v>
      </c>
      <c r="L4" s="2">
        <v>477326968973747</v>
      </c>
      <c r="M4">
        <f t="shared" si="4"/>
        <v>672.03853107501493</v>
      </c>
      <c r="N4">
        <v>13.329700000000001</v>
      </c>
      <c r="O4">
        <f t="shared" si="0"/>
        <v>2.2660489999999998</v>
      </c>
      <c r="P4">
        <f t="shared" si="5"/>
        <v>1.5892544303123873E+22</v>
      </c>
      <c r="Q4">
        <f t="shared" si="6"/>
        <v>2.6518595561650465E+23</v>
      </c>
      <c r="R4" s="2">
        <v>4.1714599999999999E+21</v>
      </c>
      <c r="S4">
        <f t="shared" si="7"/>
        <v>5.3407075111026487E-5</v>
      </c>
    </row>
    <row r="5" spans="1:19" x14ac:dyDescent="0.2">
      <c r="A5">
        <v>0.8</v>
      </c>
      <c r="B5">
        <v>10</v>
      </c>
      <c r="C5">
        <v>7.4</v>
      </c>
      <c r="D5">
        <v>50</v>
      </c>
      <c r="E5">
        <v>1</v>
      </c>
      <c r="F5">
        <v>0</v>
      </c>
      <c r="G5">
        <v>10.8525345622119</v>
      </c>
      <c r="H5">
        <f t="shared" si="1"/>
        <v>3.2155947403694968E-4</v>
      </c>
      <c r="I5">
        <v>371.42857142857099</v>
      </c>
      <c r="J5">
        <f t="shared" si="2"/>
        <v>77.104379902275852</v>
      </c>
      <c r="K5" s="1">
        <f t="shared" si="3"/>
        <v>344.87535714285696</v>
      </c>
      <c r="L5" s="2">
        <v>610978520286396</v>
      </c>
      <c r="M5">
        <f t="shared" si="4"/>
        <v>674.99392420108632</v>
      </c>
      <c r="N5">
        <v>16.043900000000001</v>
      </c>
      <c r="O5">
        <f t="shared" si="0"/>
        <v>2.7274630000000002</v>
      </c>
      <c r="P5">
        <f t="shared" si="5"/>
        <v>2.0808026755852868E+22</v>
      </c>
      <c r="Q5">
        <f t="shared" si="6"/>
        <v>3.1918324893400744E+23</v>
      </c>
      <c r="R5" s="2">
        <v>5.2781499999999995E+21</v>
      </c>
      <c r="S5">
        <f t="shared" si="7"/>
        <v>5.3407075111026487E-5</v>
      </c>
    </row>
    <row r="6" spans="1:19" x14ac:dyDescent="0.2">
      <c r="A6">
        <v>1</v>
      </c>
      <c r="B6">
        <v>10</v>
      </c>
      <c r="C6">
        <v>7.4</v>
      </c>
      <c r="D6">
        <v>50</v>
      </c>
      <c r="E6">
        <v>1</v>
      </c>
      <c r="F6">
        <v>0</v>
      </c>
      <c r="G6">
        <v>8.5023041474654306</v>
      </c>
      <c r="H6">
        <f t="shared" si="1"/>
        <v>2.4974962230070642E-4</v>
      </c>
      <c r="I6">
        <v>384.82142857142799</v>
      </c>
      <c r="J6">
        <f t="shared" si="2"/>
        <v>73.863529035939195</v>
      </c>
      <c r="K6" s="1">
        <f t="shared" si="3"/>
        <v>350.90214285714256</v>
      </c>
      <c r="L6" s="2">
        <v>840095465393794</v>
      </c>
      <c r="M6">
        <f t="shared" si="4"/>
        <v>680.86622667468055</v>
      </c>
      <c r="N6">
        <v>18.543299999999999</v>
      </c>
      <c r="O6">
        <f t="shared" si="0"/>
        <v>3.152361</v>
      </c>
      <c r="P6">
        <f t="shared" si="5"/>
        <v>2.5104811863209962E+22</v>
      </c>
      <c r="Q6">
        <f t="shared" si="6"/>
        <v>3.6890723202949285E+23</v>
      </c>
      <c r="R6" s="2">
        <v>6.2006999999999996E+21</v>
      </c>
      <c r="S6">
        <f t="shared" si="7"/>
        <v>5.3407075111026487E-5</v>
      </c>
    </row>
    <row r="7" spans="1:19" x14ac:dyDescent="0.2">
      <c r="A7">
        <v>2</v>
      </c>
      <c r="B7">
        <v>10</v>
      </c>
      <c r="C7">
        <v>7.4</v>
      </c>
      <c r="D7">
        <v>50</v>
      </c>
      <c r="E7">
        <v>1</v>
      </c>
      <c r="F7">
        <v>0</v>
      </c>
      <c r="G7">
        <v>7.3271889400921602</v>
      </c>
      <c r="H7">
        <f t="shared" si="1"/>
        <v>2.090400649384435E-4</v>
      </c>
      <c r="I7">
        <v>431.69642857142799</v>
      </c>
      <c r="J7">
        <f t="shared" si="2"/>
        <v>61.351231536099966</v>
      </c>
      <c r="K7" s="1">
        <f t="shared" si="3"/>
        <v>371.99589285714256</v>
      </c>
      <c r="L7" s="2">
        <v>983293556085919</v>
      </c>
      <c r="M7">
        <f t="shared" si="4"/>
        <v>701.03201912511986</v>
      </c>
      <c r="N7">
        <v>27.459399999999999</v>
      </c>
      <c r="O7">
        <f t="shared" si="0"/>
        <v>4.6680980000000005</v>
      </c>
      <c r="P7">
        <f t="shared" si="5"/>
        <v>4.4757699743716617E+22</v>
      </c>
      <c r="Q7">
        <f t="shared" si="6"/>
        <v>5.4628740554219895E+23</v>
      </c>
      <c r="R7" s="2">
        <v>1.1024799999999999E+22</v>
      </c>
      <c r="S7">
        <f t="shared" si="7"/>
        <v>5.3407075111026487E-5</v>
      </c>
    </row>
    <row r="8" spans="1:19" x14ac:dyDescent="0.2">
      <c r="A8">
        <v>3</v>
      </c>
      <c r="B8">
        <v>10</v>
      </c>
      <c r="C8">
        <v>7.4</v>
      </c>
      <c r="D8">
        <v>50</v>
      </c>
      <c r="E8">
        <v>1</v>
      </c>
      <c r="F8">
        <v>0</v>
      </c>
      <c r="G8">
        <v>9.8847926267281103</v>
      </c>
      <c r="H8">
        <f t="shared" si="1"/>
        <v>2.7718389739389755E-4</v>
      </c>
      <c r="I8">
        <v>460.71428571428498</v>
      </c>
      <c r="J8">
        <f t="shared" si="2"/>
        <v>54.071352706699166</v>
      </c>
      <c r="K8" s="1">
        <f t="shared" si="3"/>
        <v>385.05392857142823</v>
      </c>
      <c r="L8" s="2">
        <v>649164677804296</v>
      </c>
      <c r="M8">
        <f t="shared" si="4"/>
        <v>713.22993288323198</v>
      </c>
      <c r="N8">
        <v>34.0152</v>
      </c>
      <c r="O8">
        <f t="shared" si="0"/>
        <v>5.7825839999999999</v>
      </c>
      <c r="P8">
        <f t="shared" si="5"/>
        <v>6.2907987866531943E+22</v>
      </c>
      <c r="Q8">
        <f t="shared" si="6"/>
        <v>6.7671090253242976E+23</v>
      </c>
      <c r="R8" s="2">
        <v>1.48608E+22</v>
      </c>
      <c r="S8">
        <f t="shared" si="7"/>
        <v>5.3407075111026487E-5</v>
      </c>
    </row>
    <row r="9" spans="1:19" x14ac:dyDescent="0.2">
      <c r="A9">
        <v>4</v>
      </c>
      <c r="B9">
        <v>10</v>
      </c>
      <c r="C9">
        <v>7.4</v>
      </c>
      <c r="D9">
        <v>50</v>
      </c>
      <c r="E9">
        <v>1</v>
      </c>
      <c r="F9">
        <v>0</v>
      </c>
      <c r="G9">
        <v>13.824884792626699</v>
      </c>
      <c r="H9">
        <f t="shared" si="1"/>
        <v>3.8295364586844001E-4</v>
      </c>
      <c r="I9">
        <v>481.91964285714198</v>
      </c>
      <c r="J9">
        <f t="shared" si="2"/>
        <v>46.943777228727257</v>
      </c>
      <c r="K9" s="1">
        <f t="shared" si="3"/>
        <v>394.5963392857139</v>
      </c>
      <c r="L9" s="2">
        <v>811455847255370</v>
      </c>
      <c r="M9">
        <f t="shared" si="4"/>
        <v>722.01348344786891</v>
      </c>
      <c r="N9">
        <v>37.642600000000002</v>
      </c>
      <c r="O9">
        <f t="shared" si="0"/>
        <v>6.399242000000001</v>
      </c>
      <c r="P9">
        <f t="shared" si="5"/>
        <v>8.0186559800229715E+22</v>
      </c>
      <c r="Q9">
        <f t="shared" si="6"/>
        <v>7.4887573260387257E+23</v>
      </c>
      <c r="R9" s="2">
        <v>1.8632099999999999E+22</v>
      </c>
      <c r="S9">
        <f t="shared" si="7"/>
        <v>5.3407075111026487E-5</v>
      </c>
    </row>
    <row r="10" spans="1:19" x14ac:dyDescent="0.2">
      <c r="A10">
        <v>0.4</v>
      </c>
      <c r="B10">
        <v>20</v>
      </c>
      <c r="C10">
        <v>7.4</v>
      </c>
      <c r="D10">
        <v>50</v>
      </c>
      <c r="E10">
        <v>1</v>
      </c>
      <c r="F10">
        <v>0</v>
      </c>
      <c r="G10">
        <v>23.018433179723498</v>
      </c>
      <c r="H10">
        <f t="shared" si="1"/>
        <v>6.7809526364587974E-4</v>
      </c>
      <c r="I10">
        <v>380.35714285714198</v>
      </c>
      <c r="J10">
        <f t="shared" si="2"/>
        <v>92.78796238105933</v>
      </c>
      <c r="K10" s="1">
        <f t="shared" si="3"/>
        <v>348.8932142857139</v>
      </c>
      <c r="L10" s="2">
        <v>372315035799522</v>
      </c>
      <c r="M10">
        <f t="shared" si="4"/>
        <v>678.91443617999869</v>
      </c>
      <c r="N10">
        <v>9.4270600000000009</v>
      </c>
      <c r="O10">
        <f t="shared" si="0"/>
        <v>3.2052004000000003</v>
      </c>
      <c r="P10">
        <f t="shared" si="5"/>
        <v>1.0159787711777938E+22</v>
      </c>
      <c r="Q10">
        <f t="shared" si="6"/>
        <v>3.7509079945597076E+23</v>
      </c>
      <c r="R10" s="2">
        <v>3.1010499999999999E+21</v>
      </c>
      <c r="S10">
        <f t="shared" si="7"/>
        <v>5.3407075111026487E-5</v>
      </c>
    </row>
    <row r="11" spans="1:19" x14ac:dyDescent="0.2">
      <c r="A11">
        <v>0.6</v>
      </c>
      <c r="B11">
        <v>20</v>
      </c>
      <c r="C11">
        <v>7.4</v>
      </c>
      <c r="D11">
        <v>50</v>
      </c>
      <c r="E11">
        <v>1</v>
      </c>
      <c r="F11">
        <v>0</v>
      </c>
      <c r="G11">
        <v>16.382488479262602</v>
      </c>
      <c r="H11">
        <f t="shared" si="1"/>
        <v>4.795121744052657E-4</v>
      </c>
      <c r="I11">
        <v>390.40178571428498</v>
      </c>
      <c r="J11">
        <f t="shared" si="2"/>
        <v>84.1315555383662</v>
      </c>
      <c r="K11" s="1">
        <f t="shared" si="3"/>
        <v>353.41330357142823</v>
      </c>
      <c r="L11" s="2">
        <v>773269689737470</v>
      </c>
      <c r="M11">
        <f t="shared" si="4"/>
        <v>683.29812479033069</v>
      </c>
      <c r="N11">
        <v>12.4915</v>
      </c>
      <c r="O11">
        <f t="shared" si="0"/>
        <v>4.2471100000000002</v>
      </c>
      <c r="P11">
        <f t="shared" si="5"/>
        <v>1.4847579983593135E+22</v>
      </c>
      <c r="Q11">
        <f t="shared" si="6"/>
        <v>4.9702099290810269E+23</v>
      </c>
      <c r="R11" s="2">
        <v>4.8007199999999995E+21</v>
      </c>
      <c r="S11">
        <f t="shared" si="7"/>
        <v>5.3407075111026487E-5</v>
      </c>
    </row>
    <row r="12" spans="1:19" x14ac:dyDescent="0.2">
      <c r="A12">
        <v>0.8</v>
      </c>
      <c r="B12">
        <v>20</v>
      </c>
      <c r="C12">
        <v>7.4</v>
      </c>
      <c r="D12">
        <v>50</v>
      </c>
      <c r="E12">
        <v>1</v>
      </c>
      <c r="F12">
        <v>0</v>
      </c>
      <c r="G12">
        <v>16.589861751152</v>
      </c>
      <c r="H12">
        <f t="shared" si="1"/>
        <v>4.8015389482725199E-4</v>
      </c>
      <c r="I12">
        <v>408.25892857142799</v>
      </c>
      <c r="J12">
        <f t="shared" si="2"/>
        <v>82.491729770075111</v>
      </c>
      <c r="K12" s="1">
        <f t="shared" si="3"/>
        <v>361.44901785714256</v>
      </c>
      <c r="L12" s="2">
        <v>1078758949880660</v>
      </c>
      <c r="M12">
        <f t="shared" si="4"/>
        <v>691.02268792886241</v>
      </c>
      <c r="N12">
        <v>15.616400000000001</v>
      </c>
      <c r="O12">
        <f t="shared" si="0"/>
        <v>5.3095759999999999</v>
      </c>
      <c r="P12">
        <f t="shared" si="5"/>
        <v>1.8930867425773198E+22</v>
      </c>
      <c r="Q12">
        <f t="shared" si="6"/>
        <v>6.2135681332506857E+23</v>
      </c>
      <c r="R12" s="2">
        <v>5.9207700000000002E+21</v>
      </c>
      <c r="S12">
        <f t="shared" si="7"/>
        <v>5.3407075111026487E-5</v>
      </c>
    </row>
    <row r="13" spans="1:19" x14ac:dyDescent="0.2">
      <c r="A13">
        <v>1</v>
      </c>
      <c r="B13">
        <v>20</v>
      </c>
      <c r="C13">
        <v>7.4</v>
      </c>
      <c r="D13">
        <v>50</v>
      </c>
      <c r="E13">
        <v>1</v>
      </c>
      <c r="F13">
        <v>0</v>
      </c>
      <c r="G13">
        <v>12.096774193548301</v>
      </c>
      <c r="H13">
        <f t="shared" si="1"/>
        <v>3.4675574837694524E-4</v>
      </c>
      <c r="I13">
        <v>423.88392857142799</v>
      </c>
      <c r="J13">
        <f t="shared" si="2"/>
        <v>77.9797248898996</v>
      </c>
      <c r="K13" s="1">
        <f t="shared" si="3"/>
        <v>368.48026785714256</v>
      </c>
      <c r="L13" s="2">
        <v>1374701670644390</v>
      </c>
      <c r="M13">
        <f t="shared" si="4"/>
        <v>697.71153038814805</v>
      </c>
      <c r="N13">
        <v>17.772600000000001</v>
      </c>
      <c r="O13">
        <f t="shared" si="0"/>
        <v>6.0426840000000004</v>
      </c>
      <c r="P13">
        <f t="shared" si="5"/>
        <v>2.2791308926895193E+22</v>
      </c>
      <c r="Q13">
        <f t="shared" si="6"/>
        <v>7.071492853987548E+23</v>
      </c>
      <c r="R13" s="2">
        <v>6.9225999999999997E+21</v>
      </c>
      <c r="S13">
        <f t="shared" si="7"/>
        <v>5.3407075111026487E-5</v>
      </c>
    </row>
    <row r="14" spans="1:19" x14ac:dyDescent="0.2">
      <c r="A14">
        <v>2</v>
      </c>
      <c r="B14">
        <v>20</v>
      </c>
      <c r="C14">
        <v>7.4</v>
      </c>
      <c r="D14">
        <v>50</v>
      </c>
      <c r="E14">
        <v>1</v>
      </c>
      <c r="F14">
        <v>0</v>
      </c>
      <c r="G14">
        <v>10.1612903225806</v>
      </c>
      <c r="H14">
        <f t="shared" si="1"/>
        <v>2.8075715595754107E-4</v>
      </c>
      <c r="I14">
        <v>486.38392857142799</v>
      </c>
      <c r="J14">
        <f t="shared" si="2"/>
        <v>65.466116644030393</v>
      </c>
      <c r="K14" s="1">
        <f t="shared" si="3"/>
        <v>396.60526785714256</v>
      </c>
      <c r="L14" s="2">
        <v>1766109785202860</v>
      </c>
      <c r="M14">
        <f t="shared" si="4"/>
        <v>723.84907076899538</v>
      </c>
      <c r="N14">
        <v>26.006599999999999</v>
      </c>
      <c r="O14">
        <f t="shared" si="0"/>
        <v>8.8422440000000009</v>
      </c>
      <c r="P14">
        <f t="shared" si="5"/>
        <v>3.9725282838158753E+22</v>
      </c>
      <c r="Q14">
        <f t="shared" si="6"/>
        <v>1.0347697357534215E+24</v>
      </c>
      <c r="R14" s="2">
        <v>1.2265399999999999E+22</v>
      </c>
      <c r="S14">
        <f t="shared" si="7"/>
        <v>5.3407075111026487E-5</v>
      </c>
    </row>
    <row r="15" spans="1:19" x14ac:dyDescent="0.2">
      <c r="A15">
        <v>3</v>
      </c>
      <c r="B15">
        <v>20</v>
      </c>
      <c r="C15">
        <v>7.4</v>
      </c>
      <c r="D15">
        <v>50</v>
      </c>
      <c r="E15">
        <v>1</v>
      </c>
      <c r="F15">
        <v>0</v>
      </c>
      <c r="G15">
        <v>13.064516129032199</v>
      </c>
      <c r="H15">
        <f t="shared" si="1"/>
        <v>3.5280296092876759E-4</v>
      </c>
      <c r="I15">
        <v>527.67857142857099</v>
      </c>
      <c r="J15">
        <f t="shared" si="2"/>
        <v>59.18953753857523</v>
      </c>
      <c r="K15" s="1">
        <f t="shared" si="3"/>
        <v>415.18785714285696</v>
      </c>
      <c r="L15" s="2">
        <v>1708830548926010</v>
      </c>
      <c r="M15">
        <f t="shared" si="4"/>
        <v>740.61261247010793</v>
      </c>
      <c r="N15">
        <v>32.509700000000002</v>
      </c>
      <c r="O15">
        <f t="shared" si="0"/>
        <v>11.053298000000002</v>
      </c>
      <c r="P15">
        <f t="shared" si="5"/>
        <v>5.4924740675347654E+22</v>
      </c>
      <c r="Q15">
        <f t="shared" si="6"/>
        <v>1.2935198633586477E+24</v>
      </c>
      <c r="R15" s="2">
        <v>1.6629199999999999E+22</v>
      </c>
      <c r="S15">
        <f t="shared" si="7"/>
        <v>5.3407075111026487E-5</v>
      </c>
    </row>
    <row r="16" spans="1:19" x14ac:dyDescent="0.2">
      <c r="A16">
        <v>4</v>
      </c>
      <c r="B16">
        <v>20</v>
      </c>
      <c r="C16">
        <v>7.4</v>
      </c>
      <c r="D16">
        <v>50</v>
      </c>
      <c r="E16">
        <v>1</v>
      </c>
      <c r="F16">
        <v>0</v>
      </c>
      <c r="G16">
        <v>16.589861751152</v>
      </c>
      <c r="H16">
        <f t="shared" si="1"/>
        <v>4.4086220010465033E-4</v>
      </c>
      <c r="I16">
        <v>557.8125</v>
      </c>
      <c r="J16">
        <f t="shared" si="2"/>
        <v>54.180601759394698</v>
      </c>
      <c r="K16" s="1">
        <f t="shared" si="3"/>
        <v>428.74812499999996</v>
      </c>
      <c r="L16" s="2">
        <v>1489260143198090</v>
      </c>
      <c r="M16">
        <f t="shared" si="4"/>
        <v>752.60985165949614</v>
      </c>
      <c r="N16">
        <v>37.534599999999998</v>
      </c>
      <c r="O16">
        <f t="shared" si="0"/>
        <v>12.761763999999999</v>
      </c>
      <c r="P16">
        <f t="shared" si="5"/>
        <v>6.9276823772987442E+22</v>
      </c>
      <c r="Q16">
        <f t="shared" si="6"/>
        <v>1.4934542817442635E+24</v>
      </c>
      <c r="R16" s="2">
        <v>2.0529399999999999E+22</v>
      </c>
      <c r="S16">
        <f t="shared" si="7"/>
        <v>5.3407075111026487E-5</v>
      </c>
    </row>
    <row r="17" spans="1:19" x14ac:dyDescent="0.2">
      <c r="A17">
        <v>5</v>
      </c>
      <c r="B17">
        <v>20</v>
      </c>
      <c r="C17">
        <v>7.4</v>
      </c>
      <c r="D17">
        <v>50</v>
      </c>
      <c r="E17">
        <v>1</v>
      </c>
      <c r="F17">
        <v>0</v>
      </c>
      <c r="G17">
        <v>17.626728110599</v>
      </c>
      <c r="H17">
        <f t="shared" si="1"/>
        <v>4.6065708568743887E-4</v>
      </c>
      <c r="I17">
        <v>590.17857142857099</v>
      </c>
      <c r="J17">
        <f t="shared" si="2"/>
        <v>52.077532443422882</v>
      </c>
      <c r="K17" s="1">
        <f t="shared" si="3"/>
        <v>443.31285714285696</v>
      </c>
      <c r="L17" s="2">
        <v>1374701670644390</v>
      </c>
      <c r="M17">
        <f t="shared" si="4"/>
        <v>765.28631202077884</v>
      </c>
      <c r="N17">
        <v>42.623899999999999</v>
      </c>
      <c r="O17">
        <f t="shared" si="0"/>
        <v>14.492125999999999</v>
      </c>
      <c r="P17">
        <f t="shared" si="5"/>
        <v>8.1847003880813054E+22</v>
      </c>
      <c r="Q17">
        <f t="shared" si="6"/>
        <v>1.6959510947136594E+24</v>
      </c>
      <c r="R17" s="2">
        <v>2.4570499999999998E+22</v>
      </c>
      <c r="S17">
        <f t="shared" si="7"/>
        <v>5.3407075111026487E-5</v>
      </c>
    </row>
    <row r="18" spans="1:19" x14ac:dyDescent="0.2">
      <c r="A18">
        <v>0.3</v>
      </c>
      <c r="B18">
        <v>30</v>
      </c>
      <c r="C18">
        <v>7.4</v>
      </c>
      <c r="D18">
        <v>50</v>
      </c>
      <c r="E18">
        <v>1</v>
      </c>
      <c r="F18">
        <v>0</v>
      </c>
      <c r="G18">
        <v>31.866359447004601</v>
      </c>
      <c r="H18">
        <f t="shared" si="1"/>
        <v>9.4353761478592566E-4</v>
      </c>
      <c r="I18">
        <v>372.5</v>
      </c>
      <c r="J18">
        <f t="shared" si="2"/>
        <v>106.91651353885389</v>
      </c>
      <c r="K18" s="1">
        <f t="shared" si="3"/>
        <v>345.35749999999996</v>
      </c>
      <c r="L18" s="2">
        <v>362768496420047</v>
      </c>
      <c r="M18">
        <f t="shared" si="4"/>
        <v>675.46558711884722</v>
      </c>
      <c r="N18">
        <v>8.3187099999999994</v>
      </c>
      <c r="O18">
        <f t="shared" si="0"/>
        <v>4.2425420999999996</v>
      </c>
      <c r="P18">
        <f t="shared" si="5"/>
        <v>7.7805660927925294E+21</v>
      </c>
      <c r="Q18">
        <f t="shared" si="6"/>
        <v>4.9648643124299274E+23</v>
      </c>
      <c r="R18" s="2">
        <v>2.4570499999999998E+22</v>
      </c>
      <c r="S18">
        <f t="shared" si="7"/>
        <v>5.3407075111026487E-5</v>
      </c>
    </row>
    <row r="19" spans="1:19" x14ac:dyDescent="0.2">
      <c r="A19">
        <v>0.8</v>
      </c>
      <c r="B19">
        <v>30</v>
      </c>
      <c r="C19">
        <v>7.4</v>
      </c>
      <c r="D19">
        <v>50</v>
      </c>
      <c r="E19">
        <v>1</v>
      </c>
      <c r="F19">
        <v>0</v>
      </c>
      <c r="G19">
        <v>17.972350230414701</v>
      </c>
      <c r="H19">
        <f t="shared" si="1"/>
        <v>5.0931318676805822E-4</v>
      </c>
      <c r="I19">
        <v>442.85714285714198</v>
      </c>
      <c r="J19">
        <f t="shared" si="2"/>
        <v>85.411935836440634</v>
      </c>
      <c r="K19" s="1">
        <f t="shared" si="3"/>
        <v>377.0182142857139</v>
      </c>
      <c r="L19" s="2">
        <v>1403341288782810</v>
      </c>
      <c r="M19">
        <f t="shared" si="4"/>
        <v>705.74847450786035</v>
      </c>
      <c r="N19">
        <v>14.906000000000001</v>
      </c>
      <c r="O19">
        <f t="shared" si="0"/>
        <v>7.6020600000000007</v>
      </c>
      <c r="P19">
        <f t="shared" si="5"/>
        <v>1.7451893408134676E+22</v>
      </c>
      <c r="Q19">
        <f t="shared" si="6"/>
        <v>8.896363431479221E+23</v>
      </c>
      <c r="R19" s="2">
        <v>5.9519600000000003E+21</v>
      </c>
      <c r="S19">
        <f t="shared" si="7"/>
        <v>5.3407075111026487E-5</v>
      </c>
    </row>
    <row r="20" spans="1:19" x14ac:dyDescent="0.2">
      <c r="A20">
        <v>1</v>
      </c>
      <c r="B20">
        <v>30</v>
      </c>
      <c r="C20">
        <v>7.4</v>
      </c>
      <c r="D20">
        <v>50</v>
      </c>
      <c r="E20">
        <v>1</v>
      </c>
      <c r="F20">
        <v>0</v>
      </c>
      <c r="G20">
        <v>14.3087557603686</v>
      </c>
      <c r="H20">
        <f t="shared" si="1"/>
        <v>4.0228902578294258E-4</v>
      </c>
      <c r="I20">
        <v>456.25</v>
      </c>
      <c r="J20">
        <f t="shared" si="2"/>
        <v>80.496318913141309</v>
      </c>
      <c r="K20" s="1">
        <f t="shared" si="3"/>
        <v>383.04499999999996</v>
      </c>
      <c r="L20" s="2">
        <v>1804295942720760</v>
      </c>
      <c r="M20">
        <f t="shared" si="4"/>
        <v>711.3669448238428</v>
      </c>
      <c r="N20">
        <v>17.044699999999999</v>
      </c>
      <c r="O20">
        <f t="shared" si="0"/>
        <v>8.6927969999999988</v>
      </c>
      <c r="P20">
        <f t="shared" si="5"/>
        <v>2.1174508636092911E+22</v>
      </c>
      <c r="Q20">
        <f t="shared" si="6"/>
        <v>1.0172805969444105E+24</v>
      </c>
      <c r="R20" s="2">
        <v>6.95616E+21</v>
      </c>
      <c r="S20">
        <f t="shared" si="7"/>
        <v>5.3407075111026487E-5</v>
      </c>
    </row>
    <row r="21" spans="1:19" x14ac:dyDescent="0.2">
      <c r="A21">
        <v>2</v>
      </c>
      <c r="B21">
        <v>30</v>
      </c>
      <c r="C21">
        <v>7.4</v>
      </c>
      <c r="D21">
        <v>50</v>
      </c>
      <c r="E21">
        <v>1</v>
      </c>
      <c r="F21">
        <v>0</v>
      </c>
      <c r="G21">
        <v>13.824884792626699</v>
      </c>
      <c r="H21">
        <f t="shared" si="1"/>
        <v>3.7311086794577874E-4</v>
      </c>
      <c r="I21">
        <v>528.79464285714198</v>
      </c>
      <c r="J21">
        <f t="shared" si="2"/>
        <v>68.824419527332083</v>
      </c>
      <c r="K21" s="1">
        <f t="shared" si="3"/>
        <v>415.6900892857139</v>
      </c>
      <c r="L21" s="2">
        <v>2386634844868730</v>
      </c>
      <c r="M21">
        <f t="shared" si="4"/>
        <v>741.06041824735917</v>
      </c>
      <c r="N21">
        <v>25.1479</v>
      </c>
      <c r="O21">
        <f t="shared" si="0"/>
        <v>12.825429</v>
      </c>
      <c r="P21">
        <f t="shared" si="5"/>
        <v>3.6539211187989852E+22</v>
      </c>
      <c r="Q21">
        <f t="shared" si="6"/>
        <v>1.5009047225177529E+24</v>
      </c>
      <c r="R21" s="2">
        <v>1.2549000000000001E+22</v>
      </c>
      <c r="S21">
        <f t="shared" si="7"/>
        <v>5.3407075111026487E-5</v>
      </c>
    </row>
    <row r="22" spans="1:19" x14ac:dyDescent="0.2">
      <c r="A22" s="4">
        <v>3</v>
      </c>
      <c r="B22" s="4">
        <v>30</v>
      </c>
      <c r="C22" s="4">
        <v>7.4</v>
      </c>
      <c r="D22" s="4">
        <v>50</v>
      </c>
      <c r="E22" s="4">
        <v>1</v>
      </c>
      <c r="F22" s="4">
        <v>0</v>
      </c>
      <c r="G22" s="4">
        <v>17.004608294930801</v>
      </c>
      <c r="H22" s="4">
        <f t="shared" si="1"/>
        <v>4.4642624229820536E-4</v>
      </c>
      <c r="I22" s="4">
        <v>581.25</v>
      </c>
      <c r="J22" s="4">
        <f t="shared" si="2"/>
        <v>62.529690875337529</v>
      </c>
      <c r="K22" s="5">
        <f t="shared" si="3"/>
        <v>439.29499999999996</v>
      </c>
      <c r="L22" s="6">
        <v>2424821002386630</v>
      </c>
      <c r="M22" s="4">
        <f t="shared" si="4"/>
        <v>761.81042616988464</v>
      </c>
      <c r="N22" s="4">
        <v>31.178899999999999</v>
      </c>
      <c r="O22" s="4">
        <f>B22*0.001*N22*17</f>
        <v>15.901238999999999</v>
      </c>
      <c r="P22" s="4">
        <f t="shared" si="5"/>
        <v>4.9862552594670403E+22</v>
      </c>
      <c r="Q22" s="4">
        <f t="shared" si="6"/>
        <v>1.8608535206879608E+24</v>
      </c>
      <c r="R22" s="2">
        <v>1.7406900000000001E+22</v>
      </c>
      <c r="S22">
        <f t="shared" si="7"/>
        <v>5.3407075111026487E-5</v>
      </c>
    </row>
    <row r="23" spans="1:19" x14ac:dyDescent="0.2">
      <c r="A23">
        <v>4</v>
      </c>
      <c r="B23">
        <v>30</v>
      </c>
      <c r="C23">
        <v>7.4</v>
      </c>
      <c r="D23">
        <v>50</v>
      </c>
      <c r="E23">
        <v>1</v>
      </c>
      <c r="F23">
        <v>0</v>
      </c>
      <c r="G23">
        <v>19.423963133640498</v>
      </c>
      <c r="H23">
        <f t="shared" si="1"/>
        <v>5.0113897675594244E-4</v>
      </c>
      <c r="I23">
        <v>615.84821428571399</v>
      </c>
      <c r="J23">
        <f t="shared" si="2"/>
        <v>57.77264614910149</v>
      </c>
      <c r="K23" s="1">
        <f t="shared" si="3"/>
        <v>454.86419642857129</v>
      </c>
      <c r="L23" s="2">
        <v>2071599045346060</v>
      </c>
      <c r="M23">
        <f t="shared" si="4"/>
        <v>775.19267247496816</v>
      </c>
      <c r="N23">
        <v>36.251399999999997</v>
      </c>
      <c r="O23">
        <f t="shared" si="0"/>
        <v>18.488213999999996</v>
      </c>
      <c r="P23">
        <f t="shared" si="5"/>
        <v>6.2748380793293125E+22</v>
      </c>
      <c r="Q23">
        <f t="shared" si="6"/>
        <v>2.1635960640005751E+24</v>
      </c>
      <c r="R23" s="2">
        <v>2.1214000000000001E+22</v>
      </c>
      <c r="S23">
        <f t="shared" si="7"/>
        <v>5.3407075111026487E-5</v>
      </c>
    </row>
    <row r="24" spans="1:19" x14ac:dyDescent="0.2">
      <c r="A24">
        <v>5</v>
      </c>
      <c r="B24">
        <v>30</v>
      </c>
      <c r="C24">
        <v>7.4</v>
      </c>
      <c r="D24">
        <v>50</v>
      </c>
      <c r="E24">
        <v>1</v>
      </c>
      <c r="F24">
        <v>0</v>
      </c>
      <c r="G24">
        <v>20.599078341013801</v>
      </c>
      <c r="H24">
        <f t="shared" si="1"/>
        <v>5.2230986731720199E-4</v>
      </c>
      <c r="I24">
        <v>651.5625</v>
      </c>
      <c r="J24">
        <f t="shared" si="2"/>
        <v>56.08827698863638</v>
      </c>
      <c r="K24" s="1">
        <f t="shared" si="3"/>
        <v>470.93562499999996</v>
      </c>
      <c r="L24" s="2">
        <v>1928400954653930</v>
      </c>
      <c r="M24">
        <f t="shared" si="4"/>
        <v>788.76849280367344</v>
      </c>
      <c r="N24">
        <v>41.581699999999998</v>
      </c>
      <c r="O24">
        <f t="shared" si="0"/>
        <v>21.206666999999996</v>
      </c>
      <c r="P24">
        <f t="shared" si="5"/>
        <v>7.4136169325409222E+22</v>
      </c>
      <c r="Q24">
        <f t="shared" si="6"/>
        <v>2.4817249114365987E+24</v>
      </c>
      <c r="R24" s="2">
        <v>2.5250699999999999E+22</v>
      </c>
      <c r="S24">
        <f t="shared" si="7"/>
        <v>5.3407075111026487E-5</v>
      </c>
    </row>
    <row r="25" spans="1:19" x14ac:dyDescent="0.2">
      <c r="A25">
        <v>0.6</v>
      </c>
      <c r="B25">
        <v>40</v>
      </c>
      <c r="C25">
        <v>7.4</v>
      </c>
      <c r="D25">
        <v>50</v>
      </c>
      <c r="E25">
        <v>1</v>
      </c>
      <c r="F25">
        <v>0</v>
      </c>
      <c r="G25">
        <v>24.193548387096701</v>
      </c>
      <c r="H25">
        <f t="shared" si="1"/>
        <v>6.9828658533027047E-4</v>
      </c>
      <c r="I25">
        <v>412.72321428571399</v>
      </c>
      <c r="J25">
        <f t="shared" si="2"/>
        <v>82.955168100515365</v>
      </c>
      <c r="K25" s="1">
        <f t="shared" si="3"/>
        <v>363.45794642857129</v>
      </c>
      <c r="L25" s="2">
        <v>1164677804295940</v>
      </c>
      <c r="M25">
        <f t="shared" si="4"/>
        <v>692.94037420620975</v>
      </c>
      <c r="N25">
        <v>11.650700000000001</v>
      </c>
      <c r="O25">
        <f t="shared" si="0"/>
        <v>7.9224760000000005</v>
      </c>
      <c r="P25">
        <f t="shared" si="5"/>
        <v>1.4044574035318747E+22</v>
      </c>
      <c r="Q25">
        <f t="shared" si="6"/>
        <v>9.2713324774037264E+23</v>
      </c>
      <c r="R25" s="2">
        <v>5.0812000000000005E+21</v>
      </c>
      <c r="S25">
        <f t="shared" si="7"/>
        <v>5.3407075111026487E-5</v>
      </c>
    </row>
    <row r="26" spans="1:19" x14ac:dyDescent="0.2">
      <c r="A26">
        <v>0.8</v>
      </c>
      <c r="B26">
        <v>40</v>
      </c>
      <c r="C26">
        <v>7.4</v>
      </c>
      <c r="D26">
        <v>50</v>
      </c>
      <c r="E26">
        <v>1</v>
      </c>
      <c r="F26">
        <v>0</v>
      </c>
      <c r="G26">
        <v>22.119815668202701</v>
      </c>
      <c r="H26">
        <f t="shared" si="1"/>
        <v>6.1429153788250198E-4</v>
      </c>
      <c r="I26">
        <v>477.455357142857</v>
      </c>
      <c r="J26">
        <f t="shared" si="2"/>
        <v>87.602206777597374</v>
      </c>
      <c r="K26" s="1">
        <f t="shared" si="3"/>
        <v>392.58741071428562</v>
      </c>
      <c r="L26" s="2">
        <v>1708830548926010</v>
      </c>
      <c r="M26">
        <f t="shared" si="4"/>
        <v>720.17321757193565</v>
      </c>
      <c r="N26">
        <v>14.180400000000001</v>
      </c>
      <c r="O26">
        <f t="shared" si="0"/>
        <v>9.642672000000001</v>
      </c>
      <c r="P26">
        <f t="shared" si="5"/>
        <v>1.6187263451023442E+22</v>
      </c>
      <c r="Q26">
        <f t="shared" si="6"/>
        <v>1.1284403775101564E+24</v>
      </c>
      <c r="R26" s="2">
        <v>5.9225699999999999E+21</v>
      </c>
      <c r="S26">
        <f t="shared" si="7"/>
        <v>5.3407075111026487E-5</v>
      </c>
    </row>
    <row r="27" spans="1:19" x14ac:dyDescent="0.2">
      <c r="A27">
        <v>1</v>
      </c>
      <c r="B27">
        <v>40</v>
      </c>
      <c r="C27">
        <v>7.4</v>
      </c>
      <c r="D27">
        <v>50</v>
      </c>
      <c r="E27">
        <v>1</v>
      </c>
      <c r="F27">
        <v>0</v>
      </c>
      <c r="G27">
        <v>17.695852534562199</v>
      </c>
      <c r="H27">
        <f t="shared" si="1"/>
        <v>4.8801153724634713E-4</v>
      </c>
      <c r="I27">
        <v>489.73214285714198</v>
      </c>
      <c r="J27">
        <f t="shared" si="2"/>
        <v>83.764539487430753</v>
      </c>
      <c r="K27" s="1">
        <f t="shared" si="3"/>
        <v>398.1119642857139</v>
      </c>
      <c r="L27" s="2">
        <v>2214797136038180</v>
      </c>
      <c r="M27">
        <f t="shared" si="4"/>
        <v>725.22271233228548</v>
      </c>
      <c r="N27">
        <v>16.524100000000001</v>
      </c>
      <c r="O27">
        <f t="shared" si="0"/>
        <v>11.236388</v>
      </c>
      <c r="P27">
        <f t="shared" si="5"/>
        <v>1.9726843961793067E+22</v>
      </c>
      <c r="Q27">
        <f t="shared" si="6"/>
        <v>1.3149460975723938E+24</v>
      </c>
      <c r="R27" s="2">
        <v>7.1755599999999997E+21</v>
      </c>
      <c r="S27">
        <f t="shared" si="7"/>
        <v>5.3407075111026487E-5</v>
      </c>
    </row>
    <row r="28" spans="1:19" x14ac:dyDescent="0.2">
      <c r="A28">
        <v>2</v>
      </c>
      <c r="B28">
        <v>40</v>
      </c>
      <c r="C28">
        <v>7.4</v>
      </c>
      <c r="D28">
        <v>50</v>
      </c>
      <c r="E28">
        <v>1</v>
      </c>
      <c r="F28">
        <v>0</v>
      </c>
      <c r="G28">
        <v>17.281105990783399</v>
      </c>
      <c r="H28">
        <f t="shared" si="1"/>
        <v>4.5736016841560354E-4</v>
      </c>
      <c r="I28">
        <v>565.625</v>
      </c>
      <c r="J28">
        <f t="shared" si="2"/>
        <v>71.219887840346559</v>
      </c>
      <c r="K28" s="1">
        <f t="shared" si="3"/>
        <v>432.26374999999996</v>
      </c>
      <c r="L28" s="2">
        <v>3054892601431980</v>
      </c>
      <c r="M28">
        <f t="shared" si="4"/>
        <v>755.6891563447233</v>
      </c>
      <c r="N28">
        <v>24.328700000000001</v>
      </c>
      <c r="O28">
        <f t="shared" si="0"/>
        <v>16.543516000000004</v>
      </c>
      <c r="P28">
        <f t="shared" si="5"/>
        <v>3.4159980783089115E+22</v>
      </c>
      <c r="Q28">
        <f t="shared" si="6"/>
        <v>1.9360164319998975E+24</v>
      </c>
      <c r="R28" s="2">
        <v>1.25786E+22</v>
      </c>
      <c r="S28">
        <f t="shared" si="7"/>
        <v>5.3407075111026487E-5</v>
      </c>
    </row>
    <row r="29" spans="1:19" x14ac:dyDescent="0.2">
      <c r="A29">
        <v>3</v>
      </c>
      <c r="B29">
        <v>40</v>
      </c>
      <c r="C29">
        <v>7.4</v>
      </c>
      <c r="D29">
        <v>50</v>
      </c>
      <c r="E29">
        <v>1</v>
      </c>
      <c r="F29">
        <v>0</v>
      </c>
      <c r="G29">
        <v>19.493087557603602</v>
      </c>
      <c r="H29">
        <f t="shared" si="1"/>
        <v>5.015398738158418E-4</v>
      </c>
      <c r="I29">
        <v>621.42857142857099</v>
      </c>
      <c r="J29">
        <f t="shared" si="2"/>
        <v>64.841456859971686</v>
      </c>
      <c r="K29" s="1">
        <f t="shared" si="3"/>
        <v>457.37535714285696</v>
      </c>
      <c r="L29" s="2">
        <v>3045346062052500</v>
      </c>
      <c r="M29">
        <f t="shared" si="4"/>
        <v>777.32952354496877</v>
      </c>
      <c r="N29">
        <v>30.241199999999999</v>
      </c>
      <c r="O29">
        <f t="shared" si="0"/>
        <v>20.564016000000002</v>
      </c>
      <c r="P29">
        <f t="shared" si="5"/>
        <v>4.6638680659670189E+22</v>
      </c>
      <c r="Q29">
        <f t="shared" si="6"/>
        <v>2.4065182325153129E+24</v>
      </c>
      <c r="R29" s="2">
        <v>1.25786E+22</v>
      </c>
      <c r="S29">
        <f t="shared" si="7"/>
        <v>5.3407075111026487E-5</v>
      </c>
    </row>
    <row r="30" spans="1:19" x14ac:dyDescent="0.2">
      <c r="A30">
        <v>4</v>
      </c>
      <c r="B30">
        <v>40</v>
      </c>
      <c r="C30">
        <v>7.4</v>
      </c>
      <c r="D30">
        <v>50</v>
      </c>
      <c r="E30">
        <v>1</v>
      </c>
      <c r="F30">
        <v>0</v>
      </c>
      <c r="G30">
        <v>21.843317972350199</v>
      </c>
      <c r="H30">
        <f t="shared" si="1"/>
        <v>5.5180295753708489E-4</v>
      </c>
      <c r="I30">
        <v>659.375</v>
      </c>
      <c r="J30">
        <f t="shared" si="2"/>
        <v>60.345810081008111</v>
      </c>
      <c r="K30" s="1">
        <f t="shared" si="3"/>
        <v>474.45124999999996</v>
      </c>
      <c r="L30" s="2">
        <v>2758949880668250</v>
      </c>
      <c r="M30">
        <f t="shared" si="4"/>
        <v>791.707172786662</v>
      </c>
      <c r="N30">
        <v>35.366399999999999</v>
      </c>
      <c r="O30">
        <f t="shared" si="0"/>
        <v>24.049151999999999</v>
      </c>
      <c r="P30">
        <f t="shared" si="5"/>
        <v>5.8606222954873267E+22</v>
      </c>
      <c r="Q30">
        <f t="shared" si="6"/>
        <v>2.8143686896826035E+24</v>
      </c>
      <c r="R30" s="2">
        <v>1.75191E+22</v>
      </c>
      <c r="S30">
        <f t="shared" si="7"/>
        <v>5.3407075111026487E-5</v>
      </c>
    </row>
    <row r="31" spans="1:19" x14ac:dyDescent="0.2">
      <c r="A31">
        <v>5</v>
      </c>
      <c r="B31">
        <v>40</v>
      </c>
      <c r="C31">
        <v>7.4</v>
      </c>
      <c r="D31">
        <v>50</v>
      </c>
      <c r="E31">
        <v>1</v>
      </c>
      <c r="F31">
        <v>0</v>
      </c>
      <c r="G31">
        <v>23.640552995391701</v>
      </c>
      <c r="H31">
        <f t="shared" si="1"/>
        <v>5.8554381102896155E-4</v>
      </c>
      <c r="I31">
        <v>701.78571428571399</v>
      </c>
      <c r="J31">
        <f t="shared" si="2"/>
        <v>59.140246463932094</v>
      </c>
      <c r="K31" s="1">
        <f t="shared" si="3"/>
        <v>493.53607142857129</v>
      </c>
      <c r="L31" s="2">
        <v>2548926014319800</v>
      </c>
      <c r="M31">
        <f t="shared" si="4"/>
        <v>807.47341360670339</v>
      </c>
      <c r="N31">
        <v>40.706600000000002</v>
      </c>
      <c r="O31">
        <f t="shared" si="0"/>
        <v>27.680488000000004</v>
      </c>
      <c r="P31">
        <f t="shared" si="5"/>
        <v>6.8830622856510691E+22</v>
      </c>
      <c r="Q31">
        <f t="shared" si="6"/>
        <v>3.2393283032322741E+24</v>
      </c>
      <c r="R31" s="2">
        <v>2.1368700000000002E+22</v>
      </c>
      <c r="S31">
        <f t="shared" si="7"/>
        <v>5.3407075111026487E-5</v>
      </c>
    </row>
    <row r="32" spans="1:19" x14ac:dyDescent="0.2">
      <c r="A32">
        <v>1</v>
      </c>
      <c r="B32">
        <v>50</v>
      </c>
      <c r="C32">
        <v>7.4</v>
      </c>
      <c r="D32">
        <v>50</v>
      </c>
      <c r="E32">
        <v>1</v>
      </c>
      <c r="F32">
        <v>0</v>
      </c>
      <c r="G32">
        <v>21.428571428571399</v>
      </c>
      <c r="H32">
        <f t="shared" si="1"/>
        <v>5.8399399155055238E-4</v>
      </c>
      <c r="I32">
        <v>510.9375</v>
      </c>
      <c r="J32">
        <f t="shared" si="2"/>
        <v>84.136321866561644</v>
      </c>
      <c r="K32" s="1">
        <f t="shared" si="3"/>
        <v>407.65437499999996</v>
      </c>
      <c r="L32" s="2">
        <v>2310262529832930</v>
      </c>
      <c r="M32">
        <f t="shared" si="4"/>
        <v>733.86273621332202</v>
      </c>
      <c r="N32">
        <v>15.9086</v>
      </c>
      <c r="O32">
        <f t="shared" si="0"/>
        <v>13.522310000000001</v>
      </c>
      <c r="P32">
        <f t="shared" si="5"/>
        <v>1.890812391969153E+22</v>
      </c>
      <c r="Q32">
        <f t="shared" si="6"/>
        <v>1.582457704794829E+24</v>
      </c>
      <c r="R32" s="2">
        <v>7.1188500000000002E+21</v>
      </c>
      <c r="S32">
        <f t="shared" si="7"/>
        <v>5.3407075111026487E-5</v>
      </c>
    </row>
    <row r="33" spans="1:19" x14ac:dyDescent="0.2">
      <c r="A33">
        <v>2</v>
      </c>
      <c r="B33">
        <v>50</v>
      </c>
      <c r="C33">
        <v>7.4</v>
      </c>
      <c r="D33">
        <v>50</v>
      </c>
      <c r="E33">
        <v>1</v>
      </c>
      <c r="F33">
        <v>0</v>
      </c>
      <c r="G33">
        <v>20.184331797235</v>
      </c>
      <c r="H33">
        <f t="shared" si="1"/>
        <v>5.2660339581270764E-4</v>
      </c>
      <c r="I33">
        <v>593.52678571428498</v>
      </c>
      <c r="J33">
        <f t="shared" si="2"/>
        <v>72.832574719525439</v>
      </c>
      <c r="K33" s="1">
        <f t="shared" si="3"/>
        <v>444.81955357142823</v>
      </c>
      <c r="L33" s="2">
        <v>3494033412887820</v>
      </c>
      <c r="M33">
        <f t="shared" si="4"/>
        <v>766.58570596889138</v>
      </c>
      <c r="N33">
        <v>23.71</v>
      </c>
      <c r="O33">
        <f t="shared" si="0"/>
        <v>20.153500000000001</v>
      </c>
      <c r="P33">
        <f t="shared" si="5"/>
        <v>3.2554114819235772E+22</v>
      </c>
      <c r="Q33">
        <f t="shared" si="6"/>
        <v>2.3584773129430243E+24</v>
      </c>
      <c r="R33" s="2">
        <v>1.2934000000000001E+22</v>
      </c>
      <c r="S33">
        <f t="shared" si="7"/>
        <v>5.3407075111026487E-5</v>
      </c>
    </row>
    <row r="34" spans="1:19" x14ac:dyDescent="0.2">
      <c r="A34">
        <v>3</v>
      </c>
      <c r="B34">
        <v>50</v>
      </c>
      <c r="C34">
        <v>7.4</v>
      </c>
      <c r="D34">
        <v>50</v>
      </c>
      <c r="E34">
        <v>1</v>
      </c>
      <c r="F34">
        <v>0</v>
      </c>
      <c r="G34">
        <v>23.2258064516129</v>
      </c>
      <c r="H34">
        <f t="shared" si="1"/>
        <v>5.8703798324902289E-4</v>
      </c>
      <c r="I34">
        <v>658.25892857142799</v>
      </c>
      <c r="J34">
        <f t="shared" si="2"/>
        <v>65.888104547061801</v>
      </c>
      <c r="K34" s="1">
        <f t="shared" si="3"/>
        <v>473.94901785714262</v>
      </c>
      <c r="L34" s="2">
        <v>3675417661097850</v>
      </c>
      <c r="M34">
        <f t="shared" si="4"/>
        <v>791.28802954341234</v>
      </c>
      <c r="N34">
        <v>29.01</v>
      </c>
      <c r="O34">
        <f t="shared" si="0"/>
        <v>24.658500000000004</v>
      </c>
      <c r="P34">
        <f t="shared" si="5"/>
        <v>4.402919191472426E+22</v>
      </c>
      <c r="Q34">
        <f t="shared" si="6"/>
        <v>2.8856780619349276E+24</v>
      </c>
      <c r="R34" s="2">
        <v>1.8092299999999999E+22</v>
      </c>
      <c r="S34">
        <f t="shared" si="7"/>
        <v>5.3407075111026487E-5</v>
      </c>
    </row>
    <row r="35" spans="1:19" x14ac:dyDescent="0.2">
      <c r="A35">
        <v>4</v>
      </c>
      <c r="B35">
        <v>50</v>
      </c>
      <c r="C35">
        <v>7.4</v>
      </c>
      <c r="D35">
        <v>50</v>
      </c>
      <c r="E35">
        <v>1</v>
      </c>
      <c r="F35">
        <v>0</v>
      </c>
      <c r="G35">
        <v>26.267281105990701</v>
      </c>
      <c r="H35">
        <f t="shared" si="1"/>
        <v>6.5093552125913411E-4</v>
      </c>
      <c r="I35">
        <v>700.66964285714198</v>
      </c>
      <c r="J35">
        <f t="shared" si="2"/>
        <v>61.114868999734732</v>
      </c>
      <c r="K35" s="1">
        <f t="shared" si="3"/>
        <v>493.0338392857139</v>
      </c>
      <c r="L35" s="2">
        <v>3455847255369920</v>
      </c>
      <c r="M35">
        <f t="shared" si="4"/>
        <v>807.06245851142705</v>
      </c>
      <c r="N35">
        <v>33.706200000000003</v>
      </c>
      <c r="O35">
        <f t="shared" si="0"/>
        <v>28.650270000000006</v>
      </c>
      <c r="P35">
        <f t="shared" si="5"/>
        <v>5.515220854052113E+22</v>
      </c>
      <c r="Q35">
        <f t="shared" si="6"/>
        <v>3.3528177142775273E+24</v>
      </c>
      <c r="R35" s="2">
        <v>2.1584500000000001E+22</v>
      </c>
      <c r="S35">
        <f t="shared" si="7"/>
        <v>5.3407075111026487E-5</v>
      </c>
    </row>
    <row r="36" spans="1:19" x14ac:dyDescent="0.2">
      <c r="A36">
        <v>5</v>
      </c>
      <c r="B36">
        <v>50</v>
      </c>
      <c r="C36">
        <v>7.4</v>
      </c>
      <c r="D36">
        <v>50</v>
      </c>
      <c r="E36">
        <v>1</v>
      </c>
      <c r="F36">
        <v>0</v>
      </c>
      <c r="G36">
        <v>27.027649769585199</v>
      </c>
      <c r="H36">
        <f t="shared" si="1"/>
        <v>6.5653623828133823E-4</v>
      </c>
      <c r="I36">
        <v>745.3125</v>
      </c>
      <c r="J36">
        <f t="shared" si="2"/>
        <v>60.870658022052226</v>
      </c>
      <c r="K36" s="1">
        <f t="shared" si="3"/>
        <v>513.12312499999996</v>
      </c>
      <c r="L36" s="2">
        <v>3073985680190930</v>
      </c>
      <c r="M36">
        <f t="shared" si="4"/>
        <v>823.34068383909494</v>
      </c>
      <c r="N36">
        <v>39.450800000000001</v>
      </c>
      <c r="O36">
        <f t="shared" si="0"/>
        <v>33.533180000000002</v>
      </c>
      <c r="P36">
        <f t="shared" si="5"/>
        <v>6.4810865007747683E+22</v>
      </c>
      <c r="Q36">
        <f t="shared" si="6"/>
        <v>3.9242436430810903E+24</v>
      </c>
      <c r="R36" s="2">
        <v>2.5804700000000001E+22</v>
      </c>
      <c r="S36">
        <f t="shared" si="7"/>
        <v>5.3407075111026487E-5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Dias</dc:creator>
  <cp:lastModifiedBy>José Filipe Bernardo Afonso</cp:lastModifiedBy>
  <dcterms:created xsi:type="dcterms:W3CDTF">2015-06-05T18:19:34Z</dcterms:created>
  <dcterms:modified xsi:type="dcterms:W3CDTF">2025-05-05T10:07:45Z</dcterms:modified>
</cp:coreProperties>
</file>