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autoCompressPictures="0"/>
  <mc:AlternateContent xmlns:mc="http://schemas.openxmlformats.org/markup-compatibility/2006">
    <mc:Choice Requires="x15">
      <x15ac:absPath xmlns:x15ac="http://schemas.microsoft.com/office/spreadsheetml/2010/11/ac" url="https://usdedeop-my.sharepoint.com/personal/stephanie_miller_ed_gov/Documents/Migrated/CRDC/CRDC 2017-2018/National &amp; State Estimates/Tables/Discipline and Harassment/"/>
    </mc:Choice>
  </mc:AlternateContent>
  <xr:revisionPtr revIDLastSave="3" documentId="13_ncr:1_{5F6C84C0-80F2-413C-B3BD-2AC9DD48769D}" xr6:coauthVersionLast="46" xr6:coauthVersionMax="46" xr10:uidLastSave="{BD2328E4-BCE8-43F0-A792-2AF5ECA86636}"/>
  <bookViews>
    <workbookView xWindow="-120" yWindow="-120" windowWidth="29040" windowHeight="15840" tabRatio="691" xr2:uid="{00000000-000D-0000-FFFF-FFFF00000000}"/>
  </bookViews>
  <sheets>
    <sheet name="Total" sheetId="56" r:id="rId1"/>
    <sheet name="Male" sheetId="57" r:id="rId2"/>
    <sheet name="Female" sheetId="58" r:id="rId3"/>
  </sheets>
  <definedNames>
    <definedName name="_S351">#REF!</definedName>
    <definedName name="_S352">#REF!</definedName>
    <definedName name="_S353">#REF!</definedName>
    <definedName name="_S3534">#REF!</definedName>
    <definedName name="_S354">#REF!</definedName>
    <definedName name="_S355">#REF!</definedName>
    <definedName name="_S3556">#REF!</definedName>
    <definedName name="_S356">#REF!</definedName>
    <definedName name="_S357">#REF!</definedName>
    <definedName name="_S358">#REF!</definedName>
    <definedName name="_S359">#REF!</definedName>
    <definedName name="Enroll_Summary">#REF!</definedName>
    <definedName name="Enroll_Summary_1">#REF!</definedName>
    <definedName name="Enroll_Summary_2">#REF!</definedName>
    <definedName name="Enroll_Summary_3">#REF!</definedName>
    <definedName name="Enroll_Summary_34">#REF!</definedName>
    <definedName name="Enroll_Summary_34_56">#REF!</definedName>
    <definedName name="Enroll_Summary_4">#REF!</definedName>
    <definedName name="Enroll_Summary_5">#REF!</definedName>
    <definedName name="Enroll_Summary_56">#REF!</definedName>
    <definedName name="Enroll_Summary_6">#REF!</definedName>
    <definedName name="Enroll_Summary_7">#REF!</definedName>
    <definedName name="Enroll_Summary_8">#REF!</definedName>
    <definedName name="Enroll_Summary_9">#REF!</definedName>
    <definedName name="Exc_Schools_34_56">#REF!</definedName>
    <definedName name="Exc_Summary_34_56">#REF!</definedName>
    <definedName name="Excluded_Schools">#REF!</definedName>
    <definedName name="Excluded_Summary">#REF!</definedName>
    <definedName name="Incompletes">#REF!</definedName>
    <definedName name="Incompletes_0035">#REF!</definedName>
    <definedName name="Incompletes_0036">#REF!</definedName>
    <definedName name="Incompletes_LEA_0035">#REF!</definedName>
    <definedName name="Incompletes_LEA_0036">#REF!</definedName>
    <definedName name="S351_F">#REF!</definedName>
    <definedName name="S351_M">#REF!</definedName>
    <definedName name="S351_T">#REF!</definedName>
    <definedName name="S352_F">#REF!</definedName>
    <definedName name="S352_M">#REF!</definedName>
    <definedName name="S352_T">#REF!</definedName>
    <definedName name="S353_F">#REF!</definedName>
    <definedName name="S353_M">#REF!</definedName>
    <definedName name="S353_T">#REF!</definedName>
    <definedName name="S3534_F">#REF!</definedName>
    <definedName name="S3534_M">#REF!</definedName>
    <definedName name="S3534_T">#REF!</definedName>
    <definedName name="S354_F">#REF!</definedName>
    <definedName name="S354_M">#REF!</definedName>
    <definedName name="S354_T">#REF!</definedName>
    <definedName name="S355_F">#REF!</definedName>
    <definedName name="S355_M">#REF!</definedName>
    <definedName name="S355_T">#REF!</definedName>
    <definedName name="S3556_F">#REF!</definedName>
    <definedName name="S3556_M">#REF!</definedName>
    <definedName name="S3556_T">#REF!</definedName>
    <definedName name="S356_F">#REF!</definedName>
    <definedName name="S356_M">#REF!</definedName>
    <definedName name="S356_T">#REF!</definedName>
    <definedName name="S357_F">#REF!</definedName>
    <definedName name="S357_M">#REF!</definedName>
    <definedName name="S357_T">#REF!</definedName>
    <definedName name="S358_F">#REF!</definedName>
    <definedName name="S358_M">#REF!</definedName>
    <definedName name="S358_T">#REF!</definedName>
    <definedName name="S359_F">#REF!</definedName>
    <definedName name="S359_M">#REF!</definedName>
    <definedName name="S359_T">#REF!</definedName>
    <definedName name="SCH_351_Female">#REF!</definedName>
    <definedName name="SCH_351_Male">#REF!</definedName>
    <definedName name="SCH_351_Total">#REF!</definedName>
    <definedName name="SCH_352_Female">#REF!</definedName>
    <definedName name="SCH_352_Male">#REF!</definedName>
    <definedName name="SCH_352_Total">#REF!</definedName>
    <definedName name="SCH_353_Female">#REF!</definedName>
    <definedName name="SCH_353_Male">#REF!</definedName>
    <definedName name="SCH_353_Total">#REF!</definedName>
    <definedName name="SCH_3534_Female">#REF!</definedName>
    <definedName name="SCH_3534_Male">#REF!</definedName>
    <definedName name="SCH_3534_Total">#REF!</definedName>
    <definedName name="SCH_354_Female">#REF!</definedName>
    <definedName name="SCH_354_Male">#REF!</definedName>
    <definedName name="SCH_354_Total">#REF!</definedName>
    <definedName name="SCH_355_Female">#REF!</definedName>
    <definedName name="SCH_355_Male">#REF!</definedName>
    <definedName name="SCH_355_Total">#REF!</definedName>
    <definedName name="SCH_3556_Female">#REF!</definedName>
    <definedName name="SCH_3556_Male">#REF!</definedName>
    <definedName name="SCH_3556_Total">#REF!</definedName>
    <definedName name="SCH_356_Female">#REF!</definedName>
    <definedName name="SCH_356_Male">#REF!</definedName>
    <definedName name="SCH_356_Total">#REF!</definedName>
    <definedName name="SCH_357_Female">#REF!</definedName>
    <definedName name="SCH_357_Male">#REF!</definedName>
    <definedName name="SCH_357_Total">#REF!</definedName>
    <definedName name="SCH_358_Female">#REF!</definedName>
    <definedName name="SCH_358_Male">#REF!</definedName>
    <definedName name="SCH_358_Total">#REF!</definedName>
    <definedName name="SCH_359_Female">#REF!</definedName>
    <definedName name="SCH_359_Male">#REF!</definedName>
    <definedName name="SCH_359_Total">#REF!</definedName>
    <definedName name="SCH_361_Female">#REF!</definedName>
    <definedName name="SCH_361_Male">#REF!</definedName>
    <definedName name="SCH_361_Total">Total!$A$6:$Y$59</definedName>
    <definedName name="SCH_362_Female">#REF!</definedName>
    <definedName name="SCH_362_Male">#REF!</definedName>
    <definedName name="SCH_362_Total">#REF!</definedName>
    <definedName name="SCH_363_Female">#REF!</definedName>
    <definedName name="SCH_363_Male">#REF!</definedName>
    <definedName name="SCH_363_Total">#REF!</definedName>
    <definedName name="SCH_3634_Female">#REF!</definedName>
    <definedName name="SCH_3634_Male">#REF!</definedName>
    <definedName name="SCH_3634_Total">#REF!</definedName>
    <definedName name="SCH_364_Female">#REF!</definedName>
    <definedName name="SCH_364_Male">#REF!</definedName>
    <definedName name="SCH_364_Total">#REF!</definedName>
    <definedName name="SCH_365_Female">#REF!</definedName>
    <definedName name="SCH_365_Male">#REF!</definedName>
    <definedName name="SCH_365_Total">#REF!</definedName>
    <definedName name="SCH_3656_Female">#REF!</definedName>
    <definedName name="SCH_3656_Male">#REF!</definedName>
    <definedName name="SCH_3656_Total">#REF!</definedName>
    <definedName name="SCH_366_Female">#REF!</definedName>
    <definedName name="SCH_366_Male">#REF!</definedName>
    <definedName name="SCH_366_Total">#REF!</definedName>
    <definedName name="SCH_367_Female">#REF!</definedName>
    <definedName name="SCH_367_Male">#REF!</definedName>
    <definedName name="SCH_367_Total">#REF!</definedName>
    <definedName name="SCH_368_Female">#REF!</definedName>
    <definedName name="SCH_368_Male">#REF!</definedName>
    <definedName name="SCH_368_Total">#REF!</definedName>
    <definedName name="SCH_369_Female">#REF!</definedName>
    <definedName name="SCH_369_Male">#REF!</definedName>
    <definedName name="SCH_369_Total">#REF!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5" i="57" l="1"/>
  <c r="B65" i="58"/>
  <c r="B2" i="56"/>
  <c r="B65" i="56"/>
  <c r="B2" i="57" l="1"/>
  <c r="B2" i="58"/>
  <c r="H69" i="58" l="1"/>
  <c r="F69" i="58"/>
  <c r="D69" i="58"/>
  <c r="C69" i="58"/>
  <c r="B64" i="58" s="1"/>
  <c r="H69" i="57"/>
  <c r="F69" i="57"/>
  <c r="D69" i="57"/>
  <c r="C69" i="57"/>
  <c r="B64" i="57" l="1"/>
  <c r="C69" i="56"/>
  <c r="B64" i="56" s="1"/>
  <c r="D69" i="56"/>
  <c r="F69" i="56"/>
  <c r="H69" i="56"/>
</calcChain>
</file>

<file path=xl/sharedStrings.xml><?xml version="1.0" encoding="utf-8"?>
<sst xmlns="http://schemas.openxmlformats.org/spreadsheetml/2006/main" count="449" uniqueCount="81">
  <si>
    <t>State</t>
  </si>
  <si>
    <t>Corporal punishment</t>
  </si>
  <si>
    <t>Students With Disabilities Served Only Under Section 504</t>
  </si>
  <si>
    <t>Students  With Disabilities Served Under  IDEA</t>
  </si>
  <si>
    <t xml:space="preserve">Percent of Schools Reporting </t>
  </si>
  <si>
    <t>American Indian or
Alaska Native</t>
  </si>
  <si>
    <t>Asian</t>
  </si>
  <si>
    <t>Hispanic or Latino of any race</t>
  </si>
  <si>
    <t>Black or African American</t>
  </si>
  <si>
    <t>White</t>
  </si>
  <si>
    <t>Native Hawaiian or Other Pacific Islander</t>
  </si>
  <si>
    <t>Two or more races</t>
  </si>
  <si>
    <t>Number</t>
  </si>
  <si>
    <t>Percent </t>
  </si>
  <si>
    <t>Alaska</t>
  </si>
  <si>
    <t>Alabama</t>
  </si>
  <si>
    <t>Arkansas</t>
  </si>
  <si>
    <t>Arizona</t>
  </si>
  <si>
    <t>California</t>
  </si>
  <si>
    <t>Colorado</t>
  </si>
  <si>
    <t>Connecticut</t>
  </si>
  <si>
    <t>District of Columbia</t>
  </si>
  <si>
    <t>Delaware</t>
  </si>
  <si>
    <t>Florida</t>
  </si>
  <si>
    <t>Georgia</t>
  </si>
  <si>
    <t>Hawaii</t>
  </si>
  <si>
    <t>Iowa</t>
  </si>
  <si>
    <t>Idaho</t>
  </si>
  <si>
    <t>Illinois</t>
  </si>
  <si>
    <t>Indiana</t>
  </si>
  <si>
    <t>Kansas</t>
  </si>
  <si>
    <t>Kentucky</t>
  </si>
  <si>
    <t>Louisiana</t>
  </si>
  <si>
    <t>Massachusetts</t>
  </si>
  <si>
    <t>Maryland</t>
  </si>
  <si>
    <t>Maine</t>
  </si>
  <si>
    <t>Michigan</t>
  </si>
  <si>
    <t>Minnesota</t>
  </si>
  <si>
    <t>Missouri</t>
  </si>
  <si>
    <t>Mississippi</t>
  </si>
  <si>
    <t>Montana</t>
  </si>
  <si>
    <t>North Carolina</t>
  </si>
  <si>
    <t>North Dakota</t>
  </si>
  <si>
    <t>Nebraska</t>
  </si>
  <si>
    <t>New Hampshire</t>
  </si>
  <si>
    <t>New Jersey</t>
  </si>
  <si>
    <t>New Mexico</t>
  </si>
  <si>
    <t>Nevada</t>
  </si>
  <si>
    <t>New York</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</si>
  <si>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</si>
  <si>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</si>
  <si>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</si>
  <si>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</si>
  <si>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</si>
  <si>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</si>
  <si>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</si>
  <si>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</si>
  <si>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</si>
  <si>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</si>
  <si>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</si>
  <si>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</si>
  <si>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</si>
  <si>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</si>
  <si>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</si>
  <si>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</si>
  <si>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Number of Schools</t>
  </si>
  <si>
    <t>Total Students</t>
  </si>
  <si>
    <t>English Language Learners</t>
  </si>
  <si>
    <t>Expulsions with and without educational services</t>
  </si>
  <si>
    <r>
      <t>Percent</t>
    </r>
    <r>
      <rPr>
        <b/>
        <vertAlign val="superscript"/>
        <sz val="10"/>
        <rFont val="Arial"/>
        <family val="2"/>
      </rPr>
      <t>2</t>
    </r>
  </si>
  <si>
    <r>
      <rPr>
        <vertAlign val="superscript"/>
        <sz val="10"/>
        <rFont val="Arial"/>
        <family val="2"/>
      </rPr>
      <t>1</t>
    </r>
    <r>
      <rPr>
        <sz val="10"/>
        <rFont val="Arial"/>
        <family val="2"/>
      </rPr>
      <t xml:space="preserve"> Data by race/ethnicity were collected only for students with and without disabilities served under the Individuals with Disabilities Education Act (IDEA), but not for students with disabilities served solely under Section 504 of the Rehabilitation Act of 1973.</t>
    </r>
  </si>
  <si>
    <t xml:space="preserve">  Percentages reflect the race/ethnic composition of students with and without disabilities served under IDEA.</t>
  </si>
  <si>
    <r>
      <rPr>
        <vertAlign val="superscript"/>
        <sz val="10"/>
        <rFont val="Arial"/>
        <family val="2"/>
      </rPr>
      <t>2</t>
    </r>
    <r>
      <rPr>
        <sz val="10"/>
        <rFont val="Arial"/>
        <family val="2"/>
      </rPr>
      <t xml:space="preserve"> Percentage over all public school students with and without disabilities (both students with disabilities served under IDEA and students with disabilities served solely under Section 504).</t>
    </r>
  </si>
  <si>
    <t>50 states, District of Columbia, and Puerto Rico</t>
  </si>
  <si>
    <t>Puerto Rico</t>
  </si>
  <si>
    <t>SOURCE:U.S. Department of Education, Office for Civil Rights, Civil Rights Data Collection, 2017-18, available at http://ocrdata.ed.gov.</t>
  </si>
  <si>
    <t>SOURCE: U.S. Department of Education, Office for Civil Rights, Civil Rights Data Collection, 2017-18, available at http://ocrdata.ed.gov.</t>
  </si>
  <si>
    <t xml:space="preserve">            Data reported in this table represent 100.0% of responding schools.</t>
  </si>
  <si>
    <t># Rounds to zero.</t>
  </si>
  <si>
    <t>#</t>
  </si>
  <si>
    <r>
      <t>Race/Ethnicity of Students without Disabilities and with Disabilities Served Under IDEA</t>
    </r>
    <r>
      <rPr>
        <b/>
        <vertAlign val="superscript"/>
        <sz val="10"/>
        <rFont val="Arial"/>
        <family val="2"/>
      </rPr>
      <t>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</si>
</sst>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_)"/>
    <numFmt numFmtId="165" formatCode="#,##0.0_)"/>
    <numFmt numFmtId="166" formatCode="0.0"/>
  </numFmts>
  <fonts count="36" x14ac:knownFonts="1">
    <font>
      <sz val="11"/>
      <color theme="1"/>
      <name val="Calibri"/>
      <family val="2"/>
      <scheme val="minor"/>
    </font>
    <font>
      <sz val="10"/>
      <color theme="1"/>
      <name val="Arial Narrow"/>
      <family val="2"/>
    </font>
    <font>
      <u/>
      <sz val="11"/>
      <color theme="10"/>
      <name val="Calibri"/>
      <family val="2"/>
      <scheme val="minor"/>
    </font>
    <font>
      <u/>
      <sz val="11"/>
      <color theme="11"/>
      <name val="Calibri"/>
      <family val="2"/>
      <scheme val="minor"/>
    </font>
    <font>
      <sz val="11"/>
      <color theme="1"/>
      <name val="Calibri"/>
      <family val="2"/>
      <scheme val="minor"/>
    </font>
    <font>
      <sz val="10"/>
      <name val="MS Sans Serif"/>
      <family val="2"/>
    </font>
    <font>
      <sz val="11"/>
      <color theme="0"/>
      <name val="Arial"/>
      <family val="2"/>
    </font>
    <font>
      <sz val="11"/>
      <name val="Arial"/>
      <family val="2"/>
    </font>
    <font>
      <sz val="14"/>
      <color theme="0"/>
      <name val="Arial"/>
      <family val="2"/>
    </font>
    <font>
      <sz val="14"/>
      <name val="Arial"/>
      <family val="2"/>
    </font>
    <font>
      <b/>
      <sz val="11"/>
      <name val="Arial"/>
      <family val="2"/>
    </font>
    <font>
      <sz val="10"/>
      <color theme="0"/>
      <name val="Arial"/>
      <family val="2"/>
    </font>
    <font>
      <b/>
      <sz val="10"/>
      <name val="Arial"/>
      <family val="2"/>
    </font>
    <font>
      <sz val="10"/>
      <name val="Arial"/>
      <family val="2"/>
    </font>
    <font>
      <b/>
      <sz val="10"/>
      <color theme="0"/>
      <name val="Arial"/>
      <family val="2"/>
    </font>
    <font>
      <sz val="10"/>
      <color theme="1"/>
      <name val="Arial"/>
      <family val="2"/>
    </font>
    <font>
      <sz val="8"/>
      <name val="Calibri"/>
      <family val="2"/>
      <scheme val="minor"/>
    </font>
    <font>
      <b/>
      <sz val="14"/>
      <color rgb="FF333399"/>
      <name val="Arial"/>
      <family val="2"/>
    </font>
    <font>
      <b/>
      <vertAlign val="superscript"/>
      <sz val="10"/>
      <name val="Arial"/>
      <family val="2"/>
    </font>
    <font>
      <vertAlign val="superscript"/>
      <sz val="10"/>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theme="0"/>
        <bgColor indexed="64"/>
      </patternFill>
    </fill>
    <fill>
      <patternFill patternType="solid">
        <fgColor theme="0" tint="-4.9958800012207406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s>
  <borders count="41">
    <border>
      <left/>
      <right/>
      <top/>
      <bottom/>
      <diagonal/>
    </border>
    <border>
      <left style="thin">
        <color auto="1"/>
      </left>
      <right/>
      <top/>
      <bottom/>
      <diagonal/>
    </border>
    <border>
      <left/>
      <right/>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style="hair">
        <color auto="1"/>
      </right>
      <top style="medium">
        <color auto="1"/>
      </top>
      <bottom/>
      <diagonal/>
    </border>
    <border>
      <left style="hair">
        <color auto="1"/>
      </left>
      <right/>
      <top style="medium">
        <color auto="1"/>
      </top>
      <bottom/>
      <diagonal/>
    </border>
    <border>
      <left/>
      <right style="thin">
        <color auto="1"/>
      </right>
      <top/>
      <bottom/>
      <diagonal/>
    </border>
    <border>
      <left style="thin">
        <color auto="1"/>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hair">
        <color auto="1"/>
      </right>
      <top style="thin">
        <color auto="1"/>
      </top>
      <bottom style="thin">
        <color auto="1"/>
      </bottom>
      <diagonal/>
    </border>
    <border>
      <left/>
      <right/>
      <top style="thin">
        <color auto="1"/>
      </top>
      <bottom style="thin">
        <color auto="1"/>
      </bottom>
      <diagonal/>
    </border>
    <border>
      <left style="hair">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hair">
        <color auto="1"/>
      </right>
      <top/>
      <bottom/>
      <diagonal/>
    </border>
    <border>
      <left style="hair">
        <color auto="1"/>
      </left>
      <right/>
      <top/>
      <bottom/>
      <diagonal/>
    </border>
    <border>
      <left/>
      <right style="thin">
        <color auto="1"/>
      </right>
      <top/>
      <bottom style="medium">
        <color auto="1"/>
      </bottom>
      <diagonal/>
    </border>
    <border>
      <left style="thin">
        <color auto="1"/>
      </left>
      <right style="thin">
        <color auto="1"/>
      </right>
      <top/>
      <bottom style="medium">
        <color auto="1"/>
      </bottom>
      <diagonal/>
    </border>
    <border>
      <left style="thin">
        <color auto="1"/>
      </left>
      <right/>
      <top/>
      <bottom style="medium">
        <color auto="1"/>
      </bottom>
      <diagonal/>
    </border>
    <border>
      <left/>
      <right style="hair">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bottom style="medium">
        <color auto="1"/>
      </bottom>
      <diagonal/>
    </border>
    <border>
      <left style="hair">
        <color auto="1"/>
      </left>
      <right/>
      <top/>
      <bottom style="medium">
        <color auto="1"/>
      </bottom>
      <diagonal/>
    </border>
    <border>
      <left/>
      <right/>
      <top style="medium">
        <color auto="1"/>
      </top>
      <bottom/>
      <diagonal/>
    </border>
    <border>
      <left/>
      <right style="hair">
        <color auto="1"/>
      </right>
      <top/>
      <bottom/>
      <diagonal/>
    </border>
    <border>
      <left/>
      <right style="hair">
        <color auto="1"/>
      </right>
      <top/>
      <bottom style="medium">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12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0"/>
    <xf numFmtId="0" fontId="5" fillId="0" borderId="0"/>
    <xf numFmtId="0" fontId="4" fillId="0" borderId="0"/>
    <xf numFmtId="0" fontId="1"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0" borderId="0"/>
    <xf numFmtId="0" fontId="20" fillId="0" borderId="0" applyNumberFormat="0" applyFill="0" applyBorder="0" applyAlignment="0" applyProtection="0"/>
    <xf numFmtId="0" fontId="21" fillId="0" borderId="32" applyNumberFormat="0" applyFill="0" applyAlignment="0" applyProtection="0"/>
    <xf numFmtId="0" fontId="22" fillId="0" borderId="33" applyNumberFormat="0" applyFill="0" applyAlignment="0" applyProtection="0"/>
    <xf numFmtId="0" fontId="23" fillId="0" borderId="34" applyNumberFormat="0" applyFill="0" applyAlignment="0" applyProtection="0"/>
    <xf numFmtId="0" fontId="23" fillId="0" borderId="0" applyNumberFormat="0" applyFill="0" applyBorder="0" applyAlignment="0" applyProtection="0"/>
    <xf numFmtId="0" fontId="24" fillId="4" borderId="0" applyNumberFormat="0" applyBorder="0" applyAlignment="0" applyProtection="0"/>
    <xf numFmtId="0" fontId="25" fillId="5" borderId="0" applyNumberFormat="0" applyBorder="0" applyAlignment="0" applyProtection="0"/>
    <xf numFmtId="0" fontId="26" fillId="6" borderId="0" applyNumberFormat="0" applyBorder="0" applyAlignment="0" applyProtection="0"/>
    <xf numFmtId="0" fontId="27" fillId="7" borderId="35" applyNumberFormat="0" applyAlignment="0" applyProtection="0"/>
    <xf numFmtId="0" fontId="28" fillId="8" borderId="36" applyNumberFormat="0" applyAlignment="0" applyProtection="0"/>
    <xf numFmtId="0" fontId="29" fillId="8" borderId="35" applyNumberFormat="0" applyAlignment="0" applyProtection="0"/>
    <xf numFmtId="0" fontId="30" fillId="0" borderId="37" applyNumberFormat="0" applyFill="0" applyAlignment="0" applyProtection="0"/>
    <xf numFmtId="0" fontId="31" fillId="9" borderId="38" applyNumberFormat="0" applyAlignment="0" applyProtection="0"/>
    <xf numFmtId="0" fontId="32" fillId="0" borderId="0" applyNumberFormat="0" applyFill="0" applyBorder="0" applyAlignment="0" applyProtection="0"/>
    <xf numFmtId="0" fontId="4" fillId="10" borderId="39" applyNumberFormat="0" applyFont="0" applyAlignment="0" applyProtection="0"/>
    <xf numFmtId="0" fontId="33" fillId="0" borderId="0" applyNumberFormat="0" applyFill="0" applyBorder="0" applyAlignment="0" applyProtection="0"/>
    <xf numFmtId="0" fontId="34" fillId="0" borderId="40" applyNumberFormat="0" applyFill="0" applyAlignment="0" applyProtection="0"/>
    <xf numFmtId="0" fontId="35"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35"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35"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35"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35" fillId="27"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35"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cellStyleXfs>
  <cellXfs count="110">
    <xf numFmtId="0" fontId="0" fillId="0" borderId="0" xfId="0"/>
    <xf numFmtId="0" fontId="6" fillId="0" borderId="0" xfId="35" applyFont="1"/>
    <xf numFmtId="0" fontId="7" fillId="0" borderId="0" xfId="33" applyFont="1" applyFill="1"/>
    <xf numFmtId="1" fontId="7" fillId="0" borderId="0" xfId="36" applyNumberFormat="1" applyFont="1" applyAlignment="1">
      <alignment wrapText="1"/>
    </xf>
    <xf numFmtId="0" fontId="7" fillId="0" borderId="0" xfId="35" applyFont="1" applyBorder="1"/>
    <xf numFmtId="0" fontId="7" fillId="0" borderId="0" xfId="35" applyFont="1"/>
    <xf numFmtId="0" fontId="8" fillId="0" borderId="0" xfId="35" applyFont="1" applyAlignment="1">
      <alignment horizontal="left"/>
    </xf>
    <xf numFmtId="0" fontId="9" fillId="0" borderId="0" xfId="35" applyFont="1" applyAlignment="1">
      <alignment horizontal="left"/>
    </xf>
    <xf numFmtId="0" fontId="10" fillId="0" borderId="2" xfId="36" applyFont="1" applyBorder="1"/>
    <xf numFmtId="1" fontId="7" fillId="0" borderId="2" xfId="36" applyNumberFormat="1" applyFont="1" applyBorder="1" applyAlignment="1">
      <alignment wrapText="1"/>
    </xf>
    <xf numFmtId="0" fontId="11" fillId="0" borderId="0" xfId="35" applyFont="1" applyFill="1" applyAlignment="1"/>
    <xf numFmtId="0" fontId="13" fillId="0" borderId="0" xfId="35" applyFont="1" applyFill="1" applyAlignment="1"/>
    <xf numFmtId="0" fontId="12" fillId="0" borderId="22" xfId="34" applyFont="1" applyFill="1" applyBorder="1" applyAlignment="1"/>
    <xf numFmtId="1" fontId="12" fillId="0" borderId="23" xfId="34" applyNumberFormat="1" applyFont="1" applyFill="1" applyBorder="1" applyAlignment="1">
      <alignment horizontal="right" wrapText="1"/>
    </xf>
    <xf numFmtId="1" fontId="12" fillId="0" borderId="24" xfId="34" applyNumberFormat="1" applyFont="1" applyFill="1" applyBorder="1" applyAlignment="1">
      <alignment horizontal="right" wrapText="1"/>
    </xf>
    <xf numFmtId="1" fontId="12" fillId="0" borderId="22" xfId="34" applyNumberFormat="1" applyFont="1" applyFill="1" applyBorder="1" applyAlignment="1">
      <alignment horizontal="right" wrapText="1"/>
    </xf>
    <xf numFmtId="1" fontId="12" fillId="0" borderId="25" xfId="0" applyNumberFormat="1" applyFont="1" applyBorder="1" applyAlignment="1">
      <alignment horizontal="right" wrapText="1"/>
    </xf>
    <xf numFmtId="1" fontId="12" fillId="0" borderId="2" xfId="34" applyNumberFormat="1" applyFont="1" applyFill="1" applyBorder="1" applyAlignment="1">
      <alignment horizontal="right" wrapText="1"/>
    </xf>
    <xf numFmtId="1" fontId="12" fillId="0" borderId="26" xfId="0" applyNumberFormat="1" applyFont="1" applyBorder="1" applyAlignment="1">
      <alignment horizontal="right" wrapText="1"/>
    </xf>
    <xf numFmtId="1" fontId="12" fillId="0" borderId="27" xfId="34" applyNumberFormat="1" applyFont="1" applyFill="1" applyBorder="1" applyAlignment="1">
      <alignment wrapText="1"/>
    </xf>
    <xf numFmtId="1" fontId="12" fillId="0" borderId="28" xfId="34" applyNumberFormat="1" applyFont="1" applyFill="1" applyBorder="1" applyAlignment="1">
      <alignment wrapText="1"/>
    </xf>
    <xf numFmtId="0" fontId="11" fillId="0" borderId="0" xfId="33" applyFont="1" applyFill="1"/>
    <xf numFmtId="0" fontId="13" fillId="0" borderId="0" xfId="33" applyFont="1" applyFill="1" applyBorder="1"/>
    <xf numFmtId="0" fontId="13" fillId="0" borderId="0" xfId="33" applyFont="1" applyFill="1"/>
    <xf numFmtId="37" fontId="13" fillId="0" borderId="20" xfId="33" applyNumberFormat="1" applyFont="1" applyFill="1" applyBorder="1"/>
    <xf numFmtId="165" fontId="13" fillId="0" borderId="21" xfId="35" applyNumberFormat="1" applyFont="1" applyFill="1" applyBorder="1"/>
    <xf numFmtId="0" fontId="13" fillId="0" borderId="0" xfId="35" quotePrefix="1" applyFont="1" applyFill="1"/>
    <xf numFmtId="0" fontId="13" fillId="0" borderId="0" xfId="35" applyFont="1" applyFill="1"/>
    <xf numFmtId="0" fontId="13" fillId="0" borderId="0" xfId="35" applyFont="1" applyFill="1" applyBorder="1"/>
    <xf numFmtId="0" fontId="13" fillId="0" borderId="0" xfId="35" quotePrefix="1" applyFont="1" applyFill="1" applyAlignment="1">
      <alignment horizontal="left"/>
    </xf>
    <xf numFmtId="0" fontId="11" fillId="2" borderId="0" xfId="35" applyFont="1" applyFill="1" applyBorder="1"/>
    <xf numFmtId="0" fontId="15" fillId="0" borderId="0" xfId="35" applyFont="1"/>
    <xf numFmtId="0" fontId="13" fillId="0" borderId="0" xfId="33" applyFont="1"/>
    <xf numFmtId="0" fontId="6" fillId="0" borderId="0" xfId="33" applyFont="1"/>
    <xf numFmtId="0" fontId="7" fillId="0" borderId="0" xfId="33" applyFont="1" applyBorder="1"/>
    <xf numFmtId="0" fontId="7" fillId="0" borderId="0" xfId="33" applyFont="1"/>
    <xf numFmtId="164" fontId="13" fillId="0" borderId="20" xfId="35" applyNumberFormat="1" applyFont="1" applyFill="1" applyBorder="1" applyAlignment="1">
      <alignment horizontal="right"/>
    </xf>
    <xf numFmtId="164" fontId="13" fillId="0" borderId="1" xfId="35" applyNumberFormat="1" applyFont="1" applyFill="1" applyBorder="1" applyAlignment="1">
      <alignment horizontal="right"/>
    </xf>
    <xf numFmtId="165" fontId="13" fillId="0" borderId="11" xfId="35" applyNumberFormat="1" applyFont="1" applyFill="1" applyBorder="1" applyAlignment="1">
      <alignment horizontal="right"/>
    </xf>
    <xf numFmtId="165" fontId="13" fillId="0" borderId="30" xfId="35" applyNumberFormat="1" applyFont="1" applyFill="1" applyBorder="1" applyAlignment="1">
      <alignment horizontal="right"/>
    </xf>
    <xf numFmtId="164" fontId="13" fillId="0" borderId="0" xfId="35" quotePrefix="1" applyNumberFormat="1" applyFont="1" applyFill="1" applyBorder="1" applyAlignment="1">
      <alignment horizontal="right"/>
    </xf>
    <xf numFmtId="164" fontId="13" fillId="0" borderId="0" xfId="35" applyNumberFormat="1" applyFont="1" applyFill="1" applyBorder="1" applyAlignment="1">
      <alignment horizontal="right"/>
    </xf>
    <xf numFmtId="164" fontId="13" fillId="0" borderId="21" xfId="35" applyNumberFormat="1" applyFont="1" applyFill="1" applyBorder="1" applyAlignment="1">
      <alignment horizontal="right"/>
    </xf>
    <xf numFmtId="165" fontId="13" fillId="0" borderId="0" xfId="35" applyNumberFormat="1" applyFont="1" applyFill="1" applyBorder="1" applyAlignment="1">
      <alignment horizontal="right"/>
    </xf>
    <xf numFmtId="164" fontId="13" fillId="0" borderId="1" xfId="35" quotePrefix="1" applyNumberFormat="1" applyFont="1" applyFill="1" applyBorder="1" applyAlignment="1">
      <alignment horizontal="right"/>
    </xf>
    <xf numFmtId="164" fontId="13" fillId="0" borderId="21" xfId="35" quotePrefix="1" applyNumberFormat="1" applyFont="1" applyFill="1" applyBorder="1" applyAlignment="1">
      <alignment horizontal="right"/>
    </xf>
    <xf numFmtId="164" fontId="13" fillId="0" borderId="20" xfId="35" quotePrefix="1" applyNumberFormat="1" applyFont="1" applyFill="1" applyBorder="1" applyAlignment="1">
      <alignment horizontal="right"/>
    </xf>
    <xf numFmtId="0" fontId="6" fillId="0" borderId="0" xfId="33" applyFont="1" applyFill="1" applyBorder="1"/>
    <xf numFmtId="0" fontId="6" fillId="2" borderId="0" xfId="35" applyFont="1" applyFill="1" applyBorder="1"/>
    <xf numFmtId="0" fontId="7" fillId="2" borderId="0" xfId="33" applyFont="1" applyFill="1" applyBorder="1"/>
    <xf numFmtId="0" fontId="13" fillId="0" borderId="0" xfId="81" applyFont="1" applyFill="1" applyBorder="1"/>
    <xf numFmtId="164" fontId="13" fillId="3" borderId="20" xfId="35" applyNumberFormat="1" applyFont="1" applyFill="1" applyBorder="1" applyAlignment="1">
      <alignment horizontal="right"/>
    </xf>
    <xf numFmtId="164" fontId="13" fillId="3" borderId="1" xfId="35" applyNumberFormat="1" applyFont="1" applyFill="1" applyBorder="1" applyAlignment="1">
      <alignment horizontal="right"/>
    </xf>
    <xf numFmtId="165" fontId="13" fillId="3" borderId="30" xfId="35" applyNumberFormat="1" applyFont="1" applyFill="1" applyBorder="1" applyAlignment="1">
      <alignment horizontal="right"/>
    </xf>
    <xf numFmtId="164" fontId="13" fillId="3" borderId="0" xfId="35" applyNumberFormat="1" applyFont="1" applyFill="1" applyBorder="1" applyAlignment="1">
      <alignment horizontal="right"/>
    </xf>
    <xf numFmtId="164" fontId="13" fillId="3" borderId="0" xfId="35" quotePrefix="1" applyNumberFormat="1" applyFont="1" applyFill="1" applyBorder="1" applyAlignment="1">
      <alignment horizontal="right"/>
    </xf>
    <xf numFmtId="164" fontId="13" fillId="3" borderId="21" xfId="35" applyNumberFormat="1" applyFont="1" applyFill="1" applyBorder="1" applyAlignment="1">
      <alignment horizontal="right"/>
    </xf>
    <xf numFmtId="165" fontId="13" fillId="3" borderId="11" xfId="35" applyNumberFormat="1" applyFont="1" applyFill="1" applyBorder="1" applyAlignment="1">
      <alignment horizontal="right"/>
    </xf>
    <xf numFmtId="164" fontId="13" fillId="3" borderId="5" xfId="35" applyNumberFormat="1" applyFont="1" applyFill="1" applyBorder="1" applyAlignment="1">
      <alignment horizontal="right"/>
    </xf>
    <xf numFmtId="165" fontId="13" fillId="3" borderId="0" xfId="35" applyNumberFormat="1" applyFont="1" applyFill="1" applyBorder="1" applyAlignment="1">
      <alignment horizontal="right"/>
    </xf>
    <xf numFmtId="37" fontId="13" fillId="3" borderId="20" xfId="33" applyNumberFormat="1" applyFont="1" applyFill="1" applyBorder="1"/>
    <xf numFmtId="165" fontId="13" fillId="3" borderId="21" xfId="35" applyNumberFormat="1" applyFont="1" applyFill="1" applyBorder="1"/>
    <xf numFmtId="0" fontId="13" fillId="3" borderId="0" xfId="81" applyFont="1" applyFill="1" applyBorder="1"/>
    <xf numFmtId="164" fontId="13" fillId="3" borderId="21" xfId="35" quotePrefix="1" applyNumberFormat="1" applyFont="1" applyFill="1" applyBorder="1" applyAlignment="1">
      <alignment horizontal="right"/>
    </xf>
    <xf numFmtId="164" fontId="13" fillId="3" borderId="1" xfId="35" quotePrefix="1" applyNumberFormat="1" applyFont="1" applyFill="1" applyBorder="1" applyAlignment="1">
      <alignment horizontal="right"/>
    </xf>
    <xf numFmtId="164" fontId="13" fillId="3" borderId="20" xfId="35" quotePrefix="1" applyNumberFormat="1" applyFont="1" applyFill="1" applyBorder="1" applyAlignment="1">
      <alignment horizontal="right"/>
    </xf>
    <xf numFmtId="165" fontId="13" fillId="0" borderId="30" xfId="35" quotePrefix="1" applyNumberFormat="1" applyFont="1" applyFill="1" applyBorder="1" applyAlignment="1">
      <alignment horizontal="right"/>
    </xf>
    <xf numFmtId="1" fontId="7" fillId="0" borderId="0" xfId="36" applyNumberFormat="1" applyFont="1" applyBorder="1" applyAlignment="1">
      <alignment horizontal="right" wrapText="1"/>
    </xf>
    <xf numFmtId="1" fontId="7" fillId="0" borderId="2" xfId="36" applyNumberFormat="1" applyFont="1" applyBorder="1" applyAlignment="1">
      <alignment horizontal="right" wrapText="1"/>
    </xf>
    <xf numFmtId="37" fontId="13" fillId="3" borderId="20" xfId="33" applyNumberFormat="1" applyFont="1" applyFill="1" applyBorder="1" applyAlignment="1">
      <alignment horizontal="right"/>
    </xf>
    <xf numFmtId="37" fontId="13" fillId="0" borderId="20" xfId="33" applyNumberFormat="1" applyFont="1" applyFill="1" applyBorder="1" applyAlignment="1">
      <alignment horizontal="right"/>
    </xf>
    <xf numFmtId="0" fontId="13" fillId="0" borderId="0" xfId="35" applyFont="1" applyFill="1" applyBorder="1" applyAlignment="1">
      <alignment horizontal="right"/>
    </xf>
    <xf numFmtId="0" fontId="7" fillId="2" borderId="0" xfId="35" applyFont="1" applyFill="1" applyBorder="1" applyAlignment="1">
      <alignment horizontal="right"/>
    </xf>
    <xf numFmtId="0" fontId="7" fillId="0" borderId="0" xfId="35" applyFont="1" applyBorder="1" applyAlignment="1">
      <alignment horizontal="right"/>
    </xf>
    <xf numFmtId="0" fontId="13" fillId="0" borderId="0" xfId="33" applyFont="1" applyFill="1" applyBorder="1" applyAlignment="1">
      <alignment vertical="center"/>
    </xf>
    <xf numFmtId="0" fontId="12" fillId="3" borderId="29" xfId="34" applyFont="1" applyFill="1" applyBorder="1" applyAlignment="1">
      <alignment horizontal="left" vertical="center"/>
    </xf>
    <xf numFmtId="0" fontId="13" fillId="35" borderId="2" xfId="81" applyFont="1" applyFill="1" applyBorder="1"/>
    <xf numFmtId="164" fontId="13" fillId="35" borderId="27" xfId="35" quotePrefix="1" applyNumberFormat="1" applyFont="1" applyFill="1" applyBorder="1" applyAlignment="1">
      <alignment horizontal="right"/>
    </xf>
    <xf numFmtId="164" fontId="13" fillId="35" borderId="24" xfId="35" applyNumberFormat="1" applyFont="1" applyFill="1" applyBorder="1" applyAlignment="1">
      <alignment horizontal="right"/>
    </xf>
    <xf numFmtId="165" fontId="13" fillId="35" borderId="22" xfId="35" applyNumberFormat="1" applyFont="1" applyFill="1" applyBorder="1" applyAlignment="1">
      <alignment horizontal="right"/>
    </xf>
    <xf numFmtId="165" fontId="13" fillId="35" borderId="31" xfId="35" applyNumberFormat="1" applyFont="1" applyFill="1" applyBorder="1" applyAlignment="1">
      <alignment horizontal="right"/>
    </xf>
    <xf numFmtId="164" fontId="13" fillId="35" borderId="2" xfId="35" applyNumberFormat="1" applyFont="1" applyFill="1" applyBorder="1" applyAlignment="1">
      <alignment horizontal="right"/>
    </xf>
    <xf numFmtId="164" fontId="13" fillId="35" borderId="28" xfId="35" quotePrefix="1" applyNumberFormat="1" applyFont="1" applyFill="1" applyBorder="1" applyAlignment="1">
      <alignment horizontal="right"/>
    </xf>
    <xf numFmtId="164" fontId="13" fillId="35" borderId="24" xfId="35" quotePrefix="1" applyNumberFormat="1" applyFont="1" applyFill="1" applyBorder="1" applyAlignment="1">
      <alignment horizontal="right"/>
    </xf>
    <xf numFmtId="37" fontId="13" fillId="35" borderId="27" xfId="33" applyNumberFormat="1" applyFont="1" applyFill="1" applyBorder="1" applyAlignment="1">
      <alignment horizontal="right"/>
    </xf>
    <xf numFmtId="165" fontId="13" fillId="35" borderId="2" xfId="35" applyNumberFormat="1" applyFont="1" applyFill="1" applyBorder="1" applyAlignment="1">
      <alignment horizontal="right"/>
    </xf>
    <xf numFmtId="37" fontId="13" fillId="35" borderId="27" xfId="33" applyNumberFormat="1" applyFont="1" applyFill="1" applyBorder="1"/>
    <xf numFmtId="165" fontId="13" fillId="35" borderId="28" xfId="35" applyNumberFormat="1" applyFont="1" applyFill="1" applyBorder="1"/>
    <xf numFmtId="166" fontId="7" fillId="0" borderId="2" xfId="36" applyNumberFormat="1" applyFont="1" applyBorder="1" applyAlignment="1">
      <alignment wrapText="1"/>
    </xf>
    <xf numFmtId="0" fontId="17" fillId="0" borderId="0" xfId="36" applyFont="1" applyAlignment="1">
      <alignment wrapText="1"/>
    </xf>
    <xf numFmtId="1" fontId="12" fillId="0" borderId="9" xfId="34" applyNumberFormat="1" applyFont="1" applyFill="1" applyBorder="1" applyAlignment="1">
      <alignment horizontal="center" wrapText="1"/>
    </xf>
    <xf numFmtId="1" fontId="12" fillId="0" borderId="20" xfId="34" applyNumberFormat="1" applyFont="1" applyFill="1" applyBorder="1" applyAlignment="1">
      <alignment horizontal="center" wrapText="1"/>
    </xf>
    <xf numFmtId="0" fontId="12" fillId="0" borderId="3" xfId="34" applyFont="1" applyFill="1" applyBorder="1" applyAlignment="1">
      <alignment horizontal="left"/>
    </xf>
    <xf numFmtId="0" fontId="12" fillId="0" borderId="11" xfId="34" applyFont="1" applyFill="1" applyBorder="1" applyAlignment="1">
      <alignment horizontal="left"/>
    </xf>
    <xf numFmtId="1" fontId="12" fillId="0" borderId="4" xfId="34" applyNumberFormat="1" applyFont="1" applyFill="1" applyBorder="1" applyAlignment="1">
      <alignment horizontal="center" wrapText="1"/>
    </xf>
    <xf numFmtId="1" fontId="12" fillId="0" borderId="12" xfId="34" applyNumberFormat="1" applyFont="1" applyFill="1" applyBorder="1" applyAlignment="1">
      <alignment horizontal="center" wrapText="1"/>
    </xf>
    <xf numFmtId="1" fontId="12" fillId="0" borderId="5" xfId="34" applyNumberFormat="1" applyFont="1" applyFill="1" applyBorder="1" applyAlignment="1">
      <alignment horizontal="center" vertical="center" wrapText="1"/>
    </xf>
    <xf numFmtId="1" fontId="12" fillId="0" borderId="3" xfId="34" applyNumberFormat="1" applyFont="1" applyFill="1" applyBorder="1" applyAlignment="1">
      <alignment horizontal="center" vertical="center" wrapText="1"/>
    </xf>
    <xf numFmtId="1" fontId="12" fillId="0" borderId="13" xfId="34" applyNumberFormat="1" applyFont="1" applyFill="1" applyBorder="1" applyAlignment="1">
      <alignment horizontal="center" vertical="center" wrapText="1"/>
    </xf>
    <xf numFmtId="1" fontId="12" fillId="0" borderId="14" xfId="34" applyNumberFormat="1" applyFont="1" applyFill="1" applyBorder="1" applyAlignment="1">
      <alignment horizontal="center" vertical="center" wrapText="1"/>
    </xf>
    <xf numFmtId="1" fontId="12" fillId="0" borderId="10" xfId="34" applyNumberFormat="1" applyFont="1" applyFill="1" applyBorder="1" applyAlignment="1">
      <alignment horizontal="center" wrapText="1"/>
    </xf>
    <xf numFmtId="1" fontId="14" fillId="0" borderId="21" xfId="34" applyNumberFormat="1" applyFont="1" applyFill="1" applyBorder="1" applyAlignment="1">
      <alignment horizontal="center" wrapText="1"/>
    </xf>
    <xf numFmtId="1" fontId="12" fillId="0" borderId="15" xfId="34" applyNumberFormat="1" applyFont="1" applyFill="1" applyBorder="1" applyAlignment="1">
      <alignment horizontal="center" wrapText="1"/>
    </xf>
    <xf numFmtId="1" fontId="12" fillId="0" borderId="16" xfId="34" applyNumberFormat="1" applyFont="1" applyFill="1" applyBorder="1" applyAlignment="1">
      <alignment horizontal="center" wrapText="1"/>
    </xf>
    <xf numFmtId="1" fontId="12" fillId="0" borderId="17" xfId="34" applyNumberFormat="1" applyFont="1" applyFill="1" applyBorder="1" applyAlignment="1">
      <alignment horizontal="center" wrapText="1"/>
    </xf>
    <xf numFmtId="1" fontId="12" fillId="0" borderId="18" xfId="34" applyNumberFormat="1" applyFont="1" applyFill="1" applyBorder="1" applyAlignment="1">
      <alignment horizontal="center" wrapText="1"/>
    </xf>
    <xf numFmtId="1" fontId="12" fillId="0" borderId="19" xfId="34" applyNumberFormat="1" applyFont="1" applyFill="1" applyBorder="1" applyAlignment="1">
      <alignment horizontal="center" wrapText="1"/>
    </xf>
    <xf numFmtId="1" fontId="12" fillId="0" borderId="6" xfId="34" applyNumberFormat="1" applyFont="1" applyFill="1" applyBorder="1" applyAlignment="1">
      <alignment horizontal="center" vertical="center"/>
    </xf>
    <xf numFmtId="1" fontId="12" fillId="0" borderId="7" xfId="34" applyNumberFormat="1" applyFont="1" applyFill="1" applyBorder="1" applyAlignment="1">
      <alignment horizontal="center" vertical="center"/>
    </xf>
    <xf numFmtId="1" fontId="12" fillId="0" borderId="8" xfId="34" applyNumberFormat="1" applyFont="1" applyFill="1" applyBorder="1" applyAlignment="1">
      <alignment horizontal="center" vertical="center"/>
    </xf>
  </cellXfs>
  <cellStyles count="123">
    <cellStyle name="20% - Accent1" xfId="100" builtinId="30" customBuiltin="1"/>
    <cellStyle name="20% - Accent2" xfId="104" builtinId="34" customBuiltin="1"/>
    <cellStyle name="20% - Accent3" xfId="108" builtinId="38" customBuiltin="1"/>
    <cellStyle name="20% - Accent4" xfId="112" builtinId="42" customBuiltin="1"/>
    <cellStyle name="20% - Accent5" xfId="116" builtinId="46" customBuiltin="1"/>
    <cellStyle name="20% - Accent6" xfId="120" builtinId="50" customBuiltin="1"/>
    <cellStyle name="40% - Accent1" xfId="101" builtinId="31" customBuiltin="1"/>
    <cellStyle name="40% - Accent2" xfId="105" builtinId="35" customBuiltin="1"/>
    <cellStyle name="40% - Accent3" xfId="109" builtinId="39" customBuiltin="1"/>
    <cellStyle name="40% - Accent4" xfId="113" builtinId="43" customBuiltin="1"/>
    <cellStyle name="40% - Accent5" xfId="117" builtinId="47" customBuiltin="1"/>
    <cellStyle name="40% - Accent6" xfId="121" builtinId="51" customBuiltin="1"/>
    <cellStyle name="60% - Accent1" xfId="102" builtinId="32" customBuiltin="1"/>
    <cellStyle name="60% - Accent2" xfId="106" builtinId="36" customBuiltin="1"/>
    <cellStyle name="60% - Accent3" xfId="110" builtinId="40" customBuiltin="1"/>
    <cellStyle name="60% - Accent4" xfId="114" builtinId="44" customBuiltin="1"/>
    <cellStyle name="60% - Accent5" xfId="118" builtinId="48" customBuiltin="1"/>
    <cellStyle name="60% - Accent6" xfId="122" builtinId="52" customBuiltin="1"/>
    <cellStyle name="Accent1" xfId="99" builtinId="29" customBuiltin="1"/>
    <cellStyle name="Accent2" xfId="103" builtinId="33" customBuiltin="1"/>
    <cellStyle name="Accent3" xfId="107" builtinId="37" customBuiltin="1"/>
    <cellStyle name="Accent4" xfId="111" builtinId="41" customBuiltin="1"/>
    <cellStyle name="Accent5" xfId="115" builtinId="45" customBuiltin="1"/>
    <cellStyle name="Accent6" xfId="119" builtinId="49" customBuiltin="1"/>
    <cellStyle name="Bad" xfId="88" builtinId="27" customBuiltin="1"/>
    <cellStyle name="Calculation" xfId="92" builtinId="22" customBuiltin="1"/>
    <cellStyle name="Check Cell" xfId="94" builtinId="23" customBuiltin="1"/>
    <cellStyle name="Explanatory Text" xfId="97" builtinId="53" customBuiltin="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Good" xfId="87" builtinId="26" customBuiltin="1"/>
    <cellStyle name="Heading 1" xfId="83" builtinId="16" customBuiltin="1"/>
    <cellStyle name="Heading 2" xfId="84" builtinId="17" customBuiltin="1"/>
    <cellStyle name="Heading 3" xfId="85" builtinId="18" customBuiltin="1"/>
    <cellStyle name="Heading 4" xfId="86" builtinId="19" customBuilti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Input" xfId="90" builtinId="20" customBuiltin="1"/>
    <cellStyle name="Linked Cell" xfId="93" builtinId="24" customBuiltin="1"/>
    <cellStyle name="Neutral" xfId="89" builtinId="28" customBuiltin="1"/>
    <cellStyle name="Normal" xfId="0" builtinId="0"/>
    <cellStyle name="Normal 2 2" xfId="33" xr:uid="{00000000-0005-0000-0000-000071000000}"/>
    <cellStyle name="Normal 3" xfId="35" xr:uid="{00000000-0005-0000-0000-000072000000}"/>
    <cellStyle name="Normal 6" xfId="34" xr:uid="{00000000-0005-0000-0000-000073000000}"/>
    <cellStyle name="Normal 9" xfId="36" xr:uid="{00000000-0005-0000-0000-000074000000}"/>
    <cellStyle name="Normal 9 2" xfId="81" xr:uid="{00000000-0005-0000-0000-000075000000}"/>
    <cellStyle name="Note" xfId="96" builtinId="10" customBuiltin="1"/>
    <cellStyle name="Output" xfId="91" builtinId="21" customBuiltin="1"/>
    <cellStyle name="Title" xfId="82" builtinId="15" customBuiltin="1"/>
    <cellStyle name="Total" xfId="98" builtinId="25" customBuiltin="1"/>
    <cellStyle name="Warning Text" xfId="95"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70"/>
  <sheetViews>
    <sheetView showGridLines="0" tabSelected="1" zoomScale="80" zoomScaleNormal="80" workbookViewId="0">
      <selection activeCell="D4" sqref="D4:Q4"/>
    </sheetView>
  </sheetViews>
  <sheetFormatPr defaultColWidth="10.28515625" defaultRowHeight="15" customHeight="1" x14ac:dyDescent="0.2"/>
  <cols>
    <col min="1" max="1" width="8.28515625" style="33" customWidth="1"/>
    <col min="2" max="2" width="45" style="5" customWidth="1"/>
    <col min="3" max="21" width="13.28515625" style="5" customWidth="1"/>
    <col min="22" max="22" width="13.28515625" style="73" customWidth="1"/>
    <col min="23" max="23" width="13.28515625" style="34" customWidth="1"/>
    <col min="24" max="25" width="13.28515625" style="5" customWidth="1"/>
    <col min="26" max="16384" width="10.28515625" style="35"/>
  </cols>
  <sheetData>
    <row r="1" spans="1:25" s="5" customFormat="1" ht="15" customHeight="1" x14ac:dyDescent="0.2">
      <c r="A1" s="1"/>
      <c r="B1" s="2"/>
      <c r="C1" s="3"/>
      <c r="D1" s="3"/>
      <c r="E1" s="3"/>
      <c r="F1" s="3"/>
      <c r="G1" s="3"/>
      <c r="H1" s="3"/>
      <c r="I1" s="3"/>
      <c r="J1" s="3"/>
      <c r="K1" s="3"/>
      <c r="L1" s="3"/>
      <c r="M1" s="3"/>
      <c r="N1" s="3"/>
      <c r="O1" s="3"/>
      <c r="P1" s="3"/>
      <c r="Q1" s="3"/>
      <c r="R1" s="3"/>
      <c r="S1" s="3"/>
      <c r="T1" s="3"/>
      <c r="U1" s="3"/>
      <c r="V1" s="67"/>
      <c r="W1" s="4"/>
      <c r="X1" s="3"/>
      <c r="Y1" s="3"/>
    </row>
    <row r="2" spans="1:25" s="7" customFormat="1" ht="15" customHeight="1" x14ac:dyDescent="0.25">
      <c r="A2" s="6"/>
      <c r="B2" s="89" t="str">
        <f>CONCATENATE("Number and percentage of public school students with and without disabilities receiving ",LOWER(A7), " by race/ethnicity, disability status, and English proficiency, by state: School Year 2017-18")</f>
        <v>Number and percentage of public school students with and without disabilities receiving expulsions with and without educational services by race/ethnicity, disability status, and English proficiency, by state: School Year 2017-18</v>
      </c>
      <c r="C2" s="89"/>
      <c r="D2" s="89"/>
      <c r="E2" s="89"/>
      <c r="F2" s="89"/>
      <c r="G2" s="89"/>
      <c r="H2" s="89"/>
      <c r="I2" s="89"/>
      <c r="J2" s="89"/>
      <c r="K2" s="89"/>
      <c r="L2" s="89"/>
      <c r="M2" s="89"/>
      <c r="N2" s="89"/>
      <c r="O2" s="89"/>
      <c r="P2" s="89"/>
      <c r="Q2" s="89"/>
      <c r="R2" s="89"/>
      <c r="S2" s="89"/>
      <c r="T2" s="89"/>
      <c r="U2" s="89"/>
      <c r="V2" s="89"/>
      <c r="W2" s="89"/>
    </row>
    <row r="3" spans="1:25" s="5" customFormat="1" ht="15" customHeight="1" thickBot="1" x14ac:dyDescent="0.3">
      <c r="A3" s="1"/>
      <c r="B3" s="8"/>
      <c r="C3" s="9"/>
      <c r="D3" s="9"/>
      <c r="E3" s="9"/>
      <c r="F3" s="9"/>
      <c r="G3" s="9"/>
      <c r="H3" s="9"/>
      <c r="I3" s="9"/>
      <c r="J3" s="9"/>
      <c r="K3" s="9"/>
      <c r="L3" s="9"/>
      <c r="M3" s="9"/>
      <c r="N3" s="9"/>
      <c r="O3" s="9"/>
      <c r="P3" s="9"/>
      <c r="Q3" s="9"/>
      <c r="R3" s="9"/>
      <c r="S3" s="9"/>
      <c r="T3" s="9"/>
      <c r="U3" s="9"/>
      <c r="V3" s="68"/>
      <c r="W3" s="4"/>
      <c r="X3" s="9"/>
      <c r="Y3" s="9"/>
    </row>
    <row r="4" spans="1:25" s="11" customFormat="1" ht="25.15" customHeight="1" x14ac:dyDescent="0.2">
      <c r="A4" s="10"/>
      <c r="B4" s="92" t="s">
        <v>0</v>
      </c>
      <c r="C4" s="94" t="s">
        <v>66</v>
      </c>
      <c r="D4" s="107" t="s">
        <v>80</v>
      </c>
      <c r="E4" s="108"/>
      <c r="F4" s="108"/>
      <c r="G4" s="108"/>
      <c r="H4" s="108"/>
      <c r="I4" s="108"/>
      <c r="J4" s="108"/>
      <c r="K4" s="108"/>
      <c r="L4" s="108"/>
      <c r="M4" s="108"/>
      <c r="N4" s="108"/>
      <c r="O4" s="108"/>
      <c r="P4" s="108"/>
      <c r="Q4" s="109"/>
      <c r="R4" s="96" t="s">
        <v>3</v>
      </c>
      <c r="S4" s="97"/>
      <c r="T4" s="96" t="s">
        <v>2</v>
      </c>
      <c r="U4" s="97"/>
      <c r="V4" s="96" t="s">
        <v>67</v>
      </c>
      <c r="W4" s="97"/>
      <c r="X4" s="90" t="s">
        <v>65</v>
      </c>
      <c r="Y4" s="100" t="s">
        <v>4</v>
      </c>
    </row>
    <row r="5" spans="1:25" s="11" customFormat="1" ht="25.15" customHeight="1" x14ac:dyDescent="0.2">
      <c r="A5" s="10"/>
      <c r="B5" s="93"/>
      <c r="C5" s="95"/>
      <c r="D5" s="102" t="s">
        <v>5</v>
      </c>
      <c r="E5" s="103"/>
      <c r="F5" s="104" t="s">
        <v>6</v>
      </c>
      <c r="G5" s="103"/>
      <c r="H5" s="105" t="s">
        <v>7</v>
      </c>
      <c r="I5" s="103"/>
      <c r="J5" s="105" t="s">
        <v>8</v>
      </c>
      <c r="K5" s="103"/>
      <c r="L5" s="105" t="s">
        <v>9</v>
      </c>
      <c r="M5" s="103"/>
      <c r="N5" s="105" t="s">
        <v>10</v>
      </c>
      <c r="O5" s="103"/>
      <c r="P5" s="105" t="s">
        <v>11</v>
      </c>
      <c r="Q5" s="106"/>
      <c r="R5" s="98"/>
      <c r="S5" s="99"/>
      <c r="T5" s="98"/>
      <c r="U5" s="99"/>
      <c r="V5" s="98"/>
      <c r="W5" s="99"/>
      <c r="X5" s="91"/>
      <c r="Y5" s="101"/>
    </row>
    <row r="6" spans="1:25" s="11" customFormat="1" ht="15" customHeight="1" thickBot="1" x14ac:dyDescent="0.25">
      <c r="A6" s="10"/>
      <c r="B6" s="12"/>
      <c r="C6" s="13"/>
      <c r="D6" s="14" t="s">
        <v>12</v>
      </c>
      <c r="E6" s="16" t="s">
        <v>13</v>
      </c>
      <c r="F6" s="17" t="s">
        <v>12</v>
      </c>
      <c r="G6" s="16" t="s">
        <v>13</v>
      </c>
      <c r="H6" s="17" t="s">
        <v>12</v>
      </c>
      <c r="I6" s="16" t="s">
        <v>13</v>
      </c>
      <c r="J6" s="17" t="s">
        <v>12</v>
      </c>
      <c r="K6" s="16" t="s">
        <v>13</v>
      </c>
      <c r="L6" s="17" t="s">
        <v>12</v>
      </c>
      <c r="M6" s="16" t="s">
        <v>13</v>
      </c>
      <c r="N6" s="17" t="s">
        <v>12</v>
      </c>
      <c r="O6" s="16" t="s">
        <v>13</v>
      </c>
      <c r="P6" s="17" t="s">
        <v>12</v>
      </c>
      <c r="Q6" s="18" t="s">
        <v>13</v>
      </c>
      <c r="R6" s="14" t="s">
        <v>12</v>
      </c>
      <c r="S6" s="15" t="s">
        <v>69</v>
      </c>
      <c r="T6" s="14" t="s">
        <v>12</v>
      </c>
      <c r="U6" s="15" t="s">
        <v>69</v>
      </c>
      <c r="V6" s="17" t="s">
        <v>12</v>
      </c>
      <c r="W6" s="15" t="s">
        <v>69</v>
      </c>
      <c r="X6" s="19"/>
      <c r="Y6" s="20"/>
    </row>
    <row r="7" spans="1:25" s="23" customFormat="1" ht="15" customHeight="1" x14ac:dyDescent="0.2">
      <c r="A7" s="21" t="s">
        <v>68</v>
      </c>
      <c r="B7" s="75" t="s">
        <v>73</v>
      </c>
      <c r="C7" s="51">
        <v>101652</v>
      </c>
      <c r="D7" s="58">
        <v>1223</v>
      </c>
      <c r="E7" s="53">
        <v>1.2464999999999999</v>
      </c>
      <c r="F7" s="54">
        <v>790</v>
      </c>
      <c r="G7" s="53">
        <v>0.80520000000000003</v>
      </c>
      <c r="H7" s="54">
        <v>20990</v>
      </c>
      <c r="I7" s="53">
        <v>21.392800000000001</v>
      </c>
      <c r="J7" s="55">
        <v>36934</v>
      </c>
      <c r="K7" s="53">
        <v>37.642800000000001</v>
      </c>
      <c r="L7" s="56">
        <v>34187</v>
      </c>
      <c r="M7" s="53">
        <v>34.8431</v>
      </c>
      <c r="N7" s="55">
        <v>234</v>
      </c>
      <c r="O7" s="53">
        <v>0.23849999999999999</v>
      </c>
      <c r="P7" s="56">
        <v>3759</v>
      </c>
      <c r="Q7" s="57">
        <v>3.8311000000000002</v>
      </c>
      <c r="R7" s="58">
        <v>21879</v>
      </c>
      <c r="S7" s="57">
        <v>21.523399999999999</v>
      </c>
      <c r="T7" s="52">
        <v>3535</v>
      </c>
      <c r="U7" s="57">
        <v>3.4775999999999998</v>
      </c>
      <c r="V7" s="69">
        <v>6012</v>
      </c>
      <c r="W7" s="59">
        <v>5.9142999999999999</v>
      </c>
      <c r="X7" s="60">
        <v>97632</v>
      </c>
      <c r="Y7" s="61">
        <v>99.988</v>
      </c>
    </row>
    <row r="8" spans="1:25" s="23" customFormat="1" ht="15" customHeight="1" x14ac:dyDescent="0.2">
      <c r="A8" s="21" t="s">
        <v>1</v>
      </c>
      <c r="B8" s="50" t="s">
        <v>15</v>
      </c>
      <c r="C8" s="36">
        <v>3260</v>
      </c>
      <c r="D8" s="37">
        <v>19</v>
      </c>
      <c r="E8" s="39">
        <v>0.58930000000000005</v>
      </c>
      <c r="F8" s="41">
        <v>9</v>
      </c>
      <c r="G8" s="39">
        <v>0.2792</v>
      </c>
      <c r="H8" s="41">
        <v>107</v>
      </c>
      <c r="I8" s="39">
        <v>3.3189000000000002</v>
      </c>
      <c r="J8" s="41">
        <v>1899</v>
      </c>
      <c r="K8" s="39">
        <v>58.902000000000001</v>
      </c>
      <c r="L8" s="45">
        <v>1162</v>
      </c>
      <c r="M8" s="39">
        <v>36.042200000000001</v>
      </c>
      <c r="N8" s="41">
        <v>5</v>
      </c>
      <c r="O8" s="39">
        <v>0.15509999999999999</v>
      </c>
      <c r="P8" s="45">
        <v>23</v>
      </c>
      <c r="Q8" s="38">
        <v>0.71340000000000003</v>
      </c>
      <c r="R8" s="37">
        <v>675</v>
      </c>
      <c r="S8" s="38">
        <v>20.705500000000001</v>
      </c>
      <c r="T8" s="37">
        <v>36</v>
      </c>
      <c r="U8" s="38">
        <v>1.1043000000000001</v>
      </c>
      <c r="V8" s="70">
        <v>34</v>
      </c>
      <c r="W8" s="43">
        <v>1.0428999999999999</v>
      </c>
      <c r="X8" s="24">
        <v>1390</v>
      </c>
      <c r="Y8" s="25">
        <v>100</v>
      </c>
    </row>
    <row r="9" spans="1:25" s="23" customFormat="1" ht="15" customHeight="1" x14ac:dyDescent="0.2">
      <c r="A9" s="21" t="s">
        <v>1</v>
      </c>
      <c r="B9" s="62" t="s">
        <v>14</v>
      </c>
      <c r="C9" s="51">
        <v>58</v>
      </c>
      <c r="D9" s="64">
        <v>13</v>
      </c>
      <c r="E9" s="53">
        <v>22.413799999999998</v>
      </c>
      <c r="F9" s="55">
        <v>2</v>
      </c>
      <c r="G9" s="53">
        <v>3.4483000000000001</v>
      </c>
      <c r="H9" s="55">
        <v>5</v>
      </c>
      <c r="I9" s="53">
        <v>8.6206999999999994</v>
      </c>
      <c r="J9" s="54">
        <v>10</v>
      </c>
      <c r="K9" s="53">
        <v>17.241399999999999</v>
      </c>
      <c r="L9" s="63">
        <v>12</v>
      </c>
      <c r="M9" s="53">
        <v>20.689699999999998</v>
      </c>
      <c r="N9" s="54">
        <v>8</v>
      </c>
      <c r="O9" s="53">
        <v>13.793100000000001</v>
      </c>
      <c r="P9" s="63">
        <v>8</v>
      </c>
      <c r="Q9" s="57">
        <v>13.793100000000001</v>
      </c>
      <c r="R9" s="64">
        <v>12</v>
      </c>
      <c r="S9" s="57">
        <v>20.689699999999998</v>
      </c>
      <c r="T9" s="52">
        <v>0</v>
      </c>
      <c r="U9" s="57">
        <v>0</v>
      </c>
      <c r="V9" s="69">
        <v>11</v>
      </c>
      <c r="W9" s="59">
        <v>18.965499999999999</v>
      </c>
      <c r="X9" s="60">
        <v>506</v>
      </c>
      <c r="Y9" s="61">
        <v>100</v>
      </c>
    </row>
    <row r="10" spans="1:25" s="23" customFormat="1" ht="15" customHeight="1" x14ac:dyDescent="0.2">
      <c r="A10" s="21" t="s">
        <v>1</v>
      </c>
      <c r="B10" s="50" t="s">
        <v>17</v>
      </c>
      <c r="C10" s="36">
        <v>875</v>
      </c>
      <c r="D10" s="44">
        <v>79</v>
      </c>
      <c r="E10" s="39">
        <v>9.07</v>
      </c>
      <c r="F10" s="41">
        <v>2</v>
      </c>
      <c r="G10" s="39">
        <v>0.2296</v>
      </c>
      <c r="H10" s="40">
        <v>443</v>
      </c>
      <c r="I10" s="39">
        <v>50.8611</v>
      </c>
      <c r="J10" s="40">
        <v>56</v>
      </c>
      <c r="K10" s="39">
        <v>6.4294000000000002</v>
      </c>
      <c r="L10" s="42">
        <v>264</v>
      </c>
      <c r="M10" s="39">
        <v>30.31</v>
      </c>
      <c r="N10" s="40">
        <v>0</v>
      </c>
      <c r="O10" s="39">
        <v>0</v>
      </c>
      <c r="P10" s="42">
        <v>27</v>
      </c>
      <c r="Q10" s="38">
        <v>3.0998999999999999</v>
      </c>
      <c r="R10" s="44">
        <v>219</v>
      </c>
      <c r="S10" s="38">
        <v>25.028600000000001</v>
      </c>
      <c r="T10" s="44">
        <v>4</v>
      </c>
      <c r="U10" s="38">
        <v>0.45710000000000001</v>
      </c>
      <c r="V10" s="70">
        <v>30</v>
      </c>
      <c r="W10" s="43">
        <v>3.4285999999999999</v>
      </c>
      <c r="X10" s="24">
        <v>2000</v>
      </c>
      <c r="Y10" s="25">
        <v>100</v>
      </c>
    </row>
    <row r="11" spans="1:25" s="23" customFormat="1" ht="15" customHeight="1" x14ac:dyDescent="0.2">
      <c r="A11" s="21" t="s">
        <v>1</v>
      </c>
      <c r="B11" s="62" t="s">
        <v>16</v>
      </c>
      <c r="C11" s="51">
        <v>1594</v>
      </c>
      <c r="D11" s="64">
        <v>8</v>
      </c>
      <c r="E11" s="53">
        <v>0.52629999999999999</v>
      </c>
      <c r="F11" s="54">
        <v>6</v>
      </c>
      <c r="G11" s="53">
        <v>0.3947</v>
      </c>
      <c r="H11" s="54">
        <v>114</v>
      </c>
      <c r="I11" s="53">
        <v>7.5</v>
      </c>
      <c r="J11" s="54">
        <v>711</v>
      </c>
      <c r="K11" s="53">
        <v>46.776299999999999</v>
      </c>
      <c r="L11" s="63">
        <v>626</v>
      </c>
      <c r="M11" s="53">
        <v>41.184199999999997</v>
      </c>
      <c r="N11" s="54">
        <v>9</v>
      </c>
      <c r="O11" s="53">
        <v>0.59209999999999996</v>
      </c>
      <c r="P11" s="63">
        <v>46</v>
      </c>
      <c r="Q11" s="57">
        <v>3.0263</v>
      </c>
      <c r="R11" s="64">
        <v>282</v>
      </c>
      <c r="S11" s="57">
        <v>17.691299999999998</v>
      </c>
      <c r="T11" s="52">
        <v>74</v>
      </c>
      <c r="U11" s="57">
        <v>4.6424000000000003</v>
      </c>
      <c r="V11" s="69">
        <v>73</v>
      </c>
      <c r="W11" s="59">
        <v>4.5796999999999999</v>
      </c>
      <c r="X11" s="60">
        <v>1088</v>
      </c>
      <c r="Y11" s="61">
        <v>100</v>
      </c>
    </row>
    <row r="12" spans="1:25" s="23" customFormat="1" ht="15" customHeight="1" x14ac:dyDescent="0.2">
      <c r="A12" s="21" t="s">
        <v>1</v>
      </c>
      <c r="B12" s="50" t="s">
        <v>18</v>
      </c>
      <c r="C12" s="36">
        <v>6975</v>
      </c>
      <c r="D12" s="44">
        <v>107</v>
      </c>
      <c r="E12" s="39">
        <v>1.5672999999999999</v>
      </c>
      <c r="F12" s="41">
        <v>181</v>
      </c>
      <c r="G12" s="39">
        <v>2.6511999999999998</v>
      </c>
      <c r="H12" s="41">
        <v>3862</v>
      </c>
      <c r="I12" s="39">
        <v>56.569499999999998</v>
      </c>
      <c r="J12" s="40">
        <v>947</v>
      </c>
      <c r="K12" s="39">
        <v>13.8714</v>
      </c>
      <c r="L12" s="45">
        <v>1437</v>
      </c>
      <c r="M12" s="39">
        <v>21.0488</v>
      </c>
      <c r="N12" s="40">
        <v>43</v>
      </c>
      <c r="O12" s="39">
        <v>0.62990000000000002</v>
      </c>
      <c r="P12" s="45">
        <v>250</v>
      </c>
      <c r="Q12" s="38">
        <v>3.6619000000000002</v>
      </c>
      <c r="R12" s="44">
        <v>1643</v>
      </c>
      <c r="S12" s="38">
        <v>23.555599999999998</v>
      </c>
      <c r="T12" s="37">
        <v>148</v>
      </c>
      <c r="U12" s="38">
        <v>2.1219000000000001</v>
      </c>
      <c r="V12" s="70">
        <v>1220</v>
      </c>
      <c r="W12" s="43">
        <v>17.491</v>
      </c>
      <c r="X12" s="24">
        <v>10121</v>
      </c>
      <c r="Y12" s="25">
        <v>100</v>
      </c>
    </row>
    <row r="13" spans="1:25" s="23" customFormat="1" ht="15" customHeight="1" x14ac:dyDescent="0.2">
      <c r="A13" s="21" t="s">
        <v>1</v>
      </c>
      <c r="B13" s="62" t="s">
        <v>19</v>
      </c>
      <c r="C13" s="51">
        <v>1221</v>
      </c>
      <c r="D13" s="52">
        <v>22</v>
      </c>
      <c r="E13" s="53">
        <v>1.8519000000000001</v>
      </c>
      <c r="F13" s="55">
        <v>18</v>
      </c>
      <c r="G13" s="53">
        <v>1.5152000000000001</v>
      </c>
      <c r="H13" s="54">
        <v>479</v>
      </c>
      <c r="I13" s="53">
        <v>40.319899999999997</v>
      </c>
      <c r="J13" s="54">
        <v>116</v>
      </c>
      <c r="K13" s="53">
        <v>9.7643000000000004</v>
      </c>
      <c r="L13" s="56">
        <v>481</v>
      </c>
      <c r="M13" s="53">
        <v>40.488199999999999</v>
      </c>
      <c r="N13" s="54">
        <v>6</v>
      </c>
      <c r="O13" s="53">
        <v>0.50509999999999999</v>
      </c>
      <c r="P13" s="56">
        <v>66</v>
      </c>
      <c r="Q13" s="57">
        <v>5.5556000000000001</v>
      </c>
      <c r="R13" s="52">
        <v>237</v>
      </c>
      <c r="S13" s="57">
        <v>19.410299999999999</v>
      </c>
      <c r="T13" s="52">
        <v>33</v>
      </c>
      <c r="U13" s="57">
        <v>2.7027000000000001</v>
      </c>
      <c r="V13" s="69">
        <v>129</v>
      </c>
      <c r="W13" s="59">
        <v>10.565099999999999</v>
      </c>
      <c r="X13" s="60">
        <v>1908</v>
      </c>
      <c r="Y13" s="61">
        <v>100</v>
      </c>
    </row>
    <row r="14" spans="1:25" s="23" customFormat="1" ht="15" customHeight="1" x14ac:dyDescent="0.2">
      <c r="A14" s="21" t="s">
        <v>1</v>
      </c>
      <c r="B14" s="50" t="s">
        <v>20</v>
      </c>
      <c r="C14" s="46">
        <v>894</v>
      </c>
      <c r="D14" s="44">
        <v>0</v>
      </c>
      <c r="E14" s="39">
        <v>0</v>
      </c>
      <c r="F14" s="40">
        <v>11</v>
      </c>
      <c r="G14" s="39">
        <v>1.3095000000000001</v>
      </c>
      <c r="H14" s="40">
        <v>262</v>
      </c>
      <c r="I14" s="39">
        <v>31.1905</v>
      </c>
      <c r="J14" s="41">
        <v>258</v>
      </c>
      <c r="K14" s="39">
        <v>30.714300000000001</v>
      </c>
      <c r="L14" s="42">
        <v>278</v>
      </c>
      <c r="M14" s="39">
        <v>33.095199999999998</v>
      </c>
      <c r="N14" s="41">
        <v>0</v>
      </c>
      <c r="O14" s="39">
        <v>0</v>
      </c>
      <c r="P14" s="42">
        <v>31</v>
      </c>
      <c r="Q14" s="38">
        <v>3.6905000000000001</v>
      </c>
      <c r="R14" s="44">
        <v>232</v>
      </c>
      <c r="S14" s="38">
        <v>25.950800000000001</v>
      </c>
      <c r="T14" s="37">
        <v>54</v>
      </c>
      <c r="U14" s="38">
        <v>6.0403000000000002</v>
      </c>
      <c r="V14" s="70">
        <v>68</v>
      </c>
      <c r="W14" s="43">
        <v>7.6063000000000001</v>
      </c>
      <c r="X14" s="24">
        <v>1214</v>
      </c>
      <c r="Y14" s="25">
        <v>100</v>
      </c>
    </row>
    <row r="15" spans="1:25" s="23" customFormat="1" ht="15" customHeight="1" x14ac:dyDescent="0.2">
      <c r="A15" s="21" t="s">
        <v>1</v>
      </c>
      <c r="B15" s="62" t="s">
        <v>22</v>
      </c>
      <c r="C15" s="65">
        <v>114</v>
      </c>
      <c r="D15" s="64">
        <v>1</v>
      </c>
      <c r="E15" s="53">
        <v>0.90910000000000002</v>
      </c>
      <c r="F15" s="55">
        <v>0</v>
      </c>
      <c r="G15" s="53">
        <v>0</v>
      </c>
      <c r="H15" s="54">
        <v>17</v>
      </c>
      <c r="I15" s="53">
        <v>15.454499999999999</v>
      </c>
      <c r="J15" s="55">
        <v>61</v>
      </c>
      <c r="K15" s="53">
        <v>55.454500000000003</v>
      </c>
      <c r="L15" s="56">
        <v>29</v>
      </c>
      <c r="M15" s="53">
        <v>26.363600000000002</v>
      </c>
      <c r="N15" s="55">
        <v>0</v>
      </c>
      <c r="O15" s="53">
        <v>0</v>
      </c>
      <c r="P15" s="56">
        <v>2</v>
      </c>
      <c r="Q15" s="57">
        <v>1.8182</v>
      </c>
      <c r="R15" s="64">
        <v>28</v>
      </c>
      <c r="S15" s="57">
        <v>24.561399999999999</v>
      </c>
      <c r="T15" s="52">
        <v>4</v>
      </c>
      <c r="U15" s="57">
        <v>3.5087999999999999</v>
      </c>
      <c r="V15" s="69">
        <v>5</v>
      </c>
      <c r="W15" s="59">
        <v>4.3860000000000001</v>
      </c>
      <c r="X15" s="60">
        <v>231</v>
      </c>
      <c r="Y15" s="61">
        <v>100</v>
      </c>
    </row>
    <row r="16" spans="1:25" s="23" customFormat="1" ht="15" customHeight="1" x14ac:dyDescent="0.2">
      <c r="A16" s="21" t="s">
        <v>1</v>
      </c>
      <c r="B16" s="50" t="s">
        <v>21</v>
      </c>
      <c r="C16" s="46">
        <v>72</v>
      </c>
      <c r="D16" s="37">
        <v>0</v>
      </c>
      <c r="E16" s="39">
        <v>0</v>
      </c>
      <c r="F16" s="40">
        <v>0</v>
      </c>
      <c r="G16" s="39">
        <v>0</v>
      </c>
      <c r="H16" s="41">
        <v>12</v>
      </c>
      <c r="I16" s="39">
        <v>17.142900000000001</v>
      </c>
      <c r="J16" s="40">
        <v>58</v>
      </c>
      <c r="K16" s="39">
        <v>82.857100000000003</v>
      </c>
      <c r="L16" s="42">
        <v>0</v>
      </c>
      <c r="M16" s="39">
        <v>0</v>
      </c>
      <c r="N16" s="40">
        <v>0</v>
      </c>
      <c r="O16" s="39">
        <v>0</v>
      </c>
      <c r="P16" s="42">
        <v>0</v>
      </c>
      <c r="Q16" s="38">
        <v>0</v>
      </c>
      <c r="R16" s="37">
        <v>18</v>
      </c>
      <c r="S16" s="38">
        <v>25</v>
      </c>
      <c r="T16" s="44">
        <v>2</v>
      </c>
      <c r="U16" s="38">
        <v>2.7778</v>
      </c>
      <c r="V16" s="70">
        <v>1</v>
      </c>
      <c r="W16" s="43">
        <v>1.3889</v>
      </c>
      <c r="X16" s="24">
        <v>228</v>
      </c>
      <c r="Y16" s="25">
        <v>100</v>
      </c>
    </row>
    <row r="17" spans="1:25" s="23" customFormat="1" ht="15" customHeight="1" x14ac:dyDescent="0.2">
      <c r="A17" s="21" t="s">
        <v>1</v>
      </c>
      <c r="B17" s="62" t="s">
        <v>23</v>
      </c>
      <c r="C17" s="51">
        <v>5916</v>
      </c>
      <c r="D17" s="52">
        <v>14</v>
      </c>
      <c r="E17" s="53">
        <v>0.23849999999999999</v>
      </c>
      <c r="F17" s="55">
        <v>37</v>
      </c>
      <c r="G17" s="53">
        <v>0.63019999999999998</v>
      </c>
      <c r="H17" s="55">
        <v>1336</v>
      </c>
      <c r="I17" s="53">
        <v>22.7559</v>
      </c>
      <c r="J17" s="55">
        <v>2394</v>
      </c>
      <c r="K17" s="53">
        <v>40.776699999999998</v>
      </c>
      <c r="L17" s="63">
        <v>1826</v>
      </c>
      <c r="M17" s="53">
        <v>31.102</v>
      </c>
      <c r="N17" s="55">
        <v>10</v>
      </c>
      <c r="O17" s="53">
        <v>0.17030000000000001</v>
      </c>
      <c r="P17" s="63">
        <v>254</v>
      </c>
      <c r="Q17" s="57">
        <v>4.3262999999999998</v>
      </c>
      <c r="R17" s="52">
        <v>126</v>
      </c>
      <c r="S17" s="57">
        <v>2.1297999999999999</v>
      </c>
      <c r="T17" s="52">
        <v>45</v>
      </c>
      <c r="U17" s="57">
        <v>0.76060000000000005</v>
      </c>
      <c r="V17" s="69">
        <v>236</v>
      </c>
      <c r="W17" s="59">
        <v>3.9891999999999999</v>
      </c>
      <c r="X17" s="60">
        <v>3976</v>
      </c>
      <c r="Y17" s="61">
        <v>100</v>
      </c>
    </row>
    <row r="18" spans="1:25" s="23" customFormat="1" ht="15" customHeight="1" x14ac:dyDescent="0.2">
      <c r="A18" s="21" t="s">
        <v>1</v>
      </c>
      <c r="B18" s="50" t="s">
        <v>24</v>
      </c>
      <c r="C18" s="36">
        <v>8114</v>
      </c>
      <c r="D18" s="44">
        <v>12</v>
      </c>
      <c r="E18" s="39">
        <v>0.15160000000000001</v>
      </c>
      <c r="F18" s="41">
        <v>65</v>
      </c>
      <c r="G18" s="39">
        <v>0.82130000000000003</v>
      </c>
      <c r="H18" s="41">
        <v>725</v>
      </c>
      <c r="I18" s="39">
        <v>9.1609999999999996</v>
      </c>
      <c r="J18" s="41">
        <v>4781</v>
      </c>
      <c r="K18" s="39">
        <v>60.411900000000003</v>
      </c>
      <c r="L18" s="42">
        <v>2029</v>
      </c>
      <c r="M18" s="39">
        <v>25.638100000000001</v>
      </c>
      <c r="N18" s="41">
        <v>6</v>
      </c>
      <c r="O18" s="39">
        <v>7.5800000000000006E-2</v>
      </c>
      <c r="P18" s="42">
        <v>296</v>
      </c>
      <c r="Q18" s="38">
        <v>3.7402000000000002</v>
      </c>
      <c r="R18" s="44">
        <v>1612</v>
      </c>
      <c r="S18" s="38">
        <v>19.866900000000001</v>
      </c>
      <c r="T18" s="44">
        <v>200</v>
      </c>
      <c r="U18" s="38">
        <v>2.4649000000000001</v>
      </c>
      <c r="V18" s="70">
        <v>179</v>
      </c>
      <c r="W18" s="43">
        <v>2.2061000000000002</v>
      </c>
      <c r="X18" s="24">
        <v>2416</v>
      </c>
      <c r="Y18" s="25">
        <v>100</v>
      </c>
    </row>
    <row r="19" spans="1:25" s="23" customFormat="1" ht="15" customHeight="1" x14ac:dyDescent="0.2">
      <c r="A19" s="21" t="s">
        <v>1</v>
      </c>
      <c r="B19" s="62" t="s">
        <v>25</v>
      </c>
      <c r="C19" s="51">
        <v>23</v>
      </c>
      <c r="D19" s="52">
        <v>0</v>
      </c>
      <c r="E19" s="53">
        <v>0</v>
      </c>
      <c r="F19" s="54">
        <v>4</v>
      </c>
      <c r="G19" s="53">
        <v>18.181799999999999</v>
      </c>
      <c r="H19" s="54">
        <v>2</v>
      </c>
      <c r="I19" s="53">
        <v>9.0908999999999995</v>
      </c>
      <c r="J19" s="54">
        <v>1</v>
      </c>
      <c r="K19" s="53">
        <v>4.5454999999999997</v>
      </c>
      <c r="L19" s="56">
        <v>4</v>
      </c>
      <c r="M19" s="53">
        <v>18.181799999999999</v>
      </c>
      <c r="N19" s="54">
        <v>8</v>
      </c>
      <c r="O19" s="53">
        <v>36.363599999999998</v>
      </c>
      <c r="P19" s="56">
        <v>3</v>
      </c>
      <c r="Q19" s="57">
        <v>13.6364</v>
      </c>
      <c r="R19" s="52">
        <v>6</v>
      </c>
      <c r="S19" s="57">
        <v>26.087</v>
      </c>
      <c r="T19" s="52">
        <v>1</v>
      </c>
      <c r="U19" s="57">
        <v>4.3478000000000003</v>
      </c>
      <c r="V19" s="69">
        <v>1</v>
      </c>
      <c r="W19" s="59">
        <v>4.3478000000000003</v>
      </c>
      <c r="X19" s="60">
        <v>292</v>
      </c>
      <c r="Y19" s="61">
        <v>100</v>
      </c>
    </row>
    <row r="20" spans="1:25" s="23" customFormat="1" ht="15" customHeight="1" x14ac:dyDescent="0.2">
      <c r="A20" s="21" t="s">
        <v>1</v>
      </c>
      <c r="B20" s="50" t="s">
        <v>27</v>
      </c>
      <c r="C20" s="46">
        <v>627</v>
      </c>
      <c r="D20" s="44">
        <v>6</v>
      </c>
      <c r="E20" s="39">
        <v>0.98850000000000005</v>
      </c>
      <c r="F20" s="40">
        <v>5</v>
      </c>
      <c r="G20" s="39">
        <v>0.82369999999999999</v>
      </c>
      <c r="H20" s="40">
        <v>179</v>
      </c>
      <c r="I20" s="39">
        <v>29.4893</v>
      </c>
      <c r="J20" s="40">
        <v>11</v>
      </c>
      <c r="K20" s="39">
        <v>1.8122</v>
      </c>
      <c r="L20" s="42">
        <v>398</v>
      </c>
      <c r="M20" s="39">
        <v>65.568399999999997</v>
      </c>
      <c r="N20" s="40">
        <v>0</v>
      </c>
      <c r="O20" s="39">
        <v>0</v>
      </c>
      <c r="P20" s="42">
        <v>8</v>
      </c>
      <c r="Q20" s="38">
        <v>1.3180000000000001</v>
      </c>
      <c r="R20" s="44">
        <v>99</v>
      </c>
      <c r="S20" s="38">
        <v>15.7895</v>
      </c>
      <c r="T20" s="44">
        <v>20</v>
      </c>
      <c r="U20" s="38">
        <v>3.1898</v>
      </c>
      <c r="V20" s="70">
        <v>44</v>
      </c>
      <c r="W20" s="43">
        <v>7.0175000000000001</v>
      </c>
      <c r="X20" s="24">
        <v>725</v>
      </c>
      <c r="Y20" s="25">
        <v>100</v>
      </c>
    </row>
    <row r="21" spans="1:25" s="23" customFormat="1" ht="15" customHeight="1" x14ac:dyDescent="0.2">
      <c r="A21" s="21" t="s">
        <v>1</v>
      </c>
      <c r="B21" s="62" t="s">
        <v>28</v>
      </c>
      <c r="C21" s="51">
        <v>2009</v>
      </c>
      <c r="D21" s="52">
        <v>3</v>
      </c>
      <c r="E21" s="53">
        <v>0.15340000000000001</v>
      </c>
      <c r="F21" s="54">
        <v>15</v>
      </c>
      <c r="G21" s="53">
        <v>0.76690000000000003</v>
      </c>
      <c r="H21" s="54">
        <v>342</v>
      </c>
      <c r="I21" s="53">
        <v>17.4847</v>
      </c>
      <c r="J21" s="54">
        <v>829</v>
      </c>
      <c r="K21" s="53">
        <v>42.382399999999997</v>
      </c>
      <c r="L21" s="63">
        <v>672</v>
      </c>
      <c r="M21" s="53">
        <v>34.355800000000002</v>
      </c>
      <c r="N21" s="54">
        <v>0</v>
      </c>
      <c r="O21" s="53">
        <v>0</v>
      </c>
      <c r="P21" s="63">
        <v>95</v>
      </c>
      <c r="Q21" s="57">
        <v>4.8569000000000004</v>
      </c>
      <c r="R21" s="52">
        <v>453</v>
      </c>
      <c r="S21" s="57">
        <v>22.548500000000001</v>
      </c>
      <c r="T21" s="64">
        <v>53</v>
      </c>
      <c r="U21" s="57">
        <v>2.6381000000000001</v>
      </c>
      <c r="V21" s="69">
        <v>75</v>
      </c>
      <c r="W21" s="59">
        <v>3.7332000000000001</v>
      </c>
      <c r="X21" s="60">
        <v>4145</v>
      </c>
      <c r="Y21" s="61">
        <v>100</v>
      </c>
    </row>
    <row r="22" spans="1:25" s="23" customFormat="1" ht="15" customHeight="1" x14ac:dyDescent="0.2">
      <c r="A22" s="21" t="s">
        <v>1</v>
      </c>
      <c r="B22" s="50" t="s">
        <v>29</v>
      </c>
      <c r="C22" s="36">
        <v>4793</v>
      </c>
      <c r="D22" s="44">
        <v>7</v>
      </c>
      <c r="E22" s="39">
        <v>0.1487</v>
      </c>
      <c r="F22" s="41">
        <v>25</v>
      </c>
      <c r="G22" s="39">
        <v>0.53120000000000001</v>
      </c>
      <c r="H22" s="41">
        <v>459</v>
      </c>
      <c r="I22" s="39">
        <v>9.7535000000000007</v>
      </c>
      <c r="J22" s="41">
        <v>1225</v>
      </c>
      <c r="K22" s="39">
        <v>26.0306</v>
      </c>
      <c r="L22" s="45">
        <v>2706</v>
      </c>
      <c r="M22" s="39">
        <v>57.501100000000001</v>
      </c>
      <c r="N22" s="41">
        <v>2</v>
      </c>
      <c r="O22" s="39" t="s">
        <v>79</v>
      </c>
      <c r="P22" s="45">
        <v>282</v>
      </c>
      <c r="Q22" s="38">
        <v>5.9923999999999999</v>
      </c>
      <c r="R22" s="44">
        <v>983</v>
      </c>
      <c r="S22" s="38">
        <v>20.5091</v>
      </c>
      <c r="T22" s="37">
        <v>87</v>
      </c>
      <c r="U22" s="38">
        <v>1.8150999999999999</v>
      </c>
      <c r="V22" s="70">
        <v>186</v>
      </c>
      <c r="W22" s="43">
        <v>3.8807</v>
      </c>
      <c r="X22" s="24">
        <v>1886</v>
      </c>
      <c r="Y22" s="25">
        <v>100</v>
      </c>
    </row>
    <row r="23" spans="1:25" s="23" customFormat="1" ht="15" customHeight="1" x14ac:dyDescent="0.2">
      <c r="A23" s="21" t="s">
        <v>1</v>
      </c>
      <c r="B23" s="62" t="s">
        <v>26</v>
      </c>
      <c r="C23" s="51">
        <v>594</v>
      </c>
      <c r="D23" s="64">
        <v>6</v>
      </c>
      <c r="E23" s="53">
        <v>1.0168999999999999</v>
      </c>
      <c r="F23" s="54">
        <v>2</v>
      </c>
      <c r="G23" s="53">
        <v>0.33900000000000002</v>
      </c>
      <c r="H23" s="54">
        <v>74</v>
      </c>
      <c r="I23" s="53">
        <v>12.542400000000001</v>
      </c>
      <c r="J23" s="54">
        <v>211</v>
      </c>
      <c r="K23" s="53">
        <v>35.762700000000002</v>
      </c>
      <c r="L23" s="63">
        <v>235</v>
      </c>
      <c r="M23" s="53">
        <v>39.830500000000001</v>
      </c>
      <c r="N23" s="54">
        <v>2</v>
      </c>
      <c r="O23" s="53">
        <v>0.33900000000000002</v>
      </c>
      <c r="P23" s="63">
        <v>60</v>
      </c>
      <c r="Q23" s="57">
        <v>10.169499999999999</v>
      </c>
      <c r="R23" s="64">
        <v>183</v>
      </c>
      <c r="S23" s="57">
        <v>30.8081</v>
      </c>
      <c r="T23" s="52">
        <v>4</v>
      </c>
      <c r="U23" s="57">
        <v>0.6734</v>
      </c>
      <c r="V23" s="69">
        <v>11</v>
      </c>
      <c r="W23" s="59">
        <v>1.8519000000000001</v>
      </c>
      <c r="X23" s="60">
        <v>1343</v>
      </c>
      <c r="Y23" s="61">
        <v>100</v>
      </c>
    </row>
    <row r="24" spans="1:25" s="23" customFormat="1" ht="15" customHeight="1" x14ac:dyDescent="0.2">
      <c r="A24" s="21" t="s">
        <v>1</v>
      </c>
      <c r="B24" s="50" t="s">
        <v>30</v>
      </c>
      <c r="C24" s="36">
        <v>613</v>
      </c>
      <c r="D24" s="44">
        <v>9</v>
      </c>
      <c r="E24" s="39">
        <v>1.4901</v>
      </c>
      <c r="F24" s="41">
        <v>3</v>
      </c>
      <c r="G24" s="39">
        <v>0.49669999999999997</v>
      </c>
      <c r="H24" s="41">
        <v>100</v>
      </c>
      <c r="I24" s="39">
        <v>16.5563</v>
      </c>
      <c r="J24" s="41">
        <v>85</v>
      </c>
      <c r="K24" s="39">
        <v>14.072800000000001</v>
      </c>
      <c r="L24" s="45">
        <v>361</v>
      </c>
      <c r="M24" s="39">
        <v>59.7682</v>
      </c>
      <c r="N24" s="41">
        <v>0</v>
      </c>
      <c r="O24" s="39">
        <v>0</v>
      </c>
      <c r="P24" s="45">
        <v>46</v>
      </c>
      <c r="Q24" s="38">
        <v>7.6158999999999999</v>
      </c>
      <c r="R24" s="44">
        <v>151</v>
      </c>
      <c r="S24" s="38">
        <v>24.632999999999999</v>
      </c>
      <c r="T24" s="44">
        <v>9</v>
      </c>
      <c r="U24" s="38">
        <v>1.4681999999999999</v>
      </c>
      <c r="V24" s="70">
        <v>50</v>
      </c>
      <c r="W24" s="43">
        <v>8.1565999999999992</v>
      </c>
      <c r="X24" s="24">
        <v>1350</v>
      </c>
      <c r="Y24" s="25">
        <v>100</v>
      </c>
    </row>
    <row r="25" spans="1:25" s="23" customFormat="1" ht="15" customHeight="1" x14ac:dyDescent="0.2">
      <c r="A25" s="21" t="s">
        <v>1</v>
      </c>
      <c r="B25" s="62" t="s">
        <v>31</v>
      </c>
      <c r="C25" s="65">
        <v>914</v>
      </c>
      <c r="D25" s="52">
        <v>1</v>
      </c>
      <c r="E25" s="53">
        <v>0.1099</v>
      </c>
      <c r="F25" s="54">
        <v>0</v>
      </c>
      <c r="G25" s="53">
        <v>0</v>
      </c>
      <c r="H25" s="55">
        <v>35</v>
      </c>
      <c r="I25" s="53">
        <v>3.8462000000000001</v>
      </c>
      <c r="J25" s="54">
        <v>254</v>
      </c>
      <c r="K25" s="53">
        <v>27.912099999999999</v>
      </c>
      <c r="L25" s="63">
        <v>575</v>
      </c>
      <c r="M25" s="53">
        <v>63.186799999999998</v>
      </c>
      <c r="N25" s="54">
        <v>1</v>
      </c>
      <c r="O25" s="53">
        <v>0.1099</v>
      </c>
      <c r="P25" s="63">
        <v>44</v>
      </c>
      <c r="Q25" s="57">
        <v>4.8352000000000004</v>
      </c>
      <c r="R25" s="52">
        <v>194</v>
      </c>
      <c r="S25" s="57">
        <v>21.2254</v>
      </c>
      <c r="T25" s="52">
        <v>4</v>
      </c>
      <c r="U25" s="57">
        <v>0.43759999999999999</v>
      </c>
      <c r="V25" s="69">
        <v>6</v>
      </c>
      <c r="W25" s="59">
        <v>0.65649999999999997</v>
      </c>
      <c r="X25" s="60">
        <v>1401</v>
      </c>
      <c r="Y25" s="61">
        <v>100</v>
      </c>
    </row>
    <row r="26" spans="1:25" s="23" customFormat="1" ht="15" customHeight="1" x14ac:dyDescent="0.2">
      <c r="A26" s="21" t="s">
        <v>1</v>
      </c>
      <c r="B26" s="50" t="s">
        <v>32</v>
      </c>
      <c r="C26" s="36">
        <v>5785</v>
      </c>
      <c r="D26" s="37">
        <v>24</v>
      </c>
      <c r="E26" s="39">
        <v>0.46610000000000001</v>
      </c>
      <c r="F26" s="41">
        <v>16</v>
      </c>
      <c r="G26" s="39">
        <v>0.31069999999999998</v>
      </c>
      <c r="H26" s="41">
        <v>117</v>
      </c>
      <c r="I26" s="39">
        <v>2.2723</v>
      </c>
      <c r="J26" s="40">
        <v>3563</v>
      </c>
      <c r="K26" s="39">
        <v>69.197900000000004</v>
      </c>
      <c r="L26" s="45">
        <v>1324</v>
      </c>
      <c r="M26" s="39">
        <v>25.713699999999999</v>
      </c>
      <c r="N26" s="40">
        <v>1</v>
      </c>
      <c r="O26" s="39" t="s">
        <v>79</v>
      </c>
      <c r="P26" s="45">
        <v>104</v>
      </c>
      <c r="Q26" s="38">
        <v>2.0198</v>
      </c>
      <c r="R26" s="37">
        <v>1053</v>
      </c>
      <c r="S26" s="38">
        <v>18.202200000000001</v>
      </c>
      <c r="T26" s="37">
        <v>636</v>
      </c>
      <c r="U26" s="38">
        <v>10.9939</v>
      </c>
      <c r="V26" s="70">
        <v>43</v>
      </c>
      <c r="W26" s="43">
        <v>0.74329999999999996</v>
      </c>
      <c r="X26" s="24">
        <v>1365</v>
      </c>
      <c r="Y26" s="25">
        <v>100</v>
      </c>
    </row>
    <row r="27" spans="1:25" s="23" customFormat="1" ht="15" customHeight="1" x14ac:dyDescent="0.2">
      <c r="A27" s="21" t="s">
        <v>1</v>
      </c>
      <c r="B27" s="62" t="s">
        <v>35</v>
      </c>
      <c r="C27" s="65">
        <v>116</v>
      </c>
      <c r="D27" s="64">
        <v>3</v>
      </c>
      <c r="E27" s="53">
        <v>2.6549</v>
      </c>
      <c r="F27" s="54">
        <v>0</v>
      </c>
      <c r="G27" s="53">
        <v>0</v>
      </c>
      <c r="H27" s="55">
        <v>2</v>
      </c>
      <c r="I27" s="53">
        <v>1.7699</v>
      </c>
      <c r="J27" s="54">
        <v>3</v>
      </c>
      <c r="K27" s="53">
        <v>2.6549</v>
      </c>
      <c r="L27" s="63">
        <v>104</v>
      </c>
      <c r="M27" s="53">
        <v>92.035399999999996</v>
      </c>
      <c r="N27" s="54">
        <v>0</v>
      </c>
      <c r="O27" s="53">
        <v>0</v>
      </c>
      <c r="P27" s="63">
        <v>1</v>
      </c>
      <c r="Q27" s="57">
        <v>0.88500000000000001</v>
      </c>
      <c r="R27" s="64">
        <v>37</v>
      </c>
      <c r="S27" s="57">
        <v>31.896599999999999</v>
      </c>
      <c r="T27" s="64">
        <v>3</v>
      </c>
      <c r="U27" s="57">
        <v>2.5861999999999998</v>
      </c>
      <c r="V27" s="69">
        <v>0</v>
      </c>
      <c r="W27" s="59">
        <v>0</v>
      </c>
      <c r="X27" s="60">
        <v>579</v>
      </c>
      <c r="Y27" s="61">
        <v>100</v>
      </c>
    </row>
    <row r="28" spans="1:25" s="23" customFormat="1" ht="15" customHeight="1" x14ac:dyDescent="0.2">
      <c r="A28" s="21" t="s">
        <v>1</v>
      </c>
      <c r="B28" s="50" t="s">
        <v>34</v>
      </c>
      <c r="C28" s="46">
        <v>408</v>
      </c>
      <c r="D28" s="37">
        <v>0</v>
      </c>
      <c r="E28" s="39">
        <v>0</v>
      </c>
      <c r="F28" s="41">
        <v>4</v>
      </c>
      <c r="G28" s="39">
        <v>1.0178</v>
      </c>
      <c r="H28" s="40">
        <v>42</v>
      </c>
      <c r="I28" s="39">
        <v>10.686999999999999</v>
      </c>
      <c r="J28" s="41">
        <v>215</v>
      </c>
      <c r="K28" s="39">
        <v>54.7074</v>
      </c>
      <c r="L28" s="42">
        <v>107</v>
      </c>
      <c r="M28" s="39">
        <v>27.226500000000001</v>
      </c>
      <c r="N28" s="41">
        <v>1</v>
      </c>
      <c r="O28" s="39">
        <v>0.2545</v>
      </c>
      <c r="P28" s="42">
        <v>24</v>
      </c>
      <c r="Q28" s="38">
        <v>6.1069000000000004</v>
      </c>
      <c r="R28" s="37">
        <v>98</v>
      </c>
      <c r="S28" s="38">
        <v>24.019600000000001</v>
      </c>
      <c r="T28" s="44">
        <v>15</v>
      </c>
      <c r="U28" s="38">
        <v>3.6764999999999999</v>
      </c>
      <c r="V28" s="70">
        <v>19</v>
      </c>
      <c r="W28" s="43">
        <v>4.6569000000000003</v>
      </c>
      <c r="X28" s="24">
        <v>1414</v>
      </c>
      <c r="Y28" s="25">
        <v>100</v>
      </c>
    </row>
    <row r="29" spans="1:25" s="23" customFormat="1" ht="15" customHeight="1" x14ac:dyDescent="0.2">
      <c r="A29" s="21" t="s">
        <v>1</v>
      </c>
      <c r="B29" s="62" t="s">
        <v>33</v>
      </c>
      <c r="C29" s="51">
        <v>400</v>
      </c>
      <c r="D29" s="52">
        <v>6</v>
      </c>
      <c r="E29" s="53">
        <v>1.6349</v>
      </c>
      <c r="F29" s="54">
        <v>4</v>
      </c>
      <c r="G29" s="53">
        <v>1.0899000000000001</v>
      </c>
      <c r="H29" s="55">
        <v>106</v>
      </c>
      <c r="I29" s="53">
        <v>28.8828</v>
      </c>
      <c r="J29" s="54">
        <v>70</v>
      </c>
      <c r="K29" s="53">
        <v>19.073599999999999</v>
      </c>
      <c r="L29" s="63">
        <v>138</v>
      </c>
      <c r="M29" s="53">
        <v>37.602200000000003</v>
      </c>
      <c r="N29" s="54">
        <v>0</v>
      </c>
      <c r="O29" s="53">
        <v>0</v>
      </c>
      <c r="P29" s="63">
        <v>43</v>
      </c>
      <c r="Q29" s="57">
        <v>11.7166</v>
      </c>
      <c r="R29" s="52">
        <v>155</v>
      </c>
      <c r="S29" s="57">
        <v>38.75</v>
      </c>
      <c r="T29" s="52">
        <v>33</v>
      </c>
      <c r="U29" s="57">
        <v>8.25</v>
      </c>
      <c r="V29" s="69">
        <v>55</v>
      </c>
      <c r="W29" s="59">
        <v>13.75</v>
      </c>
      <c r="X29" s="60">
        <v>1870</v>
      </c>
      <c r="Y29" s="61">
        <v>99.412000000000006</v>
      </c>
    </row>
    <row r="30" spans="1:25" s="23" customFormat="1" ht="15" customHeight="1" x14ac:dyDescent="0.2">
      <c r="A30" s="21" t="s">
        <v>1</v>
      </c>
      <c r="B30" s="50" t="s">
        <v>36</v>
      </c>
      <c r="C30" s="36">
        <v>1429</v>
      </c>
      <c r="D30" s="37">
        <v>34</v>
      </c>
      <c r="E30" s="39">
        <v>2.4268000000000001</v>
      </c>
      <c r="F30" s="41">
        <v>11</v>
      </c>
      <c r="G30" s="39">
        <v>0.78520000000000001</v>
      </c>
      <c r="H30" s="41">
        <v>120</v>
      </c>
      <c r="I30" s="39">
        <v>8.5653000000000006</v>
      </c>
      <c r="J30" s="41">
        <v>283</v>
      </c>
      <c r="K30" s="39">
        <v>20.1999</v>
      </c>
      <c r="L30" s="42">
        <v>884</v>
      </c>
      <c r="M30" s="39">
        <v>63.097799999999999</v>
      </c>
      <c r="N30" s="41">
        <v>0</v>
      </c>
      <c r="O30" s="39">
        <v>0</v>
      </c>
      <c r="P30" s="42">
        <v>69</v>
      </c>
      <c r="Q30" s="38">
        <v>4.9250999999999996</v>
      </c>
      <c r="R30" s="37">
        <v>332</v>
      </c>
      <c r="S30" s="38">
        <v>23.233000000000001</v>
      </c>
      <c r="T30" s="44">
        <v>28</v>
      </c>
      <c r="U30" s="38">
        <v>1.9594</v>
      </c>
      <c r="V30" s="70">
        <v>42</v>
      </c>
      <c r="W30" s="43">
        <v>2.9390999999999998</v>
      </c>
      <c r="X30" s="24">
        <v>3559</v>
      </c>
      <c r="Y30" s="25">
        <v>100</v>
      </c>
    </row>
    <row r="31" spans="1:25" s="23" customFormat="1" ht="15" customHeight="1" x14ac:dyDescent="0.2">
      <c r="A31" s="21" t="s">
        <v>1</v>
      </c>
      <c r="B31" s="62" t="s">
        <v>37</v>
      </c>
      <c r="C31" s="65">
        <v>665</v>
      </c>
      <c r="D31" s="52">
        <v>27</v>
      </c>
      <c r="E31" s="53">
        <v>4.1348000000000003</v>
      </c>
      <c r="F31" s="55">
        <v>15</v>
      </c>
      <c r="G31" s="53">
        <v>2.2970999999999999</v>
      </c>
      <c r="H31" s="54">
        <v>66</v>
      </c>
      <c r="I31" s="53">
        <v>10.107200000000001</v>
      </c>
      <c r="J31" s="54">
        <v>326</v>
      </c>
      <c r="K31" s="53">
        <v>49.923400000000001</v>
      </c>
      <c r="L31" s="56">
        <v>183</v>
      </c>
      <c r="M31" s="53">
        <v>28.0245</v>
      </c>
      <c r="N31" s="54">
        <v>1</v>
      </c>
      <c r="O31" s="53">
        <v>0.15310000000000001</v>
      </c>
      <c r="P31" s="56">
        <v>35</v>
      </c>
      <c r="Q31" s="57">
        <v>5.3598999999999997</v>
      </c>
      <c r="R31" s="52">
        <v>301</v>
      </c>
      <c r="S31" s="57">
        <v>45.263199999999998</v>
      </c>
      <c r="T31" s="52">
        <v>12</v>
      </c>
      <c r="U31" s="57">
        <v>1.8045</v>
      </c>
      <c r="V31" s="69">
        <v>53</v>
      </c>
      <c r="W31" s="59">
        <v>7.9699</v>
      </c>
      <c r="X31" s="60">
        <v>2232</v>
      </c>
      <c r="Y31" s="61">
        <v>100</v>
      </c>
    </row>
    <row r="32" spans="1:25" s="23" customFormat="1" ht="15" customHeight="1" x14ac:dyDescent="0.2">
      <c r="A32" s="21" t="s">
        <v>1</v>
      </c>
      <c r="B32" s="50" t="s">
        <v>39</v>
      </c>
      <c r="C32" s="36">
        <v>2482</v>
      </c>
      <c r="D32" s="44">
        <v>11</v>
      </c>
      <c r="E32" s="39">
        <v>0.44519999999999998</v>
      </c>
      <c r="F32" s="41">
        <v>4</v>
      </c>
      <c r="G32" s="39">
        <v>0.16189999999999999</v>
      </c>
      <c r="H32" s="40">
        <v>42</v>
      </c>
      <c r="I32" s="39">
        <v>1.6997</v>
      </c>
      <c r="J32" s="40">
        <v>1558</v>
      </c>
      <c r="K32" s="39">
        <v>63.051400000000001</v>
      </c>
      <c r="L32" s="45">
        <v>826</v>
      </c>
      <c r="M32" s="39">
        <v>33.427799999999998</v>
      </c>
      <c r="N32" s="40">
        <v>1</v>
      </c>
      <c r="O32" s="39" t="s">
        <v>79</v>
      </c>
      <c r="P32" s="45">
        <v>29</v>
      </c>
      <c r="Q32" s="38">
        <v>1.1736</v>
      </c>
      <c r="R32" s="44">
        <v>489</v>
      </c>
      <c r="S32" s="38">
        <v>19.701899999999998</v>
      </c>
      <c r="T32" s="37">
        <v>11</v>
      </c>
      <c r="U32" s="38">
        <v>0.44319999999999998</v>
      </c>
      <c r="V32" s="70">
        <v>15</v>
      </c>
      <c r="W32" s="43">
        <v>0.60440000000000005</v>
      </c>
      <c r="X32" s="24">
        <v>960</v>
      </c>
      <c r="Y32" s="25">
        <v>100</v>
      </c>
    </row>
    <row r="33" spans="1:25" s="23" customFormat="1" ht="15" customHeight="1" x14ac:dyDescent="0.2">
      <c r="A33" s="21" t="s">
        <v>1</v>
      </c>
      <c r="B33" s="62" t="s">
        <v>38</v>
      </c>
      <c r="C33" s="51">
        <v>2269</v>
      </c>
      <c r="D33" s="64">
        <v>12</v>
      </c>
      <c r="E33" s="53">
        <v>0.53500000000000003</v>
      </c>
      <c r="F33" s="54">
        <v>10</v>
      </c>
      <c r="G33" s="53">
        <v>0.44579999999999997</v>
      </c>
      <c r="H33" s="54">
        <v>231</v>
      </c>
      <c r="I33" s="53">
        <v>10.2987</v>
      </c>
      <c r="J33" s="55">
        <v>608</v>
      </c>
      <c r="K33" s="53">
        <v>27.1066</v>
      </c>
      <c r="L33" s="63">
        <v>1295</v>
      </c>
      <c r="M33" s="53">
        <v>57.735199999999999</v>
      </c>
      <c r="N33" s="55">
        <v>5</v>
      </c>
      <c r="O33" s="53">
        <v>0.22289999999999999</v>
      </c>
      <c r="P33" s="63">
        <v>82</v>
      </c>
      <c r="Q33" s="57">
        <v>3.6558000000000002</v>
      </c>
      <c r="R33" s="64">
        <v>568</v>
      </c>
      <c r="S33" s="57">
        <v>25.033100000000001</v>
      </c>
      <c r="T33" s="64">
        <v>26</v>
      </c>
      <c r="U33" s="57">
        <v>1.1458999999999999</v>
      </c>
      <c r="V33" s="69">
        <v>22</v>
      </c>
      <c r="W33" s="59">
        <v>0.96960000000000002</v>
      </c>
      <c r="X33" s="60">
        <v>2381</v>
      </c>
      <c r="Y33" s="61">
        <v>100</v>
      </c>
    </row>
    <row r="34" spans="1:25" s="23" customFormat="1" ht="15" customHeight="1" x14ac:dyDescent="0.2">
      <c r="A34" s="21" t="s">
        <v>1</v>
      </c>
      <c r="B34" s="50" t="s">
        <v>40</v>
      </c>
      <c r="C34" s="46">
        <v>154</v>
      </c>
      <c r="D34" s="44">
        <v>41</v>
      </c>
      <c r="E34" s="39">
        <v>27.1523</v>
      </c>
      <c r="F34" s="41">
        <v>0</v>
      </c>
      <c r="G34" s="39">
        <v>0</v>
      </c>
      <c r="H34" s="40">
        <v>2</v>
      </c>
      <c r="I34" s="39">
        <v>1.3245</v>
      </c>
      <c r="J34" s="40">
        <v>1</v>
      </c>
      <c r="K34" s="39">
        <v>0.6623</v>
      </c>
      <c r="L34" s="42">
        <v>91</v>
      </c>
      <c r="M34" s="39">
        <v>60.264899999999997</v>
      </c>
      <c r="N34" s="40">
        <v>1</v>
      </c>
      <c r="O34" s="39">
        <v>0.6623</v>
      </c>
      <c r="P34" s="42">
        <v>15</v>
      </c>
      <c r="Q34" s="38">
        <v>9.9337999999999997</v>
      </c>
      <c r="R34" s="44">
        <v>22</v>
      </c>
      <c r="S34" s="38">
        <v>14.2857</v>
      </c>
      <c r="T34" s="37">
        <v>3</v>
      </c>
      <c r="U34" s="38">
        <v>1.9480999999999999</v>
      </c>
      <c r="V34" s="70">
        <v>0</v>
      </c>
      <c r="W34" s="43">
        <v>0</v>
      </c>
      <c r="X34" s="24">
        <v>823</v>
      </c>
      <c r="Y34" s="25">
        <v>100</v>
      </c>
    </row>
    <row r="35" spans="1:25" s="23" customFormat="1" ht="15" customHeight="1" x14ac:dyDescent="0.2">
      <c r="A35" s="21" t="s">
        <v>1</v>
      </c>
      <c r="B35" s="62" t="s">
        <v>43</v>
      </c>
      <c r="C35" s="65">
        <v>868</v>
      </c>
      <c r="D35" s="64">
        <v>14</v>
      </c>
      <c r="E35" s="53">
        <v>1.6297999999999999</v>
      </c>
      <c r="F35" s="54">
        <v>13</v>
      </c>
      <c r="G35" s="53">
        <v>1.5134000000000001</v>
      </c>
      <c r="H35" s="55">
        <v>164</v>
      </c>
      <c r="I35" s="53">
        <v>19.091999999999999</v>
      </c>
      <c r="J35" s="54">
        <v>274</v>
      </c>
      <c r="K35" s="53">
        <v>31.897600000000001</v>
      </c>
      <c r="L35" s="63">
        <v>328</v>
      </c>
      <c r="M35" s="53">
        <v>38.183900000000001</v>
      </c>
      <c r="N35" s="54">
        <v>1</v>
      </c>
      <c r="O35" s="53">
        <v>0.1164</v>
      </c>
      <c r="P35" s="63">
        <v>65</v>
      </c>
      <c r="Q35" s="57">
        <v>7.5669000000000004</v>
      </c>
      <c r="R35" s="64">
        <v>241</v>
      </c>
      <c r="S35" s="57">
        <v>27.765000000000001</v>
      </c>
      <c r="T35" s="64">
        <v>9</v>
      </c>
      <c r="U35" s="57">
        <v>1.0368999999999999</v>
      </c>
      <c r="V35" s="69">
        <v>28</v>
      </c>
      <c r="W35" s="59">
        <v>3.2258</v>
      </c>
      <c r="X35" s="60">
        <v>1055</v>
      </c>
      <c r="Y35" s="61">
        <v>100</v>
      </c>
    </row>
    <row r="36" spans="1:25" s="23" customFormat="1" ht="15" customHeight="1" x14ac:dyDescent="0.2">
      <c r="A36" s="21" t="s">
        <v>1</v>
      </c>
      <c r="B36" s="50" t="s">
        <v>47</v>
      </c>
      <c r="C36" s="46">
        <v>1986</v>
      </c>
      <c r="D36" s="44">
        <v>17</v>
      </c>
      <c r="E36" s="39">
        <v>0.87270000000000003</v>
      </c>
      <c r="F36" s="40">
        <v>19</v>
      </c>
      <c r="G36" s="39">
        <v>0.97540000000000004</v>
      </c>
      <c r="H36" s="40">
        <v>699</v>
      </c>
      <c r="I36" s="39">
        <v>35.883000000000003</v>
      </c>
      <c r="J36" s="41">
        <v>786</v>
      </c>
      <c r="K36" s="39">
        <v>40.3491</v>
      </c>
      <c r="L36" s="45">
        <v>285</v>
      </c>
      <c r="M36" s="39">
        <v>14.6304</v>
      </c>
      <c r="N36" s="41">
        <v>28</v>
      </c>
      <c r="O36" s="39">
        <v>1.4374</v>
      </c>
      <c r="P36" s="45">
        <v>114</v>
      </c>
      <c r="Q36" s="38">
        <v>5.8521999999999998</v>
      </c>
      <c r="R36" s="44">
        <v>357</v>
      </c>
      <c r="S36" s="38">
        <v>17.9758</v>
      </c>
      <c r="T36" s="44">
        <v>38</v>
      </c>
      <c r="U36" s="38">
        <v>1.9134</v>
      </c>
      <c r="V36" s="70">
        <v>252</v>
      </c>
      <c r="W36" s="43">
        <v>12.688800000000001</v>
      </c>
      <c r="X36" s="24">
        <v>704</v>
      </c>
      <c r="Y36" s="25">
        <v>100</v>
      </c>
    </row>
    <row r="37" spans="1:25" s="23" customFormat="1" ht="15" customHeight="1" x14ac:dyDescent="0.2">
      <c r="A37" s="21" t="s">
        <v>1</v>
      </c>
      <c r="B37" s="62" t="s">
        <v>44</v>
      </c>
      <c r="C37" s="51">
        <v>62</v>
      </c>
      <c r="D37" s="64">
        <v>0</v>
      </c>
      <c r="E37" s="53">
        <v>0</v>
      </c>
      <c r="F37" s="54">
        <v>0</v>
      </c>
      <c r="G37" s="53">
        <v>0</v>
      </c>
      <c r="H37" s="54">
        <v>1</v>
      </c>
      <c r="I37" s="53">
        <v>1.7241</v>
      </c>
      <c r="J37" s="55">
        <v>0</v>
      </c>
      <c r="K37" s="53">
        <v>0</v>
      </c>
      <c r="L37" s="63">
        <v>57</v>
      </c>
      <c r="M37" s="53">
        <v>98.275899999999993</v>
      </c>
      <c r="N37" s="55">
        <v>0</v>
      </c>
      <c r="O37" s="53">
        <v>0</v>
      </c>
      <c r="P37" s="63">
        <v>0</v>
      </c>
      <c r="Q37" s="57">
        <v>0</v>
      </c>
      <c r="R37" s="64">
        <v>28</v>
      </c>
      <c r="S37" s="57">
        <v>45.161299999999997</v>
      </c>
      <c r="T37" s="52">
        <v>4</v>
      </c>
      <c r="U37" s="57">
        <v>6.4516</v>
      </c>
      <c r="V37" s="69">
        <v>2</v>
      </c>
      <c r="W37" s="59">
        <v>3.2258</v>
      </c>
      <c r="X37" s="60">
        <v>491</v>
      </c>
      <c r="Y37" s="61">
        <v>100</v>
      </c>
    </row>
    <row r="38" spans="1:25" s="23" customFormat="1" ht="15" customHeight="1" x14ac:dyDescent="0.2">
      <c r="A38" s="21" t="s">
        <v>1</v>
      </c>
      <c r="B38" s="50" t="s">
        <v>45</v>
      </c>
      <c r="C38" s="36">
        <v>298</v>
      </c>
      <c r="D38" s="44">
        <v>0</v>
      </c>
      <c r="E38" s="39">
        <v>0</v>
      </c>
      <c r="F38" s="41">
        <v>1</v>
      </c>
      <c r="G38" s="39">
        <v>0.34010000000000001</v>
      </c>
      <c r="H38" s="41">
        <v>82</v>
      </c>
      <c r="I38" s="39">
        <v>27.891200000000001</v>
      </c>
      <c r="J38" s="41">
        <v>136</v>
      </c>
      <c r="K38" s="39">
        <v>46.258499999999998</v>
      </c>
      <c r="L38" s="42">
        <v>71</v>
      </c>
      <c r="M38" s="39">
        <v>24.149699999999999</v>
      </c>
      <c r="N38" s="41">
        <v>0</v>
      </c>
      <c r="O38" s="39">
        <v>0</v>
      </c>
      <c r="P38" s="42">
        <v>4</v>
      </c>
      <c r="Q38" s="38">
        <v>1.3605</v>
      </c>
      <c r="R38" s="44">
        <v>106</v>
      </c>
      <c r="S38" s="38">
        <v>35.570500000000003</v>
      </c>
      <c r="T38" s="37">
        <v>4</v>
      </c>
      <c r="U38" s="38">
        <v>1.3423</v>
      </c>
      <c r="V38" s="70">
        <v>5</v>
      </c>
      <c r="W38" s="43">
        <v>1.6778999999999999</v>
      </c>
      <c r="X38" s="24">
        <v>2561</v>
      </c>
      <c r="Y38" s="25">
        <v>100</v>
      </c>
    </row>
    <row r="39" spans="1:25" s="23" customFormat="1" ht="15" customHeight="1" x14ac:dyDescent="0.2">
      <c r="A39" s="21" t="s">
        <v>1</v>
      </c>
      <c r="B39" s="62" t="s">
        <v>46</v>
      </c>
      <c r="C39" s="51">
        <v>250</v>
      </c>
      <c r="D39" s="52">
        <v>58</v>
      </c>
      <c r="E39" s="53">
        <v>24.066400000000002</v>
      </c>
      <c r="F39" s="54">
        <v>0</v>
      </c>
      <c r="G39" s="53">
        <v>0</v>
      </c>
      <c r="H39" s="55">
        <v>134</v>
      </c>
      <c r="I39" s="53">
        <v>55.601700000000001</v>
      </c>
      <c r="J39" s="54">
        <v>5</v>
      </c>
      <c r="K39" s="53">
        <v>2.0747</v>
      </c>
      <c r="L39" s="63">
        <v>42</v>
      </c>
      <c r="M39" s="53">
        <v>17.427399999999999</v>
      </c>
      <c r="N39" s="54">
        <v>0</v>
      </c>
      <c r="O39" s="53">
        <v>0</v>
      </c>
      <c r="P39" s="63">
        <v>2</v>
      </c>
      <c r="Q39" s="57">
        <v>0.82989999999999997</v>
      </c>
      <c r="R39" s="52">
        <v>62</v>
      </c>
      <c r="S39" s="57">
        <v>24.8</v>
      </c>
      <c r="T39" s="64">
        <v>9</v>
      </c>
      <c r="U39" s="57">
        <v>3.6</v>
      </c>
      <c r="V39" s="69">
        <v>59</v>
      </c>
      <c r="W39" s="59">
        <v>23.6</v>
      </c>
      <c r="X39" s="60">
        <v>866</v>
      </c>
      <c r="Y39" s="61">
        <v>100</v>
      </c>
    </row>
    <row r="40" spans="1:25" s="23" customFormat="1" ht="15" customHeight="1" x14ac:dyDescent="0.2">
      <c r="A40" s="21" t="s">
        <v>1</v>
      </c>
      <c r="B40" s="50" t="s">
        <v>48</v>
      </c>
      <c r="C40" s="46">
        <v>1655</v>
      </c>
      <c r="D40" s="44">
        <v>10</v>
      </c>
      <c r="E40" s="39">
        <v>0.63900000000000001</v>
      </c>
      <c r="F40" s="40">
        <v>24</v>
      </c>
      <c r="G40" s="39">
        <v>1.5335000000000001</v>
      </c>
      <c r="H40" s="40">
        <v>246</v>
      </c>
      <c r="I40" s="39">
        <v>15.7188</v>
      </c>
      <c r="J40" s="41">
        <v>474</v>
      </c>
      <c r="K40" s="39">
        <v>30.287500000000001</v>
      </c>
      <c r="L40" s="42">
        <v>753</v>
      </c>
      <c r="M40" s="39">
        <v>48.115000000000002</v>
      </c>
      <c r="N40" s="41">
        <v>0</v>
      </c>
      <c r="O40" s="39">
        <v>0</v>
      </c>
      <c r="P40" s="42">
        <v>58</v>
      </c>
      <c r="Q40" s="38">
        <v>3.7061000000000002</v>
      </c>
      <c r="R40" s="44">
        <v>466</v>
      </c>
      <c r="S40" s="38">
        <v>28.1571</v>
      </c>
      <c r="T40" s="37">
        <v>90</v>
      </c>
      <c r="U40" s="38">
        <v>5.4381000000000004</v>
      </c>
      <c r="V40" s="70">
        <v>44</v>
      </c>
      <c r="W40" s="43">
        <v>2.6585999999999999</v>
      </c>
      <c r="X40" s="24">
        <v>4873</v>
      </c>
      <c r="Y40" s="25">
        <v>100</v>
      </c>
    </row>
    <row r="41" spans="1:25" s="23" customFormat="1" ht="15" customHeight="1" x14ac:dyDescent="0.2">
      <c r="A41" s="21" t="s">
        <v>1</v>
      </c>
      <c r="B41" s="62" t="s">
        <v>41</v>
      </c>
      <c r="C41" s="51">
        <v>1025</v>
      </c>
      <c r="D41" s="52">
        <v>11</v>
      </c>
      <c r="E41" s="53">
        <v>1.1054999999999999</v>
      </c>
      <c r="F41" s="54">
        <v>1</v>
      </c>
      <c r="G41" s="53">
        <v>0.10050000000000001</v>
      </c>
      <c r="H41" s="55">
        <v>133</v>
      </c>
      <c r="I41" s="53">
        <v>13.3668</v>
      </c>
      <c r="J41" s="55">
        <v>562</v>
      </c>
      <c r="K41" s="53">
        <v>56.482399999999998</v>
      </c>
      <c r="L41" s="56">
        <v>238</v>
      </c>
      <c r="M41" s="53">
        <v>23.919599999999999</v>
      </c>
      <c r="N41" s="55">
        <v>2</v>
      </c>
      <c r="O41" s="53">
        <v>0.20100000000000001</v>
      </c>
      <c r="P41" s="56">
        <v>48</v>
      </c>
      <c r="Q41" s="57">
        <v>4.8240999999999996</v>
      </c>
      <c r="R41" s="52">
        <v>245</v>
      </c>
      <c r="S41" s="57">
        <v>23.9024</v>
      </c>
      <c r="T41" s="64">
        <v>30</v>
      </c>
      <c r="U41" s="57">
        <v>2.9268000000000001</v>
      </c>
      <c r="V41" s="69">
        <v>51</v>
      </c>
      <c r="W41" s="59">
        <v>4.9756</v>
      </c>
      <c r="X41" s="60">
        <v>2661</v>
      </c>
      <c r="Y41" s="61">
        <v>100</v>
      </c>
    </row>
    <row r="42" spans="1:25" s="23" customFormat="1" ht="15" customHeight="1" x14ac:dyDescent="0.2">
      <c r="A42" s="21" t="s">
        <v>1</v>
      </c>
      <c r="B42" s="50" t="s">
        <v>42</v>
      </c>
      <c r="C42" s="46">
        <v>205</v>
      </c>
      <c r="D42" s="44">
        <v>30</v>
      </c>
      <c r="E42" s="39">
        <v>14.8515</v>
      </c>
      <c r="F42" s="40">
        <v>3</v>
      </c>
      <c r="G42" s="39">
        <v>1.4851000000000001</v>
      </c>
      <c r="H42" s="40">
        <v>18</v>
      </c>
      <c r="I42" s="39">
        <v>8.9108999999999998</v>
      </c>
      <c r="J42" s="40">
        <v>22</v>
      </c>
      <c r="K42" s="39">
        <v>10.8911</v>
      </c>
      <c r="L42" s="42">
        <v>129</v>
      </c>
      <c r="M42" s="39">
        <v>63.861400000000003</v>
      </c>
      <c r="N42" s="40">
        <v>0</v>
      </c>
      <c r="O42" s="39">
        <v>0</v>
      </c>
      <c r="P42" s="42">
        <v>0</v>
      </c>
      <c r="Q42" s="38">
        <v>0</v>
      </c>
      <c r="R42" s="44">
        <v>34</v>
      </c>
      <c r="S42" s="38">
        <v>16.5854</v>
      </c>
      <c r="T42" s="37">
        <v>3</v>
      </c>
      <c r="U42" s="38">
        <v>1.4634</v>
      </c>
      <c r="V42" s="70">
        <v>9</v>
      </c>
      <c r="W42" s="43">
        <v>4.3902000000000001</v>
      </c>
      <c r="X42" s="24">
        <v>483</v>
      </c>
      <c r="Y42" s="25">
        <v>100</v>
      </c>
    </row>
    <row r="43" spans="1:25" s="23" customFormat="1" ht="15" customHeight="1" x14ac:dyDescent="0.2">
      <c r="A43" s="21" t="s">
        <v>1</v>
      </c>
      <c r="B43" s="62" t="s">
        <v>49</v>
      </c>
      <c r="C43" s="51">
        <v>5005</v>
      </c>
      <c r="D43" s="64">
        <v>2</v>
      </c>
      <c r="E43" s="53" t="s">
        <v>79</v>
      </c>
      <c r="F43" s="54">
        <v>27</v>
      </c>
      <c r="G43" s="53">
        <v>0.55069999999999997</v>
      </c>
      <c r="H43" s="54">
        <v>218</v>
      </c>
      <c r="I43" s="53">
        <v>4.4462999999999999</v>
      </c>
      <c r="J43" s="54">
        <v>2597</v>
      </c>
      <c r="K43" s="53">
        <v>52.967599999999997</v>
      </c>
      <c r="L43" s="56">
        <v>1760</v>
      </c>
      <c r="M43" s="53">
        <v>35.8964</v>
      </c>
      <c r="N43" s="54">
        <v>0</v>
      </c>
      <c r="O43" s="53">
        <v>0</v>
      </c>
      <c r="P43" s="56">
        <v>299</v>
      </c>
      <c r="Q43" s="57">
        <v>6.0983000000000001</v>
      </c>
      <c r="R43" s="64">
        <v>1270</v>
      </c>
      <c r="S43" s="57">
        <v>25.374600000000001</v>
      </c>
      <c r="T43" s="52">
        <v>102</v>
      </c>
      <c r="U43" s="57">
        <v>2.0379999999999998</v>
      </c>
      <c r="V43" s="69">
        <v>56</v>
      </c>
      <c r="W43" s="59">
        <v>1.1189</v>
      </c>
      <c r="X43" s="60">
        <v>3593</v>
      </c>
      <c r="Y43" s="61">
        <v>100</v>
      </c>
    </row>
    <row r="44" spans="1:25" s="23" customFormat="1" ht="15" customHeight="1" x14ac:dyDescent="0.2">
      <c r="A44" s="21" t="s">
        <v>1</v>
      </c>
      <c r="B44" s="50" t="s">
        <v>50</v>
      </c>
      <c r="C44" s="36">
        <v>1490</v>
      </c>
      <c r="D44" s="44">
        <v>355</v>
      </c>
      <c r="E44" s="39">
        <v>24.018899999999999</v>
      </c>
      <c r="F44" s="41">
        <v>5</v>
      </c>
      <c r="G44" s="39">
        <v>0.33829999999999999</v>
      </c>
      <c r="H44" s="41">
        <v>123</v>
      </c>
      <c r="I44" s="39">
        <v>8.3221000000000007</v>
      </c>
      <c r="J44" s="40">
        <v>102</v>
      </c>
      <c r="K44" s="39">
        <v>6.9012000000000002</v>
      </c>
      <c r="L44" s="45">
        <v>796</v>
      </c>
      <c r="M44" s="39">
        <v>53.8566</v>
      </c>
      <c r="N44" s="40">
        <v>7</v>
      </c>
      <c r="O44" s="39">
        <v>0.47360000000000002</v>
      </c>
      <c r="P44" s="45">
        <v>90</v>
      </c>
      <c r="Q44" s="38">
        <v>6.0892999999999997</v>
      </c>
      <c r="R44" s="44">
        <v>378</v>
      </c>
      <c r="S44" s="38">
        <v>25.3691</v>
      </c>
      <c r="T44" s="37">
        <v>12</v>
      </c>
      <c r="U44" s="38">
        <v>0.8054</v>
      </c>
      <c r="V44" s="70">
        <v>44</v>
      </c>
      <c r="W44" s="43">
        <v>2.9529999999999998</v>
      </c>
      <c r="X44" s="24">
        <v>1816</v>
      </c>
      <c r="Y44" s="25">
        <v>100</v>
      </c>
    </row>
    <row r="45" spans="1:25" s="23" customFormat="1" ht="15" customHeight="1" x14ac:dyDescent="0.2">
      <c r="A45" s="21" t="s">
        <v>1</v>
      </c>
      <c r="B45" s="62" t="s">
        <v>51</v>
      </c>
      <c r="C45" s="51">
        <v>1114</v>
      </c>
      <c r="D45" s="52">
        <v>32</v>
      </c>
      <c r="E45" s="53">
        <v>3.0019</v>
      </c>
      <c r="F45" s="54">
        <v>5</v>
      </c>
      <c r="G45" s="53">
        <v>0.46899999999999997</v>
      </c>
      <c r="H45" s="55">
        <v>322</v>
      </c>
      <c r="I45" s="53">
        <v>30.206399999999999</v>
      </c>
      <c r="J45" s="54">
        <v>30</v>
      </c>
      <c r="K45" s="53">
        <v>2.8142999999999998</v>
      </c>
      <c r="L45" s="56">
        <v>591</v>
      </c>
      <c r="M45" s="53">
        <v>55.440899999999999</v>
      </c>
      <c r="N45" s="54">
        <v>4</v>
      </c>
      <c r="O45" s="53">
        <v>0.37519999999999998</v>
      </c>
      <c r="P45" s="56">
        <v>82</v>
      </c>
      <c r="Q45" s="57">
        <v>7.6923000000000004</v>
      </c>
      <c r="R45" s="52">
        <v>246</v>
      </c>
      <c r="S45" s="57">
        <v>22.082599999999999</v>
      </c>
      <c r="T45" s="64">
        <v>48</v>
      </c>
      <c r="U45" s="57">
        <v>4.3087999999999997</v>
      </c>
      <c r="V45" s="69">
        <v>52</v>
      </c>
      <c r="W45" s="59">
        <v>4.6679000000000004</v>
      </c>
      <c r="X45" s="60">
        <v>1289</v>
      </c>
      <c r="Y45" s="61">
        <v>100</v>
      </c>
    </row>
    <row r="46" spans="1:25" s="23" customFormat="1" ht="15" customHeight="1" x14ac:dyDescent="0.2">
      <c r="A46" s="21" t="s">
        <v>1</v>
      </c>
      <c r="B46" s="50" t="s">
        <v>52</v>
      </c>
      <c r="C46" s="36">
        <v>2147</v>
      </c>
      <c r="D46" s="37">
        <v>3</v>
      </c>
      <c r="E46" s="39">
        <v>0.14249999999999999</v>
      </c>
      <c r="F46" s="41">
        <v>12</v>
      </c>
      <c r="G46" s="39">
        <v>0.56979999999999997</v>
      </c>
      <c r="H46" s="40">
        <v>271</v>
      </c>
      <c r="I46" s="39">
        <v>12.868</v>
      </c>
      <c r="J46" s="40">
        <v>672</v>
      </c>
      <c r="K46" s="39">
        <v>31.908799999999999</v>
      </c>
      <c r="L46" s="45">
        <v>1054</v>
      </c>
      <c r="M46" s="39">
        <v>50.047499999999999</v>
      </c>
      <c r="N46" s="40">
        <v>3</v>
      </c>
      <c r="O46" s="39">
        <v>0.14249999999999999</v>
      </c>
      <c r="P46" s="45">
        <v>91</v>
      </c>
      <c r="Q46" s="38">
        <v>4.3209999999999997</v>
      </c>
      <c r="R46" s="37">
        <v>532</v>
      </c>
      <c r="S46" s="38">
        <v>24.7788</v>
      </c>
      <c r="T46" s="37">
        <v>41</v>
      </c>
      <c r="U46" s="38">
        <v>1.9096</v>
      </c>
      <c r="V46" s="70">
        <v>80</v>
      </c>
      <c r="W46" s="43">
        <v>3.7261000000000002</v>
      </c>
      <c r="X46" s="24">
        <v>3006</v>
      </c>
      <c r="Y46" s="25">
        <v>100</v>
      </c>
    </row>
    <row r="47" spans="1:25" s="23" customFormat="1" ht="15" customHeight="1" x14ac:dyDescent="0.2">
      <c r="A47" s="21" t="s">
        <v>1</v>
      </c>
      <c r="B47" s="62" t="s">
        <v>53</v>
      </c>
      <c r="C47" s="65">
        <v>32</v>
      </c>
      <c r="D47" s="64">
        <v>2</v>
      </c>
      <c r="E47" s="53">
        <v>6.4516</v>
      </c>
      <c r="F47" s="55">
        <v>0</v>
      </c>
      <c r="G47" s="53">
        <v>0</v>
      </c>
      <c r="H47" s="55">
        <v>5</v>
      </c>
      <c r="I47" s="53">
        <v>16.129000000000001</v>
      </c>
      <c r="J47" s="54">
        <v>5</v>
      </c>
      <c r="K47" s="53">
        <v>16.129000000000001</v>
      </c>
      <c r="L47" s="56">
        <v>17</v>
      </c>
      <c r="M47" s="53">
        <v>54.838700000000003</v>
      </c>
      <c r="N47" s="54">
        <v>0</v>
      </c>
      <c r="O47" s="53">
        <v>0</v>
      </c>
      <c r="P47" s="56">
        <v>2</v>
      </c>
      <c r="Q47" s="57">
        <v>6.4516</v>
      </c>
      <c r="R47" s="64">
        <v>8</v>
      </c>
      <c r="S47" s="57">
        <v>25</v>
      </c>
      <c r="T47" s="52">
        <v>1</v>
      </c>
      <c r="U47" s="57">
        <v>3.125</v>
      </c>
      <c r="V47" s="69">
        <v>2</v>
      </c>
      <c r="W47" s="59">
        <v>6.25</v>
      </c>
      <c r="X47" s="60">
        <v>312</v>
      </c>
      <c r="Y47" s="61">
        <v>100</v>
      </c>
    </row>
    <row r="48" spans="1:25" s="23" customFormat="1" ht="15" customHeight="1" x14ac:dyDescent="0.2">
      <c r="A48" s="21" t="s">
        <v>1</v>
      </c>
      <c r="B48" s="50" t="s">
        <v>54</v>
      </c>
      <c r="C48" s="36">
        <v>3178</v>
      </c>
      <c r="D48" s="44">
        <v>5</v>
      </c>
      <c r="E48" s="39">
        <v>0.1603</v>
      </c>
      <c r="F48" s="41">
        <v>2</v>
      </c>
      <c r="G48" s="39">
        <v>6.4100000000000004E-2</v>
      </c>
      <c r="H48" s="41">
        <v>105</v>
      </c>
      <c r="I48" s="39">
        <v>3.3654000000000002</v>
      </c>
      <c r="J48" s="40">
        <v>2099</v>
      </c>
      <c r="K48" s="39">
        <v>67.275599999999997</v>
      </c>
      <c r="L48" s="45">
        <v>801</v>
      </c>
      <c r="M48" s="39">
        <v>25.673100000000002</v>
      </c>
      <c r="N48" s="40">
        <v>3</v>
      </c>
      <c r="O48" s="39">
        <v>9.6199999999999994E-2</v>
      </c>
      <c r="P48" s="45">
        <v>105</v>
      </c>
      <c r="Q48" s="38">
        <v>3.3654000000000002</v>
      </c>
      <c r="R48" s="44">
        <v>552</v>
      </c>
      <c r="S48" s="38">
        <v>17.369399999999999</v>
      </c>
      <c r="T48" s="44">
        <v>58</v>
      </c>
      <c r="U48" s="38">
        <v>1.825</v>
      </c>
      <c r="V48" s="70">
        <v>72</v>
      </c>
      <c r="W48" s="43">
        <v>2.2656000000000001</v>
      </c>
      <c r="X48" s="24">
        <v>1243</v>
      </c>
      <c r="Y48" s="25">
        <v>100</v>
      </c>
    </row>
    <row r="49" spans="1:25" s="23" customFormat="1" ht="15" customHeight="1" x14ac:dyDescent="0.2">
      <c r="A49" s="21" t="s">
        <v>1</v>
      </c>
      <c r="B49" s="62" t="s">
        <v>55</v>
      </c>
      <c r="C49" s="65">
        <v>62</v>
      </c>
      <c r="D49" s="64">
        <v>22</v>
      </c>
      <c r="E49" s="53">
        <v>36.666699999999999</v>
      </c>
      <c r="F49" s="54">
        <v>0</v>
      </c>
      <c r="G49" s="53">
        <v>0</v>
      </c>
      <c r="H49" s="55">
        <v>4</v>
      </c>
      <c r="I49" s="53">
        <v>6.6666999999999996</v>
      </c>
      <c r="J49" s="55">
        <v>1</v>
      </c>
      <c r="K49" s="53">
        <v>1.6667000000000001</v>
      </c>
      <c r="L49" s="56">
        <v>29</v>
      </c>
      <c r="M49" s="53">
        <v>48.333300000000001</v>
      </c>
      <c r="N49" s="55">
        <v>0</v>
      </c>
      <c r="O49" s="53">
        <v>0</v>
      </c>
      <c r="P49" s="56">
        <v>4</v>
      </c>
      <c r="Q49" s="57">
        <v>6.6666999999999996</v>
      </c>
      <c r="R49" s="64">
        <v>21</v>
      </c>
      <c r="S49" s="57">
        <v>33.871000000000002</v>
      </c>
      <c r="T49" s="52">
        <v>2</v>
      </c>
      <c r="U49" s="57">
        <v>3.2258</v>
      </c>
      <c r="V49" s="69">
        <v>0</v>
      </c>
      <c r="W49" s="59">
        <v>0</v>
      </c>
      <c r="X49" s="60">
        <v>698</v>
      </c>
      <c r="Y49" s="61">
        <v>100</v>
      </c>
    </row>
    <row r="50" spans="1:25" s="23" customFormat="1" ht="15" customHeight="1" x14ac:dyDescent="0.2">
      <c r="A50" s="21" t="s">
        <v>1</v>
      </c>
      <c r="B50" s="50" t="s">
        <v>56</v>
      </c>
      <c r="C50" s="36">
        <v>9039</v>
      </c>
      <c r="D50" s="37">
        <v>19</v>
      </c>
      <c r="E50" s="39">
        <v>0.21240000000000001</v>
      </c>
      <c r="F50" s="41">
        <v>29</v>
      </c>
      <c r="G50" s="39">
        <v>0.32419999999999999</v>
      </c>
      <c r="H50" s="41">
        <v>549</v>
      </c>
      <c r="I50" s="39">
        <v>6.1368</v>
      </c>
      <c r="J50" s="40">
        <v>5137</v>
      </c>
      <c r="K50" s="39">
        <v>57.4223</v>
      </c>
      <c r="L50" s="45">
        <v>3024</v>
      </c>
      <c r="M50" s="39">
        <v>33.802799999999998</v>
      </c>
      <c r="N50" s="40">
        <v>5</v>
      </c>
      <c r="O50" s="39">
        <v>5.5899999999999998E-2</v>
      </c>
      <c r="P50" s="45">
        <v>183</v>
      </c>
      <c r="Q50" s="38">
        <v>2.0455999999999999</v>
      </c>
      <c r="R50" s="37">
        <v>2526</v>
      </c>
      <c r="S50" s="38">
        <v>27.945599999999999</v>
      </c>
      <c r="T50" s="37">
        <v>93</v>
      </c>
      <c r="U50" s="38">
        <v>1.0288999999999999</v>
      </c>
      <c r="V50" s="70">
        <v>270</v>
      </c>
      <c r="W50" s="43">
        <v>2.9870999999999999</v>
      </c>
      <c r="X50" s="24">
        <v>1777</v>
      </c>
      <c r="Y50" s="25">
        <v>100</v>
      </c>
    </row>
    <row r="51" spans="1:25" s="23" customFormat="1" ht="15" customHeight="1" x14ac:dyDescent="0.2">
      <c r="A51" s="21" t="s">
        <v>1</v>
      </c>
      <c r="B51" s="62" t="s">
        <v>57</v>
      </c>
      <c r="C51" s="51">
        <v>14624</v>
      </c>
      <c r="D51" s="52">
        <v>46</v>
      </c>
      <c r="E51" s="53">
        <v>0.34520000000000001</v>
      </c>
      <c r="F51" s="54">
        <v>117</v>
      </c>
      <c r="G51" s="53">
        <v>0.878</v>
      </c>
      <c r="H51" s="54">
        <v>7155</v>
      </c>
      <c r="I51" s="53">
        <v>53.692</v>
      </c>
      <c r="J51" s="55">
        <v>2722</v>
      </c>
      <c r="K51" s="53">
        <v>20.426200000000001</v>
      </c>
      <c r="L51" s="56">
        <v>2924</v>
      </c>
      <c r="M51" s="53">
        <v>21.9421</v>
      </c>
      <c r="N51" s="55">
        <v>8</v>
      </c>
      <c r="O51" s="53">
        <v>0.06</v>
      </c>
      <c r="P51" s="56">
        <v>354</v>
      </c>
      <c r="Q51" s="57">
        <v>2.6564999999999999</v>
      </c>
      <c r="R51" s="52">
        <v>2813</v>
      </c>
      <c r="S51" s="57">
        <v>19.235499999999998</v>
      </c>
      <c r="T51" s="52">
        <v>1298</v>
      </c>
      <c r="U51" s="57">
        <v>8.8757999999999999</v>
      </c>
      <c r="V51" s="69">
        <v>1734</v>
      </c>
      <c r="W51" s="59">
        <v>11.857200000000001</v>
      </c>
      <c r="X51" s="60">
        <v>8758</v>
      </c>
      <c r="Y51" s="61">
        <v>100</v>
      </c>
    </row>
    <row r="52" spans="1:25" s="23" customFormat="1" ht="15" customHeight="1" x14ac:dyDescent="0.2">
      <c r="A52" s="21" t="s">
        <v>1</v>
      </c>
      <c r="B52" s="50" t="s">
        <v>58</v>
      </c>
      <c r="C52" s="36">
        <v>1056</v>
      </c>
      <c r="D52" s="37">
        <v>23</v>
      </c>
      <c r="E52" s="39">
        <v>2.1821999999999999</v>
      </c>
      <c r="F52" s="40">
        <v>11</v>
      </c>
      <c r="G52" s="39">
        <v>1.0436000000000001</v>
      </c>
      <c r="H52" s="41">
        <v>264</v>
      </c>
      <c r="I52" s="39">
        <v>25.0474</v>
      </c>
      <c r="J52" s="40">
        <v>58</v>
      </c>
      <c r="K52" s="39">
        <v>5.5027999999999997</v>
      </c>
      <c r="L52" s="42">
        <v>662</v>
      </c>
      <c r="M52" s="39">
        <v>62.808300000000003</v>
      </c>
      <c r="N52" s="40">
        <v>19</v>
      </c>
      <c r="O52" s="39">
        <v>1.8027</v>
      </c>
      <c r="P52" s="42">
        <v>17</v>
      </c>
      <c r="Q52" s="38">
        <v>1.6129</v>
      </c>
      <c r="R52" s="37">
        <v>231</v>
      </c>
      <c r="S52" s="38">
        <v>21.875</v>
      </c>
      <c r="T52" s="44">
        <v>2</v>
      </c>
      <c r="U52" s="38">
        <v>0.18940000000000001</v>
      </c>
      <c r="V52" s="70">
        <v>64</v>
      </c>
      <c r="W52" s="43">
        <v>6.0606</v>
      </c>
      <c r="X52" s="24">
        <v>1029</v>
      </c>
      <c r="Y52" s="25">
        <v>100</v>
      </c>
    </row>
    <row r="53" spans="1:25" s="23" customFormat="1" ht="15" customHeight="1" x14ac:dyDescent="0.2">
      <c r="A53" s="21" t="s">
        <v>1</v>
      </c>
      <c r="B53" s="62" t="s">
        <v>59</v>
      </c>
      <c r="C53" s="65">
        <v>83</v>
      </c>
      <c r="D53" s="64">
        <v>0</v>
      </c>
      <c r="E53" s="53">
        <v>0</v>
      </c>
      <c r="F53" s="54">
        <v>0</v>
      </c>
      <c r="G53" s="53">
        <v>0</v>
      </c>
      <c r="H53" s="55">
        <v>0</v>
      </c>
      <c r="I53" s="53">
        <v>0</v>
      </c>
      <c r="J53" s="55">
        <v>1</v>
      </c>
      <c r="K53" s="53">
        <v>1.3513999999999999</v>
      </c>
      <c r="L53" s="56">
        <v>71</v>
      </c>
      <c r="M53" s="53">
        <v>95.945899999999995</v>
      </c>
      <c r="N53" s="55">
        <v>0</v>
      </c>
      <c r="O53" s="53">
        <v>0</v>
      </c>
      <c r="P53" s="56">
        <v>2</v>
      </c>
      <c r="Q53" s="57">
        <v>2.7027000000000001</v>
      </c>
      <c r="R53" s="64">
        <v>31</v>
      </c>
      <c r="S53" s="57">
        <v>37.349400000000003</v>
      </c>
      <c r="T53" s="64">
        <v>9</v>
      </c>
      <c r="U53" s="57">
        <v>10.843400000000001</v>
      </c>
      <c r="V53" s="69">
        <v>3</v>
      </c>
      <c r="W53" s="59">
        <v>3.6145</v>
      </c>
      <c r="X53" s="60">
        <v>302</v>
      </c>
      <c r="Y53" s="61">
        <v>100</v>
      </c>
    </row>
    <row r="54" spans="1:25" s="23" customFormat="1" ht="15" customHeight="1" x14ac:dyDescent="0.2">
      <c r="A54" s="21" t="s">
        <v>1</v>
      </c>
      <c r="B54" s="50" t="s">
        <v>60</v>
      </c>
      <c r="C54" s="36">
        <v>946</v>
      </c>
      <c r="D54" s="37">
        <v>1</v>
      </c>
      <c r="E54" s="66">
        <v>0.1081</v>
      </c>
      <c r="F54" s="41">
        <v>30</v>
      </c>
      <c r="G54" s="39">
        <v>3.2431999999999999</v>
      </c>
      <c r="H54" s="41">
        <v>266</v>
      </c>
      <c r="I54" s="39">
        <v>28.756799999999998</v>
      </c>
      <c r="J54" s="41">
        <v>284</v>
      </c>
      <c r="K54" s="39">
        <v>30.7027</v>
      </c>
      <c r="L54" s="45">
        <v>308</v>
      </c>
      <c r="M54" s="39">
        <v>33.2973</v>
      </c>
      <c r="N54" s="41">
        <v>1</v>
      </c>
      <c r="O54" s="39">
        <v>0.1081</v>
      </c>
      <c r="P54" s="45">
        <v>35</v>
      </c>
      <c r="Q54" s="38">
        <v>3.7837999999999998</v>
      </c>
      <c r="R54" s="37">
        <v>320</v>
      </c>
      <c r="S54" s="38">
        <v>33.826599999999999</v>
      </c>
      <c r="T54" s="44">
        <v>21</v>
      </c>
      <c r="U54" s="38">
        <v>2.2199</v>
      </c>
      <c r="V54" s="70">
        <v>158</v>
      </c>
      <c r="W54" s="43">
        <v>16.701899999999998</v>
      </c>
      <c r="X54" s="24">
        <v>1982</v>
      </c>
      <c r="Y54" s="25">
        <v>100</v>
      </c>
    </row>
    <row r="55" spans="1:25" s="23" customFormat="1" ht="15" customHeight="1" x14ac:dyDescent="0.2">
      <c r="A55" s="21" t="s">
        <v>1</v>
      </c>
      <c r="B55" s="62" t="s">
        <v>61</v>
      </c>
      <c r="C55" s="51">
        <v>2506</v>
      </c>
      <c r="D55" s="52">
        <v>74</v>
      </c>
      <c r="E55" s="53">
        <v>3.0781999999999998</v>
      </c>
      <c r="F55" s="55">
        <v>31</v>
      </c>
      <c r="G55" s="53">
        <v>1.2895000000000001</v>
      </c>
      <c r="H55" s="54">
        <v>769</v>
      </c>
      <c r="I55" s="53">
        <v>31.988399999999999</v>
      </c>
      <c r="J55" s="54">
        <v>166</v>
      </c>
      <c r="K55" s="53">
        <v>6.9051999999999998</v>
      </c>
      <c r="L55" s="63">
        <v>1133</v>
      </c>
      <c r="M55" s="53">
        <v>47.129800000000003</v>
      </c>
      <c r="N55" s="54">
        <v>42</v>
      </c>
      <c r="O55" s="53">
        <v>1.7471000000000001</v>
      </c>
      <c r="P55" s="63">
        <v>189</v>
      </c>
      <c r="Q55" s="57">
        <v>7.8619000000000003</v>
      </c>
      <c r="R55" s="52">
        <v>829</v>
      </c>
      <c r="S55" s="57">
        <v>33.080599999999997</v>
      </c>
      <c r="T55" s="52">
        <v>102</v>
      </c>
      <c r="U55" s="57">
        <v>4.0701999999999998</v>
      </c>
      <c r="V55" s="69">
        <v>358</v>
      </c>
      <c r="W55" s="59">
        <v>14.2857</v>
      </c>
      <c r="X55" s="60">
        <v>2339</v>
      </c>
      <c r="Y55" s="61">
        <v>100</v>
      </c>
    </row>
    <row r="56" spans="1:25" s="23" customFormat="1" ht="15" customHeight="1" x14ac:dyDescent="0.2">
      <c r="A56" s="21" t="s">
        <v>1</v>
      </c>
      <c r="B56" s="50" t="s">
        <v>62</v>
      </c>
      <c r="C56" s="36">
        <v>560</v>
      </c>
      <c r="D56" s="44">
        <v>2</v>
      </c>
      <c r="E56" s="39">
        <v>0.36099999999999999</v>
      </c>
      <c r="F56" s="40">
        <v>0</v>
      </c>
      <c r="G56" s="39">
        <v>0</v>
      </c>
      <c r="H56" s="41">
        <v>27</v>
      </c>
      <c r="I56" s="39">
        <v>4.8735999999999997</v>
      </c>
      <c r="J56" s="40">
        <v>26</v>
      </c>
      <c r="K56" s="39">
        <v>4.6931000000000003</v>
      </c>
      <c r="L56" s="42">
        <v>469</v>
      </c>
      <c r="M56" s="39">
        <v>84.656999999999996</v>
      </c>
      <c r="N56" s="40">
        <v>0</v>
      </c>
      <c r="O56" s="39">
        <v>0</v>
      </c>
      <c r="P56" s="42">
        <v>30</v>
      </c>
      <c r="Q56" s="38">
        <v>5.4151999999999996</v>
      </c>
      <c r="R56" s="44">
        <v>92</v>
      </c>
      <c r="S56" s="38">
        <v>16.428599999999999</v>
      </c>
      <c r="T56" s="37">
        <v>6</v>
      </c>
      <c r="U56" s="38">
        <v>1.0713999999999999</v>
      </c>
      <c r="V56" s="70">
        <v>4</v>
      </c>
      <c r="W56" s="43">
        <v>0.71430000000000005</v>
      </c>
      <c r="X56" s="24">
        <v>691</v>
      </c>
      <c r="Y56" s="25">
        <v>100</v>
      </c>
    </row>
    <row r="57" spans="1:25" s="23" customFormat="1" ht="15" customHeight="1" x14ac:dyDescent="0.2">
      <c r="A57" s="21" t="s">
        <v>1</v>
      </c>
      <c r="B57" s="62" t="s">
        <v>63</v>
      </c>
      <c r="C57" s="51">
        <v>959</v>
      </c>
      <c r="D57" s="64">
        <v>26</v>
      </c>
      <c r="E57" s="53">
        <v>2.7254</v>
      </c>
      <c r="F57" s="54">
        <v>10</v>
      </c>
      <c r="G57" s="53">
        <v>1.0482</v>
      </c>
      <c r="H57" s="54">
        <v>143</v>
      </c>
      <c r="I57" s="53">
        <v>14.9895</v>
      </c>
      <c r="J57" s="54">
        <v>235</v>
      </c>
      <c r="K57" s="53">
        <v>24.633099999999999</v>
      </c>
      <c r="L57" s="63">
        <v>502</v>
      </c>
      <c r="M57" s="53">
        <v>52.6205</v>
      </c>
      <c r="N57" s="54">
        <v>1</v>
      </c>
      <c r="O57" s="53">
        <v>0.1048</v>
      </c>
      <c r="P57" s="63">
        <v>37</v>
      </c>
      <c r="Q57" s="57">
        <v>3.8784000000000001</v>
      </c>
      <c r="R57" s="64">
        <v>242</v>
      </c>
      <c r="S57" s="57">
        <v>25.2346</v>
      </c>
      <c r="T57" s="52">
        <v>5</v>
      </c>
      <c r="U57" s="57">
        <v>0.52139999999999997</v>
      </c>
      <c r="V57" s="69">
        <v>55</v>
      </c>
      <c r="W57" s="59">
        <v>5.7351000000000001</v>
      </c>
      <c r="X57" s="60">
        <v>2235</v>
      </c>
      <c r="Y57" s="61">
        <v>99.954999999999998</v>
      </c>
    </row>
    <row r="58" spans="1:25" s="23" customFormat="1" ht="15" customHeight="1" x14ac:dyDescent="0.2">
      <c r="A58" s="21" t="s">
        <v>1</v>
      </c>
      <c r="B58" s="50" t="s">
        <v>64</v>
      </c>
      <c r="C58" s="46">
        <v>128</v>
      </c>
      <c r="D58" s="37">
        <v>6</v>
      </c>
      <c r="E58" s="39">
        <v>4.8</v>
      </c>
      <c r="F58" s="41">
        <v>1</v>
      </c>
      <c r="G58" s="39">
        <v>0.8</v>
      </c>
      <c r="H58" s="41">
        <v>11</v>
      </c>
      <c r="I58" s="39">
        <v>8.8000000000000007</v>
      </c>
      <c r="J58" s="41">
        <v>6</v>
      </c>
      <c r="K58" s="39">
        <v>4.8</v>
      </c>
      <c r="L58" s="45">
        <v>96</v>
      </c>
      <c r="M58" s="39">
        <v>76.8</v>
      </c>
      <c r="N58" s="41">
        <v>0</v>
      </c>
      <c r="O58" s="39">
        <v>0</v>
      </c>
      <c r="P58" s="45">
        <v>5</v>
      </c>
      <c r="Q58" s="38">
        <v>4</v>
      </c>
      <c r="R58" s="37">
        <v>41</v>
      </c>
      <c r="S58" s="38">
        <v>32.031300000000002</v>
      </c>
      <c r="T58" s="44">
        <v>3</v>
      </c>
      <c r="U58" s="38">
        <v>2.3437999999999999</v>
      </c>
      <c r="V58" s="70">
        <v>2</v>
      </c>
      <c r="W58" s="43">
        <v>1.5625</v>
      </c>
      <c r="X58" s="24">
        <v>366</v>
      </c>
      <c r="Y58" s="25">
        <v>100</v>
      </c>
    </row>
    <row r="59" spans="1:25" s="23" customFormat="1" ht="15" customHeight="1" thickBot="1" x14ac:dyDescent="0.25">
      <c r="A59" s="21" t="s">
        <v>1</v>
      </c>
      <c r="B59" s="76" t="s">
        <v>74</v>
      </c>
      <c r="C59" s="77">
        <v>0</v>
      </c>
      <c r="D59" s="78">
        <v>0</v>
      </c>
      <c r="E59" s="80">
        <v>0</v>
      </c>
      <c r="F59" s="81">
        <v>0</v>
      </c>
      <c r="G59" s="80">
        <v>0</v>
      </c>
      <c r="H59" s="81">
        <v>0</v>
      </c>
      <c r="I59" s="80">
        <v>0</v>
      </c>
      <c r="J59" s="81">
        <v>0</v>
      </c>
      <c r="K59" s="80">
        <v>0</v>
      </c>
      <c r="L59" s="82">
        <v>0</v>
      </c>
      <c r="M59" s="80">
        <v>0</v>
      </c>
      <c r="N59" s="81">
        <v>0</v>
      </c>
      <c r="O59" s="80">
        <v>0</v>
      </c>
      <c r="P59" s="82">
        <v>0</v>
      </c>
      <c r="Q59" s="79">
        <v>0</v>
      </c>
      <c r="R59" s="78">
        <v>0</v>
      </c>
      <c r="S59" s="79">
        <v>0</v>
      </c>
      <c r="T59" s="83">
        <v>0</v>
      </c>
      <c r="U59" s="79">
        <v>0</v>
      </c>
      <c r="V59" s="84">
        <v>0</v>
      </c>
      <c r="W59" s="85">
        <v>0</v>
      </c>
      <c r="X59" s="86">
        <v>1099</v>
      </c>
      <c r="Y59" s="87">
        <v>100</v>
      </c>
    </row>
    <row r="60" spans="1:25" s="23" customFormat="1" ht="15" customHeight="1" x14ac:dyDescent="0.2">
      <c r="A60" s="21"/>
      <c r="B60" s="26" t="s">
        <v>78</v>
      </c>
      <c r="C60" s="27"/>
      <c r="D60" s="27"/>
      <c r="E60" s="27"/>
      <c r="F60" s="27"/>
      <c r="G60" s="27"/>
      <c r="H60" s="27"/>
      <c r="I60" s="27"/>
      <c r="J60" s="27"/>
      <c r="K60" s="27"/>
      <c r="L60" s="27"/>
      <c r="M60" s="27"/>
      <c r="N60" s="27"/>
      <c r="O60" s="27"/>
      <c r="P60" s="27"/>
      <c r="Q60" s="27"/>
      <c r="R60" s="27"/>
      <c r="S60" s="27"/>
      <c r="T60" s="27"/>
      <c r="U60" s="27"/>
      <c r="V60" s="71"/>
      <c r="W60" s="22"/>
      <c r="X60" s="27"/>
      <c r="Y60" s="27"/>
    </row>
    <row r="61" spans="1:25" s="23" customFormat="1" ht="15" customHeight="1" x14ac:dyDescent="0.2">
      <c r="A61" s="21"/>
      <c r="B61" s="26" t="s">
        <v>70</v>
      </c>
      <c r="C61" s="28"/>
      <c r="D61" s="28"/>
      <c r="E61" s="28"/>
      <c r="F61" s="28"/>
      <c r="G61" s="28"/>
      <c r="H61" s="27"/>
      <c r="I61" s="27"/>
      <c r="J61" s="27"/>
      <c r="K61" s="27"/>
      <c r="L61" s="27"/>
      <c r="M61" s="27"/>
      <c r="N61" s="27"/>
      <c r="O61" s="27"/>
      <c r="P61" s="27"/>
      <c r="Q61" s="27"/>
      <c r="R61" s="27"/>
      <c r="S61" s="27"/>
      <c r="T61" s="27"/>
      <c r="U61" s="27"/>
      <c r="V61" s="71"/>
      <c r="W61" s="28"/>
      <c r="X61" s="27"/>
      <c r="Y61" s="27"/>
    </row>
    <row r="62" spans="1:25" s="23" customFormat="1" ht="15" customHeight="1" x14ac:dyDescent="0.2">
      <c r="A62" s="21"/>
      <c r="B62" s="29" t="s">
        <v>71</v>
      </c>
      <c r="C62" s="28"/>
      <c r="D62" s="28"/>
      <c r="E62" s="28"/>
      <c r="F62" s="28"/>
      <c r="G62" s="28"/>
      <c r="H62" s="27"/>
      <c r="I62" s="27"/>
      <c r="J62" s="27"/>
      <c r="K62" s="27"/>
      <c r="L62" s="27"/>
      <c r="M62" s="27"/>
      <c r="N62" s="27"/>
      <c r="O62" s="27"/>
      <c r="P62" s="27"/>
      <c r="Q62" s="27"/>
      <c r="R62" s="27"/>
      <c r="S62" s="27"/>
      <c r="T62" s="27"/>
      <c r="U62" s="27"/>
      <c r="V62" s="71"/>
      <c r="W62" s="28"/>
      <c r="X62" s="27"/>
      <c r="Y62" s="27"/>
    </row>
    <row r="63" spans="1:25" s="23" customFormat="1" ht="15" customHeight="1" x14ac:dyDescent="0.2">
      <c r="A63" s="21"/>
      <c r="B63" s="29" t="s">
        <v>72</v>
      </c>
      <c r="C63" s="28"/>
      <c r="D63" s="28"/>
      <c r="E63" s="28"/>
      <c r="F63" s="28"/>
      <c r="G63" s="28"/>
      <c r="H63" s="27"/>
      <c r="I63" s="27"/>
      <c r="J63" s="27"/>
      <c r="K63" s="27"/>
      <c r="L63" s="27"/>
      <c r="M63" s="27"/>
      <c r="N63" s="27"/>
      <c r="O63" s="27"/>
      <c r="P63" s="27"/>
      <c r="Q63" s="27"/>
      <c r="R63" s="27"/>
      <c r="S63" s="27"/>
      <c r="T63" s="27"/>
      <c r="U63" s="27"/>
      <c r="V63" s="71"/>
      <c r="W63" s="28"/>
      <c r="X63" s="27"/>
      <c r="Y63" s="27"/>
    </row>
    <row r="64" spans="1:25" s="23" customFormat="1" ht="15" customHeight="1" x14ac:dyDescent="0.2">
      <c r="A64" s="21"/>
      <c r="B64" s="29" t="str">
        <f>CONCATENATE("NOTE: Table reads (for 50 states, District of Columbia, and Puerto Rico totals):  Of all ", C69," public school students with and without disabilities who received ", LOWER(A7), ", ",D69," (",TEXT(U7,"0.0"),"%) were served solely under Section 504 and ", F69," (",TEXT(S7,"0.0"),"%) were served under IDEA.")</f>
        <v>NOTE: Table reads (for 50 states, District of Columbia, and Puerto Rico totals):  Of all 101,652 public school students with and without disabilities who received expulsions with and without educational services, 3,535 (3.5%) were served solely under Section 504 and 21,879 (21.5%) were served under IDEA.</v>
      </c>
      <c r="C64" s="28"/>
      <c r="D64" s="28"/>
      <c r="E64" s="28"/>
      <c r="F64" s="28"/>
      <c r="G64" s="28"/>
      <c r="H64" s="27"/>
      <c r="I64" s="27"/>
      <c r="J64" s="27"/>
      <c r="K64" s="27"/>
      <c r="L64" s="27"/>
      <c r="M64" s="27"/>
      <c r="N64" s="27"/>
      <c r="O64" s="27"/>
      <c r="P64" s="27"/>
      <c r="Q64" s="27"/>
      <c r="R64" s="27"/>
      <c r="S64" s="27"/>
      <c r="T64" s="27"/>
      <c r="U64" s="27"/>
      <c r="V64" s="71"/>
      <c r="W64" s="22"/>
      <c r="X64" s="27"/>
      <c r="Y64" s="27"/>
    </row>
    <row r="65" spans="1:26" s="23" customFormat="1" ht="15" customHeight="1" x14ac:dyDescent="0.2">
      <c r="A65" s="21"/>
      <c r="B65" s="29" t="str">
        <f>CONCATENATE("            Table reads (for 50 states, District of Columbia, and Puerto Rico Race/Ethnicity):  Of all ",TEXT(C7,"#,##0")," public school students with and without disabilities who received ",LOWER(A7), ", ",TEXT(D7,"#,##0")," (",TEXT(E7,"0.0"),"%) were American Indian or Alaska Native students with or without disabilities served under IDEA.")</f>
        <v xml:space="preserve">            Table reads (for 50 states, District of Columbia, and Puerto Rico Race/Ethnicity):  Of all 101,652 public school students with and without disabilities who received expulsions with and without educational services, 1,223 (1.2%) were American Indian or Alaska Native students with or without disabilities served under IDEA.</v>
      </c>
      <c r="C65" s="28"/>
      <c r="D65" s="28"/>
      <c r="E65" s="28"/>
      <c r="F65" s="28"/>
      <c r="G65" s="28"/>
      <c r="H65" s="27"/>
      <c r="I65" s="27"/>
      <c r="J65" s="27"/>
      <c r="K65" s="27"/>
      <c r="L65" s="27"/>
      <c r="M65" s="27"/>
      <c r="N65" s="27"/>
      <c r="O65" s="27"/>
      <c r="P65" s="27"/>
      <c r="Q65" s="27"/>
      <c r="R65" s="27"/>
      <c r="S65" s="27"/>
      <c r="T65" s="27"/>
      <c r="U65" s="27"/>
      <c r="V65" s="71"/>
      <c r="W65" s="28"/>
      <c r="X65" s="27"/>
      <c r="Y65" s="27"/>
    </row>
    <row r="66" spans="1:26" s="23" customFormat="1" ht="15" customHeight="1" x14ac:dyDescent="0.2">
      <c r="A66" s="21"/>
      <c r="B66" s="74" t="s">
        <v>77</v>
      </c>
      <c r="C66" s="74"/>
      <c r="D66" s="74"/>
      <c r="E66" s="74"/>
      <c r="F66" s="74"/>
      <c r="G66" s="74"/>
      <c r="H66" s="74"/>
      <c r="I66" s="74"/>
      <c r="J66" s="74"/>
      <c r="K66" s="74"/>
      <c r="L66" s="74"/>
      <c r="M66" s="74"/>
      <c r="N66" s="74"/>
      <c r="O66" s="74"/>
      <c r="P66" s="74"/>
      <c r="Q66" s="74"/>
      <c r="R66" s="74"/>
      <c r="S66" s="74"/>
      <c r="T66" s="74"/>
      <c r="U66" s="74"/>
      <c r="V66" s="74"/>
      <c r="W66" s="74"/>
      <c r="X66" s="27"/>
      <c r="Y66" s="27"/>
    </row>
    <row r="67" spans="1:26" s="32" customFormat="1" ht="14.1" customHeight="1" x14ac:dyDescent="0.2">
      <c r="A67" s="35"/>
      <c r="B67" s="74" t="s">
        <v>76</v>
      </c>
      <c r="C67" s="74"/>
      <c r="D67" s="74"/>
      <c r="E67" s="74"/>
      <c r="F67" s="74"/>
      <c r="G67" s="74"/>
      <c r="H67" s="74"/>
      <c r="I67" s="74"/>
      <c r="J67" s="74"/>
      <c r="K67" s="74"/>
      <c r="L67" s="74"/>
      <c r="M67" s="74"/>
      <c r="N67" s="74"/>
      <c r="O67" s="74"/>
      <c r="P67" s="74"/>
      <c r="Q67" s="74"/>
      <c r="R67" s="74"/>
      <c r="S67" s="74"/>
      <c r="T67" s="74"/>
      <c r="U67" s="74"/>
      <c r="V67" s="74"/>
      <c r="W67" s="74"/>
      <c r="X67" s="31"/>
      <c r="Y67" s="30"/>
    </row>
    <row r="69" spans="1:26" ht="15" customHeight="1" x14ac:dyDescent="0.2">
      <c r="B69" s="47"/>
      <c r="C69" s="48" t="str">
        <f>IF(ISTEXT(C7),LEFT(C7,3),TEXT(C7,"#,##0"))</f>
        <v>101,652</v>
      </c>
      <c r="D69" s="48" t="str">
        <f>IF(ISTEXT(T7),LEFT(T7,3),TEXT(T7,"#,##0"))</f>
        <v>3,535</v>
      </c>
      <c r="E69" s="48"/>
      <c r="F69" s="48" t="str">
        <f>IF(ISTEXT(R7),LEFT(R7,3),TEXT(R7,"#,##0"))</f>
        <v>21,879</v>
      </c>
      <c r="G69" s="48"/>
      <c r="H69" s="48" t="str">
        <f>IF(ISTEXT(D7),LEFT(D7,3),TEXT(D7,"#,##0"))</f>
        <v>1,223</v>
      </c>
      <c r="I69" s="4"/>
      <c r="J69" s="4"/>
      <c r="K69" s="4"/>
      <c r="L69" s="4"/>
      <c r="M69" s="4"/>
      <c r="N69" s="4"/>
      <c r="O69" s="4"/>
      <c r="P69" s="4"/>
      <c r="Q69" s="4"/>
      <c r="R69" s="4"/>
      <c r="S69" s="4"/>
      <c r="T69" s="4"/>
      <c r="U69" s="4"/>
      <c r="V69" s="72"/>
      <c r="W69" s="49"/>
    </row>
    <row r="70" spans="1:26" s="34" customFormat="1" ht="15" customHeight="1" x14ac:dyDescent="0.2">
      <c r="B70" s="5"/>
      <c r="C70" s="5"/>
      <c r="D70" s="5"/>
      <c r="E70" s="5"/>
      <c r="F70" s="5"/>
      <c r="G70" s="5"/>
      <c r="H70" s="5"/>
      <c r="I70" s="5"/>
      <c r="J70" s="5"/>
      <c r="K70" s="5"/>
      <c r="L70" s="5"/>
      <c r="M70" s="5"/>
      <c r="N70" s="5"/>
      <c r="O70" s="5"/>
      <c r="P70" s="5"/>
      <c r="Q70" s="5"/>
      <c r="R70" s="5"/>
      <c r="S70" s="5"/>
      <c r="T70" s="5"/>
      <c r="U70" s="5"/>
      <c r="V70" s="73"/>
      <c r="X70" s="4"/>
      <c r="Y70" s="4"/>
      <c r="Z70" s="49"/>
    </row>
  </sheetData>
  <sortState xmlns:xlrd2="http://schemas.microsoft.com/office/spreadsheetml/2017/richdata2" ref="B8:Y59">
    <sortCondition ref="B8:B59"/>
  </sortState>
  <mergeCells count="16">
    <mergeCell ref="Y4:Y5"/>
    <mergeCell ref="D5:E5"/>
    <mergeCell ref="F5:G5"/>
    <mergeCell ref="H5:I5"/>
    <mergeCell ref="J5:K5"/>
    <mergeCell ref="L5:M5"/>
    <mergeCell ref="N5:O5"/>
    <mergeCell ref="P5:Q5"/>
    <mergeCell ref="V4:W5"/>
    <mergeCell ref="D4:Q4"/>
    <mergeCell ref="B2:W2"/>
    <mergeCell ref="X4:X5"/>
    <mergeCell ref="B4:B5"/>
    <mergeCell ref="C4:C5"/>
    <mergeCell ref="T4:U5"/>
    <mergeCell ref="R4:S5"/>
  </mergeCells>
  <phoneticPr fontId="16" type="noConversion"/>
  <printOptions horizontalCentered="1"/>
  <pageMargins left="0.25" right="0.25" top="0.75" bottom="0.75" header="0.3" footer="0.3"/>
  <pageSetup scale="36" orientation="landscape" horizontalDpi="4294967292" verticalDpi="4294967292" r:id="rId1"/>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Z70"/>
  <sheetViews>
    <sheetView showGridLines="0" zoomScale="80" zoomScaleNormal="80" workbookViewId="0">
      <selection activeCell="B2" sqref="B2:W2"/>
    </sheetView>
  </sheetViews>
  <sheetFormatPr defaultColWidth="10.28515625" defaultRowHeight="14.25" x14ac:dyDescent="0.2"/>
  <cols>
    <col min="1" max="1" width="8.28515625" style="33" customWidth="1"/>
    <col min="2" max="2" width="45.5703125" style="5" customWidth="1"/>
    <col min="3" max="21" width="13.28515625" style="5" customWidth="1"/>
    <col min="22" max="22" width="13.28515625" style="73" customWidth="1"/>
    <col min="23" max="23" width="13.28515625" style="34" customWidth="1"/>
    <col min="24" max="25" width="13.28515625" style="5" customWidth="1"/>
    <col min="26" max="16384" width="10.28515625" style="35"/>
  </cols>
  <sheetData>
    <row r="1" spans="1:25" s="5" customFormat="1" ht="15" customHeight="1" x14ac:dyDescent="0.2">
      <c r="A1" s="1"/>
      <c r="B1" s="2"/>
      <c r="C1" s="3"/>
      <c r="D1" s="3"/>
      <c r="E1" s="3"/>
      <c r="F1" s="3"/>
      <c r="G1" s="3"/>
      <c r="H1" s="3"/>
      <c r="I1" s="3"/>
      <c r="J1" s="3"/>
      <c r="K1" s="3"/>
      <c r="L1" s="3"/>
      <c r="M1" s="3"/>
      <c r="N1" s="3"/>
      <c r="O1" s="3"/>
      <c r="P1" s="3"/>
      <c r="Q1" s="3"/>
      <c r="R1" s="3"/>
      <c r="S1" s="3"/>
      <c r="T1" s="3"/>
      <c r="U1" s="3"/>
      <c r="V1" s="67"/>
      <c r="W1" s="4"/>
      <c r="X1" s="3"/>
      <c r="Y1" s="3"/>
    </row>
    <row r="2" spans="1:25" s="7" customFormat="1" ht="15" customHeight="1" x14ac:dyDescent="0.25">
      <c r="A2" s="6"/>
      <c r="B2" s="89" t="str">
        <f>CONCATENATE("Number and percentage of public school male students with and without disabilities receiving ",LOWER(A7), " by race/ethnicity, disability status, and English proficiency, by state: School Year 2017-18")</f>
        <v>Number and percentage of public school male students with and without disabilities receiving expulsions with and without educational services by race/ethnicity, disability status, and English proficiency, by state: School Year 2017-18</v>
      </c>
      <c r="C2" s="89"/>
      <c r="D2" s="89"/>
      <c r="E2" s="89"/>
      <c r="F2" s="89"/>
      <c r="G2" s="89"/>
      <c r="H2" s="89"/>
      <c r="I2" s="89"/>
      <c r="J2" s="89"/>
      <c r="K2" s="89"/>
      <c r="L2" s="89"/>
      <c r="M2" s="89"/>
      <c r="N2" s="89"/>
      <c r="O2" s="89"/>
      <c r="P2" s="89"/>
      <c r="Q2" s="89"/>
      <c r="R2" s="89"/>
      <c r="S2" s="89"/>
      <c r="T2" s="89"/>
      <c r="U2" s="89"/>
      <c r="V2" s="89"/>
      <c r="W2" s="89"/>
    </row>
    <row r="3" spans="1:25" s="5" customFormat="1" ht="15" customHeight="1" thickBot="1" x14ac:dyDescent="0.3">
      <c r="A3" s="1"/>
      <c r="B3" s="8"/>
      <c r="C3" s="9"/>
      <c r="D3" s="9"/>
      <c r="E3" s="9"/>
      <c r="F3" s="9"/>
      <c r="G3" s="9"/>
      <c r="H3" s="9"/>
      <c r="I3" s="9"/>
      <c r="J3" s="9"/>
      <c r="K3" s="9"/>
      <c r="L3" s="9"/>
      <c r="M3" s="9"/>
      <c r="N3" s="9"/>
      <c r="O3" s="9"/>
      <c r="P3" s="9"/>
      <c r="Q3" s="9"/>
      <c r="R3" s="9"/>
      <c r="S3" s="9"/>
      <c r="T3" s="9"/>
      <c r="U3" s="9"/>
      <c r="V3" s="68"/>
      <c r="W3" s="4"/>
      <c r="X3" s="9"/>
      <c r="Y3" s="9"/>
    </row>
    <row r="4" spans="1:25" s="11" customFormat="1" ht="25.15" customHeight="1" x14ac:dyDescent="0.2">
      <c r="A4" s="10"/>
      <c r="B4" s="92" t="s">
        <v>0</v>
      </c>
      <c r="C4" s="94" t="s">
        <v>66</v>
      </c>
      <c r="D4" s="107" t="s">
        <v>80</v>
      </c>
      <c r="E4" s="108"/>
      <c r="F4" s="108"/>
      <c r="G4" s="108"/>
      <c r="H4" s="108"/>
      <c r="I4" s="108"/>
      <c r="J4" s="108"/>
      <c r="K4" s="108"/>
      <c r="L4" s="108"/>
      <c r="M4" s="108"/>
      <c r="N4" s="108"/>
      <c r="O4" s="108"/>
      <c r="P4" s="108"/>
      <c r="Q4" s="109"/>
      <c r="R4" s="96" t="s">
        <v>3</v>
      </c>
      <c r="S4" s="97"/>
      <c r="T4" s="96" t="s">
        <v>2</v>
      </c>
      <c r="U4" s="97"/>
      <c r="V4" s="96" t="s">
        <v>67</v>
      </c>
      <c r="W4" s="97"/>
      <c r="X4" s="90" t="s">
        <v>65</v>
      </c>
      <c r="Y4" s="100" t="s">
        <v>4</v>
      </c>
    </row>
    <row r="5" spans="1:25" s="11" customFormat="1" ht="25.15" customHeight="1" x14ac:dyDescent="0.2">
      <c r="A5" s="10"/>
      <c r="B5" s="93"/>
      <c r="C5" s="95"/>
      <c r="D5" s="102" t="s">
        <v>5</v>
      </c>
      <c r="E5" s="103"/>
      <c r="F5" s="104" t="s">
        <v>6</v>
      </c>
      <c r="G5" s="103"/>
      <c r="H5" s="105" t="s">
        <v>7</v>
      </c>
      <c r="I5" s="103"/>
      <c r="J5" s="105" t="s">
        <v>8</v>
      </c>
      <c r="K5" s="103"/>
      <c r="L5" s="105" t="s">
        <v>9</v>
      </c>
      <c r="M5" s="103"/>
      <c r="N5" s="105" t="s">
        <v>10</v>
      </c>
      <c r="O5" s="103"/>
      <c r="P5" s="105" t="s">
        <v>11</v>
      </c>
      <c r="Q5" s="106"/>
      <c r="R5" s="98"/>
      <c r="S5" s="99"/>
      <c r="T5" s="98"/>
      <c r="U5" s="99"/>
      <c r="V5" s="98"/>
      <c r="W5" s="99"/>
      <c r="X5" s="91"/>
      <c r="Y5" s="101"/>
    </row>
    <row r="6" spans="1:25" s="11" customFormat="1" ht="15" customHeight="1" thickBot="1" x14ac:dyDescent="0.25">
      <c r="A6" s="10"/>
      <c r="B6" s="12"/>
      <c r="C6" s="13"/>
      <c r="D6" s="14" t="s">
        <v>12</v>
      </c>
      <c r="E6" s="16" t="s">
        <v>13</v>
      </c>
      <c r="F6" s="17" t="s">
        <v>12</v>
      </c>
      <c r="G6" s="16" t="s">
        <v>13</v>
      </c>
      <c r="H6" s="17" t="s">
        <v>12</v>
      </c>
      <c r="I6" s="16" t="s">
        <v>13</v>
      </c>
      <c r="J6" s="17" t="s">
        <v>12</v>
      </c>
      <c r="K6" s="16" t="s">
        <v>13</v>
      </c>
      <c r="L6" s="17" t="s">
        <v>12</v>
      </c>
      <c r="M6" s="16" t="s">
        <v>13</v>
      </c>
      <c r="N6" s="17" t="s">
        <v>12</v>
      </c>
      <c r="O6" s="16" t="s">
        <v>13</v>
      </c>
      <c r="P6" s="17" t="s">
        <v>12</v>
      </c>
      <c r="Q6" s="18" t="s">
        <v>13</v>
      </c>
      <c r="R6" s="14" t="s">
        <v>12</v>
      </c>
      <c r="S6" s="15" t="s">
        <v>69</v>
      </c>
      <c r="T6" s="14" t="s">
        <v>12</v>
      </c>
      <c r="U6" s="15" t="s">
        <v>69</v>
      </c>
      <c r="V6" s="17" t="s">
        <v>12</v>
      </c>
      <c r="W6" s="15" t="s">
        <v>69</v>
      </c>
      <c r="X6" s="19"/>
      <c r="Y6" s="20"/>
    </row>
    <row r="7" spans="1:25" s="23" customFormat="1" ht="15" customHeight="1" x14ac:dyDescent="0.2">
      <c r="A7" s="21" t="s">
        <v>68</v>
      </c>
      <c r="B7" s="75" t="s">
        <v>73</v>
      </c>
      <c r="C7" s="51">
        <v>73942</v>
      </c>
      <c r="D7" s="58">
        <v>903</v>
      </c>
      <c r="E7" s="53">
        <v>1.2689999999999999</v>
      </c>
      <c r="F7" s="54">
        <v>624</v>
      </c>
      <c r="G7" s="53">
        <v>0.87690000000000001</v>
      </c>
      <c r="H7" s="54">
        <v>15473</v>
      </c>
      <c r="I7" s="53">
        <v>21.744</v>
      </c>
      <c r="J7" s="55">
        <v>25364</v>
      </c>
      <c r="K7" s="53">
        <v>35.643599999999999</v>
      </c>
      <c r="L7" s="56">
        <v>25956</v>
      </c>
      <c r="M7" s="53">
        <v>36.475499999999997</v>
      </c>
      <c r="N7" s="55">
        <v>177</v>
      </c>
      <c r="O7" s="53">
        <v>0.2487</v>
      </c>
      <c r="P7" s="56">
        <v>2663</v>
      </c>
      <c r="Q7" s="57">
        <v>3.7423000000000002</v>
      </c>
      <c r="R7" s="58">
        <v>17527</v>
      </c>
      <c r="S7" s="57">
        <v>23.703700000000001</v>
      </c>
      <c r="T7" s="52">
        <v>2782</v>
      </c>
      <c r="U7" s="57">
        <v>3.7624</v>
      </c>
      <c r="V7" s="69">
        <v>4790</v>
      </c>
      <c r="W7" s="59">
        <v>6.4781000000000004</v>
      </c>
      <c r="X7" s="60">
        <v>97632</v>
      </c>
      <c r="Y7" s="61">
        <v>99.988</v>
      </c>
    </row>
    <row r="8" spans="1:25" s="23" customFormat="1" ht="15" customHeight="1" x14ac:dyDescent="0.2">
      <c r="A8" s="21" t="s">
        <v>1</v>
      </c>
      <c r="B8" s="50" t="s">
        <v>15</v>
      </c>
      <c r="C8" s="36">
        <v>2380</v>
      </c>
      <c r="D8" s="37">
        <v>18</v>
      </c>
      <c r="E8" s="39">
        <v>0.76470000000000005</v>
      </c>
      <c r="F8" s="41">
        <v>5</v>
      </c>
      <c r="G8" s="39">
        <v>0.21240000000000001</v>
      </c>
      <c r="H8" s="41">
        <v>87</v>
      </c>
      <c r="I8" s="39">
        <v>3.6958000000000002</v>
      </c>
      <c r="J8" s="41">
        <v>1310</v>
      </c>
      <c r="K8" s="39">
        <v>55.65</v>
      </c>
      <c r="L8" s="45">
        <v>917</v>
      </c>
      <c r="M8" s="39">
        <v>38.954999999999998</v>
      </c>
      <c r="N8" s="41">
        <v>2</v>
      </c>
      <c r="O8" s="39">
        <v>8.5000000000000006E-2</v>
      </c>
      <c r="P8" s="45">
        <v>15</v>
      </c>
      <c r="Q8" s="38">
        <v>0.63719999999999999</v>
      </c>
      <c r="R8" s="37">
        <v>565</v>
      </c>
      <c r="S8" s="38">
        <v>23.7395</v>
      </c>
      <c r="T8" s="37">
        <v>26</v>
      </c>
      <c r="U8" s="38">
        <v>1.0924</v>
      </c>
      <c r="V8" s="70">
        <v>30</v>
      </c>
      <c r="W8" s="43">
        <v>1.2605</v>
      </c>
      <c r="X8" s="24">
        <v>1390</v>
      </c>
      <c r="Y8" s="25">
        <v>100</v>
      </c>
    </row>
    <row r="9" spans="1:25" s="23" customFormat="1" ht="15" customHeight="1" x14ac:dyDescent="0.2">
      <c r="A9" s="21" t="s">
        <v>1</v>
      </c>
      <c r="B9" s="62" t="s">
        <v>14</v>
      </c>
      <c r="C9" s="51">
        <v>43</v>
      </c>
      <c r="D9" s="64">
        <v>12</v>
      </c>
      <c r="E9" s="53">
        <v>27.907</v>
      </c>
      <c r="F9" s="55">
        <v>0</v>
      </c>
      <c r="G9" s="53">
        <v>0</v>
      </c>
      <c r="H9" s="55">
        <v>4</v>
      </c>
      <c r="I9" s="53">
        <v>9.3023000000000007</v>
      </c>
      <c r="J9" s="54">
        <v>8</v>
      </c>
      <c r="K9" s="53">
        <v>18.604700000000001</v>
      </c>
      <c r="L9" s="63">
        <v>9</v>
      </c>
      <c r="M9" s="53">
        <v>20.930199999999999</v>
      </c>
      <c r="N9" s="54">
        <v>4</v>
      </c>
      <c r="O9" s="53">
        <v>9.3023000000000007</v>
      </c>
      <c r="P9" s="63">
        <v>6</v>
      </c>
      <c r="Q9" s="57">
        <v>13.9535</v>
      </c>
      <c r="R9" s="64">
        <v>12</v>
      </c>
      <c r="S9" s="57">
        <v>27.907</v>
      </c>
      <c r="T9" s="52">
        <v>0</v>
      </c>
      <c r="U9" s="57">
        <v>0</v>
      </c>
      <c r="V9" s="69">
        <v>7</v>
      </c>
      <c r="W9" s="59">
        <v>16.2791</v>
      </c>
      <c r="X9" s="60">
        <v>506</v>
      </c>
      <c r="Y9" s="61">
        <v>100</v>
      </c>
    </row>
    <row r="10" spans="1:25" s="23" customFormat="1" ht="15" customHeight="1" x14ac:dyDescent="0.2">
      <c r="A10" s="21" t="s">
        <v>1</v>
      </c>
      <c r="B10" s="50" t="s">
        <v>17</v>
      </c>
      <c r="C10" s="36">
        <v>654</v>
      </c>
      <c r="D10" s="44">
        <v>62</v>
      </c>
      <c r="E10" s="39">
        <v>9.5385000000000009</v>
      </c>
      <c r="F10" s="41">
        <v>1</v>
      </c>
      <c r="G10" s="39">
        <v>0.15379999999999999</v>
      </c>
      <c r="H10" s="40">
        <v>330</v>
      </c>
      <c r="I10" s="39">
        <v>50.769199999999998</v>
      </c>
      <c r="J10" s="40">
        <v>40</v>
      </c>
      <c r="K10" s="39">
        <v>6.1538000000000004</v>
      </c>
      <c r="L10" s="42">
        <v>200</v>
      </c>
      <c r="M10" s="39">
        <v>30.769200000000001</v>
      </c>
      <c r="N10" s="40">
        <v>0</v>
      </c>
      <c r="O10" s="39">
        <v>0</v>
      </c>
      <c r="P10" s="42">
        <v>17</v>
      </c>
      <c r="Q10" s="38">
        <v>2.6154000000000002</v>
      </c>
      <c r="R10" s="44">
        <v>149</v>
      </c>
      <c r="S10" s="38">
        <v>22.782900000000001</v>
      </c>
      <c r="T10" s="44">
        <v>4</v>
      </c>
      <c r="U10" s="38">
        <v>0.61160000000000003</v>
      </c>
      <c r="V10" s="70">
        <v>26</v>
      </c>
      <c r="W10" s="43">
        <v>3.9754999999999998</v>
      </c>
      <c r="X10" s="24">
        <v>2000</v>
      </c>
      <c r="Y10" s="25">
        <v>100</v>
      </c>
    </row>
    <row r="11" spans="1:25" s="23" customFormat="1" ht="15" customHeight="1" x14ac:dyDescent="0.2">
      <c r="A11" s="21" t="s">
        <v>1</v>
      </c>
      <c r="B11" s="62" t="s">
        <v>16</v>
      </c>
      <c r="C11" s="51">
        <v>1168</v>
      </c>
      <c r="D11" s="64">
        <v>7</v>
      </c>
      <c r="E11" s="53">
        <v>0.63009999999999999</v>
      </c>
      <c r="F11" s="54">
        <v>6</v>
      </c>
      <c r="G11" s="53">
        <v>0.54010000000000002</v>
      </c>
      <c r="H11" s="54">
        <v>89</v>
      </c>
      <c r="I11" s="53">
        <v>8.0107999999999997</v>
      </c>
      <c r="J11" s="54">
        <v>469</v>
      </c>
      <c r="K11" s="53">
        <v>42.214199999999998</v>
      </c>
      <c r="L11" s="63">
        <v>496</v>
      </c>
      <c r="M11" s="53">
        <v>44.644500000000001</v>
      </c>
      <c r="N11" s="54">
        <v>7</v>
      </c>
      <c r="O11" s="53">
        <v>0.63009999999999999</v>
      </c>
      <c r="P11" s="63">
        <v>37</v>
      </c>
      <c r="Q11" s="57">
        <v>3.3302999999999998</v>
      </c>
      <c r="R11" s="64">
        <v>230</v>
      </c>
      <c r="S11" s="57">
        <v>19.691800000000001</v>
      </c>
      <c r="T11" s="52">
        <v>57</v>
      </c>
      <c r="U11" s="57">
        <v>4.8800999999999997</v>
      </c>
      <c r="V11" s="69">
        <v>52</v>
      </c>
      <c r="W11" s="59">
        <v>4.4520999999999997</v>
      </c>
      <c r="X11" s="60">
        <v>1088</v>
      </c>
      <c r="Y11" s="61">
        <v>100</v>
      </c>
    </row>
    <row r="12" spans="1:25" s="23" customFormat="1" ht="15" customHeight="1" x14ac:dyDescent="0.2">
      <c r="A12" s="21" t="s">
        <v>1</v>
      </c>
      <c r="B12" s="50" t="s">
        <v>18</v>
      </c>
      <c r="C12" s="36">
        <v>5369</v>
      </c>
      <c r="D12" s="44">
        <v>83</v>
      </c>
      <c r="E12" s="39">
        <v>1.5822000000000001</v>
      </c>
      <c r="F12" s="41">
        <v>153</v>
      </c>
      <c r="G12" s="39">
        <v>2.9165000000000001</v>
      </c>
      <c r="H12" s="41">
        <v>3000</v>
      </c>
      <c r="I12" s="39">
        <v>57.186399999999999</v>
      </c>
      <c r="J12" s="40">
        <v>705</v>
      </c>
      <c r="K12" s="39">
        <v>13.438800000000001</v>
      </c>
      <c r="L12" s="45">
        <v>1091</v>
      </c>
      <c r="M12" s="39">
        <v>20.796800000000001</v>
      </c>
      <c r="N12" s="40">
        <v>33</v>
      </c>
      <c r="O12" s="39">
        <v>0.62909999999999999</v>
      </c>
      <c r="P12" s="45">
        <v>181</v>
      </c>
      <c r="Q12" s="38">
        <v>3.4502000000000002</v>
      </c>
      <c r="R12" s="44">
        <v>1340</v>
      </c>
      <c r="S12" s="38">
        <v>24.958100000000002</v>
      </c>
      <c r="T12" s="37">
        <v>123</v>
      </c>
      <c r="U12" s="38">
        <v>2.2909000000000002</v>
      </c>
      <c r="V12" s="70">
        <v>992</v>
      </c>
      <c r="W12" s="43">
        <v>18.476400000000002</v>
      </c>
      <c r="X12" s="24">
        <v>10121</v>
      </c>
      <c r="Y12" s="25">
        <v>100</v>
      </c>
    </row>
    <row r="13" spans="1:25" s="23" customFormat="1" ht="15" customHeight="1" x14ac:dyDescent="0.2">
      <c r="A13" s="21" t="s">
        <v>1</v>
      </c>
      <c r="B13" s="62" t="s">
        <v>19</v>
      </c>
      <c r="C13" s="51">
        <v>963</v>
      </c>
      <c r="D13" s="52">
        <v>15</v>
      </c>
      <c r="E13" s="53">
        <v>1.6060000000000001</v>
      </c>
      <c r="F13" s="55">
        <v>13</v>
      </c>
      <c r="G13" s="53">
        <v>1.3918999999999999</v>
      </c>
      <c r="H13" s="54">
        <v>367</v>
      </c>
      <c r="I13" s="53">
        <v>39.293399999999998</v>
      </c>
      <c r="J13" s="54">
        <v>91</v>
      </c>
      <c r="K13" s="53">
        <v>9.7430000000000003</v>
      </c>
      <c r="L13" s="56">
        <v>390</v>
      </c>
      <c r="M13" s="53">
        <v>41.755899999999997</v>
      </c>
      <c r="N13" s="54">
        <v>6</v>
      </c>
      <c r="O13" s="53">
        <v>0.64239999999999997</v>
      </c>
      <c r="P13" s="56">
        <v>52</v>
      </c>
      <c r="Q13" s="57">
        <v>5.5674999999999999</v>
      </c>
      <c r="R13" s="52">
        <v>198</v>
      </c>
      <c r="S13" s="57">
        <v>20.560700000000001</v>
      </c>
      <c r="T13" s="52">
        <v>29</v>
      </c>
      <c r="U13" s="57">
        <v>3.0114000000000001</v>
      </c>
      <c r="V13" s="69">
        <v>113</v>
      </c>
      <c r="W13" s="59">
        <v>11.7342</v>
      </c>
      <c r="X13" s="60">
        <v>1908</v>
      </c>
      <c r="Y13" s="61">
        <v>100</v>
      </c>
    </row>
    <row r="14" spans="1:25" s="23" customFormat="1" ht="15" customHeight="1" x14ac:dyDescent="0.2">
      <c r="A14" s="21" t="s">
        <v>1</v>
      </c>
      <c r="B14" s="50" t="s">
        <v>20</v>
      </c>
      <c r="C14" s="46">
        <v>678</v>
      </c>
      <c r="D14" s="44">
        <v>0</v>
      </c>
      <c r="E14" s="39">
        <v>0</v>
      </c>
      <c r="F14" s="40">
        <v>8</v>
      </c>
      <c r="G14" s="39">
        <v>1.2698</v>
      </c>
      <c r="H14" s="40">
        <v>202</v>
      </c>
      <c r="I14" s="39">
        <v>32.063499999999998</v>
      </c>
      <c r="J14" s="41">
        <v>184</v>
      </c>
      <c r="K14" s="39">
        <v>29.206299999999999</v>
      </c>
      <c r="L14" s="42">
        <v>213</v>
      </c>
      <c r="M14" s="39">
        <v>33.8095</v>
      </c>
      <c r="N14" s="41">
        <v>0</v>
      </c>
      <c r="O14" s="39">
        <v>0</v>
      </c>
      <c r="P14" s="42">
        <v>23</v>
      </c>
      <c r="Q14" s="38">
        <v>3.6507999999999998</v>
      </c>
      <c r="R14" s="44">
        <v>202</v>
      </c>
      <c r="S14" s="38">
        <v>29.793500000000002</v>
      </c>
      <c r="T14" s="37">
        <v>48</v>
      </c>
      <c r="U14" s="38">
        <v>7.0796000000000001</v>
      </c>
      <c r="V14" s="70">
        <v>61</v>
      </c>
      <c r="W14" s="43">
        <v>8.9970999999999997</v>
      </c>
      <c r="X14" s="24">
        <v>1214</v>
      </c>
      <c r="Y14" s="25">
        <v>100</v>
      </c>
    </row>
    <row r="15" spans="1:25" s="23" customFormat="1" ht="15" customHeight="1" x14ac:dyDescent="0.2">
      <c r="A15" s="21" t="s">
        <v>1</v>
      </c>
      <c r="B15" s="62" t="s">
        <v>22</v>
      </c>
      <c r="C15" s="65">
        <v>77</v>
      </c>
      <c r="D15" s="64">
        <v>1</v>
      </c>
      <c r="E15" s="53">
        <v>1.3513999999999999</v>
      </c>
      <c r="F15" s="55">
        <v>0</v>
      </c>
      <c r="G15" s="53">
        <v>0</v>
      </c>
      <c r="H15" s="54">
        <v>12</v>
      </c>
      <c r="I15" s="53">
        <v>16.216200000000001</v>
      </c>
      <c r="J15" s="55">
        <v>40</v>
      </c>
      <c r="K15" s="53">
        <v>54.054099999999998</v>
      </c>
      <c r="L15" s="56">
        <v>20</v>
      </c>
      <c r="M15" s="53">
        <v>27.027000000000001</v>
      </c>
      <c r="N15" s="55">
        <v>0</v>
      </c>
      <c r="O15" s="53">
        <v>0</v>
      </c>
      <c r="P15" s="56">
        <v>1</v>
      </c>
      <c r="Q15" s="57">
        <v>1.3513999999999999</v>
      </c>
      <c r="R15" s="64">
        <v>18</v>
      </c>
      <c r="S15" s="57">
        <v>23.3766</v>
      </c>
      <c r="T15" s="52">
        <v>3</v>
      </c>
      <c r="U15" s="57">
        <v>3.8961000000000001</v>
      </c>
      <c r="V15" s="69">
        <v>5</v>
      </c>
      <c r="W15" s="59">
        <v>6.4935</v>
      </c>
      <c r="X15" s="60">
        <v>231</v>
      </c>
      <c r="Y15" s="61">
        <v>100</v>
      </c>
    </row>
    <row r="16" spans="1:25" s="23" customFormat="1" ht="15" customHeight="1" x14ac:dyDescent="0.2">
      <c r="A16" s="21" t="s">
        <v>1</v>
      </c>
      <c r="B16" s="50" t="s">
        <v>21</v>
      </c>
      <c r="C16" s="46">
        <v>55</v>
      </c>
      <c r="D16" s="37">
        <v>0</v>
      </c>
      <c r="E16" s="39">
        <v>0</v>
      </c>
      <c r="F16" s="40">
        <v>0</v>
      </c>
      <c r="G16" s="39">
        <v>0</v>
      </c>
      <c r="H16" s="41">
        <v>9</v>
      </c>
      <c r="I16" s="39">
        <v>16.981100000000001</v>
      </c>
      <c r="J16" s="40">
        <v>44</v>
      </c>
      <c r="K16" s="39">
        <v>83.018900000000002</v>
      </c>
      <c r="L16" s="42">
        <v>0</v>
      </c>
      <c r="M16" s="39">
        <v>0</v>
      </c>
      <c r="N16" s="40">
        <v>0</v>
      </c>
      <c r="O16" s="39">
        <v>0</v>
      </c>
      <c r="P16" s="42">
        <v>0</v>
      </c>
      <c r="Q16" s="38">
        <v>0</v>
      </c>
      <c r="R16" s="37">
        <v>14</v>
      </c>
      <c r="S16" s="38">
        <v>25.454499999999999</v>
      </c>
      <c r="T16" s="44">
        <v>2</v>
      </c>
      <c r="U16" s="38">
        <v>3.6364000000000001</v>
      </c>
      <c r="V16" s="70">
        <v>1</v>
      </c>
      <c r="W16" s="43">
        <v>1.8182</v>
      </c>
      <c r="X16" s="24">
        <v>228</v>
      </c>
      <c r="Y16" s="25">
        <v>100</v>
      </c>
    </row>
    <row r="17" spans="1:25" s="23" customFormat="1" ht="15" customHeight="1" x14ac:dyDescent="0.2">
      <c r="A17" s="21" t="s">
        <v>1</v>
      </c>
      <c r="B17" s="62" t="s">
        <v>23</v>
      </c>
      <c r="C17" s="51">
        <v>4114</v>
      </c>
      <c r="D17" s="52">
        <v>10</v>
      </c>
      <c r="E17" s="53">
        <v>0.24540000000000001</v>
      </c>
      <c r="F17" s="55">
        <v>27</v>
      </c>
      <c r="G17" s="53">
        <v>0.66259999999999997</v>
      </c>
      <c r="H17" s="55">
        <v>970</v>
      </c>
      <c r="I17" s="53">
        <v>23.803699999999999</v>
      </c>
      <c r="J17" s="55">
        <v>1590</v>
      </c>
      <c r="K17" s="53">
        <v>39.0184</v>
      </c>
      <c r="L17" s="63">
        <v>1290</v>
      </c>
      <c r="M17" s="53">
        <v>31.656400000000001</v>
      </c>
      <c r="N17" s="55">
        <v>7</v>
      </c>
      <c r="O17" s="53">
        <v>0.17180000000000001</v>
      </c>
      <c r="P17" s="63">
        <v>181</v>
      </c>
      <c r="Q17" s="57">
        <v>4.4417</v>
      </c>
      <c r="R17" s="52">
        <v>113</v>
      </c>
      <c r="S17" s="57">
        <v>2.7467000000000001</v>
      </c>
      <c r="T17" s="52">
        <v>39</v>
      </c>
      <c r="U17" s="57">
        <v>0.94799999999999995</v>
      </c>
      <c r="V17" s="69">
        <v>180</v>
      </c>
      <c r="W17" s="59">
        <v>4.3753000000000002</v>
      </c>
      <c r="X17" s="60">
        <v>3976</v>
      </c>
      <c r="Y17" s="61">
        <v>100</v>
      </c>
    </row>
    <row r="18" spans="1:25" s="23" customFormat="1" ht="15" customHeight="1" x14ac:dyDescent="0.2">
      <c r="A18" s="21" t="s">
        <v>1</v>
      </c>
      <c r="B18" s="50" t="s">
        <v>24</v>
      </c>
      <c r="C18" s="36">
        <v>5958</v>
      </c>
      <c r="D18" s="44">
        <v>8</v>
      </c>
      <c r="E18" s="39">
        <v>0.13789999999999999</v>
      </c>
      <c r="F18" s="41">
        <v>47</v>
      </c>
      <c r="G18" s="39">
        <v>0.81030000000000002</v>
      </c>
      <c r="H18" s="41">
        <v>567</v>
      </c>
      <c r="I18" s="39">
        <v>9.7759</v>
      </c>
      <c r="J18" s="41">
        <v>3425</v>
      </c>
      <c r="K18" s="39">
        <v>59.051699999999997</v>
      </c>
      <c r="L18" s="42">
        <v>1524</v>
      </c>
      <c r="M18" s="39">
        <v>26.2759</v>
      </c>
      <c r="N18" s="41">
        <v>5</v>
      </c>
      <c r="O18" s="39">
        <v>8.6199999999999999E-2</v>
      </c>
      <c r="P18" s="42">
        <v>224</v>
      </c>
      <c r="Q18" s="38">
        <v>3.8620999999999999</v>
      </c>
      <c r="R18" s="44">
        <v>1287</v>
      </c>
      <c r="S18" s="38">
        <v>21.601199999999999</v>
      </c>
      <c r="T18" s="44">
        <v>158</v>
      </c>
      <c r="U18" s="38">
        <v>2.6518999999999999</v>
      </c>
      <c r="V18" s="70">
        <v>146</v>
      </c>
      <c r="W18" s="43">
        <v>2.4504999999999999</v>
      </c>
      <c r="X18" s="24">
        <v>2416</v>
      </c>
      <c r="Y18" s="25">
        <v>100</v>
      </c>
    </row>
    <row r="19" spans="1:25" s="23" customFormat="1" ht="15" customHeight="1" x14ac:dyDescent="0.2">
      <c r="A19" s="21" t="s">
        <v>1</v>
      </c>
      <c r="B19" s="62" t="s">
        <v>25</v>
      </c>
      <c r="C19" s="51">
        <v>21</v>
      </c>
      <c r="D19" s="52">
        <v>0</v>
      </c>
      <c r="E19" s="53">
        <v>0</v>
      </c>
      <c r="F19" s="54">
        <v>4</v>
      </c>
      <c r="G19" s="53">
        <v>20</v>
      </c>
      <c r="H19" s="54">
        <v>2</v>
      </c>
      <c r="I19" s="53">
        <v>10</v>
      </c>
      <c r="J19" s="54">
        <v>1</v>
      </c>
      <c r="K19" s="53">
        <v>5</v>
      </c>
      <c r="L19" s="56">
        <v>3</v>
      </c>
      <c r="M19" s="53">
        <v>15</v>
      </c>
      <c r="N19" s="54">
        <v>7</v>
      </c>
      <c r="O19" s="53">
        <v>35</v>
      </c>
      <c r="P19" s="56">
        <v>3</v>
      </c>
      <c r="Q19" s="57">
        <v>15</v>
      </c>
      <c r="R19" s="52">
        <v>6</v>
      </c>
      <c r="S19" s="57">
        <v>28.571400000000001</v>
      </c>
      <c r="T19" s="52">
        <v>1</v>
      </c>
      <c r="U19" s="57">
        <v>4.7618999999999998</v>
      </c>
      <c r="V19" s="69">
        <v>1</v>
      </c>
      <c r="W19" s="59">
        <v>4.7618999999999998</v>
      </c>
      <c r="X19" s="60">
        <v>292</v>
      </c>
      <c r="Y19" s="61">
        <v>100</v>
      </c>
    </row>
    <row r="20" spans="1:25" s="23" customFormat="1" ht="15" customHeight="1" x14ac:dyDescent="0.2">
      <c r="A20" s="21" t="s">
        <v>1</v>
      </c>
      <c r="B20" s="50" t="s">
        <v>27</v>
      </c>
      <c r="C20" s="46">
        <v>485</v>
      </c>
      <c r="D20" s="44">
        <v>4</v>
      </c>
      <c r="E20" s="39">
        <v>0.85840000000000005</v>
      </c>
      <c r="F20" s="40">
        <v>2</v>
      </c>
      <c r="G20" s="39">
        <v>0.42920000000000003</v>
      </c>
      <c r="H20" s="40">
        <v>132</v>
      </c>
      <c r="I20" s="39">
        <v>28.3262</v>
      </c>
      <c r="J20" s="40">
        <v>9</v>
      </c>
      <c r="K20" s="39">
        <v>1.9313</v>
      </c>
      <c r="L20" s="42">
        <v>312</v>
      </c>
      <c r="M20" s="39">
        <v>66.952799999999996</v>
      </c>
      <c r="N20" s="40">
        <v>0</v>
      </c>
      <c r="O20" s="39">
        <v>0</v>
      </c>
      <c r="P20" s="42">
        <v>7</v>
      </c>
      <c r="Q20" s="38">
        <v>1.5021</v>
      </c>
      <c r="R20" s="44">
        <v>87</v>
      </c>
      <c r="S20" s="38">
        <v>17.938099999999999</v>
      </c>
      <c r="T20" s="44">
        <v>19</v>
      </c>
      <c r="U20" s="38">
        <v>3.9175</v>
      </c>
      <c r="V20" s="70">
        <v>33</v>
      </c>
      <c r="W20" s="43">
        <v>6.8041</v>
      </c>
      <c r="X20" s="24">
        <v>725</v>
      </c>
      <c r="Y20" s="25">
        <v>100</v>
      </c>
    </row>
    <row r="21" spans="1:25" s="23" customFormat="1" ht="15" customHeight="1" x14ac:dyDescent="0.2">
      <c r="A21" s="21" t="s">
        <v>1</v>
      </c>
      <c r="B21" s="62" t="s">
        <v>28</v>
      </c>
      <c r="C21" s="51">
        <v>1410</v>
      </c>
      <c r="D21" s="52">
        <v>2</v>
      </c>
      <c r="E21" s="53">
        <v>0.1464</v>
      </c>
      <c r="F21" s="54">
        <v>10</v>
      </c>
      <c r="G21" s="53">
        <v>0.73209999999999997</v>
      </c>
      <c r="H21" s="54">
        <v>257</v>
      </c>
      <c r="I21" s="53">
        <v>18.8141</v>
      </c>
      <c r="J21" s="54">
        <v>524</v>
      </c>
      <c r="K21" s="53">
        <v>38.360199999999999</v>
      </c>
      <c r="L21" s="63">
        <v>519</v>
      </c>
      <c r="M21" s="53">
        <v>37.994100000000003</v>
      </c>
      <c r="N21" s="54">
        <v>0</v>
      </c>
      <c r="O21" s="53">
        <v>0</v>
      </c>
      <c r="P21" s="63">
        <v>54</v>
      </c>
      <c r="Q21" s="57">
        <v>3.9531000000000001</v>
      </c>
      <c r="R21" s="52">
        <v>355</v>
      </c>
      <c r="S21" s="57">
        <v>25.177299999999999</v>
      </c>
      <c r="T21" s="64">
        <v>44</v>
      </c>
      <c r="U21" s="57">
        <v>3.1206</v>
      </c>
      <c r="V21" s="69">
        <v>57</v>
      </c>
      <c r="W21" s="59">
        <v>4.0426000000000002</v>
      </c>
      <c r="X21" s="60">
        <v>4145</v>
      </c>
      <c r="Y21" s="61">
        <v>100</v>
      </c>
    </row>
    <row r="22" spans="1:25" s="23" customFormat="1" ht="15" customHeight="1" x14ac:dyDescent="0.2">
      <c r="A22" s="21" t="s">
        <v>1</v>
      </c>
      <c r="B22" s="50" t="s">
        <v>29</v>
      </c>
      <c r="C22" s="36">
        <v>3403</v>
      </c>
      <c r="D22" s="44">
        <v>7</v>
      </c>
      <c r="E22" s="39">
        <v>0.20979999999999999</v>
      </c>
      <c r="F22" s="41">
        <v>22</v>
      </c>
      <c r="G22" s="39">
        <v>0.6593</v>
      </c>
      <c r="H22" s="41">
        <v>338</v>
      </c>
      <c r="I22" s="39">
        <v>10.1289</v>
      </c>
      <c r="J22" s="41">
        <v>809</v>
      </c>
      <c r="K22" s="39">
        <v>24.243300000000001</v>
      </c>
      <c r="L22" s="45">
        <v>1966</v>
      </c>
      <c r="M22" s="39">
        <v>58.915199999999999</v>
      </c>
      <c r="N22" s="41">
        <v>1</v>
      </c>
      <c r="O22" s="39" t="s">
        <v>79</v>
      </c>
      <c r="P22" s="45">
        <v>194</v>
      </c>
      <c r="Q22" s="38">
        <v>5.8136000000000001</v>
      </c>
      <c r="R22" s="44">
        <v>783</v>
      </c>
      <c r="S22" s="38">
        <v>23.0091</v>
      </c>
      <c r="T22" s="37">
        <v>66</v>
      </c>
      <c r="U22" s="38">
        <v>1.9395</v>
      </c>
      <c r="V22" s="70">
        <v>144</v>
      </c>
      <c r="W22" s="43">
        <v>4.2316000000000003</v>
      </c>
      <c r="X22" s="24">
        <v>1886</v>
      </c>
      <c r="Y22" s="25">
        <v>100</v>
      </c>
    </row>
    <row r="23" spans="1:25" s="23" customFormat="1" ht="15" customHeight="1" x14ac:dyDescent="0.2">
      <c r="A23" s="21" t="s">
        <v>1</v>
      </c>
      <c r="B23" s="62" t="s">
        <v>26</v>
      </c>
      <c r="C23" s="51">
        <v>425</v>
      </c>
      <c r="D23" s="64">
        <v>2</v>
      </c>
      <c r="E23" s="53">
        <v>0.47389999999999999</v>
      </c>
      <c r="F23" s="54">
        <v>2</v>
      </c>
      <c r="G23" s="53">
        <v>0.47389999999999999</v>
      </c>
      <c r="H23" s="54">
        <v>58</v>
      </c>
      <c r="I23" s="53">
        <v>13.7441</v>
      </c>
      <c r="J23" s="54">
        <v>147</v>
      </c>
      <c r="K23" s="53">
        <v>34.834099999999999</v>
      </c>
      <c r="L23" s="63">
        <v>170</v>
      </c>
      <c r="M23" s="53">
        <v>40.284399999999998</v>
      </c>
      <c r="N23" s="54">
        <v>1</v>
      </c>
      <c r="O23" s="53">
        <v>0.23699999999999999</v>
      </c>
      <c r="P23" s="63">
        <v>42</v>
      </c>
      <c r="Q23" s="57">
        <v>9.9526000000000003</v>
      </c>
      <c r="R23" s="64">
        <v>148</v>
      </c>
      <c r="S23" s="57">
        <v>34.823500000000003</v>
      </c>
      <c r="T23" s="52">
        <v>3</v>
      </c>
      <c r="U23" s="57">
        <v>0.70589999999999997</v>
      </c>
      <c r="V23" s="69">
        <v>11</v>
      </c>
      <c r="W23" s="59">
        <v>2.5882000000000001</v>
      </c>
      <c r="X23" s="60">
        <v>1343</v>
      </c>
      <c r="Y23" s="61">
        <v>100</v>
      </c>
    </row>
    <row r="24" spans="1:25" s="23" customFormat="1" ht="15" customHeight="1" x14ac:dyDescent="0.2">
      <c r="A24" s="21" t="s">
        <v>1</v>
      </c>
      <c r="B24" s="50" t="s">
        <v>30</v>
      </c>
      <c r="C24" s="36">
        <v>504</v>
      </c>
      <c r="D24" s="44">
        <v>8</v>
      </c>
      <c r="E24" s="39">
        <v>1.6162000000000001</v>
      </c>
      <c r="F24" s="41">
        <v>3</v>
      </c>
      <c r="G24" s="39">
        <v>0.60609999999999997</v>
      </c>
      <c r="H24" s="41">
        <v>80</v>
      </c>
      <c r="I24" s="39">
        <v>16.1616</v>
      </c>
      <c r="J24" s="41">
        <v>65</v>
      </c>
      <c r="K24" s="39">
        <v>13.1313</v>
      </c>
      <c r="L24" s="45">
        <v>300</v>
      </c>
      <c r="M24" s="39">
        <v>60.606099999999998</v>
      </c>
      <c r="N24" s="41">
        <v>0</v>
      </c>
      <c r="O24" s="39">
        <v>0</v>
      </c>
      <c r="P24" s="45">
        <v>39</v>
      </c>
      <c r="Q24" s="38">
        <v>7.8788</v>
      </c>
      <c r="R24" s="44">
        <v>135</v>
      </c>
      <c r="S24" s="38">
        <v>26.785699999999999</v>
      </c>
      <c r="T24" s="44">
        <v>9</v>
      </c>
      <c r="U24" s="38">
        <v>1.7857000000000001</v>
      </c>
      <c r="V24" s="70">
        <v>39</v>
      </c>
      <c r="W24" s="43">
        <v>7.7381000000000002</v>
      </c>
      <c r="X24" s="24">
        <v>1350</v>
      </c>
      <c r="Y24" s="25">
        <v>100</v>
      </c>
    </row>
    <row r="25" spans="1:25" s="23" customFormat="1" ht="15" customHeight="1" x14ac:dyDescent="0.2">
      <c r="A25" s="21" t="s">
        <v>1</v>
      </c>
      <c r="B25" s="62" t="s">
        <v>31</v>
      </c>
      <c r="C25" s="65">
        <v>678</v>
      </c>
      <c r="D25" s="52">
        <v>1</v>
      </c>
      <c r="E25" s="53">
        <v>0.14810000000000001</v>
      </c>
      <c r="F25" s="54">
        <v>0</v>
      </c>
      <c r="G25" s="53">
        <v>0</v>
      </c>
      <c r="H25" s="55">
        <v>28</v>
      </c>
      <c r="I25" s="53">
        <v>4.1481000000000003</v>
      </c>
      <c r="J25" s="54">
        <v>172</v>
      </c>
      <c r="K25" s="53">
        <v>25.4815</v>
      </c>
      <c r="L25" s="63">
        <v>440</v>
      </c>
      <c r="M25" s="53">
        <v>65.185199999999995</v>
      </c>
      <c r="N25" s="54">
        <v>1</v>
      </c>
      <c r="O25" s="53">
        <v>0.14810000000000001</v>
      </c>
      <c r="P25" s="63">
        <v>33</v>
      </c>
      <c r="Q25" s="57">
        <v>4.8888999999999996</v>
      </c>
      <c r="R25" s="52">
        <v>159</v>
      </c>
      <c r="S25" s="57">
        <v>23.4513</v>
      </c>
      <c r="T25" s="52">
        <v>3</v>
      </c>
      <c r="U25" s="57">
        <v>0.4425</v>
      </c>
      <c r="V25" s="69">
        <v>6</v>
      </c>
      <c r="W25" s="59">
        <v>0.88500000000000001</v>
      </c>
      <c r="X25" s="60">
        <v>1401</v>
      </c>
      <c r="Y25" s="61">
        <v>100</v>
      </c>
    </row>
    <row r="26" spans="1:25" s="23" customFormat="1" ht="15" customHeight="1" x14ac:dyDescent="0.2">
      <c r="A26" s="21" t="s">
        <v>1</v>
      </c>
      <c r="B26" s="50" t="s">
        <v>32</v>
      </c>
      <c r="C26" s="36">
        <v>4097</v>
      </c>
      <c r="D26" s="37">
        <v>18</v>
      </c>
      <c r="E26" s="39">
        <v>0.49940000000000001</v>
      </c>
      <c r="F26" s="41">
        <v>14</v>
      </c>
      <c r="G26" s="39">
        <v>0.38850000000000001</v>
      </c>
      <c r="H26" s="41">
        <v>85</v>
      </c>
      <c r="I26" s="39">
        <v>2.3584999999999998</v>
      </c>
      <c r="J26" s="40">
        <v>2403</v>
      </c>
      <c r="K26" s="39">
        <v>66.675899999999999</v>
      </c>
      <c r="L26" s="45">
        <v>1016</v>
      </c>
      <c r="M26" s="39">
        <v>28.190899999999999</v>
      </c>
      <c r="N26" s="40">
        <v>0</v>
      </c>
      <c r="O26" s="39">
        <v>0</v>
      </c>
      <c r="P26" s="45">
        <v>68</v>
      </c>
      <c r="Q26" s="38">
        <v>1.8868</v>
      </c>
      <c r="R26" s="37">
        <v>869</v>
      </c>
      <c r="S26" s="38">
        <v>21.210599999999999</v>
      </c>
      <c r="T26" s="37">
        <v>493</v>
      </c>
      <c r="U26" s="38">
        <v>12.033200000000001</v>
      </c>
      <c r="V26" s="70">
        <v>32</v>
      </c>
      <c r="W26" s="43">
        <v>0.78110000000000002</v>
      </c>
      <c r="X26" s="24">
        <v>1365</v>
      </c>
      <c r="Y26" s="25">
        <v>100</v>
      </c>
    </row>
    <row r="27" spans="1:25" s="23" customFormat="1" ht="15" customHeight="1" x14ac:dyDescent="0.2">
      <c r="A27" s="21" t="s">
        <v>1</v>
      </c>
      <c r="B27" s="62" t="s">
        <v>35</v>
      </c>
      <c r="C27" s="65">
        <v>91</v>
      </c>
      <c r="D27" s="64">
        <v>3</v>
      </c>
      <c r="E27" s="53">
        <v>3.4091</v>
      </c>
      <c r="F27" s="54">
        <v>0</v>
      </c>
      <c r="G27" s="53">
        <v>0</v>
      </c>
      <c r="H27" s="55">
        <v>2</v>
      </c>
      <c r="I27" s="53">
        <v>2.2726999999999999</v>
      </c>
      <c r="J27" s="54">
        <v>2</v>
      </c>
      <c r="K27" s="53">
        <v>2.2726999999999999</v>
      </c>
      <c r="L27" s="63">
        <v>81</v>
      </c>
      <c r="M27" s="53">
        <v>92.045500000000004</v>
      </c>
      <c r="N27" s="54">
        <v>0</v>
      </c>
      <c r="O27" s="53">
        <v>0</v>
      </c>
      <c r="P27" s="63">
        <v>0</v>
      </c>
      <c r="Q27" s="57">
        <v>0</v>
      </c>
      <c r="R27" s="64">
        <v>32</v>
      </c>
      <c r="S27" s="57">
        <v>35.1648</v>
      </c>
      <c r="T27" s="64">
        <v>3</v>
      </c>
      <c r="U27" s="57">
        <v>3.2967</v>
      </c>
      <c r="V27" s="69">
        <v>0</v>
      </c>
      <c r="W27" s="59">
        <v>0</v>
      </c>
      <c r="X27" s="60">
        <v>579</v>
      </c>
      <c r="Y27" s="61">
        <v>100</v>
      </c>
    </row>
    <row r="28" spans="1:25" s="23" customFormat="1" ht="15" customHeight="1" x14ac:dyDescent="0.2">
      <c r="A28" s="21" t="s">
        <v>1</v>
      </c>
      <c r="B28" s="50" t="s">
        <v>34</v>
      </c>
      <c r="C28" s="46">
        <v>307</v>
      </c>
      <c r="D28" s="37">
        <v>0</v>
      </c>
      <c r="E28" s="39">
        <v>0</v>
      </c>
      <c r="F28" s="41">
        <v>4</v>
      </c>
      <c r="G28" s="39">
        <v>1.3378000000000001</v>
      </c>
      <c r="H28" s="40">
        <v>37</v>
      </c>
      <c r="I28" s="39">
        <v>12.374599999999999</v>
      </c>
      <c r="J28" s="41">
        <v>160</v>
      </c>
      <c r="K28" s="39">
        <v>53.511699999999998</v>
      </c>
      <c r="L28" s="42">
        <v>81</v>
      </c>
      <c r="M28" s="39">
        <v>27.090299999999999</v>
      </c>
      <c r="N28" s="41">
        <v>1</v>
      </c>
      <c r="O28" s="39">
        <v>0.33439999999999998</v>
      </c>
      <c r="P28" s="42">
        <v>16</v>
      </c>
      <c r="Q28" s="38">
        <v>5.3512000000000004</v>
      </c>
      <c r="R28" s="37">
        <v>79</v>
      </c>
      <c r="S28" s="38">
        <v>25.732900000000001</v>
      </c>
      <c r="T28" s="44">
        <v>8</v>
      </c>
      <c r="U28" s="38">
        <v>2.6059000000000001</v>
      </c>
      <c r="V28" s="70">
        <v>19</v>
      </c>
      <c r="W28" s="43">
        <v>6.1889000000000003</v>
      </c>
      <c r="X28" s="24">
        <v>1414</v>
      </c>
      <c r="Y28" s="25">
        <v>100</v>
      </c>
    </row>
    <row r="29" spans="1:25" s="23" customFormat="1" ht="15" customHeight="1" x14ac:dyDescent="0.2">
      <c r="A29" s="21" t="s">
        <v>1</v>
      </c>
      <c r="B29" s="62" t="s">
        <v>33</v>
      </c>
      <c r="C29" s="51">
        <v>271</v>
      </c>
      <c r="D29" s="52">
        <v>4</v>
      </c>
      <c r="E29" s="53">
        <v>1.6259999999999999</v>
      </c>
      <c r="F29" s="54">
        <v>3</v>
      </c>
      <c r="G29" s="53">
        <v>1.2195</v>
      </c>
      <c r="H29" s="55">
        <v>59</v>
      </c>
      <c r="I29" s="53">
        <v>23.983699999999999</v>
      </c>
      <c r="J29" s="54">
        <v>43</v>
      </c>
      <c r="K29" s="53">
        <v>17.479700000000001</v>
      </c>
      <c r="L29" s="63">
        <v>111</v>
      </c>
      <c r="M29" s="53">
        <v>45.122</v>
      </c>
      <c r="N29" s="54">
        <v>0</v>
      </c>
      <c r="O29" s="53">
        <v>0</v>
      </c>
      <c r="P29" s="63">
        <v>26</v>
      </c>
      <c r="Q29" s="57">
        <v>10.569100000000001</v>
      </c>
      <c r="R29" s="52">
        <v>111</v>
      </c>
      <c r="S29" s="57">
        <v>40.959400000000002</v>
      </c>
      <c r="T29" s="52">
        <v>25</v>
      </c>
      <c r="U29" s="57">
        <v>9.2250999999999994</v>
      </c>
      <c r="V29" s="69">
        <v>41</v>
      </c>
      <c r="W29" s="59">
        <v>15.129200000000001</v>
      </c>
      <c r="X29" s="60">
        <v>1870</v>
      </c>
      <c r="Y29" s="61">
        <v>99.412000000000006</v>
      </c>
    </row>
    <row r="30" spans="1:25" s="23" customFormat="1" ht="15" customHeight="1" x14ac:dyDescent="0.2">
      <c r="A30" s="21" t="s">
        <v>1</v>
      </c>
      <c r="B30" s="50" t="s">
        <v>36</v>
      </c>
      <c r="C30" s="36">
        <v>1107</v>
      </c>
      <c r="D30" s="37">
        <v>17</v>
      </c>
      <c r="E30" s="39">
        <v>1.5741000000000001</v>
      </c>
      <c r="F30" s="41">
        <v>7</v>
      </c>
      <c r="G30" s="39">
        <v>0.64810000000000001</v>
      </c>
      <c r="H30" s="41">
        <v>87</v>
      </c>
      <c r="I30" s="39">
        <v>8.0556000000000001</v>
      </c>
      <c r="J30" s="41">
        <v>204</v>
      </c>
      <c r="K30" s="39">
        <v>18.8889</v>
      </c>
      <c r="L30" s="42">
        <v>706</v>
      </c>
      <c r="M30" s="39">
        <v>65.370400000000004</v>
      </c>
      <c r="N30" s="41">
        <v>0</v>
      </c>
      <c r="O30" s="39">
        <v>0</v>
      </c>
      <c r="P30" s="42">
        <v>59</v>
      </c>
      <c r="Q30" s="38">
        <v>5.4630000000000001</v>
      </c>
      <c r="R30" s="37">
        <v>270</v>
      </c>
      <c r="S30" s="38">
        <v>24.3902</v>
      </c>
      <c r="T30" s="44">
        <v>27</v>
      </c>
      <c r="U30" s="38">
        <v>2.4390000000000001</v>
      </c>
      <c r="V30" s="70">
        <v>34</v>
      </c>
      <c r="W30" s="43">
        <v>3.0714000000000001</v>
      </c>
      <c r="X30" s="24">
        <v>3559</v>
      </c>
      <c r="Y30" s="25">
        <v>100</v>
      </c>
    </row>
    <row r="31" spans="1:25" s="23" customFormat="1" ht="15" customHeight="1" x14ac:dyDescent="0.2">
      <c r="A31" s="21" t="s">
        <v>1</v>
      </c>
      <c r="B31" s="62" t="s">
        <v>37</v>
      </c>
      <c r="C31" s="65">
        <v>439</v>
      </c>
      <c r="D31" s="52">
        <v>19</v>
      </c>
      <c r="E31" s="53">
        <v>4.4288999999999996</v>
      </c>
      <c r="F31" s="55">
        <v>13</v>
      </c>
      <c r="G31" s="53">
        <v>3.0303</v>
      </c>
      <c r="H31" s="54">
        <v>45</v>
      </c>
      <c r="I31" s="53">
        <v>10.4895</v>
      </c>
      <c r="J31" s="54">
        <v>184</v>
      </c>
      <c r="K31" s="53">
        <v>42.8904</v>
      </c>
      <c r="L31" s="56">
        <v>145</v>
      </c>
      <c r="M31" s="53">
        <v>33.799500000000002</v>
      </c>
      <c r="N31" s="54">
        <v>1</v>
      </c>
      <c r="O31" s="53">
        <v>0.2331</v>
      </c>
      <c r="P31" s="56">
        <v>22</v>
      </c>
      <c r="Q31" s="57">
        <v>5.1281999999999996</v>
      </c>
      <c r="R31" s="52">
        <v>219</v>
      </c>
      <c r="S31" s="57">
        <v>49.886099999999999</v>
      </c>
      <c r="T31" s="52">
        <v>10</v>
      </c>
      <c r="U31" s="57">
        <v>2.2778999999999998</v>
      </c>
      <c r="V31" s="69">
        <v>38</v>
      </c>
      <c r="W31" s="59">
        <v>8.6560000000000006</v>
      </c>
      <c r="X31" s="60">
        <v>2232</v>
      </c>
      <c r="Y31" s="61">
        <v>100</v>
      </c>
    </row>
    <row r="32" spans="1:25" s="23" customFormat="1" ht="15" customHeight="1" x14ac:dyDescent="0.2">
      <c r="A32" s="21" t="s">
        <v>1</v>
      </c>
      <c r="B32" s="50" t="s">
        <v>39</v>
      </c>
      <c r="C32" s="36">
        <v>1822</v>
      </c>
      <c r="D32" s="44">
        <v>5</v>
      </c>
      <c r="E32" s="39">
        <v>0.27560000000000001</v>
      </c>
      <c r="F32" s="41">
        <v>4</v>
      </c>
      <c r="G32" s="39">
        <v>0.2205</v>
      </c>
      <c r="H32" s="40">
        <v>33</v>
      </c>
      <c r="I32" s="39">
        <v>1.8191999999999999</v>
      </c>
      <c r="J32" s="40">
        <v>1134</v>
      </c>
      <c r="K32" s="39">
        <v>62.513800000000003</v>
      </c>
      <c r="L32" s="45">
        <v>619</v>
      </c>
      <c r="M32" s="39">
        <v>34.1235</v>
      </c>
      <c r="N32" s="40">
        <v>0</v>
      </c>
      <c r="O32" s="39">
        <v>0</v>
      </c>
      <c r="P32" s="45">
        <v>19</v>
      </c>
      <c r="Q32" s="38">
        <v>1.0474000000000001</v>
      </c>
      <c r="R32" s="44">
        <v>385</v>
      </c>
      <c r="S32" s="38">
        <v>21.130600000000001</v>
      </c>
      <c r="T32" s="37">
        <v>8</v>
      </c>
      <c r="U32" s="38">
        <v>0.43909999999999999</v>
      </c>
      <c r="V32" s="70">
        <v>11</v>
      </c>
      <c r="W32" s="43">
        <v>0.60370000000000001</v>
      </c>
      <c r="X32" s="24">
        <v>960</v>
      </c>
      <c r="Y32" s="25">
        <v>100</v>
      </c>
    </row>
    <row r="33" spans="1:25" s="23" customFormat="1" ht="15" customHeight="1" x14ac:dyDescent="0.2">
      <c r="A33" s="21" t="s">
        <v>1</v>
      </c>
      <c r="B33" s="62" t="s">
        <v>38</v>
      </c>
      <c r="C33" s="51">
        <v>1618</v>
      </c>
      <c r="D33" s="64">
        <v>10</v>
      </c>
      <c r="E33" s="53">
        <v>0.62660000000000005</v>
      </c>
      <c r="F33" s="54">
        <v>7</v>
      </c>
      <c r="G33" s="53">
        <v>0.43859999999999999</v>
      </c>
      <c r="H33" s="54">
        <v>156</v>
      </c>
      <c r="I33" s="53">
        <v>9.7744</v>
      </c>
      <c r="J33" s="55">
        <v>357</v>
      </c>
      <c r="K33" s="53">
        <v>22.368400000000001</v>
      </c>
      <c r="L33" s="63">
        <v>999</v>
      </c>
      <c r="M33" s="53">
        <v>62.594000000000001</v>
      </c>
      <c r="N33" s="55">
        <v>5</v>
      </c>
      <c r="O33" s="53">
        <v>0.31330000000000002</v>
      </c>
      <c r="P33" s="63">
        <v>62</v>
      </c>
      <c r="Q33" s="57">
        <v>3.8847</v>
      </c>
      <c r="R33" s="64">
        <v>479</v>
      </c>
      <c r="S33" s="57">
        <v>29.604399999999998</v>
      </c>
      <c r="T33" s="64">
        <v>22</v>
      </c>
      <c r="U33" s="57">
        <v>1.3596999999999999</v>
      </c>
      <c r="V33" s="69">
        <v>22</v>
      </c>
      <c r="W33" s="59">
        <v>1.3596999999999999</v>
      </c>
      <c r="X33" s="60">
        <v>2381</v>
      </c>
      <c r="Y33" s="61">
        <v>100</v>
      </c>
    </row>
    <row r="34" spans="1:25" s="23" customFormat="1" ht="15" customHeight="1" x14ac:dyDescent="0.2">
      <c r="A34" s="21" t="s">
        <v>1</v>
      </c>
      <c r="B34" s="50" t="s">
        <v>40</v>
      </c>
      <c r="C34" s="46">
        <v>113</v>
      </c>
      <c r="D34" s="44">
        <v>30</v>
      </c>
      <c r="E34" s="39">
        <v>27.2727</v>
      </c>
      <c r="F34" s="41">
        <v>0</v>
      </c>
      <c r="G34" s="39">
        <v>0</v>
      </c>
      <c r="H34" s="40">
        <v>1</v>
      </c>
      <c r="I34" s="39">
        <v>0.90910000000000002</v>
      </c>
      <c r="J34" s="40">
        <v>1</v>
      </c>
      <c r="K34" s="39">
        <v>0.90910000000000002</v>
      </c>
      <c r="L34" s="42">
        <v>67</v>
      </c>
      <c r="M34" s="39">
        <v>60.909100000000002</v>
      </c>
      <c r="N34" s="40">
        <v>1</v>
      </c>
      <c r="O34" s="39">
        <v>0.90910000000000002</v>
      </c>
      <c r="P34" s="42">
        <v>10</v>
      </c>
      <c r="Q34" s="38">
        <v>9.0908999999999995</v>
      </c>
      <c r="R34" s="44">
        <v>17</v>
      </c>
      <c r="S34" s="38">
        <v>15.0442</v>
      </c>
      <c r="T34" s="37">
        <v>3</v>
      </c>
      <c r="U34" s="38">
        <v>2.6549</v>
      </c>
      <c r="V34" s="70">
        <v>0</v>
      </c>
      <c r="W34" s="43">
        <v>0</v>
      </c>
      <c r="X34" s="24">
        <v>823</v>
      </c>
      <c r="Y34" s="25">
        <v>100</v>
      </c>
    </row>
    <row r="35" spans="1:25" s="23" customFormat="1" ht="15" customHeight="1" x14ac:dyDescent="0.2">
      <c r="A35" s="21" t="s">
        <v>1</v>
      </c>
      <c r="B35" s="62" t="s">
        <v>43</v>
      </c>
      <c r="C35" s="65">
        <v>581</v>
      </c>
      <c r="D35" s="64">
        <v>12</v>
      </c>
      <c r="E35" s="53">
        <v>2.0870000000000002</v>
      </c>
      <c r="F35" s="54">
        <v>12</v>
      </c>
      <c r="G35" s="53">
        <v>2.0870000000000002</v>
      </c>
      <c r="H35" s="55">
        <v>109</v>
      </c>
      <c r="I35" s="53">
        <v>18.956499999999998</v>
      </c>
      <c r="J35" s="54">
        <v>161</v>
      </c>
      <c r="K35" s="53">
        <v>28</v>
      </c>
      <c r="L35" s="63">
        <v>238</v>
      </c>
      <c r="M35" s="53">
        <v>41.391300000000001</v>
      </c>
      <c r="N35" s="54">
        <v>0</v>
      </c>
      <c r="O35" s="53">
        <v>0</v>
      </c>
      <c r="P35" s="63">
        <v>43</v>
      </c>
      <c r="Q35" s="57">
        <v>7.4782999999999999</v>
      </c>
      <c r="R35" s="64">
        <v>177</v>
      </c>
      <c r="S35" s="57">
        <v>30.464700000000001</v>
      </c>
      <c r="T35" s="64">
        <v>6</v>
      </c>
      <c r="U35" s="57">
        <v>1.0327</v>
      </c>
      <c r="V35" s="69">
        <v>23</v>
      </c>
      <c r="W35" s="59">
        <v>3.9586999999999999</v>
      </c>
      <c r="X35" s="60">
        <v>1055</v>
      </c>
      <c r="Y35" s="61">
        <v>100</v>
      </c>
    </row>
    <row r="36" spans="1:25" s="23" customFormat="1" ht="15" customHeight="1" x14ac:dyDescent="0.2">
      <c r="A36" s="21" t="s">
        <v>1</v>
      </c>
      <c r="B36" s="50" t="s">
        <v>47</v>
      </c>
      <c r="C36" s="46">
        <v>1371</v>
      </c>
      <c r="D36" s="44">
        <v>14</v>
      </c>
      <c r="E36" s="39">
        <v>1.0392999999999999</v>
      </c>
      <c r="F36" s="40">
        <v>13</v>
      </c>
      <c r="G36" s="39">
        <v>0.96509999999999996</v>
      </c>
      <c r="H36" s="40">
        <v>501</v>
      </c>
      <c r="I36" s="39">
        <v>37.193800000000003</v>
      </c>
      <c r="J36" s="41">
        <v>495</v>
      </c>
      <c r="K36" s="39">
        <v>36.7483</v>
      </c>
      <c r="L36" s="45">
        <v>215</v>
      </c>
      <c r="M36" s="39">
        <v>15.961399999999999</v>
      </c>
      <c r="N36" s="41">
        <v>21</v>
      </c>
      <c r="O36" s="39">
        <v>1.5589999999999999</v>
      </c>
      <c r="P36" s="45">
        <v>88</v>
      </c>
      <c r="Q36" s="38">
        <v>6.5330000000000004</v>
      </c>
      <c r="R36" s="44">
        <v>278</v>
      </c>
      <c r="S36" s="38">
        <v>20.277200000000001</v>
      </c>
      <c r="T36" s="44">
        <v>24</v>
      </c>
      <c r="U36" s="38">
        <v>1.7504999999999999</v>
      </c>
      <c r="V36" s="70">
        <v>192</v>
      </c>
      <c r="W36" s="43">
        <v>14.0044</v>
      </c>
      <c r="X36" s="24">
        <v>704</v>
      </c>
      <c r="Y36" s="25">
        <v>100</v>
      </c>
    </row>
    <row r="37" spans="1:25" s="23" customFormat="1" ht="15" customHeight="1" x14ac:dyDescent="0.2">
      <c r="A37" s="21" t="s">
        <v>1</v>
      </c>
      <c r="B37" s="62" t="s">
        <v>44</v>
      </c>
      <c r="C37" s="51">
        <v>50</v>
      </c>
      <c r="D37" s="64">
        <v>0</v>
      </c>
      <c r="E37" s="53">
        <v>0</v>
      </c>
      <c r="F37" s="54">
        <v>0</v>
      </c>
      <c r="G37" s="53">
        <v>0</v>
      </c>
      <c r="H37" s="54">
        <v>1</v>
      </c>
      <c r="I37" s="53">
        <v>2.1739000000000002</v>
      </c>
      <c r="J37" s="55">
        <v>0</v>
      </c>
      <c r="K37" s="53">
        <v>0</v>
      </c>
      <c r="L37" s="63">
        <v>45</v>
      </c>
      <c r="M37" s="53">
        <v>97.826099999999997</v>
      </c>
      <c r="N37" s="55">
        <v>0</v>
      </c>
      <c r="O37" s="53">
        <v>0</v>
      </c>
      <c r="P37" s="63">
        <v>0</v>
      </c>
      <c r="Q37" s="57">
        <v>0</v>
      </c>
      <c r="R37" s="64">
        <v>23</v>
      </c>
      <c r="S37" s="57">
        <v>46</v>
      </c>
      <c r="T37" s="52">
        <v>4</v>
      </c>
      <c r="U37" s="57">
        <v>8</v>
      </c>
      <c r="V37" s="69">
        <v>2</v>
      </c>
      <c r="W37" s="59">
        <v>4</v>
      </c>
      <c r="X37" s="60">
        <v>491</v>
      </c>
      <c r="Y37" s="61">
        <v>100</v>
      </c>
    </row>
    <row r="38" spans="1:25" s="23" customFormat="1" ht="15" customHeight="1" x14ac:dyDescent="0.2">
      <c r="A38" s="21" t="s">
        <v>1</v>
      </c>
      <c r="B38" s="50" t="s">
        <v>45</v>
      </c>
      <c r="C38" s="36">
        <v>226</v>
      </c>
      <c r="D38" s="44">
        <v>0</v>
      </c>
      <c r="E38" s="39">
        <v>0</v>
      </c>
      <c r="F38" s="41">
        <v>0</v>
      </c>
      <c r="G38" s="39">
        <v>0</v>
      </c>
      <c r="H38" s="41">
        <v>59</v>
      </c>
      <c r="I38" s="39">
        <v>26.4574</v>
      </c>
      <c r="J38" s="41">
        <v>99</v>
      </c>
      <c r="K38" s="39">
        <v>44.394599999999997</v>
      </c>
      <c r="L38" s="42">
        <v>61</v>
      </c>
      <c r="M38" s="39">
        <v>27.354299999999999</v>
      </c>
      <c r="N38" s="41">
        <v>0</v>
      </c>
      <c r="O38" s="39">
        <v>0</v>
      </c>
      <c r="P38" s="42">
        <v>4</v>
      </c>
      <c r="Q38" s="38">
        <v>1.7937000000000001</v>
      </c>
      <c r="R38" s="44">
        <v>91</v>
      </c>
      <c r="S38" s="38">
        <v>40.265500000000003</v>
      </c>
      <c r="T38" s="37">
        <v>3</v>
      </c>
      <c r="U38" s="38">
        <v>1.3273999999999999</v>
      </c>
      <c r="V38" s="70">
        <v>3</v>
      </c>
      <c r="W38" s="43">
        <v>1.3273999999999999</v>
      </c>
      <c r="X38" s="24">
        <v>2561</v>
      </c>
      <c r="Y38" s="25">
        <v>100</v>
      </c>
    </row>
    <row r="39" spans="1:25" s="23" customFormat="1" ht="15" customHeight="1" x14ac:dyDescent="0.2">
      <c r="A39" s="21" t="s">
        <v>1</v>
      </c>
      <c r="B39" s="62" t="s">
        <v>46</v>
      </c>
      <c r="C39" s="51">
        <v>190</v>
      </c>
      <c r="D39" s="52">
        <v>48</v>
      </c>
      <c r="E39" s="53">
        <v>26.229500000000002</v>
      </c>
      <c r="F39" s="54">
        <v>0</v>
      </c>
      <c r="G39" s="53">
        <v>0</v>
      </c>
      <c r="H39" s="55">
        <v>97</v>
      </c>
      <c r="I39" s="53">
        <v>53.005499999999998</v>
      </c>
      <c r="J39" s="54">
        <v>4</v>
      </c>
      <c r="K39" s="53">
        <v>2.1858</v>
      </c>
      <c r="L39" s="63">
        <v>32</v>
      </c>
      <c r="M39" s="53">
        <v>17.4863</v>
      </c>
      <c r="N39" s="54">
        <v>0</v>
      </c>
      <c r="O39" s="53">
        <v>0</v>
      </c>
      <c r="P39" s="63">
        <v>2</v>
      </c>
      <c r="Q39" s="57">
        <v>1.0929</v>
      </c>
      <c r="R39" s="52">
        <v>50</v>
      </c>
      <c r="S39" s="57">
        <v>26.315799999999999</v>
      </c>
      <c r="T39" s="64">
        <v>7</v>
      </c>
      <c r="U39" s="57">
        <v>3.6842000000000001</v>
      </c>
      <c r="V39" s="69">
        <v>53</v>
      </c>
      <c r="W39" s="59">
        <v>27.8947</v>
      </c>
      <c r="X39" s="60">
        <v>866</v>
      </c>
      <c r="Y39" s="61">
        <v>100</v>
      </c>
    </row>
    <row r="40" spans="1:25" s="23" customFormat="1" ht="15" customHeight="1" x14ac:dyDescent="0.2">
      <c r="A40" s="21" t="s">
        <v>1</v>
      </c>
      <c r="B40" s="50" t="s">
        <v>48</v>
      </c>
      <c r="C40" s="46">
        <v>1195</v>
      </c>
      <c r="D40" s="44">
        <v>9</v>
      </c>
      <c r="E40" s="39">
        <v>0.80210000000000004</v>
      </c>
      <c r="F40" s="40">
        <v>20</v>
      </c>
      <c r="G40" s="39">
        <v>1.7825</v>
      </c>
      <c r="H40" s="40">
        <v>184</v>
      </c>
      <c r="I40" s="39">
        <v>16.3993</v>
      </c>
      <c r="J40" s="41">
        <v>314</v>
      </c>
      <c r="K40" s="39">
        <v>27.985700000000001</v>
      </c>
      <c r="L40" s="42">
        <v>564</v>
      </c>
      <c r="M40" s="39">
        <v>50.267400000000002</v>
      </c>
      <c r="N40" s="41">
        <v>0</v>
      </c>
      <c r="O40" s="39">
        <v>0</v>
      </c>
      <c r="P40" s="42">
        <v>31</v>
      </c>
      <c r="Q40" s="38">
        <v>2.7629000000000001</v>
      </c>
      <c r="R40" s="44">
        <v>370</v>
      </c>
      <c r="S40" s="38">
        <v>30.962299999999999</v>
      </c>
      <c r="T40" s="37">
        <v>73</v>
      </c>
      <c r="U40" s="38">
        <v>6.1087999999999996</v>
      </c>
      <c r="V40" s="70">
        <v>34</v>
      </c>
      <c r="W40" s="43">
        <v>2.8452000000000002</v>
      </c>
      <c r="X40" s="24">
        <v>4873</v>
      </c>
      <c r="Y40" s="25">
        <v>100</v>
      </c>
    </row>
    <row r="41" spans="1:25" s="23" customFormat="1" ht="15" customHeight="1" x14ac:dyDescent="0.2">
      <c r="A41" s="21" t="s">
        <v>1</v>
      </c>
      <c r="B41" s="62" t="s">
        <v>41</v>
      </c>
      <c r="C41" s="51">
        <v>793</v>
      </c>
      <c r="D41" s="52">
        <v>9</v>
      </c>
      <c r="E41" s="53">
        <v>1.1734</v>
      </c>
      <c r="F41" s="54">
        <v>1</v>
      </c>
      <c r="G41" s="53">
        <v>0.13039999999999999</v>
      </c>
      <c r="H41" s="55">
        <v>102</v>
      </c>
      <c r="I41" s="53">
        <v>13.2986</v>
      </c>
      <c r="J41" s="55">
        <v>417</v>
      </c>
      <c r="K41" s="53">
        <v>54.367699999999999</v>
      </c>
      <c r="L41" s="56">
        <v>200</v>
      </c>
      <c r="M41" s="53">
        <v>26.075600000000001</v>
      </c>
      <c r="N41" s="55">
        <v>2</v>
      </c>
      <c r="O41" s="53">
        <v>0.26079999999999998</v>
      </c>
      <c r="P41" s="56">
        <v>36</v>
      </c>
      <c r="Q41" s="57">
        <v>4.6936</v>
      </c>
      <c r="R41" s="52">
        <v>209</v>
      </c>
      <c r="S41" s="57">
        <v>26.355599999999999</v>
      </c>
      <c r="T41" s="64">
        <v>26</v>
      </c>
      <c r="U41" s="57">
        <v>3.2787000000000002</v>
      </c>
      <c r="V41" s="69">
        <v>44</v>
      </c>
      <c r="W41" s="59">
        <v>5.5484999999999998</v>
      </c>
      <c r="X41" s="60">
        <v>2661</v>
      </c>
      <c r="Y41" s="61">
        <v>100</v>
      </c>
    </row>
    <row r="42" spans="1:25" s="23" customFormat="1" ht="15" customHeight="1" x14ac:dyDescent="0.2">
      <c r="A42" s="21" t="s">
        <v>1</v>
      </c>
      <c r="B42" s="50" t="s">
        <v>42</v>
      </c>
      <c r="C42" s="46">
        <v>163</v>
      </c>
      <c r="D42" s="44">
        <v>23</v>
      </c>
      <c r="E42" s="39">
        <v>14.375</v>
      </c>
      <c r="F42" s="40">
        <v>2</v>
      </c>
      <c r="G42" s="39">
        <v>1.25</v>
      </c>
      <c r="H42" s="40">
        <v>15</v>
      </c>
      <c r="I42" s="39">
        <v>9.375</v>
      </c>
      <c r="J42" s="40">
        <v>13</v>
      </c>
      <c r="K42" s="39">
        <v>8.125</v>
      </c>
      <c r="L42" s="42">
        <v>107</v>
      </c>
      <c r="M42" s="39">
        <v>66.875</v>
      </c>
      <c r="N42" s="40">
        <v>0</v>
      </c>
      <c r="O42" s="39">
        <v>0</v>
      </c>
      <c r="P42" s="42">
        <v>0</v>
      </c>
      <c r="Q42" s="38">
        <v>0</v>
      </c>
      <c r="R42" s="44">
        <v>27</v>
      </c>
      <c r="S42" s="38">
        <v>16.564399999999999</v>
      </c>
      <c r="T42" s="37">
        <v>3</v>
      </c>
      <c r="U42" s="38">
        <v>1.8405</v>
      </c>
      <c r="V42" s="70">
        <v>7</v>
      </c>
      <c r="W42" s="43">
        <v>4.2945000000000002</v>
      </c>
      <c r="X42" s="24">
        <v>483</v>
      </c>
      <c r="Y42" s="25">
        <v>100</v>
      </c>
    </row>
    <row r="43" spans="1:25" s="23" customFormat="1" ht="15" customHeight="1" x14ac:dyDescent="0.2">
      <c r="A43" s="21" t="s">
        <v>1</v>
      </c>
      <c r="B43" s="62" t="s">
        <v>49</v>
      </c>
      <c r="C43" s="51">
        <v>3450</v>
      </c>
      <c r="D43" s="64">
        <v>0</v>
      </c>
      <c r="E43" s="53">
        <v>0</v>
      </c>
      <c r="F43" s="54">
        <v>23</v>
      </c>
      <c r="G43" s="53">
        <v>0.68430000000000002</v>
      </c>
      <c r="H43" s="54">
        <v>159</v>
      </c>
      <c r="I43" s="53">
        <v>4.7306999999999997</v>
      </c>
      <c r="J43" s="54">
        <v>1619</v>
      </c>
      <c r="K43" s="53">
        <v>48.170200000000001</v>
      </c>
      <c r="L43" s="56">
        <v>1356</v>
      </c>
      <c r="M43" s="53">
        <v>40.345100000000002</v>
      </c>
      <c r="N43" s="54">
        <v>0</v>
      </c>
      <c r="O43" s="53">
        <v>0</v>
      </c>
      <c r="P43" s="56">
        <v>204</v>
      </c>
      <c r="Q43" s="57">
        <v>6.0696000000000003</v>
      </c>
      <c r="R43" s="64">
        <v>986</v>
      </c>
      <c r="S43" s="57">
        <v>28.579699999999999</v>
      </c>
      <c r="T43" s="52">
        <v>89</v>
      </c>
      <c r="U43" s="57">
        <v>2.5796999999999999</v>
      </c>
      <c r="V43" s="69">
        <v>47</v>
      </c>
      <c r="W43" s="59">
        <v>1.3623000000000001</v>
      </c>
      <c r="X43" s="60">
        <v>3593</v>
      </c>
      <c r="Y43" s="61">
        <v>100</v>
      </c>
    </row>
    <row r="44" spans="1:25" s="23" customFormat="1" ht="15" customHeight="1" x14ac:dyDescent="0.2">
      <c r="A44" s="21" t="s">
        <v>1</v>
      </c>
      <c r="B44" s="50" t="s">
        <v>50</v>
      </c>
      <c r="C44" s="36">
        <v>1121</v>
      </c>
      <c r="D44" s="44">
        <v>268</v>
      </c>
      <c r="E44" s="39">
        <v>24.1007</v>
      </c>
      <c r="F44" s="41">
        <v>5</v>
      </c>
      <c r="G44" s="39">
        <v>0.4496</v>
      </c>
      <c r="H44" s="41">
        <v>87</v>
      </c>
      <c r="I44" s="39">
        <v>7.8236999999999997</v>
      </c>
      <c r="J44" s="40">
        <v>73</v>
      </c>
      <c r="K44" s="39">
        <v>6.5647000000000002</v>
      </c>
      <c r="L44" s="45">
        <v>605</v>
      </c>
      <c r="M44" s="39">
        <v>54.406500000000001</v>
      </c>
      <c r="N44" s="40">
        <v>4</v>
      </c>
      <c r="O44" s="39">
        <v>0.35970000000000002</v>
      </c>
      <c r="P44" s="45">
        <v>70</v>
      </c>
      <c r="Q44" s="38">
        <v>6.2949999999999999</v>
      </c>
      <c r="R44" s="44">
        <v>312</v>
      </c>
      <c r="S44" s="38">
        <v>27.8323</v>
      </c>
      <c r="T44" s="37">
        <v>9</v>
      </c>
      <c r="U44" s="38">
        <v>0.80289999999999995</v>
      </c>
      <c r="V44" s="70">
        <v>35</v>
      </c>
      <c r="W44" s="43">
        <v>3.1221999999999999</v>
      </c>
      <c r="X44" s="24">
        <v>1816</v>
      </c>
      <c r="Y44" s="25">
        <v>100</v>
      </c>
    </row>
    <row r="45" spans="1:25" s="23" customFormat="1" ht="15" customHeight="1" x14ac:dyDescent="0.2">
      <c r="A45" s="21" t="s">
        <v>1</v>
      </c>
      <c r="B45" s="62" t="s">
        <v>51</v>
      </c>
      <c r="C45" s="51">
        <v>820</v>
      </c>
      <c r="D45" s="52">
        <v>23</v>
      </c>
      <c r="E45" s="53">
        <v>2.9411999999999998</v>
      </c>
      <c r="F45" s="54">
        <v>5</v>
      </c>
      <c r="G45" s="53">
        <v>0.63939999999999997</v>
      </c>
      <c r="H45" s="55">
        <v>251</v>
      </c>
      <c r="I45" s="53">
        <v>32.097200000000001</v>
      </c>
      <c r="J45" s="54">
        <v>25</v>
      </c>
      <c r="K45" s="53">
        <v>3.1968999999999999</v>
      </c>
      <c r="L45" s="56">
        <v>419</v>
      </c>
      <c r="M45" s="53">
        <v>53.580599999999997</v>
      </c>
      <c r="N45" s="54">
        <v>2</v>
      </c>
      <c r="O45" s="53">
        <v>0.25580000000000003</v>
      </c>
      <c r="P45" s="56">
        <v>57</v>
      </c>
      <c r="Q45" s="57">
        <v>7.2889999999999997</v>
      </c>
      <c r="R45" s="52">
        <v>210</v>
      </c>
      <c r="S45" s="57">
        <v>25.6098</v>
      </c>
      <c r="T45" s="64">
        <v>38</v>
      </c>
      <c r="U45" s="57">
        <v>4.6341000000000001</v>
      </c>
      <c r="V45" s="69">
        <v>42</v>
      </c>
      <c r="W45" s="59">
        <v>5.1219999999999999</v>
      </c>
      <c r="X45" s="60">
        <v>1289</v>
      </c>
      <c r="Y45" s="61">
        <v>100</v>
      </c>
    </row>
    <row r="46" spans="1:25" s="23" customFormat="1" ht="15" customHeight="1" x14ac:dyDescent="0.2">
      <c r="A46" s="21" t="s">
        <v>1</v>
      </c>
      <c r="B46" s="50" t="s">
        <v>52</v>
      </c>
      <c r="C46" s="36">
        <v>1497</v>
      </c>
      <c r="D46" s="37">
        <v>3</v>
      </c>
      <c r="E46" s="39">
        <v>0.2049</v>
      </c>
      <c r="F46" s="41">
        <v>8</v>
      </c>
      <c r="G46" s="39">
        <v>0.5464</v>
      </c>
      <c r="H46" s="40">
        <v>200</v>
      </c>
      <c r="I46" s="39">
        <v>13.661199999999999</v>
      </c>
      <c r="J46" s="40">
        <v>396</v>
      </c>
      <c r="K46" s="39">
        <v>27.049199999999999</v>
      </c>
      <c r="L46" s="45">
        <v>791</v>
      </c>
      <c r="M46" s="39">
        <v>54.030099999999997</v>
      </c>
      <c r="N46" s="40">
        <v>3</v>
      </c>
      <c r="O46" s="39">
        <v>0.2049</v>
      </c>
      <c r="P46" s="45">
        <v>63</v>
      </c>
      <c r="Q46" s="38">
        <v>4.3033000000000001</v>
      </c>
      <c r="R46" s="37">
        <v>410</v>
      </c>
      <c r="S46" s="38">
        <v>27.388100000000001</v>
      </c>
      <c r="T46" s="37">
        <v>33</v>
      </c>
      <c r="U46" s="38">
        <v>2.2044000000000001</v>
      </c>
      <c r="V46" s="70">
        <v>67</v>
      </c>
      <c r="W46" s="43">
        <v>4.4756</v>
      </c>
      <c r="X46" s="24">
        <v>3006</v>
      </c>
      <c r="Y46" s="25">
        <v>100</v>
      </c>
    </row>
    <row r="47" spans="1:25" s="23" customFormat="1" ht="15" customHeight="1" x14ac:dyDescent="0.2">
      <c r="A47" s="21" t="s">
        <v>1</v>
      </c>
      <c r="B47" s="62" t="s">
        <v>53</v>
      </c>
      <c r="C47" s="65">
        <v>19</v>
      </c>
      <c r="D47" s="64">
        <v>0</v>
      </c>
      <c r="E47" s="53">
        <v>0</v>
      </c>
      <c r="F47" s="55">
        <v>0</v>
      </c>
      <c r="G47" s="53">
        <v>0</v>
      </c>
      <c r="H47" s="55">
        <v>5</v>
      </c>
      <c r="I47" s="53">
        <v>27.777799999999999</v>
      </c>
      <c r="J47" s="54">
        <v>3</v>
      </c>
      <c r="K47" s="53">
        <v>16.666699999999999</v>
      </c>
      <c r="L47" s="56">
        <v>9</v>
      </c>
      <c r="M47" s="53">
        <v>50</v>
      </c>
      <c r="N47" s="54">
        <v>0</v>
      </c>
      <c r="O47" s="53">
        <v>0</v>
      </c>
      <c r="P47" s="56">
        <v>1</v>
      </c>
      <c r="Q47" s="57">
        <v>5.5556000000000001</v>
      </c>
      <c r="R47" s="64">
        <v>6</v>
      </c>
      <c r="S47" s="57">
        <v>31.578900000000001</v>
      </c>
      <c r="T47" s="52">
        <v>1</v>
      </c>
      <c r="U47" s="57">
        <v>5.2632000000000003</v>
      </c>
      <c r="V47" s="69">
        <v>1</v>
      </c>
      <c r="W47" s="59">
        <v>5.2632000000000003</v>
      </c>
      <c r="X47" s="60">
        <v>312</v>
      </c>
      <c r="Y47" s="61">
        <v>100</v>
      </c>
    </row>
    <row r="48" spans="1:25" s="23" customFormat="1" ht="15" customHeight="1" x14ac:dyDescent="0.2">
      <c r="A48" s="21" t="s">
        <v>1</v>
      </c>
      <c r="B48" s="50" t="s">
        <v>54</v>
      </c>
      <c r="C48" s="36">
        <v>2305</v>
      </c>
      <c r="D48" s="44">
        <v>5</v>
      </c>
      <c r="E48" s="39">
        <v>0.2218</v>
      </c>
      <c r="F48" s="41">
        <v>2</v>
      </c>
      <c r="G48" s="39">
        <v>8.8700000000000001E-2</v>
      </c>
      <c r="H48" s="41">
        <v>85</v>
      </c>
      <c r="I48" s="39">
        <v>3.7711000000000001</v>
      </c>
      <c r="J48" s="40">
        <v>1505</v>
      </c>
      <c r="K48" s="39">
        <v>66.770200000000003</v>
      </c>
      <c r="L48" s="45">
        <v>580</v>
      </c>
      <c r="M48" s="39">
        <v>25.731999999999999</v>
      </c>
      <c r="N48" s="40">
        <v>3</v>
      </c>
      <c r="O48" s="39">
        <v>0.1331</v>
      </c>
      <c r="P48" s="45">
        <v>74</v>
      </c>
      <c r="Q48" s="38">
        <v>3.2831000000000001</v>
      </c>
      <c r="R48" s="44">
        <v>458</v>
      </c>
      <c r="S48" s="38">
        <v>19.869800000000001</v>
      </c>
      <c r="T48" s="44">
        <v>51</v>
      </c>
      <c r="U48" s="38">
        <v>2.2126000000000001</v>
      </c>
      <c r="V48" s="70">
        <v>58</v>
      </c>
      <c r="W48" s="43">
        <v>2.5163000000000002</v>
      </c>
      <c r="X48" s="24">
        <v>1243</v>
      </c>
      <c r="Y48" s="25">
        <v>100</v>
      </c>
    </row>
    <row r="49" spans="1:25" s="23" customFormat="1" ht="15" customHeight="1" x14ac:dyDescent="0.2">
      <c r="A49" s="21" t="s">
        <v>1</v>
      </c>
      <c r="B49" s="62" t="s">
        <v>55</v>
      </c>
      <c r="C49" s="65">
        <v>47</v>
      </c>
      <c r="D49" s="64">
        <v>11</v>
      </c>
      <c r="E49" s="53">
        <v>24.444400000000002</v>
      </c>
      <c r="F49" s="54">
        <v>0</v>
      </c>
      <c r="G49" s="53">
        <v>0</v>
      </c>
      <c r="H49" s="55">
        <v>4</v>
      </c>
      <c r="I49" s="53">
        <v>8.8888999999999996</v>
      </c>
      <c r="J49" s="55">
        <v>1</v>
      </c>
      <c r="K49" s="53">
        <v>2.2222</v>
      </c>
      <c r="L49" s="56">
        <v>26</v>
      </c>
      <c r="M49" s="53">
        <v>57.777799999999999</v>
      </c>
      <c r="N49" s="55">
        <v>0</v>
      </c>
      <c r="O49" s="53">
        <v>0</v>
      </c>
      <c r="P49" s="56">
        <v>3</v>
      </c>
      <c r="Q49" s="57">
        <v>6.6666999999999996</v>
      </c>
      <c r="R49" s="64">
        <v>18</v>
      </c>
      <c r="S49" s="57">
        <v>38.297899999999998</v>
      </c>
      <c r="T49" s="52">
        <v>2</v>
      </c>
      <c r="U49" s="57">
        <v>4.2553000000000001</v>
      </c>
      <c r="V49" s="69">
        <v>0</v>
      </c>
      <c r="W49" s="59">
        <v>0</v>
      </c>
      <c r="X49" s="60">
        <v>698</v>
      </c>
      <c r="Y49" s="61">
        <v>100</v>
      </c>
    </row>
    <row r="50" spans="1:25" s="23" customFormat="1" ht="15" customHeight="1" x14ac:dyDescent="0.2">
      <c r="A50" s="21" t="s">
        <v>1</v>
      </c>
      <c r="B50" s="50" t="s">
        <v>56</v>
      </c>
      <c r="C50" s="36">
        <v>6698</v>
      </c>
      <c r="D50" s="37">
        <v>14</v>
      </c>
      <c r="E50" s="39">
        <v>0.21149999999999999</v>
      </c>
      <c r="F50" s="41">
        <v>25</v>
      </c>
      <c r="G50" s="39">
        <v>0.37759999999999999</v>
      </c>
      <c r="H50" s="41">
        <v>452</v>
      </c>
      <c r="I50" s="39">
        <v>6.8277999999999999</v>
      </c>
      <c r="J50" s="40">
        <v>3657</v>
      </c>
      <c r="K50" s="39">
        <v>55.241700000000002</v>
      </c>
      <c r="L50" s="45">
        <v>2341</v>
      </c>
      <c r="M50" s="39">
        <v>35.362499999999997</v>
      </c>
      <c r="N50" s="40">
        <v>4</v>
      </c>
      <c r="O50" s="39">
        <v>6.0400000000000002E-2</v>
      </c>
      <c r="P50" s="45">
        <v>127</v>
      </c>
      <c r="Q50" s="38">
        <v>1.9184000000000001</v>
      </c>
      <c r="R50" s="37">
        <v>1938</v>
      </c>
      <c r="S50" s="38">
        <v>28.934000000000001</v>
      </c>
      <c r="T50" s="37">
        <v>78</v>
      </c>
      <c r="U50" s="38">
        <v>1.1645000000000001</v>
      </c>
      <c r="V50" s="70">
        <v>223</v>
      </c>
      <c r="W50" s="43">
        <v>3.3294000000000001</v>
      </c>
      <c r="X50" s="24">
        <v>1777</v>
      </c>
      <c r="Y50" s="25">
        <v>100</v>
      </c>
    </row>
    <row r="51" spans="1:25" s="23" customFormat="1" ht="15" customHeight="1" x14ac:dyDescent="0.2">
      <c r="A51" s="21" t="s">
        <v>1</v>
      </c>
      <c r="B51" s="62" t="s">
        <v>57</v>
      </c>
      <c r="C51" s="51">
        <v>10378</v>
      </c>
      <c r="D51" s="52">
        <v>30</v>
      </c>
      <c r="E51" s="53">
        <v>0.31929999999999997</v>
      </c>
      <c r="F51" s="54">
        <v>91</v>
      </c>
      <c r="G51" s="53">
        <v>0.96850000000000003</v>
      </c>
      <c r="H51" s="54">
        <v>4980</v>
      </c>
      <c r="I51" s="53">
        <v>53.001300000000001</v>
      </c>
      <c r="J51" s="55">
        <v>1898</v>
      </c>
      <c r="K51" s="53">
        <v>20.200099999999999</v>
      </c>
      <c r="L51" s="56">
        <v>2160</v>
      </c>
      <c r="M51" s="53">
        <v>22.988499999999998</v>
      </c>
      <c r="N51" s="55">
        <v>7</v>
      </c>
      <c r="O51" s="53">
        <v>7.4499999999999997E-2</v>
      </c>
      <c r="P51" s="56">
        <v>230</v>
      </c>
      <c r="Q51" s="57">
        <v>2.4479000000000002</v>
      </c>
      <c r="R51" s="52">
        <v>2217</v>
      </c>
      <c r="S51" s="57">
        <v>21.362500000000001</v>
      </c>
      <c r="T51" s="52">
        <v>982</v>
      </c>
      <c r="U51" s="57">
        <v>9.4623000000000008</v>
      </c>
      <c r="V51" s="69">
        <v>1317</v>
      </c>
      <c r="W51" s="59">
        <v>12.690300000000001</v>
      </c>
      <c r="X51" s="60">
        <v>8758</v>
      </c>
      <c r="Y51" s="61">
        <v>100</v>
      </c>
    </row>
    <row r="52" spans="1:25" s="23" customFormat="1" ht="15" customHeight="1" x14ac:dyDescent="0.2">
      <c r="A52" s="21" t="s">
        <v>1</v>
      </c>
      <c r="B52" s="50" t="s">
        <v>58</v>
      </c>
      <c r="C52" s="36">
        <v>781</v>
      </c>
      <c r="D52" s="37">
        <v>8</v>
      </c>
      <c r="E52" s="39">
        <v>1.0243</v>
      </c>
      <c r="F52" s="40">
        <v>7</v>
      </c>
      <c r="G52" s="39">
        <v>0.89629999999999999</v>
      </c>
      <c r="H52" s="41">
        <v>191</v>
      </c>
      <c r="I52" s="39">
        <v>24.4558</v>
      </c>
      <c r="J52" s="40">
        <v>49</v>
      </c>
      <c r="K52" s="39">
        <v>6.274</v>
      </c>
      <c r="L52" s="42">
        <v>498</v>
      </c>
      <c r="M52" s="39">
        <v>63.764400000000002</v>
      </c>
      <c r="N52" s="40">
        <v>17</v>
      </c>
      <c r="O52" s="39">
        <v>2.1766999999999999</v>
      </c>
      <c r="P52" s="42">
        <v>11</v>
      </c>
      <c r="Q52" s="38">
        <v>1.4085000000000001</v>
      </c>
      <c r="R52" s="37">
        <v>190</v>
      </c>
      <c r="S52" s="38">
        <v>24.3278</v>
      </c>
      <c r="T52" s="44">
        <v>0</v>
      </c>
      <c r="U52" s="38">
        <v>0</v>
      </c>
      <c r="V52" s="70">
        <v>50</v>
      </c>
      <c r="W52" s="43">
        <v>6.4020000000000001</v>
      </c>
      <c r="X52" s="24">
        <v>1029</v>
      </c>
      <c r="Y52" s="25">
        <v>100</v>
      </c>
    </row>
    <row r="53" spans="1:25" s="23" customFormat="1" ht="15" customHeight="1" x14ac:dyDescent="0.2">
      <c r="A53" s="21" t="s">
        <v>1</v>
      </c>
      <c r="B53" s="62" t="s">
        <v>59</v>
      </c>
      <c r="C53" s="65">
        <v>72</v>
      </c>
      <c r="D53" s="64">
        <v>0</v>
      </c>
      <c r="E53" s="53">
        <v>0</v>
      </c>
      <c r="F53" s="54">
        <v>0</v>
      </c>
      <c r="G53" s="53">
        <v>0</v>
      </c>
      <c r="H53" s="55">
        <v>0</v>
      </c>
      <c r="I53" s="53">
        <v>0</v>
      </c>
      <c r="J53" s="55">
        <v>0</v>
      </c>
      <c r="K53" s="53">
        <v>0</v>
      </c>
      <c r="L53" s="56">
        <v>64</v>
      </c>
      <c r="M53" s="53">
        <v>96.969700000000003</v>
      </c>
      <c r="N53" s="55">
        <v>0</v>
      </c>
      <c r="O53" s="53">
        <v>0</v>
      </c>
      <c r="P53" s="56">
        <v>2</v>
      </c>
      <c r="Q53" s="57">
        <v>3.0303</v>
      </c>
      <c r="R53" s="64">
        <v>29</v>
      </c>
      <c r="S53" s="57">
        <v>40.277799999999999</v>
      </c>
      <c r="T53" s="64">
        <v>6</v>
      </c>
      <c r="U53" s="57">
        <v>8.3332999999999995</v>
      </c>
      <c r="V53" s="69">
        <v>2</v>
      </c>
      <c r="W53" s="59">
        <v>2.7778</v>
      </c>
      <c r="X53" s="60">
        <v>302</v>
      </c>
      <c r="Y53" s="61">
        <v>100</v>
      </c>
    </row>
    <row r="54" spans="1:25" s="23" customFormat="1" ht="15" customHeight="1" x14ac:dyDescent="0.2">
      <c r="A54" s="21" t="s">
        <v>1</v>
      </c>
      <c r="B54" s="50" t="s">
        <v>60</v>
      </c>
      <c r="C54" s="36">
        <v>731</v>
      </c>
      <c r="D54" s="37">
        <v>1</v>
      </c>
      <c r="E54" s="66">
        <v>0.1401</v>
      </c>
      <c r="F54" s="41">
        <v>24</v>
      </c>
      <c r="G54" s="39">
        <v>3.3613</v>
      </c>
      <c r="H54" s="41">
        <v>213</v>
      </c>
      <c r="I54" s="39">
        <v>29.831900000000001</v>
      </c>
      <c r="J54" s="41">
        <v>214</v>
      </c>
      <c r="K54" s="39">
        <v>29.972000000000001</v>
      </c>
      <c r="L54" s="45">
        <v>238</v>
      </c>
      <c r="M54" s="39">
        <v>33.333300000000001</v>
      </c>
      <c r="N54" s="41">
        <v>1</v>
      </c>
      <c r="O54" s="39">
        <v>0.1401</v>
      </c>
      <c r="P54" s="45">
        <v>23</v>
      </c>
      <c r="Q54" s="38">
        <v>3.2212999999999998</v>
      </c>
      <c r="R54" s="37">
        <v>259</v>
      </c>
      <c r="S54" s="38">
        <v>35.430900000000001</v>
      </c>
      <c r="T54" s="44">
        <v>17</v>
      </c>
      <c r="U54" s="38">
        <v>2.3256000000000001</v>
      </c>
      <c r="V54" s="70">
        <v>140</v>
      </c>
      <c r="W54" s="43">
        <v>19.151800000000001</v>
      </c>
      <c r="X54" s="24">
        <v>1982</v>
      </c>
      <c r="Y54" s="25">
        <v>100</v>
      </c>
    </row>
    <row r="55" spans="1:25" s="23" customFormat="1" ht="15" customHeight="1" x14ac:dyDescent="0.2">
      <c r="A55" s="21" t="s">
        <v>1</v>
      </c>
      <c r="B55" s="62" t="s">
        <v>61</v>
      </c>
      <c r="C55" s="51">
        <v>1962</v>
      </c>
      <c r="D55" s="52">
        <v>57</v>
      </c>
      <c r="E55" s="53">
        <v>3.0384000000000002</v>
      </c>
      <c r="F55" s="55">
        <v>24</v>
      </c>
      <c r="G55" s="53">
        <v>1.2793000000000001</v>
      </c>
      <c r="H55" s="54">
        <v>607</v>
      </c>
      <c r="I55" s="53">
        <v>32.356099999999998</v>
      </c>
      <c r="J55" s="54">
        <v>128</v>
      </c>
      <c r="K55" s="53">
        <v>6.8230000000000004</v>
      </c>
      <c r="L55" s="63">
        <v>885</v>
      </c>
      <c r="M55" s="53">
        <v>47.174799999999998</v>
      </c>
      <c r="N55" s="54">
        <v>30</v>
      </c>
      <c r="O55" s="53">
        <v>1.5991</v>
      </c>
      <c r="P55" s="63">
        <v>145</v>
      </c>
      <c r="Q55" s="57">
        <v>7.7291999999999996</v>
      </c>
      <c r="R55" s="52">
        <v>687</v>
      </c>
      <c r="S55" s="57">
        <v>35.015300000000003</v>
      </c>
      <c r="T55" s="52">
        <v>86</v>
      </c>
      <c r="U55" s="57">
        <v>4.3833000000000002</v>
      </c>
      <c r="V55" s="69">
        <v>296</v>
      </c>
      <c r="W55" s="59">
        <v>15.086600000000001</v>
      </c>
      <c r="X55" s="60">
        <v>2339</v>
      </c>
      <c r="Y55" s="61">
        <v>100</v>
      </c>
    </row>
    <row r="56" spans="1:25" s="23" customFormat="1" ht="15" customHeight="1" x14ac:dyDescent="0.2">
      <c r="A56" s="21" t="s">
        <v>1</v>
      </c>
      <c r="B56" s="50" t="s">
        <v>62</v>
      </c>
      <c r="C56" s="36">
        <v>428</v>
      </c>
      <c r="D56" s="44">
        <v>2</v>
      </c>
      <c r="E56" s="39">
        <v>0.47389999999999999</v>
      </c>
      <c r="F56" s="40">
        <v>0</v>
      </c>
      <c r="G56" s="39">
        <v>0</v>
      </c>
      <c r="H56" s="41">
        <v>12</v>
      </c>
      <c r="I56" s="39">
        <v>2.8435999999999999</v>
      </c>
      <c r="J56" s="40">
        <v>19</v>
      </c>
      <c r="K56" s="39">
        <v>4.5023999999999997</v>
      </c>
      <c r="L56" s="42">
        <v>368</v>
      </c>
      <c r="M56" s="39">
        <v>87.203800000000001</v>
      </c>
      <c r="N56" s="40">
        <v>0</v>
      </c>
      <c r="O56" s="39">
        <v>0</v>
      </c>
      <c r="P56" s="42">
        <v>21</v>
      </c>
      <c r="Q56" s="38">
        <v>4.9763000000000002</v>
      </c>
      <c r="R56" s="44">
        <v>78</v>
      </c>
      <c r="S56" s="38">
        <v>18.224299999999999</v>
      </c>
      <c r="T56" s="37">
        <v>6</v>
      </c>
      <c r="U56" s="38">
        <v>1.4018999999999999</v>
      </c>
      <c r="V56" s="70">
        <v>4</v>
      </c>
      <c r="W56" s="43">
        <v>0.93459999999999999</v>
      </c>
      <c r="X56" s="24">
        <v>691</v>
      </c>
      <c r="Y56" s="25">
        <v>100</v>
      </c>
    </row>
    <row r="57" spans="1:25" s="23" customFormat="1" ht="15" customHeight="1" x14ac:dyDescent="0.2">
      <c r="A57" s="21" t="s">
        <v>1</v>
      </c>
      <c r="B57" s="62" t="s">
        <v>63</v>
      </c>
      <c r="C57" s="51">
        <v>716</v>
      </c>
      <c r="D57" s="64">
        <v>17</v>
      </c>
      <c r="E57" s="53">
        <v>2.3843000000000001</v>
      </c>
      <c r="F57" s="54">
        <v>7</v>
      </c>
      <c r="G57" s="53">
        <v>0.98180000000000001</v>
      </c>
      <c r="H57" s="54">
        <v>114</v>
      </c>
      <c r="I57" s="53">
        <v>15.988799999999999</v>
      </c>
      <c r="J57" s="54">
        <v>148</v>
      </c>
      <c r="K57" s="53">
        <v>20.757400000000001</v>
      </c>
      <c r="L57" s="63">
        <v>394</v>
      </c>
      <c r="M57" s="53">
        <v>55.259500000000003</v>
      </c>
      <c r="N57" s="54">
        <v>1</v>
      </c>
      <c r="O57" s="53">
        <v>0.14030000000000001</v>
      </c>
      <c r="P57" s="63">
        <v>32</v>
      </c>
      <c r="Q57" s="57">
        <v>4.4881000000000002</v>
      </c>
      <c r="R57" s="64">
        <v>210</v>
      </c>
      <c r="S57" s="57">
        <v>29.329599999999999</v>
      </c>
      <c r="T57" s="52">
        <v>3</v>
      </c>
      <c r="U57" s="57">
        <v>0.41899999999999998</v>
      </c>
      <c r="V57" s="69">
        <v>48</v>
      </c>
      <c r="W57" s="59">
        <v>6.7039</v>
      </c>
      <c r="X57" s="60">
        <v>2235</v>
      </c>
      <c r="Y57" s="61">
        <v>99.954999999999998</v>
      </c>
    </row>
    <row r="58" spans="1:25" s="23" customFormat="1" ht="15" customHeight="1" x14ac:dyDescent="0.2">
      <c r="A58" s="21" t="s">
        <v>1</v>
      </c>
      <c r="B58" s="50" t="s">
        <v>64</v>
      </c>
      <c r="C58" s="46">
        <v>98</v>
      </c>
      <c r="D58" s="37">
        <v>3</v>
      </c>
      <c r="E58" s="39">
        <v>3.125</v>
      </c>
      <c r="F58" s="41">
        <v>0</v>
      </c>
      <c r="G58" s="39">
        <v>0</v>
      </c>
      <c r="H58" s="41">
        <v>8</v>
      </c>
      <c r="I58" s="39">
        <v>8.3332999999999995</v>
      </c>
      <c r="J58" s="41">
        <v>5</v>
      </c>
      <c r="K58" s="39">
        <v>5.2083000000000004</v>
      </c>
      <c r="L58" s="45">
        <v>75</v>
      </c>
      <c r="M58" s="39">
        <v>78.125</v>
      </c>
      <c r="N58" s="41">
        <v>0</v>
      </c>
      <c r="O58" s="39">
        <v>0</v>
      </c>
      <c r="P58" s="45">
        <v>5</v>
      </c>
      <c r="Q58" s="38">
        <v>5.2083000000000004</v>
      </c>
      <c r="R58" s="37">
        <v>32</v>
      </c>
      <c r="S58" s="38">
        <v>32.653100000000002</v>
      </c>
      <c r="T58" s="44">
        <v>2</v>
      </c>
      <c r="U58" s="38">
        <v>2.0407999999999999</v>
      </c>
      <c r="V58" s="70">
        <v>1</v>
      </c>
      <c r="W58" s="43">
        <v>1.0204</v>
      </c>
      <c r="X58" s="24">
        <v>366</v>
      </c>
      <c r="Y58" s="25">
        <v>100</v>
      </c>
    </row>
    <row r="59" spans="1:25" s="23" customFormat="1" ht="15" customHeight="1" thickBot="1" x14ac:dyDescent="0.25">
      <c r="A59" s="21" t="s">
        <v>1</v>
      </c>
      <c r="B59" s="76" t="s">
        <v>74</v>
      </c>
      <c r="C59" s="77">
        <v>0</v>
      </c>
      <c r="D59" s="78">
        <v>0</v>
      </c>
      <c r="E59" s="80">
        <v>0</v>
      </c>
      <c r="F59" s="81">
        <v>0</v>
      </c>
      <c r="G59" s="80">
        <v>0</v>
      </c>
      <c r="H59" s="81">
        <v>0</v>
      </c>
      <c r="I59" s="80">
        <v>0</v>
      </c>
      <c r="J59" s="81">
        <v>0</v>
      </c>
      <c r="K59" s="80">
        <v>0</v>
      </c>
      <c r="L59" s="82">
        <v>0</v>
      </c>
      <c r="M59" s="80">
        <v>0</v>
      </c>
      <c r="N59" s="81">
        <v>0</v>
      </c>
      <c r="O59" s="80">
        <v>0</v>
      </c>
      <c r="P59" s="82">
        <v>0</v>
      </c>
      <c r="Q59" s="79">
        <v>0</v>
      </c>
      <c r="R59" s="78">
        <v>0</v>
      </c>
      <c r="S59" s="79">
        <v>0</v>
      </c>
      <c r="T59" s="83">
        <v>0</v>
      </c>
      <c r="U59" s="79">
        <v>0</v>
      </c>
      <c r="V59" s="84">
        <v>0</v>
      </c>
      <c r="W59" s="85">
        <v>0</v>
      </c>
      <c r="X59" s="86">
        <v>1099</v>
      </c>
      <c r="Y59" s="87">
        <v>100</v>
      </c>
    </row>
    <row r="60" spans="1:25" s="23" customFormat="1" ht="15" customHeight="1" x14ac:dyDescent="0.2">
      <c r="A60" s="21"/>
      <c r="B60" s="26" t="s">
        <v>78</v>
      </c>
      <c r="C60" s="27"/>
      <c r="D60" s="27"/>
      <c r="E60" s="27"/>
      <c r="F60" s="27"/>
      <c r="G60" s="27"/>
      <c r="H60" s="27"/>
      <c r="I60" s="27"/>
      <c r="J60" s="27"/>
      <c r="K60" s="27"/>
      <c r="L60" s="27"/>
      <c r="M60" s="27"/>
      <c r="N60" s="27"/>
      <c r="O60" s="27"/>
      <c r="P60" s="27"/>
      <c r="Q60" s="27"/>
      <c r="R60" s="27"/>
      <c r="S60" s="27"/>
      <c r="T60" s="27"/>
      <c r="U60" s="27"/>
      <c r="V60" s="71"/>
      <c r="W60" s="22"/>
      <c r="X60" s="27"/>
      <c r="Y60" s="27"/>
    </row>
    <row r="61" spans="1:25" s="23" customFormat="1" ht="15" customHeight="1" x14ac:dyDescent="0.2">
      <c r="A61" s="21"/>
      <c r="B61" s="26" t="s">
        <v>70</v>
      </c>
      <c r="C61" s="28"/>
      <c r="D61" s="28"/>
      <c r="E61" s="28"/>
      <c r="F61" s="28"/>
      <c r="G61" s="28"/>
      <c r="H61" s="27"/>
      <c r="I61" s="27"/>
      <c r="J61" s="27"/>
      <c r="K61" s="27"/>
      <c r="L61" s="27"/>
      <c r="M61" s="27"/>
      <c r="N61" s="27"/>
      <c r="O61" s="27"/>
      <c r="P61" s="27"/>
      <c r="Q61" s="27"/>
      <c r="R61" s="27"/>
      <c r="S61" s="27"/>
      <c r="T61" s="27"/>
      <c r="U61" s="27"/>
      <c r="V61" s="71"/>
      <c r="W61" s="28"/>
      <c r="X61" s="27"/>
      <c r="Y61" s="27"/>
    </row>
    <row r="62" spans="1:25" s="23" customFormat="1" ht="15" customHeight="1" x14ac:dyDescent="0.2">
      <c r="A62" s="21"/>
      <c r="B62" s="29" t="s">
        <v>71</v>
      </c>
      <c r="C62" s="28"/>
      <c r="D62" s="28"/>
      <c r="E62" s="28"/>
      <c r="F62" s="28"/>
      <c r="G62" s="28"/>
      <c r="H62" s="27"/>
      <c r="I62" s="27"/>
      <c r="J62" s="27"/>
      <c r="K62" s="27"/>
      <c r="L62" s="27"/>
      <c r="M62" s="27"/>
      <c r="N62" s="27"/>
      <c r="O62" s="27"/>
      <c r="P62" s="27"/>
      <c r="Q62" s="27"/>
      <c r="R62" s="27"/>
      <c r="S62" s="27"/>
      <c r="T62" s="27"/>
      <c r="U62" s="27"/>
      <c r="V62" s="71"/>
      <c r="W62" s="28"/>
      <c r="X62" s="27"/>
      <c r="Y62" s="27"/>
    </row>
    <row r="63" spans="1:25" s="23" customFormat="1" ht="15" customHeight="1" x14ac:dyDescent="0.2">
      <c r="A63" s="21"/>
      <c r="B63" s="29" t="s">
        <v>72</v>
      </c>
      <c r="C63" s="28"/>
      <c r="D63" s="28"/>
      <c r="E63" s="28"/>
      <c r="F63" s="28"/>
      <c r="G63" s="28"/>
      <c r="H63" s="27"/>
      <c r="I63" s="27"/>
      <c r="J63" s="27"/>
      <c r="K63" s="27"/>
      <c r="L63" s="27"/>
      <c r="M63" s="27"/>
      <c r="N63" s="27"/>
      <c r="O63" s="27"/>
      <c r="P63" s="27"/>
      <c r="Q63" s="27"/>
      <c r="R63" s="27"/>
      <c r="S63" s="27"/>
      <c r="T63" s="27"/>
      <c r="U63" s="27"/>
      <c r="V63" s="71"/>
      <c r="W63" s="28"/>
      <c r="X63" s="27"/>
      <c r="Y63" s="27"/>
    </row>
    <row r="64" spans="1:25" s="23" customFormat="1" ht="15" customHeight="1" x14ac:dyDescent="0.2">
      <c r="A64" s="21"/>
      <c r="B64" s="29" t="str">
        <f>CONCATENATE("NOTE: Table reads (for 50 states, District of Columbia, and Puerto Rico totals):  Of all ", C69," public school male students with and without disabilities who received ", LOWER(A7), ", ",D69," (",TEXT(U7,"0.0"),"%) were served solely under Section 504 and ", F69," (",TEXT(S7,"0.0"),"%) were served under IDEA.")</f>
        <v>NOTE: Table reads (for 50 states, District of Columbia, and Puerto Rico totals):  Of all 73,942 public school male students with and without disabilities who received expulsions with and without educational services, 2,782 (3.8%) were served solely under Section 504 and 17,527 (23.7%) were served under IDEA.</v>
      </c>
      <c r="C64" s="28"/>
      <c r="D64" s="28"/>
      <c r="E64" s="28"/>
      <c r="F64" s="28"/>
      <c r="G64" s="28"/>
      <c r="H64" s="27"/>
      <c r="I64" s="27"/>
      <c r="J64" s="27"/>
      <c r="K64" s="27"/>
      <c r="L64" s="27"/>
      <c r="M64" s="27"/>
      <c r="N64" s="27"/>
      <c r="O64" s="27"/>
      <c r="P64" s="27"/>
      <c r="Q64" s="27"/>
      <c r="R64" s="27"/>
      <c r="S64" s="27"/>
      <c r="T64" s="27"/>
      <c r="U64" s="27"/>
      <c r="V64" s="71"/>
      <c r="W64" s="22"/>
      <c r="X64" s="27"/>
      <c r="Y64" s="27"/>
    </row>
    <row r="65" spans="1:26" s="23" customFormat="1" ht="15" customHeight="1" x14ac:dyDescent="0.2">
      <c r="A65" s="21"/>
      <c r="B65" s="29" t="str">
        <f>CONCATENATE("            Table reads (for 50 states, District of Columbia, and Puerto Rico Race/Ethnicity):  Of all ",TEXT(C7,"#,##0")," public school male students with and without disabilities who received ",LOWER(A7), ", ",TEXT(D7,"#,##0")," (",TEXT(E7,"0.0"),"%) were American Indian or Alaska Native students with or without disabilities served under IDEA.")</f>
        <v xml:space="preserve">            Table reads (for 50 states, District of Columbia, and Puerto Rico Race/Ethnicity):  Of all 73,942 public school male students with and without disabilities who received expulsions with and without educational services, 903 (1.3%) were American Indian or Alaska Native students with or without disabilities served under IDEA.</v>
      </c>
      <c r="C65" s="28"/>
      <c r="D65" s="28"/>
      <c r="E65" s="28"/>
      <c r="F65" s="28"/>
      <c r="G65" s="28"/>
      <c r="H65" s="27"/>
      <c r="I65" s="27"/>
      <c r="J65" s="27"/>
      <c r="K65" s="27"/>
      <c r="L65" s="27"/>
      <c r="M65" s="27"/>
      <c r="N65" s="27"/>
      <c r="O65" s="27"/>
      <c r="P65" s="27"/>
      <c r="Q65" s="27"/>
      <c r="R65" s="27"/>
      <c r="S65" s="27"/>
      <c r="T65" s="27"/>
      <c r="U65" s="27"/>
      <c r="V65" s="71"/>
      <c r="W65" s="28"/>
      <c r="X65" s="27"/>
      <c r="Y65" s="27"/>
    </row>
    <row r="66" spans="1:26" s="23" customFormat="1" ht="15" customHeight="1" x14ac:dyDescent="0.2">
      <c r="A66" s="21"/>
      <c r="B66" s="74" t="s">
        <v>77</v>
      </c>
      <c r="C66" s="74"/>
      <c r="D66" s="74"/>
      <c r="E66" s="74"/>
      <c r="F66" s="74"/>
      <c r="G66" s="74"/>
      <c r="H66" s="74"/>
      <c r="I66" s="74"/>
      <c r="J66" s="74"/>
      <c r="K66" s="74"/>
      <c r="L66" s="74"/>
      <c r="M66" s="74"/>
      <c r="N66" s="74"/>
      <c r="O66" s="74"/>
      <c r="P66" s="74"/>
      <c r="Q66" s="74"/>
      <c r="R66" s="74"/>
      <c r="S66" s="74"/>
      <c r="T66" s="74"/>
      <c r="U66" s="74"/>
      <c r="V66" s="74"/>
      <c r="W66" s="74"/>
      <c r="X66" s="27"/>
      <c r="Y66" s="27"/>
    </row>
    <row r="67" spans="1:26" s="32" customFormat="1" ht="14.1" customHeight="1" x14ac:dyDescent="0.2">
      <c r="A67" s="35"/>
      <c r="B67" s="74" t="s">
        <v>76</v>
      </c>
      <c r="C67" s="74"/>
      <c r="D67" s="74"/>
      <c r="E67" s="74"/>
      <c r="F67" s="74"/>
      <c r="G67" s="74"/>
      <c r="H67" s="74"/>
      <c r="I67" s="74"/>
      <c r="J67" s="74"/>
      <c r="K67" s="74"/>
      <c r="L67" s="74"/>
      <c r="M67" s="74"/>
      <c r="N67" s="74"/>
      <c r="O67" s="74"/>
      <c r="P67" s="74"/>
      <c r="Q67" s="74"/>
      <c r="R67" s="74"/>
      <c r="S67" s="74"/>
      <c r="T67" s="74"/>
      <c r="U67" s="74"/>
      <c r="V67" s="74"/>
      <c r="W67" s="74"/>
      <c r="X67" s="31"/>
      <c r="Y67" s="30"/>
    </row>
    <row r="68" spans="1:26" ht="15" customHeight="1" x14ac:dyDescent="0.2"/>
    <row r="69" spans="1:26" x14ac:dyDescent="0.2">
      <c r="B69" s="47"/>
      <c r="C69" s="48" t="str">
        <f>IF(ISTEXT(C7),LEFT(C7,3),TEXT(C7,"#,##0"))</f>
        <v>73,942</v>
      </c>
      <c r="D69" s="48" t="str">
        <f>IF(ISTEXT(T7),LEFT(T7,3),TEXT(T7,"#,##0"))</f>
        <v>2,782</v>
      </c>
      <c r="E69" s="48"/>
      <c r="F69" s="48" t="str">
        <f>IF(ISTEXT(R7),LEFT(R7,3),TEXT(R7,"#,##0"))</f>
        <v>17,527</v>
      </c>
      <c r="G69" s="48"/>
      <c r="H69" s="48" t="str">
        <f>IF(ISTEXT(D7),LEFT(D7,3),TEXT(D7,"#,##0"))</f>
        <v>903</v>
      </c>
      <c r="I69" s="4"/>
      <c r="J69" s="4"/>
      <c r="K69" s="4"/>
      <c r="L69" s="4"/>
      <c r="M69" s="4"/>
      <c r="N69" s="4"/>
      <c r="O69" s="4"/>
      <c r="P69" s="4"/>
      <c r="Q69" s="4"/>
      <c r="R69" s="4"/>
      <c r="S69" s="4"/>
      <c r="T69" s="4"/>
      <c r="U69" s="4"/>
      <c r="V69" s="72"/>
      <c r="W69" s="49"/>
    </row>
    <row r="70" spans="1:26" s="34" customFormat="1" ht="15" customHeight="1" x14ac:dyDescent="0.2">
      <c r="B70" s="5"/>
      <c r="C70" s="5"/>
      <c r="D70" s="5"/>
      <c r="E70" s="5"/>
      <c r="F70" s="5"/>
      <c r="G70" s="5"/>
      <c r="H70" s="5"/>
      <c r="I70" s="5"/>
      <c r="J70" s="5"/>
      <c r="K70" s="5"/>
      <c r="L70" s="5"/>
      <c r="M70" s="5"/>
      <c r="N70" s="5"/>
      <c r="O70" s="5"/>
      <c r="P70" s="5"/>
      <c r="Q70" s="5"/>
      <c r="R70" s="5"/>
      <c r="S70" s="5"/>
      <c r="T70" s="5"/>
      <c r="U70" s="5"/>
      <c r="V70" s="73"/>
      <c r="X70" s="4"/>
      <c r="Y70" s="4"/>
      <c r="Z70" s="49"/>
    </row>
  </sheetData>
  <sortState xmlns:xlrd2="http://schemas.microsoft.com/office/spreadsheetml/2017/richdata2" ref="B8:Y59">
    <sortCondition ref="B8:B59"/>
  </sortState>
  <mergeCells count="16">
    <mergeCell ref="X4:X5"/>
    <mergeCell ref="Y4:Y5"/>
    <mergeCell ref="D5:E5"/>
    <mergeCell ref="F5:G5"/>
    <mergeCell ref="H5:I5"/>
    <mergeCell ref="J5:K5"/>
    <mergeCell ref="L5:M5"/>
    <mergeCell ref="N5:O5"/>
    <mergeCell ref="P5:Q5"/>
    <mergeCell ref="B2:W2"/>
    <mergeCell ref="B4:B5"/>
    <mergeCell ref="C4:C5"/>
    <mergeCell ref="T4:U5"/>
    <mergeCell ref="R4:S5"/>
    <mergeCell ref="D4:Q4"/>
    <mergeCell ref="V4:W5"/>
  </mergeCells>
  <pageMargins left="0.7" right="0.7" top="0.75" bottom="0.75" header="0.3" footer="0.3"/>
  <pageSetup scale="24"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Z70"/>
  <sheetViews>
    <sheetView showGridLines="0" zoomScale="80" zoomScaleNormal="80" workbookViewId="0"/>
  </sheetViews>
  <sheetFormatPr defaultColWidth="10.28515625" defaultRowHeight="14.25" x14ac:dyDescent="0.2"/>
  <cols>
    <col min="1" max="1" width="8.28515625" style="33" customWidth="1"/>
    <col min="2" max="2" width="46.7109375" style="5" customWidth="1"/>
    <col min="3" max="21" width="13.28515625" style="5" customWidth="1"/>
    <col min="22" max="22" width="13.28515625" style="73" customWidth="1"/>
    <col min="23" max="23" width="13.28515625" style="34" customWidth="1"/>
    <col min="24" max="25" width="13.28515625" style="5" customWidth="1"/>
    <col min="26" max="16384" width="10.28515625" style="35"/>
  </cols>
  <sheetData>
    <row r="1" spans="1:25" s="5" customFormat="1" ht="15" customHeight="1" x14ac:dyDescent="0.2">
      <c r="A1" s="1"/>
      <c r="B1" s="2"/>
      <c r="C1" s="3"/>
      <c r="D1" s="3"/>
      <c r="E1" s="3"/>
      <c r="F1" s="3"/>
      <c r="G1" s="3"/>
      <c r="H1" s="3"/>
      <c r="I1" s="3"/>
      <c r="J1" s="3"/>
      <c r="K1" s="3"/>
      <c r="L1" s="3"/>
      <c r="M1" s="3"/>
      <c r="N1" s="3"/>
      <c r="O1" s="3"/>
      <c r="P1" s="3"/>
      <c r="Q1" s="3"/>
      <c r="R1" s="3"/>
      <c r="S1" s="3"/>
      <c r="T1" s="3"/>
      <c r="U1" s="3"/>
      <c r="V1" s="67"/>
      <c r="W1" s="4"/>
      <c r="X1" s="3"/>
      <c r="Y1" s="3"/>
    </row>
    <row r="2" spans="1:25" s="7" customFormat="1" ht="15" customHeight="1" x14ac:dyDescent="0.25">
      <c r="A2" s="6"/>
      <c r="B2" s="89" t="str">
        <f>CONCATENATE("Number and percentage of public school female students with and without disabilities receiving ",LOWER(A7), " by race/ethnicity, disability status, and English proficiency, by state: School Year 2017-18")</f>
        <v>Number and percentage of public school female students with and without disabilities receiving expulsions with and without educational services by race/ethnicity, disability status, and English proficiency, by state: School Year 2017-18</v>
      </c>
      <c r="C2" s="89"/>
      <c r="D2" s="89"/>
      <c r="E2" s="89"/>
      <c r="F2" s="89"/>
      <c r="G2" s="89"/>
      <c r="H2" s="89"/>
      <c r="I2" s="89"/>
      <c r="J2" s="89"/>
      <c r="K2" s="89"/>
      <c r="L2" s="89"/>
      <c r="M2" s="89"/>
      <c r="N2" s="89"/>
      <c r="O2" s="89"/>
      <c r="P2" s="89"/>
      <c r="Q2" s="89"/>
      <c r="R2" s="89"/>
      <c r="S2" s="89"/>
      <c r="T2" s="89"/>
      <c r="U2" s="89"/>
      <c r="V2" s="89"/>
      <c r="W2" s="89"/>
    </row>
    <row r="3" spans="1:25" s="5" customFormat="1" ht="15" customHeight="1" thickBot="1" x14ac:dyDescent="0.3">
      <c r="A3" s="1"/>
      <c r="B3" s="8"/>
      <c r="C3" s="9"/>
      <c r="D3" s="9"/>
      <c r="E3" s="88"/>
      <c r="F3" s="9"/>
      <c r="G3" s="9"/>
      <c r="H3" s="9"/>
      <c r="I3" s="9"/>
      <c r="J3" s="9"/>
      <c r="K3" s="9"/>
      <c r="L3" s="9"/>
      <c r="M3" s="9"/>
      <c r="N3" s="9"/>
      <c r="O3" s="9"/>
      <c r="P3" s="9"/>
      <c r="Q3" s="9"/>
      <c r="R3" s="9"/>
      <c r="S3" s="9"/>
      <c r="T3" s="9"/>
      <c r="U3" s="9"/>
      <c r="V3" s="68"/>
      <c r="W3" s="4"/>
      <c r="X3" s="9"/>
      <c r="Y3" s="9"/>
    </row>
    <row r="4" spans="1:25" s="11" customFormat="1" ht="25.15" customHeight="1" x14ac:dyDescent="0.2">
      <c r="A4" s="10"/>
      <c r="B4" s="92" t="s">
        <v>0</v>
      </c>
      <c r="C4" s="94" t="s">
        <v>66</v>
      </c>
      <c r="D4" s="107" t="s">
        <v>80</v>
      </c>
      <c r="E4" s="108"/>
      <c r="F4" s="108"/>
      <c r="G4" s="108"/>
      <c r="H4" s="108"/>
      <c r="I4" s="108"/>
      <c r="J4" s="108"/>
      <c r="K4" s="108"/>
      <c r="L4" s="108"/>
      <c r="M4" s="108"/>
      <c r="N4" s="108"/>
      <c r="O4" s="108"/>
      <c r="P4" s="108"/>
      <c r="Q4" s="109"/>
      <c r="R4" s="96" t="s">
        <v>3</v>
      </c>
      <c r="S4" s="97"/>
      <c r="T4" s="96" t="s">
        <v>2</v>
      </c>
      <c r="U4" s="97"/>
      <c r="V4" s="96" t="s">
        <v>67</v>
      </c>
      <c r="W4" s="97"/>
      <c r="X4" s="90" t="s">
        <v>65</v>
      </c>
      <c r="Y4" s="100" t="s">
        <v>4</v>
      </c>
    </row>
    <row r="5" spans="1:25" s="11" customFormat="1" ht="25.15" customHeight="1" x14ac:dyDescent="0.2">
      <c r="A5" s="10"/>
      <c r="B5" s="93"/>
      <c r="C5" s="95"/>
      <c r="D5" s="102" t="s">
        <v>5</v>
      </c>
      <c r="E5" s="103"/>
      <c r="F5" s="104" t="s">
        <v>6</v>
      </c>
      <c r="G5" s="103"/>
      <c r="H5" s="105" t="s">
        <v>7</v>
      </c>
      <c r="I5" s="103"/>
      <c r="J5" s="105" t="s">
        <v>8</v>
      </c>
      <c r="K5" s="103"/>
      <c r="L5" s="105" t="s">
        <v>9</v>
      </c>
      <c r="M5" s="103"/>
      <c r="N5" s="105" t="s">
        <v>10</v>
      </c>
      <c r="O5" s="103"/>
      <c r="P5" s="105" t="s">
        <v>11</v>
      </c>
      <c r="Q5" s="106"/>
      <c r="R5" s="98"/>
      <c r="S5" s="99"/>
      <c r="T5" s="98"/>
      <c r="U5" s="99"/>
      <c r="V5" s="98"/>
      <c r="W5" s="99"/>
      <c r="X5" s="91"/>
      <c r="Y5" s="101"/>
    </row>
    <row r="6" spans="1:25" s="11" customFormat="1" ht="15" customHeight="1" thickBot="1" x14ac:dyDescent="0.25">
      <c r="A6" s="10"/>
      <c r="B6" s="12"/>
      <c r="C6" s="13"/>
      <c r="D6" s="14" t="s">
        <v>12</v>
      </c>
      <c r="E6" s="16" t="s">
        <v>13</v>
      </c>
      <c r="F6" s="17" t="s">
        <v>12</v>
      </c>
      <c r="G6" s="16" t="s">
        <v>13</v>
      </c>
      <c r="H6" s="17" t="s">
        <v>12</v>
      </c>
      <c r="I6" s="16" t="s">
        <v>13</v>
      </c>
      <c r="J6" s="17" t="s">
        <v>12</v>
      </c>
      <c r="K6" s="16" t="s">
        <v>13</v>
      </c>
      <c r="L6" s="17" t="s">
        <v>12</v>
      </c>
      <c r="M6" s="16" t="s">
        <v>13</v>
      </c>
      <c r="N6" s="17" t="s">
        <v>12</v>
      </c>
      <c r="O6" s="16" t="s">
        <v>13</v>
      </c>
      <c r="P6" s="17" t="s">
        <v>12</v>
      </c>
      <c r="Q6" s="18" t="s">
        <v>13</v>
      </c>
      <c r="R6" s="14" t="s">
        <v>12</v>
      </c>
      <c r="S6" s="15" t="s">
        <v>69</v>
      </c>
      <c r="T6" s="14" t="s">
        <v>12</v>
      </c>
      <c r="U6" s="15" t="s">
        <v>69</v>
      </c>
      <c r="V6" s="17" t="s">
        <v>12</v>
      </c>
      <c r="W6" s="15" t="s">
        <v>69</v>
      </c>
      <c r="X6" s="19"/>
      <c r="Y6" s="20"/>
    </row>
    <row r="7" spans="1:25" s="23" customFormat="1" ht="15" customHeight="1" x14ac:dyDescent="0.2">
      <c r="A7" s="21" t="s">
        <v>68</v>
      </c>
      <c r="B7" s="75" t="s">
        <v>73</v>
      </c>
      <c r="C7" s="51">
        <v>27710</v>
      </c>
      <c r="D7" s="58">
        <v>320</v>
      </c>
      <c r="E7" s="53">
        <v>1.1871</v>
      </c>
      <c r="F7" s="54">
        <v>166</v>
      </c>
      <c r="G7" s="53">
        <v>0.61580000000000001</v>
      </c>
      <c r="H7" s="54">
        <v>5517</v>
      </c>
      <c r="I7" s="53">
        <v>20.465900000000001</v>
      </c>
      <c r="J7" s="55">
        <v>11570</v>
      </c>
      <c r="K7" s="53">
        <v>42.920200000000001</v>
      </c>
      <c r="L7" s="56">
        <v>8231</v>
      </c>
      <c r="M7" s="53">
        <v>30.533999999999999</v>
      </c>
      <c r="N7" s="55">
        <v>57</v>
      </c>
      <c r="O7" s="53">
        <v>0.2114</v>
      </c>
      <c r="P7" s="56">
        <v>1096</v>
      </c>
      <c r="Q7" s="57">
        <v>4.0656999999999996</v>
      </c>
      <c r="R7" s="58">
        <v>4352</v>
      </c>
      <c r="S7" s="57">
        <v>15.705500000000001</v>
      </c>
      <c r="T7" s="52">
        <v>753</v>
      </c>
      <c r="U7" s="57">
        <v>2.7174</v>
      </c>
      <c r="V7" s="69">
        <v>1222</v>
      </c>
      <c r="W7" s="59">
        <v>4.41</v>
      </c>
      <c r="X7" s="60">
        <v>97632</v>
      </c>
      <c r="Y7" s="61">
        <v>99.988</v>
      </c>
    </row>
    <row r="8" spans="1:25" s="23" customFormat="1" ht="15" customHeight="1" x14ac:dyDescent="0.2">
      <c r="A8" s="21" t="s">
        <v>1</v>
      </c>
      <c r="B8" s="50" t="s">
        <v>15</v>
      </c>
      <c r="C8" s="36">
        <v>880</v>
      </c>
      <c r="D8" s="37">
        <v>1</v>
      </c>
      <c r="E8" s="39">
        <v>0.1149</v>
      </c>
      <c r="F8" s="41">
        <v>4</v>
      </c>
      <c r="G8" s="39">
        <v>0.45979999999999999</v>
      </c>
      <c r="H8" s="41">
        <v>20</v>
      </c>
      <c r="I8" s="39">
        <v>2.2989000000000002</v>
      </c>
      <c r="J8" s="41">
        <v>589</v>
      </c>
      <c r="K8" s="39">
        <v>67.701099999999997</v>
      </c>
      <c r="L8" s="45">
        <v>245</v>
      </c>
      <c r="M8" s="39">
        <v>28.161000000000001</v>
      </c>
      <c r="N8" s="41">
        <v>3</v>
      </c>
      <c r="O8" s="39">
        <v>0.3448</v>
      </c>
      <c r="P8" s="45">
        <v>8</v>
      </c>
      <c r="Q8" s="38">
        <v>0.91949999999999998</v>
      </c>
      <c r="R8" s="37">
        <v>110</v>
      </c>
      <c r="S8" s="38">
        <v>12.5</v>
      </c>
      <c r="T8" s="37">
        <v>10</v>
      </c>
      <c r="U8" s="38">
        <v>1.1364000000000001</v>
      </c>
      <c r="V8" s="70">
        <v>4</v>
      </c>
      <c r="W8" s="43">
        <v>0.45450000000000002</v>
      </c>
      <c r="X8" s="24">
        <v>1390</v>
      </c>
      <c r="Y8" s="25">
        <v>100</v>
      </c>
    </row>
    <row r="9" spans="1:25" s="23" customFormat="1" ht="15" customHeight="1" x14ac:dyDescent="0.2">
      <c r="A9" s="21" t="s">
        <v>1</v>
      </c>
      <c r="B9" s="62" t="s">
        <v>14</v>
      </c>
      <c r="C9" s="51">
        <v>15</v>
      </c>
      <c r="D9" s="64">
        <v>1</v>
      </c>
      <c r="E9" s="53">
        <v>6.6666999999999996</v>
      </c>
      <c r="F9" s="55">
        <v>2</v>
      </c>
      <c r="G9" s="53">
        <v>13.333299999999999</v>
      </c>
      <c r="H9" s="55">
        <v>1</v>
      </c>
      <c r="I9" s="53">
        <v>6.6666999999999996</v>
      </c>
      <c r="J9" s="54">
        <v>2</v>
      </c>
      <c r="K9" s="53">
        <v>13.333299999999999</v>
      </c>
      <c r="L9" s="63">
        <v>3</v>
      </c>
      <c r="M9" s="53">
        <v>20</v>
      </c>
      <c r="N9" s="54">
        <v>4</v>
      </c>
      <c r="O9" s="53">
        <v>26.666699999999999</v>
      </c>
      <c r="P9" s="63">
        <v>2</v>
      </c>
      <c r="Q9" s="57">
        <v>13.333299999999999</v>
      </c>
      <c r="R9" s="64">
        <v>0</v>
      </c>
      <c r="S9" s="57">
        <v>0</v>
      </c>
      <c r="T9" s="52">
        <v>0</v>
      </c>
      <c r="U9" s="57">
        <v>0</v>
      </c>
      <c r="V9" s="69">
        <v>4</v>
      </c>
      <c r="W9" s="59">
        <v>26.666699999999999</v>
      </c>
      <c r="X9" s="60">
        <v>506</v>
      </c>
      <c r="Y9" s="61">
        <v>100</v>
      </c>
    </row>
    <row r="10" spans="1:25" s="23" customFormat="1" ht="15" customHeight="1" x14ac:dyDescent="0.2">
      <c r="A10" s="21" t="s">
        <v>1</v>
      </c>
      <c r="B10" s="50" t="s">
        <v>17</v>
      </c>
      <c r="C10" s="36">
        <v>221</v>
      </c>
      <c r="D10" s="44">
        <v>17</v>
      </c>
      <c r="E10" s="39">
        <v>7.6923000000000004</v>
      </c>
      <c r="F10" s="41">
        <v>1</v>
      </c>
      <c r="G10" s="39">
        <v>0.45250000000000001</v>
      </c>
      <c r="H10" s="40">
        <v>113</v>
      </c>
      <c r="I10" s="39">
        <v>51.1312</v>
      </c>
      <c r="J10" s="40">
        <v>16</v>
      </c>
      <c r="K10" s="39">
        <v>7.2397999999999998</v>
      </c>
      <c r="L10" s="42">
        <v>64</v>
      </c>
      <c r="M10" s="39">
        <v>28.959</v>
      </c>
      <c r="N10" s="40">
        <v>0</v>
      </c>
      <c r="O10" s="39">
        <v>0</v>
      </c>
      <c r="P10" s="42">
        <v>10</v>
      </c>
      <c r="Q10" s="38">
        <v>4.5248999999999997</v>
      </c>
      <c r="R10" s="44">
        <v>70</v>
      </c>
      <c r="S10" s="38">
        <v>31.674199999999999</v>
      </c>
      <c r="T10" s="44">
        <v>0</v>
      </c>
      <c r="U10" s="38">
        <v>0</v>
      </c>
      <c r="V10" s="70">
        <v>4</v>
      </c>
      <c r="W10" s="43">
        <v>1.81</v>
      </c>
      <c r="X10" s="24">
        <v>2000</v>
      </c>
      <c r="Y10" s="25">
        <v>100</v>
      </c>
    </row>
    <row r="11" spans="1:25" s="23" customFormat="1" ht="15" customHeight="1" x14ac:dyDescent="0.2">
      <c r="A11" s="21" t="s">
        <v>1</v>
      </c>
      <c r="B11" s="62" t="s">
        <v>16</v>
      </c>
      <c r="C11" s="51">
        <v>426</v>
      </c>
      <c r="D11" s="64">
        <v>1</v>
      </c>
      <c r="E11" s="53">
        <v>0.2445</v>
      </c>
      <c r="F11" s="54">
        <v>0</v>
      </c>
      <c r="G11" s="53">
        <v>0</v>
      </c>
      <c r="H11" s="54">
        <v>25</v>
      </c>
      <c r="I11" s="53">
        <v>6.1124999999999998</v>
      </c>
      <c r="J11" s="54">
        <v>242</v>
      </c>
      <c r="K11" s="53">
        <v>59.168700000000001</v>
      </c>
      <c r="L11" s="63">
        <v>130</v>
      </c>
      <c r="M11" s="53">
        <v>31.785</v>
      </c>
      <c r="N11" s="54">
        <v>2</v>
      </c>
      <c r="O11" s="53">
        <v>0.48899999999999999</v>
      </c>
      <c r="P11" s="63">
        <v>9</v>
      </c>
      <c r="Q11" s="57">
        <v>2.2004999999999999</v>
      </c>
      <c r="R11" s="64">
        <v>52</v>
      </c>
      <c r="S11" s="57">
        <v>12.2066</v>
      </c>
      <c r="T11" s="52">
        <v>17</v>
      </c>
      <c r="U11" s="57">
        <v>3.9906000000000001</v>
      </c>
      <c r="V11" s="69">
        <v>21</v>
      </c>
      <c r="W11" s="59">
        <v>4.9295999999999998</v>
      </c>
      <c r="X11" s="60">
        <v>1088</v>
      </c>
      <c r="Y11" s="61">
        <v>100</v>
      </c>
    </row>
    <row r="12" spans="1:25" s="23" customFormat="1" ht="15" customHeight="1" x14ac:dyDescent="0.2">
      <c r="A12" s="21" t="s">
        <v>1</v>
      </c>
      <c r="B12" s="50" t="s">
        <v>18</v>
      </c>
      <c r="C12" s="36">
        <v>1606</v>
      </c>
      <c r="D12" s="44">
        <v>24</v>
      </c>
      <c r="E12" s="39">
        <v>1.518</v>
      </c>
      <c r="F12" s="41">
        <v>28</v>
      </c>
      <c r="G12" s="39">
        <v>1.7709999999999999</v>
      </c>
      <c r="H12" s="41">
        <v>862</v>
      </c>
      <c r="I12" s="39">
        <v>54.522500000000001</v>
      </c>
      <c r="J12" s="40">
        <v>242</v>
      </c>
      <c r="K12" s="39">
        <v>15.306800000000001</v>
      </c>
      <c r="L12" s="45">
        <v>346</v>
      </c>
      <c r="M12" s="39">
        <v>21.885000000000002</v>
      </c>
      <c r="N12" s="40">
        <v>10</v>
      </c>
      <c r="O12" s="39">
        <v>0.63249999999999995</v>
      </c>
      <c r="P12" s="45">
        <v>69</v>
      </c>
      <c r="Q12" s="38">
        <v>4.3643000000000001</v>
      </c>
      <c r="R12" s="44">
        <v>303</v>
      </c>
      <c r="S12" s="38">
        <v>18.866700000000002</v>
      </c>
      <c r="T12" s="37">
        <v>25</v>
      </c>
      <c r="U12" s="38">
        <v>1.5567</v>
      </c>
      <c r="V12" s="70">
        <v>228</v>
      </c>
      <c r="W12" s="43">
        <v>14.1968</v>
      </c>
      <c r="X12" s="24">
        <v>10121</v>
      </c>
      <c r="Y12" s="25">
        <v>100</v>
      </c>
    </row>
    <row r="13" spans="1:25" s="23" customFormat="1" ht="15" customHeight="1" x14ac:dyDescent="0.2">
      <c r="A13" s="21" t="s">
        <v>1</v>
      </c>
      <c r="B13" s="62" t="s">
        <v>19</v>
      </c>
      <c r="C13" s="51">
        <v>258</v>
      </c>
      <c r="D13" s="52">
        <v>7</v>
      </c>
      <c r="E13" s="53">
        <v>2.7559</v>
      </c>
      <c r="F13" s="55">
        <v>5</v>
      </c>
      <c r="G13" s="53">
        <v>1.9684999999999999</v>
      </c>
      <c r="H13" s="54">
        <v>112</v>
      </c>
      <c r="I13" s="53">
        <v>44.094499999999996</v>
      </c>
      <c r="J13" s="54">
        <v>25</v>
      </c>
      <c r="K13" s="53">
        <v>9.8424999999999994</v>
      </c>
      <c r="L13" s="56">
        <v>91</v>
      </c>
      <c r="M13" s="53">
        <v>35.826999999999998</v>
      </c>
      <c r="N13" s="54">
        <v>0</v>
      </c>
      <c r="O13" s="53">
        <v>0</v>
      </c>
      <c r="P13" s="56">
        <v>14</v>
      </c>
      <c r="Q13" s="57">
        <v>5.5118</v>
      </c>
      <c r="R13" s="52">
        <v>39</v>
      </c>
      <c r="S13" s="57">
        <v>15.116300000000001</v>
      </c>
      <c r="T13" s="52">
        <v>4</v>
      </c>
      <c r="U13" s="57">
        <v>1.5504</v>
      </c>
      <c r="V13" s="69">
        <v>16</v>
      </c>
      <c r="W13" s="59">
        <v>6.2016</v>
      </c>
      <c r="X13" s="60">
        <v>1908</v>
      </c>
      <c r="Y13" s="61">
        <v>100</v>
      </c>
    </row>
    <row r="14" spans="1:25" s="23" customFormat="1" ht="15" customHeight="1" x14ac:dyDescent="0.2">
      <c r="A14" s="21" t="s">
        <v>1</v>
      </c>
      <c r="B14" s="50" t="s">
        <v>20</v>
      </c>
      <c r="C14" s="46">
        <v>216</v>
      </c>
      <c r="D14" s="44">
        <v>0</v>
      </c>
      <c r="E14" s="39">
        <v>0</v>
      </c>
      <c r="F14" s="40">
        <v>3</v>
      </c>
      <c r="G14" s="39">
        <v>1.4286000000000001</v>
      </c>
      <c r="H14" s="40">
        <v>60</v>
      </c>
      <c r="I14" s="39">
        <v>28.571400000000001</v>
      </c>
      <c r="J14" s="41">
        <v>74</v>
      </c>
      <c r="K14" s="39">
        <v>35.238100000000003</v>
      </c>
      <c r="L14" s="42">
        <v>65</v>
      </c>
      <c r="M14" s="39">
        <v>30.952000000000002</v>
      </c>
      <c r="N14" s="41">
        <v>0</v>
      </c>
      <c r="O14" s="39">
        <v>0</v>
      </c>
      <c r="P14" s="42">
        <v>8</v>
      </c>
      <c r="Q14" s="38">
        <v>3.8094999999999999</v>
      </c>
      <c r="R14" s="44">
        <v>30</v>
      </c>
      <c r="S14" s="38">
        <v>13.8889</v>
      </c>
      <c r="T14" s="37">
        <v>6</v>
      </c>
      <c r="U14" s="38">
        <v>2.7778</v>
      </c>
      <c r="V14" s="70">
        <v>7</v>
      </c>
      <c r="W14" s="43">
        <v>3.2406999999999999</v>
      </c>
      <c r="X14" s="24">
        <v>1214</v>
      </c>
      <c r="Y14" s="25">
        <v>100</v>
      </c>
    </row>
    <row r="15" spans="1:25" s="23" customFormat="1" ht="15" customHeight="1" x14ac:dyDescent="0.2">
      <c r="A15" s="21" t="s">
        <v>1</v>
      </c>
      <c r="B15" s="62" t="s">
        <v>22</v>
      </c>
      <c r="C15" s="65">
        <v>37</v>
      </c>
      <c r="D15" s="64">
        <v>0</v>
      </c>
      <c r="E15" s="53">
        <v>0</v>
      </c>
      <c r="F15" s="55">
        <v>0</v>
      </c>
      <c r="G15" s="53">
        <v>0</v>
      </c>
      <c r="H15" s="54">
        <v>5</v>
      </c>
      <c r="I15" s="53">
        <v>13.8889</v>
      </c>
      <c r="J15" s="55">
        <v>21</v>
      </c>
      <c r="K15" s="53">
        <v>58.333300000000001</v>
      </c>
      <c r="L15" s="56">
        <v>9</v>
      </c>
      <c r="M15" s="53">
        <v>25</v>
      </c>
      <c r="N15" s="55">
        <v>0</v>
      </c>
      <c r="O15" s="53">
        <v>0</v>
      </c>
      <c r="P15" s="56">
        <v>1</v>
      </c>
      <c r="Q15" s="57">
        <v>2.7778</v>
      </c>
      <c r="R15" s="64">
        <v>10</v>
      </c>
      <c r="S15" s="57">
        <v>27.027000000000001</v>
      </c>
      <c r="T15" s="52">
        <v>1</v>
      </c>
      <c r="U15" s="57">
        <v>2.7027000000000001</v>
      </c>
      <c r="V15" s="69">
        <v>0</v>
      </c>
      <c r="W15" s="59">
        <v>0</v>
      </c>
      <c r="X15" s="60">
        <v>231</v>
      </c>
      <c r="Y15" s="61">
        <v>100</v>
      </c>
    </row>
    <row r="16" spans="1:25" s="23" customFormat="1" ht="15" customHeight="1" x14ac:dyDescent="0.2">
      <c r="A16" s="21" t="s">
        <v>1</v>
      </c>
      <c r="B16" s="50" t="s">
        <v>21</v>
      </c>
      <c r="C16" s="46">
        <v>17</v>
      </c>
      <c r="D16" s="37">
        <v>0</v>
      </c>
      <c r="E16" s="39">
        <v>0</v>
      </c>
      <c r="F16" s="40">
        <v>0</v>
      </c>
      <c r="G16" s="39">
        <v>0</v>
      </c>
      <c r="H16" s="41">
        <v>3</v>
      </c>
      <c r="I16" s="39">
        <v>17.647099999999998</v>
      </c>
      <c r="J16" s="40">
        <v>14</v>
      </c>
      <c r="K16" s="39">
        <v>82.352900000000005</v>
      </c>
      <c r="L16" s="42">
        <v>0</v>
      </c>
      <c r="M16" s="39">
        <v>0</v>
      </c>
      <c r="N16" s="40">
        <v>0</v>
      </c>
      <c r="O16" s="39">
        <v>0</v>
      </c>
      <c r="P16" s="42">
        <v>0</v>
      </c>
      <c r="Q16" s="38">
        <v>0</v>
      </c>
      <c r="R16" s="37">
        <v>4</v>
      </c>
      <c r="S16" s="38">
        <v>23.529399999999999</v>
      </c>
      <c r="T16" s="44">
        <v>0</v>
      </c>
      <c r="U16" s="38">
        <v>0</v>
      </c>
      <c r="V16" s="70">
        <v>0</v>
      </c>
      <c r="W16" s="43">
        <v>0</v>
      </c>
      <c r="X16" s="24">
        <v>228</v>
      </c>
      <c r="Y16" s="25">
        <v>100</v>
      </c>
    </row>
    <row r="17" spans="1:25" s="23" customFormat="1" ht="15" customHeight="1" x14ac:dyDescent="0.2">
      <c r="A17" s="21" t="s">
        <v>1</v>
      </c>
      <c r="B17" s="62" t="s">
        <v>23</v>
      </c>
      <c r="C17" s="51">
        <v>1802</v>
      </c>
      <c r="D17" s="52">
        <v>4</v>
      </c>
      <c r="E17" s="53">
        <v>0.22270000000000001</v>
      </c>
      <c r="F17" s="55">
        <v>10</v>
      </c>
      <c r="G17" s="53">
        <v>0.55679999999999996</v>
      </c>
      <c r="H17" s="55">
        <v>366</v>
      </c>
      <c r="I17" s="53">
        <v>20.378599999999999</v>
      </c>
      <c r="J17" s="55">
        <v>804</v>
      </c>
      <c r="K17" s="53">
        <v>44.766100000000002</v>
      </c>
      <c r="L17" s="63">
        <v>536</v>
      </c>
      <c r="M17" s="53">
        <v>29.844000000000001</v>
      </c>
      <c r="N17" s="55">
        <v>3</v>
      </c>
      <c r="O17" s="53">
        <v>0.16700000000000001</v>
      </c>
      <c r="P17" s="63">
        <v>73</v>
      </c>
      <c r="Q17" s="57">
        <v>4.0646000000000004</v>
      </c>
      <c r="R17" s="52">
        <v>13</v>
      </c>
      <c r="S17" s="57">
        <v>0.72140000000000004</v>
      </c>
      <c r="T17" s="52">
        <v>6</v>
      </c>
      <c r="U17" s="57">
        <v>0.33300000000000002</v>
      </c>
      <c r="V17" s="69">
        <v>56</v>
      </c>
      <c r="W17" s="59">
        <v>3.1076999999999999</v>
      </c>
      <c r="X17" s="60">
        <v>3976</v>
      </c>
      <c r="Y17" s="61">
        <v>100</v>
      </c>
    </row>
    <row r="18" spans="1:25" s="23" customFormat="1" ht="15" customHeight="1" x14ac:dyDescent="0.2">
      <c r="A18" s="21" t="s">
        <v>1</v>
      </c>
      <c r="B18" s="50" t="s">
        <v>24</v>
      </c>
      <c r="C18" s="36">
        <v>2156</v>
      </c>
      <c r="D18" s="44">
        <v>4</v>
      </c>
      <c r="E18" s="39">
        <v>0.18920000000000001</v>
      </c>
      <c r="F18" s="41">
        <v>18</v>
      </c>
      <c r="G18" s="39">
        <v>0.85150000000000003</v>
      </c>
      <c r="H18" s="41">
        <v>158</v>
      </c>
      <c r="I18" s="39">
        <v>7.4740000000000002</v>
      </c>
      <c r="J18" s="41">
        <v>1356</v>
      </c>
      <c r="K18" s="39">
        <v>64.143799999999999</v>
      </c>
      <c r="L18" s="42">
        <v>505</v>
      </c>
      <c r="M18" s="39">
        <v>23.888000000000002</v>
      </c>
      <c r="N18" s="41">
        <v>1</v>
      </c>
      <c r="O18" s="39" t="s">
        <v>79</v>
      </c>
      <c r="P18" s="42">
        <v>72</v>
      </c>
      <c r="Q18" s="38">
        <v>3.4058999999999999</v>
      </c>
      <c r="R18" s="44">
        <v>325</v>
      </c>
      <c r="S18" s="38">
        <v>15.074199999999999</v>
      </c>
      <c r="T18" s="44">
        <v>42</v>
      </c>
      <c r="U18" s="38">
        <v>1.9480999999999999</v>
      </c>
      <c r="V18" s="70">
        <v>33</v>
      </c>
      <c r="W18" s="43">
        <v>1.5306</v>
      </c>
      <c r="X18" s="24">
        <v>2416</v>
      </c>
      <c r="Y18" s="25">
        <v>100</v>
      </c>
    </row>
    <row r="19" spans="1:25" s="23" customFormat="1" ht="15" customHeight="1" x14ac:dyDescent="0.2">
      <c r="A19" s="21" t="s">
        <v>1</v>
      </c>
      <c r="B19" s="62" t="s">
        <v>25</v>
      </c>
      <c r="C19" s="51">
        <v>2</v>
      </c>
      <c r="D19" s="52">
        <v>0</v>
      </c>
      <c r="E19" s="53">
        <v>0</v>
      </c>
      <c r="F19" s="54">
        <v>0</v>
      </c>
      <c r="G19" s="53">
        <v>0</v>
      </c>
      <c r="H19" s="54">
        <v>0</v>
      </c>
      <c r="I19" s="53">
        <v>0</v>
      </c>
      <c r="J19" s="54">
        <v>0</v>
      </c>
      <c r="K19" s="53">
        <v>0</v>
      </c>
      <c r="L19" s="56">
        <v>1</v>
      </c>
      <c r="M19" s="53">
        <v>50</v>
      </c>
      <c r="N19" s="54">
        <v>1</v>
      </c>
      <c r="O19" s="53">
        <v>50</v>
      </c>
      <c r="P19" s="56">
        <v>0</v>
      </c>
      <c r="Q19" s="57">
        <v>0</v>
      </c>
      <c r="R19" s="52">
        <v>0</v>
      </c>
      <c r="S19" s="57">
        <v>0</v>
      </c>
      <c r="T19" s="52">
        <v>0</v>
      </c>
      <c r="U19" s="57">
        <v>0</v>
      </c>
      <c r="V19" s="69">
        <v>0</v>
      </c>
      <c r="W19" s="59">
        <v>0</v>
      </c>
      <c r="X19" s="60">
        <v>292</v>
      </c>
      <c r="Y19" s="61">
        <v>100</v>
      </c>
    </row>
    <row r="20" spans="1:25" s="23" customFormat="1" ht="15" customHeight="1" x14ac:dyDescent="0.2">
      <c r="A20" s="21" t="s">
        <v>1</v>
      </c>
      <c r="B20" s="50" t="s">
        <v>27</v>
      </c>
      <c r="C20" s="46">
        <v>142</v>
      </c>
      <c r="D20" s="44">
        <v>2</v>
      </c>
      <c r="E20" s="39">
        <v>1.4184000000000001</v>
      </c>
      <c r="F20" s="40">
        <v>3</v>
      </c>
      <c r="G20" s="39">
        <v>2.1276999999999999</v>
      </c>
      <c r="H20" s="40">
        <v>47</v>
      </c>
      <c r="I20" s="39">
        <v>33.333300000000001</v>
      </c>
      <c r="J20" s="40">
        <v>2</v>
      </c>
      <c r="K20" s="39">
        <v>1.4184000000000001</v>
      </c>
      <c r="L20" s="42">
        <v>86</v>
      </c>
      <c r="M20" s="39">
        <v>60.993000000000002</v>
      </c>
      <c r="N20" s="40">
        <v>0</v>
      </c>
      <c r="O20" s="39">
        <v>0</v>
      </c>
      <c r="P20" s="42">
        <v>1</v>
      </c>
      <c r="Q20" s="38">
        <v>0.70920000000000005</v>
      </c>
      <c r="R20" s="44">
        <v>12</v>
      </c>
      <c r="S20" s="38">
        <v>8.4506999999999994</v>
      </c>
      <c r="T20" s="44">
        <v>1</v>
      </c>
      <c r="U20" s="38">
        <v>0.70420000000000005</v>
      </c>
      <c r="V20" s="70">
        <v>11</v>
      </c>
      <c r="W20" s="43">
        <v>7.7465000000000002</v>
      </c>
      <c r="X20" s="24">
        <v>725</v>
      </c>
      <c r="Y20" s="25">
        <v>100</v>
      </c>
    </row>
    <row r="21" spans="1:25" s="23" customFormat="1" ht="15" customHeight="1" x14ac:dyDescent="0.2">
      <c r="A21" s="21" t="s">
        <v>1</v>
      </c>
      <c r="B21" s="62" t="s">
        <v>28</v>
      </c>
      <c r="C21" s="51">
        <v>599</v>
      </c>
      <c r="D21" s="52">
        <v>1</v>
      </c>
      <c r="E21" s="53">
        <v>0.16950000000000001</v>
      </c>
      <c r="F21" s="54">
        <v>5</v>
      </c>
      <c r="G21" s="53">
        <v>0.84750000000000003</v>
      </c>
      <c r="H21" s="54">
        <v>85</v>
      </c>
      <c r="I21" s="53">
        <v>14.4068</v>
      </c>
      <c r="J21" s="54">
        <v>305</v>
      </c>
      <c r="K21" s="53">
        <v>51.694899999999997</v>
      </c>
      <c r="L21" s="63">
        <v>153</v>
      </c>
      <c r="M21" s="53">
        <v>25.931999999999999</v>
      </c>
      <c r="N21" s="54">
        <v>0</v>
      </c>
      <c r="O21" s="53">
        <v>0</v>
      </c>
      <c r="P21" s="63">
        <v>41</v>
      </c>
      <c r="Q21" s="57">
        <v>6.9492000000000003</v>
      </c>
      <c r="R21" s="52">
        <v>98</v>
      </c>
      <c r="S21" s="57">
        <v>16.360600000000002</v>
      </c>
      <c r="T21" s="64">
        <v>9</v>
      </c>
      <c r="U21" s="57">
        <v>1.5024999999999999</v>
      </c>
      <c r="V21" s="69">
        <v>18</v>
      </c>
      <c r="W21" s="59">
        <v>3.0049999999999999</v>
      </c>
      <c r="X21" s="60">
        <v>4145</v>
      </c>
      <c r="Y21" s="61">
        <v>100</v>
      </c>
    </row>
    <row r="22" spans="1:25" s="23" customFormat="1" ht="15" customHeight="1" x14ac:dyDescent="0.2">
      <c r="A22" s="21" t="s">
        <v>1</v>
      </c>
      <c r="B22" s="50" t="s">
        <v>29</v>
      </c>
      <c r="C22" s="36">
        <v>1390</v>
      </c>
      <c r="D22" s="44">
        <v>0</v>
      </c>
      <c r="E22" s="39">
        <v>0</v>
      </c>
      <c r="F22" s="41">
        <v>3</v>
      </c>
      <c r="G22" s="39">
        <v>0.21909999999999999</v>
      </c>
      <c r="H22" s="41">
        <v>121</v>
      </c>
      <c r="I22" s="39">
        <v>8.8385999999999996</v>
      </c>
      <c r="J22" s="41">
        <v>416</v>
      </c>
      <c r="K22" s="39">
        <v>30.3871</v>
      </c>
      <c r="L22" s="45">
        <v>740</v>
      </c>
      <c r="M22" s="39">
        <v>54.054000000000002</v>
      </c>
      <c r="N22" s="41">
        <v>1</v>
      </c>
      <c r="O22" s="39">
        <v>7.2999999999999995E-2</v>
      </c>
      <c r="P22" s="45">
        <v>88</v>
      </c>
      <c r="Q22" s="38">
        <v>6.4279999999999999</v>
      </c>
      <c r="R22" s="44">
        <v>200</v>
      </c>
      <c r="S22" s="38">
        <v>14.388500000000001</v>
      </c>
      <c r="T22" s="37">
        <v>21</v>
      </c>
      <c r="U22" s="38">
        <v>1.5107999999999999</v>
      </c>
      <c r="V22" s="70">
        <v>42</v>
      </c>
      <c r="W22" s="43">
        <v>3.0215999999999998</v>
      </c>
      <c r="X22" s="24">
        <v>1886</v>
      </c>
      <c r="Y22" s="25">
        <v>100</v>
      </c>
    </row>
    <row r="23" spans="1:25" s="23" customFormat="1" ht="15" customHeight="1" x14ac:dyDescent="0.2">
      <c r="A23" s="21" t="s">
        <v>1</v>
      </c>
      <c r="B23" s="62" t="s">
        <v>26</v>
      </c>
      <c r="C23" s="51">
        <v>169</v>
      </c>
      <c r="D23" s="64">
        <v>4</v>
      </c>
      <c r="E23" s="53">
        <v>2.3809999999999998</v>
      </c>
      <c r="F23" s="54">
        <v>0</v>
      </c>
      <c r="G23" s="53">
        <v>0</v>
      </c>
      <c r="H23" s="54">
        <v>16</v>
      </c>
      <c r="I23" s="53">
        <v>9.5237999999999996</v>
      </c>
      <c r="J23" s="54">
        <v>64</v>
      </c>
      <c r="K23" s="53">
        <v>38.095199999999998</v>
      </c>
      <c r="L23" s="63">
        <v>65</v>
      </c>
      <c r="M23" s="53">
        <v>38.69</v>
      </c>
      <c r="N23" s="54">
        <v>1</v>
      </c>
      <c r="O23" s="53">
        <v>0.59519999999999995</v>
      </c>
      <c r="P23" s="63">
        <v>18</v>
      </c>
      <c r="Q23" s="57">
        <v>10.7143</v>
      </c>
      <c r="R23" s="64">
        <v>35</v>
      </c>
      <c r="S23" s="57">
        <v>20.710100000000001</v>
      </c>
      <c r="T23" s="52">
        <v>1</v>
      </c>
      <c r="U23" s="57">
        <v>0.5917</v>
      </c>
      <c r="V23" s="69">
        <v>0</v>
      </c>
      <c r="W23" s="59">
        <v>0</v>
      </c>
      <c r="X23" s="60">
        <v>1343</v>
      </c>
      <c r="Y23" s="61">
        <v>100</v>
      </c>
    </row>
    <row r="24" spans="1:25" s="23" customFormat="1" ht="15" customHeight="1" x14ac:dyDescent="0.2">
      <c r="A24" s="21" t="s">
        <v>1</v>
      </c>
      <c r="B24" s="50" t="s">
        <v>30</v>
      </c>
      <c r="C24" s="36">
        <v>109</v>
      </c>
      <c r="D24" s="44">
        <v>1</v>
      </c>
      <c r="E24" s="39">
        <v>0.91739999999999999</v>
      </c>
      <c r="F24" s="41">
        <v>0</v>
      </c>
      <c r="G24" s="39">
        <v>0</v>
      </c>
      <c r="H24" s="41">
        <v>20</v>
      </c>
      <c r="I24" s="39">
        <v>18.348600000000001</v>
      </c>
      <c r="J24" s="41">
        <v>20</v>
      </c>
      <c r="K24" s="39">
        <v>18.348600000000001</v>
      </c>
      <c r="L24" s="45">
        <v>61</v>
      </c>
      <c r="M24" s="39">
        <v>55.963000000000001</v>
      </c>
      <c r="N24" s="41">
        <v>0</v>
      </c>
      <c r="O24" s="39">
        <v>0</v>
      </c>
      <c r="P24" s="45">
        <v>7</v>
      </c>
      <c r="Q24" s="38">
        <v>6.4219999999999997</v>
      </c>
      <c r="R24" s="44">
        <v>16</v>
      </c>
      <c r="S24" s="38">
        <v>14.678900000000001</v>
      </c>
      <c r="T24" s="44">
        <v>0</v>
      </c>
      <c r="U24" s="38">
        <v>0</v>
      </c>
      <c r="V24" s="70">
        <v>11</v>
      </c>
      <c r="W24" s="43">
        <v>10.091699999999999</v>
      </c>
      <c r="X24" s="24">
        <v>1350</v>
      </c>
      <c r="Y24" s="25">
        <v>100</v>
      </c>
    </row>
    <row r="25" spans="1:25" s="23" customFormat="1" ht="15" customHeight="1" x14ac:dyDescent="0.2">
      <c r="A25" s="21" t="s">
        <v>1</v>
      </c>
      <c r="B25" s="62" t="s">
        <v>31</v>
      </c>
      <c r="C25" s="65">
        <v>236</v>
      </c>
      <c r="D25" s="52">
        <v>0</v>
      </c>
      <c r="E25" s="53">
        <v>0</v>
      </c>
      <c r="F25" s="54">
        <v>0</v>
      </c>
      <c r="G25" s="53">
        <v>0</v>
      </c>
      <c r="H25" s="55">
        <v>7</v>
      </c>
      <c r="I25" s="53">
        <v>2.9786999999999999</v>
      </c>
      <c r="J25" s="54">
        <v>82</v>
      </c>
      <c r="K25" s="53">
        <v>34.893599999999999</v>
      </c>
      <c r="L25" s="63">
        <v>135</v>
      </c>
      <c r="M25" s="53">
        <v>57.447000000000003</v>
      </c>
      <c r="N25" s="54">
        <v>0</v>
      </c>
      <c r="O25" s="53">
        <v>0</v>
      </c>
      <c r="P25" s="63">
        <v>11</v>
      </c>
      <c r="Q25" s="57">
        <v>4.6809000000000003</v>
      </c>
      <c r="R25" s="52">
        <v>35</v>
      </c>
      <c r="S25" s="57">
        <v>14.830500000000001</v>
      </c>
      <c r="T25" s="52">
        <v>1</v>
      </c>
      <c r="U25" s="57">
        <v>0.42370000000000002</v>
      </c>
      <c r="V25" s="69">
        <v>0</v>
      </c>
      <c r="W25" s="59">
        <v>0</v>
      </c>
      <c r="X25" s="60">
        <v>1401</v>
      </c>
      <c r="Y25" s="61">
        <v>100</v>
      </c>
    </row>
    <row r="26" spans="1:25" s="23" customFormat="1" ht="15" customHeight="1" x14ac:dyDescent="0.2">
      <c r="A26" s="21" t="s">
        <v>1</v>
      </c>
      <c r="B26" s="50" t="s">
        <v>32</v>
      </c>
      <c r="C26" s="36">
        <v>1688</v>
      </c>
      <c r="D26" s="37">
        <v>6</v>
      </c>
      <c r="E26" s="39">
        <v>0.38829999999999998</v>
      </c>
      <c r="F26" s="41">
        <v>2</v>
      </c>
      <c r="G26" s="39">
        <v>0.12939999999999999</v>
      </c>
      <c r="H26" s="41">
        <v>32</v>
      </c>
      <c r="I26" s="39">
        <v>2.0712000000000002</v>
      </c>
      <c r="J26" s="40">
        <v>1160</v>
      </c>
      <c r="K26" s="39">
        <v>75.0809</v>
      </c>
      <c r="L26" s="45">
        <v>308</v>
      </c>
      <c r="M26" s="39">
        <v>19.934999999999999</v>
      </c>
      <c r="N26" s="40">
        <v>1</v>
      </c>
      <c r="O26" s="39">
        <v>6.4699999999999994E-2</v>
      </c>
      <c r="P26" s="45">
        <v>36</v>
      </c>
      <c r="Q26" s="38">
        <v>2.3300999999999998</v>
      </c>
      <c r="R26" s="37">
        <v>184</v>
      </c>
      <c r="S26" s="38">
        <v>10.900499999999999</v>
      </c>
      <c r="T26" s="37">
        <v>143</v>
      </c>
      <c r="U26" s="38">
        <v>8.4716000000000005</v>
      </c>
      <c r="V26" s="70">
        <v>11</v>
      </c>
      <c r="W26" s="43">
        <v>0.65169999999999995</v>
      </c>
      <c r="X26" s="24">
        <v>1365</v>
      </c>
      <c r="Y26" s="25">
        <v>100</v>
      </c>
    </row>
    <row r="27" spans="1:25" s="23" customFormat="1" ht="15" customHeight="1" x14ac:dyDescent="0.2">
      <c r="A27" s="21" t="s">
        <v>1</v>
      </c>
      <c r="B27" s="62" t="s">
        <v>35</v>
      </c>
      <c r="C27" s="65">
        <v>25</v>
      </c>
      <c r="D27" s="64">
        <v>0</v>
      </c>
      <c r="E27" s="53">
        <v>0</v>
      </c>
      <c r="F27" s="54">
        <v>0</v>
      </c>
      <c r="G27" s="53">
        <v>0</v>
      </c>
      <c r="H27" s="55">
        <v>0</v>
      </c>
      <c r="I27" s="53">
        <v>0</v>
      </c>
      <c r="J27" s="54">
        <v>1</v>
      </c>
      <c r="K27" s="53">
        <v>4</v>
      </c>
      <c r="L27" s="63">
        <v>23</v>
      </c>
      <c r="M27" s="53">
        <v>92</v>
      </c>
      <c r="N27" s="54">
        <v>0</v>
      </c>
      <c r="O27" s="53">
        <v>0</v>
      </c>
      <c r="P27" s="63">
        <v>1</v>
      </c>
      <c r="Q27" s="57">
        <v>4</v>
      </c>
      <c r="R27" s="64">
        <v>5</v>
      </c>
      <c r="S27" s="57">
        <v>20</v>
      </c>
      <c r="T27" s="64">
        <v>0</v>
      </c>
      <c r="U27" s="57">
        <v>0</v>
      </c>
      <c r="V27" s="69">
        <v>0</v>
      </c>
      <c r="W27" s="59">
        <v>0</v>
      </c>
      <c r="X27" s="60">
        <v>579</v>
      </c>
      <c r="Y27" s="61">
        <v>100</v>
      </c>
    </row>
    <row r="28" spans="1:25" s="23" customFormat="1" ht="15" customHeight="1" x14ac:dyDescent="0.2">
      <c r="A28" s="21" t="s">
        <v>1</v>
      </c>
      <c r="B28" s="50" t="s">
        <v>34</v>
      </c>
      <c r="C28" s="46">
        <v>101</v>
      </c>
      <c r="D28" s="37">
        <v>0</v>
      </c>
      <c r="E28" s="39">
        <v>0</v>
      </c>
      <c r="F28" s="41">
        <v>0</v>
      </c>
      <c r="G28" s="39">
        <v>0</v>
      </c>
      <c r="H28" s="40">
        <v>5</v>
      </c>
      <c r="I28" s="39">
        <v>5.3190999999999997</v>
      </c>
      <c r="J28" s="41">
        <v>55</v>
      </c>
      <c r="K28" s="39">
        <v>58.510599999999997</v>
      </c>
      <c r="L28" s="42">
        <v>26</v>
      </c>
      <c r="M28" s="39">
        <v>27.66</v>
      </c>
      <c r="N28" s="41">
        <v>0</v>
      </c>
      <c r="O28" s="39">
        <v>0</v>
      </c>
      <c r="P28" s="42">
        <v>8</v>
      </c>
      <c r="Q28" s="38">
        <v>8.5106000000000002</v>
      </c>
      <c r="R28" s="37">
        <v>19</v>
      </c>
      <c r="S28" s="38">
        <v>18.811900000000001</v>
      </c>
      <c r="T28" s="44">
        <v>7</v>
      </c>
      <c r="U28" s="38">
        <v>6.9306999999999999</v>
      </c>
      <c r="V28" s="70">
        <v>0</v>
      </c>
      <c r="W28" s="43">
        <v>0</v>
      </c>
      <c r="X28" s="24">
        <v>1414</v>
      </c>
      <c r="Y28" s="25">
        <v>100</v>
      </c>
    </row>
    <row r="29" spans="1:25" s="23" customFormat="1" ht="15" customHeight="1" x14ac:dyDescent="0.2">
      <c r="A29" s="21" t="s">
        <v>1</v>
      </c>
      <c r="B29" s="62" t="s">
        <v>33</v>
      </c>
      <c r="C29" s="51">
        <v>129</v>
      </c>
      <c r="D29" s="52">
        <v>2</v>
      </c>
      <c r="E29" s="53">
        <v>1.6529</v>
      </c>
      <c r="F29" s="54">
        <v>1</v>
      </c>
      <c r="G29" s="53">
        <v>0.82640000000000002</v>
      </c>
      <c r="H29" s="55">
        <v>47</v>
      </c>
      <c r="I29" s="53">
        <v>38.843000000000004</v>
      </c>
      <c r="J29" s="54">
        <v>27</v>
      </c>
      <c r="K29" s="53">
        <v>22.314</v>
      </c>
      <c r="L29" s="63">
        <v>27</v>
      </c>
      <c r="M29" s="53">
        <v>22.314</v>
      </c>
      <c r="N29" s="54">
        <v>0</v>
      </c>
      <c r="O29" s="53">
        <v>0</v>
      </c>
      <c r="P29" s="63">
        <v>17</v>
      </c>
      <c r="Q29" s="57">
        <v>14.0496</v>
      </c>
      <c r="R29" s="52">
        <v>44</v>
      </c>
      <c r="S29" s="57">
        <v>34.108499999999999</v>
      </c>
      <c r="T29" s="52">
        <v>8</v>
      </c>
      <c r="U29" s="57">
        <v>6.2016</v>
      </c>
      <c r="V29" s="69">
        <v>14</v>
      </c>
      <c r="W29" s="59">
        <v>10.8527</v>
      </c>
      <c r="X29" s="60">
        <v>1870</v>
      </c>
      <c r="Y29" s="61">
        <v>99.412000000000006</v>
      </c>
    </row>
    <row r="30" spans="1:25" s="23" customFormat="1" ht="15" customHeight="1" x14ac:dyDescent="0.2">
      <c r="A30" s="21" t="s">
        <v>1</v>
      </c>
      <c r="B30" s="50" t="s">
        <v>36</v>
      </c>
      <c r="C30" s="36">
        <v>322</v>
      </c>
      <c r="D30" s="37">
        <v>17</v>
      </c>
      <c r="E30" s="39">
        <v>5.2960000000000003</v>
      </c>
      <c r="F30" s="41">
        <v>4</v>
      </c>
      <c r="G30" s="39">
        <v>1.2461</v>
      </c>
      <c r="H30" s="41">
        <v>33</v>
      </c>
      <c r="I30" s="39">
        <v>10.2804</v>
      </c>
      <c r="J30" s="41">
        <v>79</v>
      </c>
      <c r="K30" s="39">
        <v>24.610600000000002</v>
      </c>
      <c r="L30" s="42">
        <v>178</v>
      </c>
      <c r="M30" s="39">
        <v>55.451999999999998</v>
      </c>
      <c r="N30" s="41">
        <v>0</v>
      </c>
      <c r="O30" s="39">
        <v>0</v>
      </c>
      <c r="P30" s="42">
        <v>10</v>
      </c>
      <c r="Q30" s="38">
        <v>3.1153</v>
      </c>
      <c r="R30" s="37">
        <v>62</v>
      </c>
      <c r="S30" s="38">
        <v>19.2547</v>
      </c>
      <c r="T30" s="44">
        <v>1</v>
      </c>
      <c r="U30" s="38">
        <v>0.31059999999999999</v>
      </c>
      <c r="V30" s="70">
        <v>8</v>
      </c>
      <c r="W30" s="43">
        <v>2.4845000000000002</v>
      </c>
      <c r="X30" s="24">
        <v>3559</v>
      </c>
      <c r="Y30" s="25">
        <v>100</v>
      </c>
    </row>
    <row r="31" spans="1:25" s="23" customFormat="1" ht="15" customHeight="1" x14ac:dyDescent="0.2">
      <c r="A31" s="21" t="s">
        <v>1</v>
      </c>
      <c r="B31" s="62" t="s">
        <v>37</v>
      </c>
      <c r="C31" s="65">
        <v>226</v>
      </c>
      <c r="D31" s="52">
        <v>8</v>
      </c>
      <c r="E31" s="53">
        <v>3.5714000000000001</v>
      </c>
      <c r="F31" s="55">
        <v>2</v>
      </c>
      <c r="G31" s="53">
        <v>0.89290000000000003</v>
      </c>
      <c r="H31" s="54">
        <v>21</v>
      </c>
      <c r="I31" s="53">
        <v>9.375</v>
      </c>
      <c r="J31" s="54">
        <v>142</v>
      </c>
      <c r="K31" s="53">
        <v>63.392899999999997</v>
      </c>
      <c r="L31" s="56">
        <v>38</v>
      </c>
      <c r="M31" s="53">
        <v>16.963999999999999</v>
      </c>
      <c r="N31" s="54">
        <v>0</v>
      </c>
      <c r="O31" s="53">
        <v>0</v>
      </c>
      <c r="P31" s="56">
        <v>13</v>
      </c>
      <c r="Q31" s="57">
        <v>5.8036000000000003</v>
      </c>
      <c r="R31" s="52">
        <v>82</v>
      </c>
      <c r="S31" s="57">
        <v>36.283200000000001</v>
      </c>
      <c r="T31" s="52">
        <v>2</v>
      </c>
      <c r="U31" s="57">
        <v>0.88500000000000001</v>
      </c>
      <c r="V31" s="69">
        <v>15</v>
      </c>
      <c r="W31" s="59">
        <v>6.6372</v>
      </c>
      <c r="X31" s="60">
        <v>2232</v>
      </c>
      <c r="Y31" s="61">
        <v>100</v>
      </c>
    </row>
    <row r="32" spans="1:25" s="23" customFormat="1" ht="15" customHeight="1" x14ac:dyDescent="0.2">
      <c r="A32" s="21" t="s">
        <v>1</v>
      </c>
      <c r="B32" s="50" t="s">
        <v>39</v>
      </c>
      <c r="C32" s="36">
        <v>660</v>
      </c>
      <c r="D32" s="44">
        <v>6</v>
      </c>
      <c r="E32" s="39">
        <v>0.91320000000000001</v>
      </c>
      <c r="F32" s="41">
        <v>0</v>
      </c>
      <c r="G32" s="39">
        <v>0</v>
      </c>
      <c r="H32" s="40">
        <v>9</v>
      </c>
      <c r="I32" s="39">
        <v>1.3698999999999999</v>
      </c>
      <c r="J32" s="40">
        <v>424</v>
      </c>
      <c r="K32" s="39">
        <v>64.535799999999995</v>
      </c>
      <c r="L32" s="45">
        <v>207</v>
      </c>
      <c r="M32" s="39">
        <v>31.507000000000001</v>
      </c>
      <c r="N32" s="40">
        <v>1</v>
      </c>
      <c r="O32" s="39">
        <v>0.1522</v>
      </c>
      <c r="P32" s="45">
        <v>10</v>
      </c>
      <c r="Q32" s="38">
        <v>1.5221</v>
      </c>
      <c r="R32" s="44">
        <v>104</v>
      </c>
      <c r="S32" s="38">
        <v>15.7576</v>
      </c>
      <c r="T32" s="37">
        <v>3</v>
      </c>
      <c r="U32" s="38">
        <v>0.45450000000000002</v>
      </c>
      <c r="V32" s="70">
        <v>4</v>
      </c>
      <c r="W32" s="43">
        <v>0.60609999999999997</v>
      </c>
      <c r="X32" s="24">
        <v>960</v>
      </c>
      <c r="Y32" s="25">
        <v>100</v>
      </c>
    </row>
    <row r="33" spans="1:25" s="23" customFormat="1" ht="15" customHeight="1" x14ac:dyDescent="0.2">
      <c r="A33" s="21" t="s">
        <v>1</v>
      </c>
      <c r="B33" s="62" t="s">
        <v>38</v>
      </c>
      <c r="C33" s="51">
        <v>651</v>
      </c>
      <c r="D33" s="64">
        <v>2</v>
      </c>
      <c r="E33" s="53">
        <v>0.30909999999999999</v>
      </c>
      <c r="F33" s="54">
        <v>3</v>
      </c>
      <c r="G33" s="53">
        <v>0.4637</v>
      </c>
      <c r="H33" s="54">
        <v>75</v>
      </c>
      <c r="I33" s="53">
        <v>11.592000000000001</v>
      </c>
      <c r="J33" s="55">
        <v>251</v>
      </c>
      <c r="K33" s="53">
        <v>38.794400000000003</v>
      </c>
      <c r="L33" s="63">
        <v>296</v>
      </c>
      <c r="M33" s="53">
        <v>45.75</v>
      </c>
      <c r="N33" s="55">
        <v>0</v>
      </c>
      <c r="O33" s="53">
        <v>0</v>
      </c>
      <c r="P33" s="63">
        <v>20</v>
      </c>
      <c r="Q33" s="57">
        <v>3.0912000000000002</v>
      </c>
      <c r="R33" s="64">
        <v>89</v>
      </c>
      <c r="S33" s="57">
        <v>13.6713</v>
      </c>
      <c r="T33" s="64">
        <v>4</v>
      </c>
      <c r="U33" s="57">
        <v>0.61439999999999995</v>
      </c>
      <c r="V33" s="69">
        <v>0</v>
      </c>
      <c r="W33" s="59">
        <v>0</v>
      </c>
      <c r="X33" s="60">
        <v>2381</v>
      </c>
      <c r="Y33" s="61">
        <v>100</v>
      </c>
    </row>
    <row r="34" spans="1:25" s="23" customFormat="1" ht="15" customHeight="1" x14ac:dyDescent="0.2">
      <c r="A34" s="21" t="s">
        <v>1</v>
      </c>
      <c r="B34" s="50" t="s">
        <v>40</v>
      </c>
      <c r="C34" s="46">
        <v>41</v>
      </c>
      <c r="D34" s="44">
        <v>11</v>
      </c>
      <c r="E34" s="39">
        <v>26.8293</v>
      </c>
      <c r="F34" s="41">
        <v>0</v>
      </c>
      <c r="G34" s="39">
        <v>0</v>
      </c>
      <c r="H34" s="40">
        <v>1</v>
      </c>
      <c r="I34" s="39">
        <v>2.4390000000000001</v>
      </c>
      <c r="J34" s="40">
        <v>0</v>
      </c>
      <c r="K34" s="39">
        <v>0</v>
      </c>
      <c r="L34" s="42">
        <v>24</v>
      </c>
      <c r="M34" s="39">
        <v>58.536999999999999</v>
      </c>
      <c r="N34" s="40">
        <v>0</v>
      </c>
      <c r="O34" s="39">
        <v>0</v>
      </c>
      <c r="P34" s="42">
        <v>5</v>
      </c>
      <c r="Q34" s="38">
        <v>12.1951</v>
      </c>
      <c r="R34" s="44">
        <v>5</v>
      </c>
      <c r="S34" s="38">
        <v>12.1951</v>
      </c>
      <c r="T34" s="37">
        <v>0</v>
      </c>
      <c r="U34" s="38">
        <v>0</v>
      </c>
      <c r="V34" s="70">
        <v>0</v>
      </c>
      <c r="W34" s="43">
        <v>0</v>
      </c>
      <c r="X34" s="24">
        <v>823</v>
      </c>
      <c r="Y34" s="25">
        <v>100</v>
      </c>
    </row>
    <row r="35" spans="1:25" s="23" customFormat="1" ht="15" customHeight="1" x14ac:dyDescent="0.2">
      <c r="A35" s="21" t="s">
        <v>1</v>
      </c>
      <c r="B35" s="62" t="s">
        <v>43</v>
      </c>
      <c r="C35" s="65">
        <v>287</v>
      </c>
      <c r="D35" s="64">
        <v>2</v>
      </c>
      <c r="E35" s="53">
        <v>0.70420000000000005</v>
      </c>
      <c r="F35" s="54">
        <v>1</v>
      </c>
      <c r="G35" s="53">
        <v>0.35210000000000002</v>
      </c>
      <c r="H35" s="55">
        <v>55</v>
      </c>
      <c r="I35" s="53">
        <v>19.366199999999999</v>
      </c>
      <c r="J35" s="54">
        <v>113</v>
      </c>
      <c r="K35" s="53">
        <v>39.788699999999999</v>
      </c>
      <c r="L35" s="63">
        <v>90</v>
      </c>
      <c r="M35" s="53">
        <v>31.69</v>
      </c>
      <c r="N35" s="54">
        <v>1</v>
      </c>
      <c r="O35" s="53">
        <v>0.35210000000000002</v>
      </c>
      <c r="P35" s="63">
        <v>22</v>
      </c>
      <c r="Q35" s="57">
        <v>7.7465000000000002</v>
      </c>
      <c r="R35" s="64">
        <v>64</v>
      </c>
      <c r="S35" s="57">
        <v>22.299700000000001</v>
      </c>
      <c r="T35" s="64">
        <v>3</v>
      </c>
      <c r="U35" s="57">
        <v>1.0452999999999999</v>
      </c>
      <c r="V35" s="69">
        <v>5</v>
      </c>
      <c r="W35" s="59">
        <v>1.7422</v>
      </c>
      <c r="X35" s="60">
        <v>1055</v>
      </c>
      <c r="Y35" s="61">
        <v>100</v>
      </c>
    </row>
    <row r="36" spans="1:25" s="23" customFormat="1" ht="15" customHeight="1" x14ac:dyDescent="0.2">
      <c r="A36" s="21" t="s">
        <v>1</v>
      </c>
      <c r="B36" s="50" t="s">
        <v>47</v>
      </c>
      <c r="C36" s="46">
        <v>615</v>
      </c>
      <c r="D36" s="44">
        <v>3</v>
      </c>
      <c r="E36" s="39">
        <v>0.49919999999999998</v>
      </c>
      <c r="F36" s="40">
        <v>6</v>
      </c>
      <c r="G36" s="39">
        <v>0.99829999999999997</v>
      </c>
      <c r="H36" s="40">
        <v>198</v>
      </c>
      <c r="I36" s="39">
        <v>32.945099999999996</v>
      </c>
      <c r="J36" s="41">
        <v>291</v>
      </c>
      <c r="K36" s="39">
        <v>48.4193</v>
      </c>
      <c r="L36" s="45">
        <v>70</v>
      </c>
      <c r="M36" s="39">
        <v>11.647</v>
      </c>
      <c r="N36" s="41">
        <v>7</v>
      </c>
      <c r="O36" s="39">
        <v>1.1647000000000001</v>
      </c>
      <c r="P36" s="45">
        <v>26</v>
      </c>
      <c r="Q36" s="38">
        <v>4.3261000000000003</v>
      </c>
      <c r="R36" s="44">
        <v>79</v>
      </c>
      <c r="S36" s="38">
        <v>12.845499999999999</v>
      </c>
      <c r="T36" s="44">
        <v>14</v>
      </c>
      <c r="U36" s="38">
        <v>2.2764000000000002</v>
      </c>
      <c r="V36" s="70">
        <v>60</v>
      </c>
      <c r="W36" s="43">
        <v>9.7561</v>
      </c>
      <c r="X36" s="24">
        <v>704</v>
      </c>
      <c r="Y36" s="25">
        <v>100</v>
      </c>
    </row>
    <row r="37" spans="1:25" s="23" customFormat="1" ht="15" customHeight="1" x14ac:dyDescent="0.2">
      <c r="A37" s="21" t="s">
        <v>1</v>
      </c>
      <c r="B37" s="62" t="s">
        <v>44</v>
      </c>
      <c r="C37" s="51">
        <v>12</v>
      </c>
      <c r="D37" s="64">
        <v>0</v>
      </c>
      <c r="E37" s="53">
        <v>0</v>
      </c>
      <c r="F37" s="54">
        <v>0</v>
      </c>
      <c r="G37" s="53">
        <v>0</v>
      </c>
      <c r="H37" s="54">
        <v>0</v>
      </c>
      <c r="I37" s="53">
        <v>0</v>
      </c>
      <c r="J37" s="55">
        <v>0</v>
      </c>
      <c r="K37" s="53">
        <v>0</v>
      </c>
      <c r="L37" s="63">
        <v>12</v>
      </c>
      <c r="M37" s="53">
        <v>100</v>
      </c>
      <c r="N37" s="55">
        <v>0</v>
      </c>
      <c r="O37" s="53">
        <v>0</v>
      </c>
      <c r="P37" s="63">
        <v>0</v>
      </c>
      <c r="Q37" s="57">
        <v>0</v>
      </c>
      <c r="R37" s="64">
        <v>5</v>
      </c>
      <c r="S37" s="57">
        <v>41.666699999999999</v>
      </c>
      <c r="T37" s="52">
        <v>0</v>
      </c>
      <c r="U37" s="57">
        <v>0</v>
      </c>
      <c r="V37" s="69">
        <v>0</v>
      </c>
      <c r="W37" s="59">
        <v>0</v>
      </c>
      <c r="X37" s="60">
        <v>491</v>
      </c>
      <c r="Y37" s="61">
        <v>100</v>
      </c>
    </row>
    <row r="38" spans="1:25" s="23" customFormat="1" ht="15" customHeight="1" x14ac:dyDescent="0.2">
      <c r="A38" s="21" t="s">
        <v>1</v>
      </c>
      <c r="B38" s="50" t="s">
        <v>45</v>
      </c>
      <c r="C38" s="36">
        <v>72</v>
      </c>
      <c r="D38" s="44">
        <v>0</v>
      </c>
      <c r="E38" s="39">
        <v>0</v>
      </c>
      <c r="F38" s="41">
        <v>1</v>
      </c>
      <c r="G38" s="39">
        <v>1.4085000000000001</v>
      </c>
      <c r="H38" s="41">
        <v>23</v>
      </c>
      <c r="I38" s="39">
        <v>32.394399999999997</v>
      </c>
      <c r="J38" s="41">
        <v>37</v>
      </c>
      <c r="K38" s="39">
        <v>52.112699999999997</v>
      </c>
      <c r="L38" s="42">
        <v>10</v>
      </c>
      <c r="M38" s="39">
        <v>14.085000000000001</v>
      </c>
      <c r="N38" s="41">
        <v>0</v>
      </c>
      <c r="O38" s="39">
        <v>0</v>
      </c>
      <c r="P38" s="42">
        <v>0</v>
      </c>
      <c r="Q38" s="38">
        <v>0</v>
      </c>
      <c r="R38" s="44">
        <v>15</v>
      </c>
      <c r="S38" s="38">
        <v>20.833300000000001</v>
      </c>
      <c r="T38" s="37">
        <v>1</v>
      </c>
      <c r="U38" s="38">
        <v>1.3889</v>
      </c>
      <c r="V38" s="70">
        <v>2</v>
      </c>
      <c r="W38" s="43">
        <v>2.7778</v>
      </c>
      <c r="X38" s="24">
        <v>2561</v>
      </c>
      <c r="Y38" s="25">
        <v>100</v>
      </c>
    </row>
    <row r="39" spans="1:25" s="23" customFormat="1" ht="15" customHeight="1" x14ac:dyDescent="0.2">
      <c r="A39" s="21" t="s">
        <v>1</v>
      </c>
      <c r="B39" s="62" t="s">
        <v>46</v>
      </c>
      <c r="C39" s="51">
        <v>60</v>
      </c>
      <c r="D39" s="52">
        <v>10</v>
      </c>
      <c r="E39" s="53">
        <v>17.241399999999999</v>
      </c>
      <c r="F39" s="54">
        <v>0</v>
      </c>
      <c r="G39" s="53">
        <v>0</v>
      </c>
      <c r="H39" s="55">
        <v>37</v>
      </c>
      <c r="I39" s="53">
        <v>63.793100000000003</v>
      </c>
      <c r="J39" s="54">
        <v>1</v>
      </c>
      <c r="K39" s="53">
        <v>1.7241</v>
      </c>
      <c r="L39" s="63">
        <v>10</v>
      </c>
      <c r="M39" s="53">
        <v>17.241</v>
      </c>
      <c r="N39" s="54">
        <v>0</v>
      </c>
      <c r="O39" s="53">
        <v>0</v>
      </c>
      <c r="P39" s="63">
        <v>0</v>
      </c>
      <c r="Q39" s="57">
        <v>0</v>
      </c>
      <c r="R39" s="52">
        <v>12</v>
      </c>
      <c r="S39" s="57">
        <v>20</v>
      </c>
      <c r="T39" s="64">
        <v>2</v>
      </c>
      <c r="U39" s="57">
        <v>3.3332999999999999</v>
      </c>
      <c r="V39" s="69">
        <v>6</v>
      </c>
      <c r="W39" s="59">
        <v>10</v>
      </c>
      <c r="X39" s="60">
        <v>866</v>
      </c>
      <c r="Y39" s="61">
        <v>100</v>
      </c>
    </row>
    <row r="40" spans="1:25" s="23" customFormat="1" ht="15" customHeight="1" x14ac:dyDescent="0.2">
      <c r="A40" s="21" t="s">
        <v>1</v>
      </c>
      <c r="B40" s="50" t="s">
        <v>48</v>
      </c>
      <c r="C40" s="46">
        <v>460</v>
      </c>
      <c r="D40" s="44">
        <v>1</v>
      </c>
      <c r="E40" s="39">
        <v>0.22570000000000001</v>
      </c>
      <c r="F40" s="40">
        <v>4</v>
      </c>
      <c r="G40" s="39">
        <v>0.90290000000000004</v>
      </c>
      <c r="H40" s="40">
        <v>62</v>
      </c>
      <c r="I40" s="39">
        <v>13.9955</v>
      </c>
      <c r="J40" s="41">
        <v>160</v>
      </c>
      <c r="K40" s="39">
        <v>36.117400000000004</v>
      </c>
      <c r="L40" s="42">
        <v>189</v>
      </c>
      <c r="M40" s="39">
        <v>42.664000000000001</v>
      </c>
      <c r="N40" s="41">
        <v>0</v>
      </c>
      <c r="O40" s="39">
        <v>0</v>
      </c>
      <c r="P40" s="42">
        <v>27</v>
      </c>
      <c r="Q40" s="38">
        <v>6.0948000000000002</v>
      </c>
      <c r="R40" s="44">
        <v>96</v>
      </c>
      <c r="S40" s="38">
        <v>20.869599999999998</v>
      </c>
      <c r="T40" s="37">
        <v>17</v>
      </c>
      <c r="U40" s="38">
        <v>3.6957</v>
      </c>
      <c r="V40" s="70">
        <v>10</v>
      </c>
      <c r="W40" s="43">
        <v>2.1739000000000002</v>
      </c>
      <c r="X40" s="24">
        <v>4873</v>
      </c>
      <c r="Y40" s="25">
        <v>100</v>
      </c>
    </row>
    <row r="41" spans="1:25" s="23" customFormat="1" ht="15" customHeight="1" x14ac:dyDescent="0.2">
      <c r="A41" s="21" t="s">
        <v>1</v>
      </c>
      <c r="B41" s="62" t="s">
        <v>41</v>
      </c>
      <c r="C41" s="51">
        <v>232</v>
      </c>
      <c r="D41" s="52">
        <v>2</v>
      </c>
      <c r="E41" s="53">
        <v>0.87719999999999998</v>
      </c>
      <c r="F41" s="54">
        <v>0</v>
      </c>
      <c r="G41" s="53">
        <v>0</v>
      </c>
      <c r="H41" s="55">
        <v>31</v>
      </c>
      <c r="I41" s="53">
        <v>13.596500000000001</v>
      </c>
      <c r="J41" s="55">
        <v>145</v>
      </c>
      <c r="K41" s="53">
        <v>63.596499999999999</v>
      </c>
      <c r="L41" s="56">
        <v>38</v>
      </c>
      <c r="M41" s="53">
        <v>16.667000000000002</v>
      </c>
      <c r="N41" s="55">
        <v>0</v>
      </c>
      <c r="O41" s="53">
        <v>0</v>
      </c>
      <c r="P41" s="56">
        <v>12</v>
      </c>
      <c r="Q41" s="57">
        <v>5.2632000000000003</v>
      </c>
      <c r="R41" s="52">
        <v>36</v>
      </c>
      <c r="S41" s="57">
        <v>15.517200000000001</v>
      </c>
      <c r="T41" s="64">
        <v>4</v>
      </c>
      <c r="U41" s="57">
        <v>1.7241</v>
      </c>
      <c r="V41" s="69">
        <v>7</v>
      </c>
      <c r="W41" s="59">
        <v>3.0171999999999999</v>
      </c>
      <c r="X41" s="60">
        <v>2661</v>
      </c>
      <c r="Y41" s="61">
        <v>100</v>
      </c>
    </row>
    <row r="42" spans="1:25" s="23" customFormat="1" ht="15" customHeight="1" x14ac:dyDescent="0.2">
      <c r="A42" s="21" t="s">
        <v>1</v>
      </c>
      <c r="B42" s="50" t="s">
        <v>42</v>
      </c>
      <c r="C42" s="46">
        <v>42</v>
      </c>
      <c r="D42" s="44">
        <v>7</v>
      </c>
      <c r="E42" s="39">
        <v>16.666699999999999</v>
      </c>
      <c r="F42" s="40">
        <v>1</v>
      </c>
      <c r="G42" s="39">
        <v>2.3809999999999998</v>
      </c>
      <c r="H42" s="40">
        <v>3</v>
      </c>
      <c r="I42" s="39">
        <v>7.1429</v>
      </c>
      <c r="J42" s="40">
        <v>9</v>
      </c>
      <c r="K42" s="39">
        <v>21.428599999999999</v>
      </c>
      <c r="L42" s="42">
        <v>22</v>
      </c>
      <c r="M42" s="39">
        <v>52.381</v>
      </c>
      <c r="N42" s="40">
        <v>0</v>
      </c>
      <c r="O42" s="39">
        <v>0</v>
      </c>
      <c r="P42" s="42">
        <v>0</v>
      </c>
      <c r="Q42" s="38">
        <v>0</v>
      </c>
      <c r="R42" s="44">
        <v>7</v>
      </c>
      <c r="S42" s="38">
        <v>16.666699999999999</v>
      </c>
      <c r="T42" s="37">
        <v>0</v>
      </c>
      <c r="U42" s="38">
        <v>0</v>
      </c>
      <c r="V42" s="70">
        <v>2</v>
      </c>
      <c r="W42" s="43">
        <v>4.7618999999999998</v>
      </c>
      <c r="X42" s="24">
        <v>483</v>
      </c>
      <c r="Y42" s="25">
        <v>100</v>
      </c>
    </row>
    <row r="43" spans="1:25" s="23" customFormat="1" ht="15" customHeight="1" x14ac:dyDescent="0.2">
      <c r="A43" s="21" t="s">
        <v>1</v>
      </c>
      <c r="B43" s="62" t="s">
        <v>49</v>
      </c>
      <c r="C43" s="51">
        <v>1555</v>
      </c>
      <c r="D43" s="64">
        <v>2</v>
      </c>
      <c r="E43" s="53">
        <v>0.12970000000000001</v>
      </c>
      <c r="F43" s="54">
        <v>4</v>
      </c>
      <c r="G43" s="53">
        <v>0.25940000000000002</v>
      </c>
      <c r="H43" s="54">
        <v>59</v>
      </c>
      <c r="I43" s="53">
        <v>3.8262</v>
      </c>
      <c r="J43" s="54">
        <v>978</v>
      </c>
      <c r="K43" s="53">
        <v>63.424100000000003</v>
      </c>
      <c r="L43" s="56">
        <v>404</v>
      </c>
      <c r="M43" s="53">
        <v>26.2</v>
      </c>
      <c r="N43" s="54">
        <v>0</v>
      </c>
      <c r="O43" s="53">
        <v>0</v>
      </c>
      <c r="P43" s="56">
        <v>95</v>
      </c>
      <c r="Q43" s="57">
        <v>6.1608000000000001</v>
      </c>
      <c r="R43" s="64">
        <v>284</v>
      </c>
      <c r="S43" s="57">
        <v>18.2637</v>
      </c>
      <c r="T43" s="52">
        <v>13</v>
      </c>
      <c r="U43" s="57">
        <v>0.83599999999999997</v>
      </c>
      <c r="V43" s="69">
        <v>9</v>
      </c>
      <c r="W43" s="59">
        <v>0.57879999999999998</v>
      </c>
      <c r="X43" s="60">
        <v>3593</v>
      </c>
      <c r="Y43" s="61">
        <v>100</v>
      </c>
    </row>
    <row r="44" spans="1:25" s="23" customFormat="1" ht="15" customHeight="1" x14ac:dyDescent="0.2">
      <c r="A44" s="21" t="s">
        <v>1</v>
      </c>
      <c r="B44" s="50" t="s">
        <v>50</v>
      </c>
      <c r="C44" s="36">
        <v>369</v>
      </c>
      <c r="D44" s="44">
        <v>87</v>
      </c>
      <c r="E44" s="39">
        <v>23.770499999999998</v>
      </c>
      <c r="F44" s="41">
        <v>0</v>
      </c>
      <c r="G44" s="39">
        <v>0</v>
      </c>
      <c r="H44" s="41">
        <v>36</v>
      </c>
      <c r="I44" s="39">
        <v>9.8361000000000001</v>
      </c>
      <c r="J44" s="40">
        <v>29</v>
      </c>
      <c r="K44" s="39">
        <v>7.9234999999999998</v>
      </c>
      <c r="L44" s="45">
        <v>191</v>
      </c>
      <c r="M44" s="39">
        <v>52.186</v>
      </c>
      <c r="N44" s="40">
        <v>3</v>
      </c>
      <c r="O44" s="39">
        <v>0.81969999999999998</v>
      </c>
      <c r="P44" s="45">
        <v>20</v>
      </c>
      <c r="Q44" s="38">
        <v>5.4645000000000001</v>
      </c>
      <c r="R44" s="44">
        <v>66</v>
      </c>
      <c r="S44" s="38">
        <v>17.886199999999999</v>
      </c>
      <c r="T44" s="37">
        <v>3</v>
      </c>
      <c r="U44" s="38">
        <v>0.81299999999999994</v>
      </c>
      <c r="V44" s="70">
        <v>9</v>
      </c>
      <c r="W44" s="43">
        <v>2.4390000000000001</v>
      </c>
      <c r="X44" s="24">
        <v>1816</v>
      </c>
      <c r="Y44" s="25">
        <v>100</v>
      </c>
    </row>
    <row r="45" spans="1:25" s="23" customFormat="1" ht="15" customHeight="1" x14ac:dyDescent="0.2">
      <c r="A45" s="21" t="s">
        <v>1</v>
      </c>
      <c r="B45" s="62" t="s">
        <v>51</v>
      </c>
      <c r="C45" s="51">
        <v>294</v>
      </c>
      <c r="D45" s="52">
        <v>9</v>
      </c>
      <c r="E45" s="53">
        <v>3.169</v>
      </c>
      <c r="F45" s="54">
        <v>0</v>
      </c>
      <c r="G45" s="53">
        <v>0</v>
      </c>
      <c r="H45" s="55">
        <v>71</v>
      </c>
      <c r="I45" s="53">
        <v>25</v>
      </c>
      <c r="J45" s="54">
        <v>5</v>
      </c>
      <c r="K45" s="53">
        <v>1.7605999999999999</v>
      </c>
      <c r="L45" s="56">
        <v>172</v>
      </c>
      <c r="M45" s="53">
        <v>60.563000000000002</v>
      </c>
      <c r="N45" s="54">
        <v>2</v>
      </c>
      <c r="O45" s="53">
        <v>0.70420000000000005</v>
      </c>
      <c r="P45" s="56">
        <v>25</v>
      </c>
      <c r="Q45" s="57">
        <v>8.8027999999999995</v>
      </c>
      <c r="R45" s="52">
        <v>36</v>
      </c>
      <c r="S45" s="57">
        <v>12.244899999999999</v>
      </c>
      <c r="T45" s="64">
        <v>10</v>
      </c>
      <c r="U45" s="57">
        <v>3.4014000000000002</v>
      </c>
      <c r="V45" s="69">
        <v>10</v>
      </c>
      <c r="W45" s="59">
        <v>3.4014000000000002</v>
      </c>
      <c r="X45" s="60">
        <v>1289</v>
      </c>
      <c r="Y45" s="61">
        <v>100</v>
      </c>
    </row>
    <row r="46" spans="1:25" s="23" customFormat="1" ht="15" customHeight="1" x14ac:dyDescent="0.2">
      <c r="A46" s="21" t="s">
        <v>1</v>
      </c>
      <c r="B46" s="50" t="s">
        <v>52</v>
      </c>
      <c r="C46" s="36">
        <v>650</v>
      </c>
      <c r="D46" s="37">
        <v>0</v>
      </c>
      <c r="E46" s="39">
        <v>0</v>
      </c>
      <c r="F46" s="41">
        <v>4</v>
      </c>
      <c r="G46" s="39">
        <v>0.62309999999999999</v>
      </c>
      <c r="H46" s="40">
        <v>71</v>
      </c>
      <c r="I46" s="39">
        <v>11.059200000000001</v>
      </c>
      <c r="J46" s="40">
        <v>276</v>
      </c>
      <c r="K46" s="39">
        <v>42.990699999999997</v>
      </c>
      <c r="L46" s="45">
        <v>263</v>
      </c>
      <c r="M46" s="39">
        <v>40.966000000000001</v>
      </c>
      <c r="N46" s="40">
        <v>0</v>
      </c>
      <c r="O46" s="39">
        <v>0</v>
      </c>
      <c r="P46" s="45">
        <v>28</v>
      </c>
      <c r="Q46" s="38">
        <v>4.3613999999999997</v>
      </c>
      <c r="R46" s="37">
        <v>122</v>
      </c>
      <c r="S46" s="38">
        <v>18.769200000000001</v>
      </c>
      <c r="T46" s="37">
        <v>8</v>
      </c>
      <c r="U46" s="38">
        <v>1.2307999999999999</v>
      </c>
      <c r="V46" s="70">
        <v>13</v>
      </c>
      <c r="W46" s="43">
        <v>2</v>
      </c>
      <c r="X46" s="24">
        <v>3006</v>
      </c>
      <c r="Y46" s="25">
        <v>100</v>
      </c>
    </row>
    <row r="47" spans="1:25" s="23" customFormat="1" ht="15" customHeight="1" x14ac:dyDescent="0.2">
      <c r="A47" s="21" t="s">
        <v>1</v>
      </c>
      <c r="B47" s="62" t="s">
        <v>53</v>
      </c>
      <c r="C47" s="65">
        <v>13</v>
      </c>
      <c r="D47" s="64">
        <v>2</v>
      </c>
      <c r="E47" s="53">
        <v>15.384600000000001</v>
      </c>
      <c r="F47" s="55">
        <v>0</v>
      </c>
      <c r="G47" s="53">
        <v>0</v>
      </c>
      <c r="H47" s="55">
        <v>0</v>
      </c>
      <c r="I47" s="53">
        <v>0</v>
      </c>
      <c r="J47" s="54">
        <v>2</v>
      </c>
      <c r="K47" s="53">
        <v>15.384600000000001</v>
      </c>
      <c r="L47" s="56">
        <v>8</v>
      </c>
      <c r="M47" s="53">
        <v>61.537999999999997</v>
      </c>
      <c r="N47" s="54">
        <v>0</v>
      </c>
      <c r="O47" s="53">
        <v>0</v>
      </c>
      <c r="P47" s="56">
        <v>1</v>
      </c>
      <c r="Q47" s="57">
        <v>7.6923000000000004</v>
      </c>
      <c r="R47" s="64">
        <v>2</v>
      </c>
      <c r="S47" s="57">
        <v>15.384600000000001</v>
      </c>
      <c r="T47" s="52">
        <v>0</v>
      </c>
      <c r="U47" s="57">
        <v>0</v>
      </c>
      <c r="V47" s="69">
        <v>1</v>
      </c>
      <c r="W47" s="59">
        <v>7.6923000000000004</v>
      </c>
      <c r="X47" s="60">
        <v>312</v>
      </c>
      <c r="Y47" s="61">
        <v>100</v>
      </c>
    </row>
    <row r="48" spans="1:25" s="23" customFormat="1" ht="15" customHeight="1" x14ac:dyDescent="0.2">
      <c r="A48" s="21" t="s">
        <v>1</v>
      </c>
      <c r="B48" s="50" t="s">
        <v>54</v>
      </c>
      <c r="C48" s="36">
        <v>873</v>
      </c>
      <c r="D48" s="44">
        <v>0</v>
      </c>
      <c r="E48" s="39">
        <v>0</v>
      </c>
      <c r="F48" s="41">
        <v>0</v>
      </c>
      <c r="G48" s="39">
        <v>0</v>
      </c>
      <c r="H48" s="41">
        <v>20</v>
      </c>
      <c r="I48" s="39">
        <v>2.3094999999999999</v>
      </c>
      <c r="J48" s="40">
        <v>594</v>
      </c>
      <c r="K48" s="39">
        <v>68.591200000000001</v>
      </c>
      <c r="L48" s="45">
        <v>221</v>
      </c>
      <c r="M48" s="39">
        <v>25.52</v>
      </c>
      <c r="N48" s="40">
        <v>0</v>
      </c>
      <c r="O48" s="39">
        <v>0</v>
      </c>
      <c r="P48" s="45">
        <v>31</v>
      </c>
      <c r="Q48" s="38">
        <v>3.5796999999999999</v>
      </c>
      <c r="R48" s="44">
        <v>94</v>
      </c>
      <c r="S48" s="38">
        <v>10.7675</v>
      </c>
      <c r="T48" s="44">
        <v>7</v>
      </c>
      <c r="U48" s="38">
        <v>0.80179999999999996</v>
      </c>
      <c r="V48" s="70">
        <v>14</v>
      </c>
      <c r="W48" s="43">
        <v>1.6036999999999999</v>
      </c>
      <c r="X48" s="24">
        <v>1243</v>
      </c>
      <c r="Y48" s="25">
        <v>100</v>
      </c>
    </row>
    <row r="49" spans="1:25" s="23" customFormat="1" ht="15" customHeight="1" x14ac:dyDescent="0.2">
      <c r="A49" s="21" t="s">
        <v>1</v>
      </c>
      <c r="B49" s="62" t="s">
        <v>55</v>
      </c>
      <c r="C49" s="65">
        <v>15</v>
      </c>
      <c r="D49" s="64">
        <v>11</v>
      </c>
      <c r="E49" s="53">
        <v>73.333299999999994</v>
      </c>
      <c r="F49" s="54">
        <v>0</v>
      </c>
      <c r="G49" s="53">
        <v>0</v>
      </c>
      <c r="H49" s="55">
        <v>0</v>
      </c>
      <c r="I49" s="53">
        <v>0</v>
      </c>
      <c r="J49" s="55">
        <v>0</v>
      </c>
      <c r="K49" s="53">
        <v>0</v>
      </c>
      <c r="L49" s="56">
        <v>3</v>
      </c>
      <c r="M49" s="53">
        <v>20</v>
      </c>
      <c r="N49" s="55">
        <v>0</v>
      </c>
      <c r="O49" s="53">
        <v>0</v>
      </c>
      <c r="P49" s="56">
        <v>1</v>
      </c>
      <c r="Q49" s="57">
        <v>6.6666999999999996</v>
      </c>
      <c r="R49" s="64">
        <v>3</v>
      </c>
      <c r="S49" s="57">
        <v>20</v>
      </c>
      <c r="T49" s="52">
        <v>0</v>
      </c>
      <c r="U49" s="57">
        <v>0</v>
      </c>
      <c r="V49" s="69">
        <v>0</v>
      </c>
      <c r="W49" s="59">
        <v>0</v>
      </c>
      <c r="X49" s="60">
        <v>698</v>
      </c>
      <c r="Y49" s="61">
        <v>100</v>
      </c>
    </row>
    <row r="50" spans="1:25" s="23" customFormat="1" ht="15" customHeight="1" x14ac:dyDescent="0.2">
      <c r="A50" s="21" t="s">
        <v>1</v>
      </c>
      <c r="B50" s="50" t="s">
        <v>56</v>
      </c>
      <c r="C50" s="36">
        <v>2341</v>
      </c>
      <c r="D50" s="37">
        <v>5</v>
      </c>
      <c r="E50" s="39">
        <v>0.215</v>
      </c>
      <c r="F50" s="41">
        <v>4</v>
      </c>
      <c r="G50" s="39">
        <v>0.17199999999999999</v>
      </c>
      <c r="H50" s="41">
        <v>97</v>
      </c>
      <c r="I50" s="39">
        <v>4.1702000000000004</v>
      </c>
      <c r="J50" s="40">
        <v>1480</v>
      </c>
      <c r="K50" s="39">
        <v>63.628500000000003</v>
      </c>
      <c r="L50" s="45">
        <v>683</v>
      </c>
      <c r="M50" s="39">
        <v>29.364000000000001</v>
      </c>
      <c r="N50" s="40">
        <v>1</v>
      </c>
      <c r="O50" s="39" t="s">
        <v>79</v>
      </c>
      <c r="P50" s="45">
        <v>56</v>
      </c>
      <c r="Q50" s="38">
        <v>2.4076</v>
      </c>
      <c r="R50" s="37">
        <v>588</v>
      </c>
      <c r="S50" s="38">
        <v>25.1175</v>
      </c>
      <c r="T50" s="37">
        <v>15</v>
      </c>
      <c r="U50" s="38">
        <v>0.64080000000000004</v>
      </c>
      <c r="V50" s="70">
        <v>47</v>
      </c>
      <c r="W50" s="43">
        <v>2.0076999999999998</v>
      </c>
      <c r="X50" s="24">
        <v>1777</v>
      </c>
      <c r="Y50" s="25">
        <v>100</v>
      </c>
    </row>
    <row r="51" spans="1:25" s="23" customFormat="1" ht="15" customHeight="1" x14ac:dyDescent="0.2">
      <c r="A51" s="21" t="s">
        <v>1</v>
      </c>
      <c r="B51" s="62" t="s">
        <v>57</v>
      </c>
      <c r="C51" s="51">
        <v>4246</v>
      </c>
      <c r="D51" s="52">
        <v>16</v>
      </c>
      <c r="E51" s="53">
        <v>0.40710000000000002</v>
      </c>
      <c r="F51" s="54">
        <v>26</v>
      </c>
      <c r="G51" s="53">
        <v>0.66159999999999997</v>
      </c>
      <c r="H51" s="54">
        <v>2175</v>
      </c>
      <c r="I51" s="53">
        <v>55.343499999999999</v>
      </c>
      <c r="J51" s="55">
        <v>824</v>
      </c>
      <c r="K51" s="53">
        <v>20.966899999999999</v>
      </c>
      <c r="L51" s="56">
        <v>764</v>
      </c>
      <c r="M51" s="53">
        <v>19.440000000000001</v>
      </c>
      <c r="N51" s="55">
        <v>1</v>
      </c>
      <c r="O51" s="53" t="s">
        <v>79</v>
      </c>
      <c r="P51" s="56">
        <v>124</v>
      </c>
      <c r="Q51" s="57">
        <v>3.1551999999999998</v>
      </c>
      <c r="R51" s="52">
        <v>596</v>
      </c>
      <c r="S51" s="57">
        <v>14.0367</v>
      </c>
      <c r="T51" s="52">
        <v>316</v>
      </c>
      <c r="U51" s="57">
        <v>7.4423000000000004</v>
      </c>
      <c r="V51" s="69">
        <v>417</v>
      </c>
      <c r="W51" s="59">
        <v>9.8209999999999997</v>
      </c>
      <c r="X51" s="60">
        <v>8758</v>
      </c>
      <c r="Y51" s="61">
        <v>100</v>
      </c>
    </row>
    <row r="52" spans="1:25" s="23" customFormat="1" ht="15" customHeight="1" x14ac:dyDescent="0.2">
      <c r="A52" s="21" t="s">
        <v>1</v>
      </c>
      <c r="B52" s="50" t="s">
        <v>58</v>
      </c>
      <c r="C52" s="36">
        <v>275</v>
      </c>
      <c r="D52" s="37">
        <v>15</v>
      </c>
      <c r="E52" s="39">
        <v>5.4945000000000004</v>
      </c>
      <c r="F52" s="40">
        <v>4</v>
      </c>
      <c r="G52" s="39">
        <v>1.4652000000000001</v>
      </c>
      <c r="H52" s="41">
        <v>73</v>
      </c>
      <c r="I52" s="39">
        <v>26.739899999999999</v>
      </c>
      <c r="J52" s="40">
        <v>9</v>
      </c>
      <c r="K52" s="39">
        <v>3.2967</v>
      </c>
      <c r="L52" s="42">
        <v>164</v>
      </c>
      <c r="M52" s="39">
        <v>60.073</v>
      </c>
      <c r="N52" s="40">
        <v>2</v>
      </c>
      <c r="O52" s="39">
        <v>0.73260000000000003</v>
      </c>
      <c r="P52" s="42">
        <v>6</v>
      </c>
      <c r="Q52" s="38">
        <v>2.1978</v>
      </c>
      <c r="R52" s="37">
        <v>41</v>
      </c>
      <c r="S52" s="38">
        <v>14.9091</v>
      </c>
      <c r="T52" s="44">
        <v>2</v>
      </c>
      <c r="U52" s="38">
        <v>0.72729999999999995</v>
      </c>
      <c r="V52" s="70">
        <v>14</v>
      </c>
      <c r="W52" s="43">
        <v>5.0909000000000004</v>
      </c>
      <c r="X52" s="24">
        <v>1029</v>
      </c>
      <c r="Y52" s="25">
        <v>100</v>
      </c>
    </row>
    <row r="53" spans="1:25" s="23" customFormat="1" ht="15" customHeight="1" x14ac:dyDescent="0.2">
      <c r="A53" s="21" t="s">
        <v>1</v>
      </c>
      <c r="B53" s="62" t="s">
        <v>59</v>
      </c>
      <c r="C53" s="65">
        <v>11</v>
      </c>
      <c r="D53" s="64">
        <v>0</v>
      </c>
      <c r="E53" s="53">
        <v>0</v>
      </c>
      <c r="F53" s="54">
        <v>0</v>
      </c>
      <c r="G53" s="53">
        <v>0</v>
      </c>
      <c r="H53" s="55">
        <v>0</v>
      </c>
      <c r="I53" s="53">
        <v>0</v>
      </c>
      <c r="J53" s="55">
        <v>1</v>
      </c>
      <c r="K53" s="53">
        <v>12.5</v>
      </c>
      <c r="L53" s="56">
        <v>7</v>
      </c>
      <c r="M53" s="53">
        <v>87.5</v>
      </c>
      <c r="N53" s="55">
        <v>0</v>
      </c>
      <c r="O53" s="53">
        <v>0</v>
      </c>
      <c r="P53" s="56">
        <v>0</v>
      </c>
      <c r="Q53" s="57">
        <v>0</v>
      </c>
      <c r="R53" s="64">
        <v>2</v>
      </c>
      <c r="S53" s="57">
        <v>18.181799999999999</v>
      </c>
      <c r="T53" s="64">
        <v>3</v>
      </c>
      <c r="U53" s="57">
        <v>27.2727</v>
      </c>
      <c r="V53" s="69">
        <v>1</v>
      </c>
      <c r="W53" s="59">
        <v>9.0908999999999995</v>
      </c>
      <c r="X53" s="60">
        <v>302</v>
      </c>
      <c r="Y53" s="61">
        <v>100</v>
      </c>
    </row>
    <row r="54" spans="1:25" s="23" customFormat="1" ht="15" customHeight="1" x14ac:dyDescent="0.2">
      <c r="A54" s="21" t="s">
        <v>1</v>
      </c>
      <c r="B54" s="50" t="s">
        <v>60</v>
      </c>
      <c r="C54" s="36">
        <v>215</v>
      </c>
      <c r="D54" s="37">
        <v>0</v>
      </c>
      <c r="E54" s="66">
        <v>0</v>
      </c>
      <c r="F54" s="41">
        <v>6</v>
      </c>
      <c r="G54" s="39">
        <v>2.8435999999999999</v>
      </c>
      <c r="H54" s="41">
        <v>53</v>
      </c>
      <c r="I54" s="39">
        <v>25.118500000000001</v>
      </c>
      <c r="J54" s="41">
        <v>70</v>
      </c>
      <c r="K54" s="39">
        <v>33.175400000000003</v>
      </c>
      <c r="L54" s="45">
        <v>70</v>
      </c>
      <c r="M54" s="39">
        <v>33.174999999999997</v>
      </c>
      <c r="N54" s="41">
        <v>0</v>
      </c>
      <c r="O54" s="39">
        <v>0</v>
      </c>
      <c r="P54" s="45">
        <v>12</v>
      </c>
      <c r="Q54" s="38">
        <v>5.6871999999999998</v>
      </c>
      <c r="R54" s="37">
        <v>61</v>
      </c>
      <c r="S54" s="38">
        <v>28.3721</v>
      </c>
      <c r="T54" s="44">
        <v>4</v>
      </c>
      <c r="U54" s="38">
        <v>1.8605</v>
      </c>
      <c r="V54" s="70">
        <v>18</v>
      </c>
      <c r="W54" s="43">
        <v>8.3720999999999997</v>
      </c>
      <c r="X54" s="24">
        <v>1982</v>
      </c>
      <c r="Y54" s="25">
        <v>100</v>
      </c>
    </row>
    <row r="55" spans="1:25" s="23" customFormat="1" ht="15" customHeight="1" x14ac:dyDescent="0.2">
      <c r="A55" s="21" t="s">
        <v>1</v>
      </c>
      <c r="B55" s="62" t="s">
        <v>61</v>
      </c>
      <c r="C55" s="51">
        <v>544</v>
      </c>
      <c r="D55" s="52">
        <v>17</v>
      </c>
      <c r="E55" s="53">
        <v>3.2197</v>
      </c>
      <c r="F55" s="55">
        <v>7</v>
      </c>
      <c r="G55" s="53">
        <v>1.3258000000000001</v>
      </c>
      <c r="H55" s="54">
        <v>162</v>
      </c>
      <c r="I55" s="53">
        <v>30.681799999999999</v>
      </c>
      <c r="J55" s="54">
        <v>38</v>
      </c>
      <c r="K55" s="53">
        <v>7.1970000000000001</v>
      </c>
      <c r="L55" s="63">
        <v>248</v>
      </c>
      <c r="M55" s="53">
        <v>46.97</v>
      </c>
      <c r="N55" s="54">
        <v>12</v>
      </c>
      <c r="O55" s="53">
        <v>2.2726999999999999</v>
      </c>
      <c r="P55" s="63">
        <v>44</v>
      </c>
      <c r="Q55" s="57">
        <v>8.3332999999999995</v>
      </c>
      <c r="R55" s="52">
        <v>142</v>
      </c>
      <c r="S55" s="57">
        <v>26.102900000000002</v>
      </c>
      <c r="T55" s="52">
        <v>16</v>
      </c>
      <c r="U55" s="57">
        <v>2.9411999999999998</v>
      </c>
      <c r="V55" s="69">
        <v>62</v>
      </c>
      <c r="W55" s="59">
        <v>11.3971</v>
      </c>
      <c r="X55" s="60">
        <v>2339</v>
      </c>
      <c r="Y55" s="61">
        <v>100</v>
      </c>
    </row>
    <row r="56" spans="1:25" s="23" customFormat="1" ht="15" customHeight="1" x14ac:dyDescent="0.2">
      <c r="A56" s="21" t="s">
        <v>1</v>
      </c>
      <c r="B56" s="50" t="s">
        <v>62</v>
      </c>
      <c r="C56" s="36">
        <v>132</v>
      </c>
      <c r="D56" s="44">
        <v>0</v>
      </c>
      <c r="E56" s="39">
        <v>0</v>
      </c>
      <c r="F56" s="40">
        <v>0</v>
      </c>
      <c r="G56" s="39">
        <v>0</v>
      </c>
      <c r="H56" s="41">
        <v>15</v>
      </c>
      <c r="I56" s="39">
        <v>11.3636</v>
      </c>
      <c r="J56" s="40">
        <v>7</v>
      </c>
      <c r="K56" s="39">
        <v>5.3029999999999999</v>
      </c>
      <c r="L56" s="42">
        <v>101</v>
      </c>
      <c r="M56" s="39">
        <v>76.515000000000001</v>
      </c>
      <c r="N56" s="40">
        <v>0</v>
      </c>
      <c r="O56" s="39">
        <v>0</v>
      </c>
      <c r="P56" s="42">
        <v>9</v>
      </c>
      <c r="Q56" s="38">
        <v>6.8182</v>
      </c>
      <c r="R56" s="44">
        <v>14</v>
      </c>
      <c r="S56" s="38">
        <v>10.6061</v>
      </c>
      <c r="T56" s="37">
        <v>0</v>
      </c>
      <c r="U56" s="38">
        <v>0</v>
      </c>
      <c r="V56" s="70">
        <v>0</v>
      </c>
      <c r="W56" s="43">
        <v>0</v>
      </c>
      <c r="X56" s="24">
        <v>691</v>
      </c>
      <c r="Y56" s="25">
        <v>100</v>
      </c>
    </row>
    <row r="57" spans="1:25" s="23" customFormat="1" ht="15" customHeight="1" x14ac:dyDescent="0.2">
      <c r="A57" s="21" t="s">
        <v>1</v>
      </c>
      <c r="B57" s="62" t="s">
        <v>63</v>
      </c>
      <c r="C57" s="51">
        <v>243</v>
      </c>
      <c r="D57" s="64">
        <v>9</v>
      </c>
      <c r="E57" s="53">
        <v>3.7343999999999999</v>
      </c>
      <c r="F57" s="54">
        <v>3</v>
      </c>
      <c r="G57" s="53">
        <v>1.2447999999999999</v>
      </c>
      <c r="H57" s="54">
        <v>29</v>
      </c>
      <c r="I57" s="53">
        <v>12.033200000000001</v>
      </c>
      <c r="J57" s="54">
        <v>87</v>
      </c>
      <c r="K57" s="53">
        <v>36.099600000000002</v>
      </c>
      <c r="L57" s="63">
        <v>108</v>
      </c>
      <c r="M57" s="53">
        <v>44.813000000000002</v>
      </c>
      <c r="N57" s="54">
        <v>0</v>
      </c>
      <c r="O57" s="53">
        <v>0</v>
      </c>
      <c r="P57" s="63">
        <v>5</v>
      </c>
      <c r="Q57" s="57">
        <v>2.0747</v>
      </c>
      <c r="R57" s="64">
        <v>32</v>
      </c>
      <c r="S57" s="57">
        <v>13.168699999999999</v>
      </c>
      <c r="T57" s="52">
        <v>2</v>
      </c>
      <c r="U57" s="57">
        <v>0.82299999999999995</v>
      </c>
      <c r="V57" s="69">
        <v>7</v>
      </c>
      <c r="W57" s="59">
        <v>2.8807</v>
      </c>
      <c r="X57" s="60">
        <v>2235</v>
      </c>
      <c r="Y57" s="61">
        <v>99.954999999999998</v>
      </c>
    </row>
    <row r="58" spans="1:25" s="23" customFormat="1" ht="15" customHeight="1" x14ac:dyDescent="0.2">
      <c r="A58" s="21" t="s">
        <v>1</v>
      </c>
      <c r="B58" s="50" t="s">
        <v>64</v>
      </c>
      <c r="C58" s="46">
        <v>30</v>
      </c>
      <c r="D58" s="37">
        <v>3</v>
      </c>
      <c r="E58" s="43">
        <v>10.344799999999999</v>
      </c>
      <c r="F58" s="41">
        <v>1</v>
      </c>
      <c r="G58" s="39">
        <v>3.4483000000000001</v>
      </c>
      <c r="H58" s="41">
        <v>3</v>
      </c>
      <c r="I58" s="39">
        <v>10.344799999999999</v>
      </c>
      <c r="J58" s="41">
        <v>1</v>
      </c>
      <c r="K58" s="39">
        <v>3.4483000000000001</v>
      </c>
      <c r="L58" s="41">
        <v>21</v>
      </c>
      <c r="M58" s="39">
        <v>72.414000000000001</v>
      </c>
      <c r="N58" s="40">
        <v>0</v>
      </c>
      <c r="O58" s="39">
        <v>0</v>
      </c>
      <c r="P58" s="41">
        <v>0</v>
      </c>
      <c r="Q58" s="43">
        <v>0</v>
      </c>
      <c r="R58" s="40">
        <v>9</v>
      </c>
      <c r="S58" s="38">
        <v>30</v>
      </c>
      <c r="T58" s="44">
        <v>1</v>
      </c>
      <c r="U58" s="38">
        <v>3.3332999999999999</v>
      </c>
      <c r="V58" s="70">
        <v>1</v>
      </c>
      <c r="W58" s="43">
        <v>3.3332999999999999</v>
      </c>
      <c r="X58" s="24">
        <v>366</v>
      </c>
      <c r="Y58" s="25">
        <v>100</v>
      </c>
    </row>
    <row r="59" spans="1:25" s="23" customFormat="1" ht="15" customHeight="1" thickBot="1" x14ac:dyDescent="0.25">
      <c r="A59" s="21" t="s">
        <v>1</v>
      </c>
      <c r="B59" s="76" t="s">
        <v>74</v>
      </c>
      <c r="C59" s="77">
        <v>0</v>
      </c>
      <c r="D59" s="78">
        <v>0</v>
      </c>
      <c r="E59" s="79">
        <v>0</v>
      </c>
      <c r="F59" s="78">
        <v>0</v>
      </c>
      <c r="G59" s="80">
        <v>0</v>
      </c>
      <c r="H59" s="81">
        <v>0</v>
      </c>
      <c r="I59" s="80">
        <v>0</v>
      </c>
      <c r="J59" s="81">
        <v>0</v>
      </c>
      <c r="K59" s="80">
        <v>0</v>
      </c>
      <c r="L59" s="81">
        <v>0</v>
      </c>
      <c r="M59" s="80">
        <v>0</v>
      </c>
      <c r="N59" s="82">
        <v>0</v>
      </c>
      <c r="O59" s="80">
        <v>0</v>
      </c>
      <c r="P59" s="81">
        <v>0</v>
      </c>
      <c r="Q59" s="80">
        <v>0</v>
      </c>
      <c r="R59" s="82">
        <v>0</v>
      </c>
      <c r="S59" s="79">
        <v>0</v>
      </c>
      <c r="T59" s="83">
        <v>0</v>
      </c>
      <c r="U59" s="79">
        <v>0</v>
      </c>
      <c r="V59" s="84">
        <v>0</v>
      </c>
      <c r="W59" s="85">
        <v>0</v>
      </c>
      <c r="X59" s="86">
        <v>1099</v>
      </c>
      <c r="Y59" s="87">
        <v>100</v>
      </c>
    </row>
    <row r="60" spans="1:25" s="23" customFormat="1" ht="15" customHeight="1" x14ac:dyDescent="0.2">
      <c r="A60" s="21"/>
      <c r="B60" s="26" t="s">
        <v>78</v>
      </c>
      <c r="C60" s="27"/>
      <c r="D60" s="27"/>
      <c r="E60" s="27"/>
      <c r="F60" s="27"/>
      <c r="G60" s="27"/>
      <c r="H60" s="27"/>
      <c r="I60" s="27"/>
      <c r="J60" s="27"/>
      <c r="K60" s="27"/>
      <c r="L60" s="27"/>
      <c r="M60" s="27"/>
      <c r="N60" s="27"/>
      <c r="O60" s="27"/>
      <c r="P60" s="27"/>
      <c r="Q60" s="27"/>
      <c r="R60" s="27"/>
      <c r="S60" s="27"/>
      <c r="T60" s="27"/>
      <c r="U60" s="27"/>
      <c r="V60" s="71"/>
      <c r="W60" s="22"/>
      <c r="X60" s="27"/>
      <c r="Y60" s="27"/>
    </row>
    <row r="61" spans="1:25" s="23" customFormat="1" ht="15" customHeight="1" x14ac:dyDescent="0.2">
      <c r="A61" s="21"/>
      <c r="B61" s="26" t="s">
        <v>70</v>
      </c>
      <c r="C61" s="28"/>
      <c r="D61" s="28"/>
      <c r="E61" s="28"/>
      <c r="F61" s="28"/>
      <c r="G61" s="28"/>
      <c r="H61" s="27"/>
      <c r="I61" s="27"/>
      <c r="J61" s="27"/>
      <c r="K61" s="27"/>
      <c r="L61" s="27"/>
      <c r="M61" s="27"/>
      <c r="N61" s="27"/>
      <c r="O61" s="27"/>
      <c r="P61" s="27"/>
      <c r="Q61" s="27"/>
      <c r="R61" s="27"/>
      <c r="S61" s="27"/>
      <c r="T61" s="27"/>
      <c r="U61" s="27"/>
      <c r="V61" s="71"/>
      <c r="W61" s="28"/>
      <c r="X61" s="27"/>
      <c r="Y61" s="27"/>
    </row>
    <row r="62" spans="1:25" s="23" customFormat="1" ht="15" customHeight="1" x14ac:dyDescent="0.2">
      <c r="A62" s="21"/>
      <c r="B62" s="29" t="s">
        <v>71</v>
      </c>
      <c r="C62" s="28"/>
      <c r="D62" s="28"/>
      <c r="E62" s="28"/>
      <c r="F62" s="28"/>
      <c r="G62" s="28"/>
      <c r="H62" s="27"/>
      <c r="I62" s="27"/>
      <c r="J62" s="27"/>
      <c r="K62" s="27"/>
      <c r="L62" s="27"/>
      <c r="M62" s="27"/>
      <c r="N62" s="27"/>
      <c r="O62" s="27"/>
      <c r="P62" s="27"/>
      <c r="Q62" s="27"/>
      <c r="R62" s="27"/>
      <c r="S62" s="27"/>
      <c r="T62" s="27"/>
      <c r="U62" s="27"/>
      <c r="V62" s="71"/>
      <c r="W62" s="28"/>
      <c r="X62" s="27"/>
      <c r="Y62" s="27"/>
    </row>
    <row r="63" spans="1:25" s="23" customFormat="1" ht="15" customHeight="1" x14ac:dyDescent="0.2">
      <c r="A63" s="21"/>
      <c r="B63" s="29" t="s">
        <v>72</v>
      </c>
      <c r="C63" s="28"/>
      <c r="D63" s="28"/>
      <c r="E63" s="28"/>
      <c r="F63" s="28"/>
      <c r="G63" s="28"/>
      <c r="H63" s="27"/>
      <c r="I63" s="27"/>
      <c r="J63" s="27"/>
      <c r="K63" s="27"/>
      <c r="L63" s="27"/>
      <c r="M63" s="27"/>
      <c r="N63" s="27"/>
      <c r="O63" s="27"/>
      <c r="P63" s="27"/>
      <c r="Q63" s="27"/>
      <c r="R63" s="27"/>
      <c r="S63" s="27"/>
      <c r="T63" s="27"/>
      <c r="U63" s="27"/>
      <c r="V63" s="71"/>
      <c r="W63" s="28"/>
      <c r="X63" s="27"/>
      <c r="Y63" s="27"/>
    </row>
    <row r="64" spans="1:25" s="23" customFormat="1" ht="15" customHeight="1" x14ac:dyDescent="0.2">
      <c r="A64" s="21"/>
      <c r="B64" s="29" t="str">
        <f>CONCATENATE("NOTE: Table reads (for 50 states, District of Columbia, and Puerto Rico totals):  Of all ", C69," public school female students with and without disabilities who received ", LOWER(A7), ", ",D69," (",TEXT(U7,"0.0"),"%) were served solely under Section 504 and ", F69," (",TEXT(S7,"0.0"),"%) were served under IDEA.")</f>
        <v>NOTE: Table reads (for 50 states, District of Columbia, and Puerto Rico totals):  Of all 27,710 public school female students with and without disabilities who received expulsions with and without educational services, 753 (2.7%) were served solely under Section 504 and 4,352 (15.7%) were served under IDEA.</v>
      </c>
      <c r="C64" s="28"/>
      <c r="D64" s="28"/>
      <c r="E64" s="28"/>
      <c r="F64" s="28"/>
      <c r="G64" s="28"/>
      <c r="H64" s="27"/>
      <c r="I64" s="27"/>
      <c r="J64" s="27"/>
      <c r="K64" s="27"/>
      <c r="L64" s="27"/>
      <c r="M64" s="27"/>
      <c r="N64" s="27"/>
      <c r="O64" s="27"/>
      <c r="P64" s="27"/>
      <c r="Q64" s="27"/>
      <c r="R64" s="27"/>
      <c r="S64" s="27"/>
      <c r="T64" s="27"/>
      <c r="U64" s="27"/>
      <c r="V64" s="71"/>
      <c r="W64" s="22"/>
      <c r="X64" s="27"/>
      <c r="Y64" s="27"/>
    </row>
    <row r="65" spans="1:26" s="23" customFormat="1" ht="15" customHeight="1" x14ac:dyDescent="0.2">
      <c r="A65" s="21"/>
      <c r="B65" s="29" t="str">
        <f>CONCATENATE("            Table reads (for 50 states, District of Columbia, and Puerto Rico Race/Ethnicity):  Of all ",TEXT(C7,"#,##0")," public school female students with and without disabilities who received ",LOWER(A7), ", ",TEXT(D7,"#,##0")," (",TEXT(E7,"0.0"),"%) were American Indian or Alaska Native students with or without disabilities served under IDEA.")</f>
        <v xml:space="preserve">            Table reads (for 50 states, District of Columbia, and Puerto Rico Race/Ethnicity):  Of all 27,710 public school female students with and without disabilities who received expulsions with and without educational services, 320 (1.2%) were American Indian or Alaska Native students with or without disabilities served under IDEA.</v>
      </c>
      <c r="C65" s="28"/>
      <c r="D65" s="28"/>
      <c r="E65" s="28"/>
      <c r="F65" s="28"/>
      <c r="G65" s="28"/>
      <c r="H65" s="27"/>
      <c r="I65" s="27"/>
      <c r="J65" s="27"/>
      <c r="K65" s="27"/>
      <c r="L65" s="27"/>
      <c r="M65" s="27"/>
      <c r="N65" s="27"/>
      <c r="O65" s="27"/>
      <c r="P65" s="27"/>
      <c r="Q65" s="27"/>
      <c r="R65" s="27"/>
      <c r="S65" s="27"/>
      <c r="T65" s="27"/>
      <c r="U65" s="27"/>
      <c r="V65" s="71"/>
      <c r="W65" s="28"/>
      <c r="X65" s="27"/>
      <c r="Y65" s="27"/>
    </row>
    <row r="66" spans="1:26" s="23" customFormat="1" ht="15" customHeight="1" x14ac:dyDescent="0.2">
      <c r="A66" s="21"/>
      <c r="B66" s="74" t="s">
        <v>77</v>
      </c>
      <c r="C66" s="74"/>
      <c r="D66" s="74"/>
      <c r="E66" s="74"/>
      <c r="F66" s="74"/>
      <c r="G66" s="74"/>
      <c r="H66" s="74"/>
      <c r="I66" s="74"/>
      <c r="J66" s="74"/>
      <c r="K66" s="74"/>
      <c r="L66" s="74"/>
      <c r="M66" s="74"/>
      <c r="N66" s="74"/>
      <c r="O66" s="74"/>
      <c r="P66" s="74"/>
      <c r="Q66" s="74"/>
      <c r="R66" s="74"/>
      <c r="S66" s="74"/>
      <c r="T66" s="74"/>
      <c r="U66" s="74"/>
      <c r="V66" s="74"/>
      <c r="W66" s="74"/>
      <c r="X66" s="27"/>
      <c r="Y66" s="27"/>
    </row>
    <row r="67" spans="1:26" s="32" customFormat="1" ht="14.1" customHeight="1" x14ac:dyDescent="0.2">
      <c r="A67" s="35"/>
      <c r="B67" s="74" t="s">
        <v>75</v>
      </c>
      <c r="C67" s="74"/>
      <c r="D67" s="74"/>
      <c r="E67" s="74"/>
      <c r="F67" s="74"/>
      <c r="G67" s="74"/>
      <c r="H67" s="74"/>
      <c r="I67" s="74"/>
      <c r="J67" s="74"/>
      <c r="K67" s="74"/>
      <c r="L67" s="74"/>
      <c r="M67" s="74"/>
      <c r="N67" s="74"/>
      <c r="O67" s="74"/>
      <c r="P67" s="74"/>
      <c r="Q67" s="74"/>
      <c r="R67" s="74"/>
      <c r="S67" s="74"/>
      <c r="T67" s="74"/>
      <c r="U67" s="74"/>
      <c r="V67" s="74"/>
      <c r="W67" s="74"/>
      <c r="X67" s="31"/>
      <c r="Y67" s="30"/>
    </row>
    <row r="68" spans="1:26" ht="15" customHeight="1" x14ac:dyDescent="0.2"/>
    <row r="69" spans="1:26" x14ac:dyDescent="0.2">
      <c r="B69" s="47"/>
      <c r="C69" s="48" t="str">
        <f>IF(ISTEXT(C7),LEFT(C7,3),TEXT(C7,"#,##0"))</f>
        <v>27,710</v>
      </c>
      <c r="D69" s="48" t="str">
        <f>IF(ISTEXT(T7),LEFT(T7,3),TEXT(T7,"#,##0"))</f>
        <v>753</v>
      </c>
      <c r="E69" s="48"/>
      <c r="F69" s="48" t="str">
        <f>IF(ISTEXT(R7),LEFT(R7,3),TEXT(R7,"#,##0"))</f>
        <v>4,352</v>
      </c>
      <c r="G69" s="48"/>
      <c r="H69" s="48" t="str">
        <f>IF(ISTEXT(D7),LEFT(D7,3),TEXT(D7,"#,##0"))</f>
        <v>320</v>
      </c>
      <c r="I69" s="4"/>
      <c r="J69" s="4"/>
      <c r="K69" s="4"/>
      <c r="L69" s="4"/>
      <c r="M69" s="4"/>
      <c r="N69" s="4"/>
      <c r="O69" s="4"/>
      <c r="P69" s="4"/>
      <c r="Q69" s="4"/>
      <c r="R69" s="4"/>
      <c r="S69" s="4"/>
      <c r="T69" s="4"/>
      <c r="U69" s="4"/>
      <c r="V69" s="72"/>
      <c r="W69" s="49"/>
    </row>
    <row r="70" spans="1:26" s="34" customFormat="1" ht="15" customHeight="1" x14ac:dyDescent="0.2">
      <c r="B70" s="5"/>
      <c r="C70" s="5"/>
      <c r="D70" s="5"/>
      <c r="E70" s="5"/>
      <c r="F70" s="5"/>
      <c r="G70" s="5"/>
      <c r="H70" s="5"/>
      <c r="I70" s="5"/>
      <c r="J70" s="5"/>
      <c r="K70" s="5"/>
      <c r="L70" s="5"/>
      <c r="M70" s="5"/>
      <c r="N70" s="5"/>
      <c r="O70" s="5"/>
      <c r="P70" s="5"/>
      <c r="Q70" s="5"/>
      <c r="R70" s="5"/>
      <c r="S70" s="5"/>
      <c r="T70" s="5"/>
      <c r="U70" s="5"/>
      <c r="V70" s="73"/>
      <c r="X70" s="4"/>
      <c r="Y70" s="4"/>
      <c r="Z70" s="49"/>
    </row>
  </sheetData>
  <sortState xmlns:xlrd2="http://schemas.microsoft.com/office/spreadsheetml/2017/richdata2" ref="B8:Y59">
    <sortCondition ref="B8:B59"/>
  </sortState>
  <mergeCells count="16">
    <mergeCell ref="X4:X5"/>
    <mergeCell ref="Y4:Y5"/>
    <mergeCell ref="D5:E5"/>
    <mergeCell ref="F5:G5"/>
    <mergeCell ref="H5:I5"/>
    <mergeCell ref="J5:K5"/>
    <mergeCell ref="L5:M5"/>
    <mergeCell ref="N5:O5"/>
    <mergeCell ref="P5:Q5"/>
    <mergeCell ref="B2:W2"/>
    <mergeCell ref="B4:B5"/>
    <mergeCell ref="C4:C5"/>
    <mergeCell ref="T4:U5"/>
    <mergeCell ref="R4:S5"/>
    <mergeCell ref="D4:Q4"/>
    <mergeCell ref="V4:W5"/>
  </mergeCells>
  <pageMargins left="0.7" right="0.7" top="0.75" bottom="0.75" header="0.3" footer="0.3"/>
  <pageSetup scale="24"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2ECABCEFB630D488879B269665A48CB" ma:contentTypeVersion="0" ma:contentTypeDescription="Create a new document." ma:contentTypeScope="" ma:versionID="0d6bdbe8712efb551a9ad1752e2d6e46">
  <xsd:schema xmlns:xsd="http://www.w3.org/2001/XMLSchema" xmlns:xs="http://www.w3.org/2001/XMLSchema" xmlns:p="http://schemas.microsoft.com/office/2006/metadata/properties" xmlns:ns2="b7635ab0-52e7-4e33-aa76-893cd120ef45" targetNamespace="http://schemas.microsoft.com/office/2006/metadata/properties" ma:root="true" ma:fieldsID="c571750c5f0ebc31974f90f872357a24" ns2:_="">
    <xsd:import namespace="b7635ab0-52e7-4e33-aa76-893cd120ef45"/>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7635ab0-52e7-4e33-aa76-893cd120ef45"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_dlc_DocId xmlns="b7635ab0-52e7-4e33-aa76-893cd120ef45">DNVT47QTA7NQ-1416470464-511</_dlc_DocId>
    <_dlc_DocIdUrl xmlns="b7635ab0-52e7-4e33-aa76-893cd120ef45">
      <Url>https://sharepoint.aemcorp.com/ed/etss/CRDC/collaboration/_layouts/15/DocIdRedir.aspx?ID=DNVT47QTA7NQ-1416470464-511</Url>
      <Description>DNVT47QTA7NQ-1416470464-511</Description>
    </_dlc_DocIdUrl>
  </documentManagement>
</p:properties>
</file>

<file path=customXml/itemProps1.xml><?xml version="1.0" encoding="utf-8"?>
<ds:datastoreItem xmlns:ds="http://schemas.openxmlformats.org/officeDocument/2006/customXml" ds:itemID="{D8AF0969-8CBE-4873-A856-45E91245E409}"/>
</file>

<file path=customXml/itemProps2.xml><?xml version="1.0" encoding="utf-8"?>
<ds:datastoreItem xmlns:ds="http://schemas.openxmlformats.org/officeDocument/2006/customXml" ds:itemID="{10FA7AD9-67EB-4C8C-948C-62EFC34D2C5E}"/>
</file>

<file path=customXml/itemProps3.xml><?xml version="1.0" encoding="utf-8"?>
<ds:datastoreItem xmlns:ds="http://schemas.openxmlformats.org/officeDocument/2006/customXml" ds:itemID="{3D57EF9F-1AF2-460C-A16C-A97EAC94CF37}"/>
</file>

<file path=customXml/itemProps4.xml><?xml version="1.0" encoding="utf-8"?>
<ds:datastoreItem xmlns:ds="http://schemas.openxmlformats.org/officeDocument/2006/customXml" ds:itemID="{4D3E473F-B507-4D3C-8E39-A7E818C0093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Total</vt:lpstr>
      <vt:lpstr>Male</vt:lpstr>
      <vt:lpstr>Female</vt:lpstr>
      <vt:lpstr>SCH_361_Total</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 Bandeira de Mello</dc:creator>
  <cp:lastModifiedBy>McDonald, Stefanie</cp:lastModifiedBy>
  <cp:lastPrinted>2021-04-13T18:08:36Z</cp:lastPrinted>
  <dcterms:created xsi:type="dcterms:W3CDTF">2014-09-05T20:10:01Z</dcterms:created>
  <dcterms:modified xsi:type="dcterms:W3CDTF">2021-05-21T20:22:26Z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f5b45aac-9f6d-478d-971e-2434aeb6104c</vt:lpwstr>
  </property>
  <property fmtid="{D5CDD505-2E9C-101B-9397-08002B2CF9AE}" pid="3" name="ContentTypeId">
    <vt:lpwstr>0x010100C2ECABCEFB630D488879B269665A48CB</vt:lpwstr>
  </property>
</Properties>
</file>