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465" yWindow="615" windowWidth="20730" windowHeight="11760" activeTab="1"/>
  </bookViews>
  <sheets>
    <sheet name="DB" sheetId="1" r:id="rId1"/>
    <sheet name="FIELD VALUES" sheetId="2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2"/>
  <c r="E12"/>
  <c r="E11"/>
  <c r="E10"/>
  <c r="E9"/>
  <c r="E8"/>
  <c r="E7"/>
  <c r="E6"/>
  <c r="E5"/>
  <c r="E4"/>
  <c r="L42" i="1"/>
  <c r="L43"/>
  <c r="L44"/>
  <c r="L45"/>
  <c r="L46"/>
  <c r="L47"/>
  <c r="L48"/>
  <c r="L49"/>
  <c r="L50"/>
  <c r="L51"/>
  <c r="L52"/>
  <c r="L53"/>
  <c r="L54"/>
  <c r="E23" i="2"/>
  <c r="E22"/>
  <c r="E21"/>
  <c r="E20"/>
  <c r="E19"/>
  <c r="E18"/>
  <c r="E17"/>
  <c r="E16"/>
  <c r="E15"/>
  <c r="E14"/>
  <c r="E3"/>
</calcChain>
</file>

<file path=xl/sharedStrings.xml><?xml version="1.0" encoding="utf-8"?>
<sst xmlns="http://schemas.openxmlformats.org/spreadsheetml/2006/main" count="400" uniqueCount="147">
  <si>
    <t>FIELD NAME</t>
  </si>
  <si>
    <t>DATA TYPE</t>
  </si>
  <si>
    <t>COMMENTS</t>
  </si>
  <si>
    <t>AutoNumber</t>
  </si>
  <si>
    <t>FIRST NAME</t>
  </si>
  <si>
    <t>LAST NAME</t>
  </si>
  <si>
    <t>TITLE</t>
  </si>
  <si>
    <t>DEPARTMENT</t>
  </si>
  <si>
    <t>WORK PHONE</t>
  </si>
  <si>
    <t>MOBILE PHONE</t>
  </si>
  <si>
    <t>E-MAIL</t>
  </si>
  <si>
    <t>ADDRESS</t>
  </si>
  <si>
    <t>STREET ADDRESS</t>
  </si>
  <si>
    <t>CITY</t>
  </si>
  <si>
    <t>STATE</t>
  </si>
  <si>
    <t>ZIP CODE</t>
  </si>
  <si>
    <t>COUNTRY</t>
  </si>
  <si>
    <t>STREET</t>
  </si>
  <si>
    <t>VarChar(n)</t>
  </si>
  <si>
    <t>TABLE: CLIENTS</t>
  </si>
  <si>
    <t>TinyInt</t>
  </si>
  <si>
    <t>PLANT MANAGER</t>
  </si>
  <si>
    <t>MANUFACTERE</t>
  </si>
  <si>
    <t>PLATFORM</t>
  </si>
  <si>
    <t>NUMBER OF TOWERS</t>
  </si>
  <si>
    <t>NUMBER OF MWS</t>
  </si>
  <si>
    <t>GEARBOX</t>
  </si>
  <si>
    <t>MARCA DEL REDUCTOR</t>
  </si>
  <si>
    <t>OTHER 1</t>
  </si>
  <si>
    <t>CAMPO DE TEXTO ABIERTO</t>
  </si>
  <si>
    <t>OTHER 2</t>
  </si>
  <si>
    <t>TABLE: WIND FARM</t>
  </si>
  <si>
    <t>WIND FARM NAME</t>
  </si>
  <si>
    <t xml:space="preserve">CONVERTOR </t>
  </si>
  <si>
    <t>MEGAWATTS</t>
  </si>
  <si>
    <t>TABLE: RFQ</t>
  </si>
  <si>
    <t>ID WIND FARM</t>
  </si>
  <si>
    <t>ID CLIENT</t>
  </si>
  <si>
    <t>RFQ</t>
  </si>
  <si>
    <t>STATUS</t>
  </si>
  <si>
    <t>PROJECT NAME</t>
  </si>
  <si>
    <t>TABLE: VERSIONS</t>
  </si>
  <si>
    <t>VERSION</t>
  </si>
  <si>
    <t>TYPE OF WORK</t>
  </si>
  <si>
    <t>SCOPE WORK</t>
  </si>
  <si>
    <t>SPECIFIC SCOPE WORK</t>
  </si>
  <si>
    <t>PROJECT DESCRIPTION</t>
  </si>
  <si>
    <t>TOTAL COST</t>
  </si>
  <si>
    <t>TABLE: QUOTE</t>
  </si>
  <si>
    <t>DESCRIPTION</t>
  </si>
  <si>
    <t>PRICE PER UNIT</t>
  </si>
  <si>
    <t>QUANTITY</t>
  </si>
  <si>
    <t>UM</t>
  </si>
  <si>
    <t>SERVICES / CONSTRUCT</t>
  </si>
  <si>
    <t>NOTES AND INSTRUCTIONS</t>
  </si>
  <si>
    <t>DATE</t>
  </si>
  <si>
    <t>Date/Time</t>
  </si>
  <si>
    <t>CURRENCY</t>
  </si>
  <si>
    <t>SERVICES</t>
  </si>
  <si>
    <t>CONSTRUCT</t>
  </si>
  <si>
    <t>PHOTO</t>
  </si>
  <si>
    <t>IMAGEN</t>
  </si>
  <si>
    <t>ADDERESS</t>
  </si>
  <si>
    <t>CELL</t>
  </si>
  <si>
    <t>EMAIL</t>
  </si>
  <si>
    <t>LOCAL AIRPORT</t>
  </si>
  <si>
    <t>CONTACT INFO</t>
  </si>
  <si>
    <t>SSN</t>
  </si>
  <si>
    <t>PAY RATE</t>
  </si>
  <si>
    <t>MEDICAL</t>
  </si>
  <si>
    <t>PASSPORT</t>
  </si>
  <si>
    <t>MARITAL STATUS</t>
  </si>
  <si>
    <t>CHILDREN</t>
  </si>
  <si>
    <t>EDUCATION</t>
  </si>
  <si>
    <t>DRIVER LICENCE</t>
  </si>
  <si>
    <t>TYPE PAY RATE</t>
  </si>
  <si>
    <t>HUNAL / DIEM</t>
  </si>
  <si>
    <t>LANGUAGE</t>
  </si>
  <si>
    <t>TABLE: TECH INFO EXTERNAL SERVER</t>
  </si>
  <si>
    <t>TABLE: TECH INFO AXIS DBASE</t>
  </si>
  <si>
    <t>IMAGIN</t>
  </si>
  <si>
    <t xml:space="preserve">NFPA </t>
  </si>
  <si>
    <t>EXPERIENCE DATE</t>
  </si>
  <si>
    <t>IDTECH</t>
  </si>
  <si>
    <t>KEY ID</t>
  </si>
  <si>
    <t>SERVICE / CONSTRUCTION</t>
  </si>
  <si>
    <t>TABLE: TECH INFO WORK EXP EXTERNAL SERVER</t>
  </si>
  <si>
    <t>IDETECH</t>
  </si>
  <si>
    <t>$$$</t>
  </si>
  <si>
    <t>MANUFACTER</t>
  </si>
  <si>
    <t>MODEL</t>
  </si>
  <si>
    <t>SERIAL #</t>
  </si>
  <si>
    <t>DATE OF MANUFACTURE</t>
  </si>
  <si>
    <t>RECERTIFICATION CONT</t>
  </si>
  <si>
    <t>COMPUTER</t>
  </si>
  <si>
    <t>PHONE</t>
  </si>
  <si>
    <t>CAMERA</t>
  </si>
  <si>
    <t>OTHER</t>
  </si>
  <si>
    <t>CIP</t>
  </si>
  <si>
    <t>TABLE: TECH INFO KIT AXIS DBASE</t>
  </si>
  <si>
    <t>TABLE: TECH INFO CIM AXIS DBASE</t>
  </si>
  <si>
    <t>HARNESS PPE</t>
  </si>
  <si>
    <t>CABLE GRAB</t>
  </si>
  <si>
    <t>HELMENT</t>
  </si>
  <si>
    <t>UNIFORMS</t>
  </si>
  <si>
    <t>PPE</t>
  </si>
  <si>
    <t>DATE()</t>
  </si>
  <si>
    <t>LAYNARD PPE</t>
  </si>
  <si>
    <t>OFFER</t>
  </si>
  <si>
    <t>Yes/No</t>
  </si>
  <si>
    <t>AXIS LABOR CODE</t>
  </si>
  <si>
    <t>A,B,C</t>
  </si>
  <si>
    <t>OSHA 10</t>
  </si>
  <si>
    <t>FISRT AID</t>
  </si>
  <si>
    <t>TOWER RESCUE</t>
  </si>
  <si>
    <t>CONFINED SPACE</t>
  </si>
  <si>
    <t>CRANE SAFETY</t>
  </si>
  <si>
    <t>CRANE SIGNAL</t>
  </si>
  <si>
    <t>GWO</t>
  </si>
  <si>
    <t>EGONOMICS</t>
  </si>
  <si>
    <t>TYPE OF SERVICE</t>
  </si>
  <si>
    <t>SCOPE OF WORK</t>
  </si>
  <si>
    <t>SITE NAME</t>
  </si>
  <si>
    <t>(WIND NAME)</t>
  </si>
  <si>
    <t>LISTA DEL SCOPE. FILTER</t>
  </si>
  <si>
    <t>IAN SEND ME INFO</t>
  </si>
  <si>
    <t>NOTES</t>
  </si>
  <si>
    <t>OPEN TEXT</t>
  </si>
  <si>
    <t>NFPA CERTIFICATES</t>
  </si>
  <si>
    <t>CERTIFICATES BY IAN</t>
  </si>
  <si>
    <t>CERTIFICATES LIST &gt; IAN</t>
  </si>
  <si>
    <t>I 9</t>
  </si>
  <si>
    <t>W2</t>
  </si>
  <si>
    <t>W 4</t>
  </si>
  <si>
    <t>APPLICANCE OFFER</t>
  </si>
  <si>
    <t>I 9 FILE</t>
  </si>
  <si>
    <t>FILE</t>
  </si>
  <si>
    <t>W2 FILE</t>
  </si>
  <si>
    <t>W 4 FILE</t>
  </si>
  <si>
    <t>APPLICANCE OFFER FILE</t>
  </si>
  <si>
    <t>TECHNICAL LEVEL</t>
  </si>
  <si>
    <t>OEM / GAMESA / ACCIONA / NORDEX / ENVISION / GOLDWIND / GE / ENERCON / SENVION / SIEMENS / SUZION</t>
  </si>
  <si>
    <t>TABLE: JOBS</t>
  </si>
  <si>
    <t>JOB #</t>
  </si>
  <si>
    <t>REPIT JOBS</t>
  </si>
  <si>
    <t>PO</t>
  </si>
  <si>
    <t>PO DATE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</si>
</sst>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4" fillId="0" borderId="1" xfId="0" applyFont="1" applyBorder="1"/>
    <xf numFmtId="0" fontId="1" fillId="3" borderId="1" xfId="0" applyFont="1" applyFill="1" applyBorder="1"/>
    <xf numFmtId="0" fontId="1" fillId="2" borderId="2" xfId="0" applyFont="1" applyFill="1" applyBorder="1"/>
    <xf numFmtId="0" fontId="0" fillId="0" borderId="1" xfId="0" applyFill="1" applyBorder="1"/>
    <xf numFmtId="0" fontId="4" fillId="4" borderId="1" xfId="0" applyFont="1" applyFill="1" applyBorder="1"/>
    <xf numFmtId="0" fontId="4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104775</xdr:rowOff>
    </xdr:from>
    <xdr:to>
      <xdr:col>6</xdr:col>
      <xdr:colOff>581025</xdr:colOff>
      <xdr:row>11</xdr:row>
      <xdr:rowOff>114300</xdr:rowOff>
    </xdr:to>
    <xdr:cxnSp macro="">
      <xdr:nvCxnSpPr>
        <xdr:cNvPr id="3" name="Elbow Connector 2"/>
        <xdr:cNvCxnSpPr/>
      </xdr:nvCxnSpPr>
      <xdr:spPr>
        <a:xfrm>
          <a:off x="2876550" y="1057275"/>
          <a:ext cx="1190625" cy="1152525"/>
        </a:xfrm>
        <a:prstGeom prst="bentConnector3">
          <a:avLst>
            <a:gd name="adj1" fmla="val 62639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6</xdr:row>
      <xdr:rowOff>114300</xdr:rowOff>
    </xdr:from>
    <xdr:to>
      <xdr:col>6</xdr:col>
      <xdr:colOff>600075</xdr:colOff>
      <xdr:row>12</xdr:row>
      <xdr:rowOff>114300</xdr:rowOff>
    </xdr:to>
    <xdr:cxnSp macro="">
      <xdr:nvCxnSpPr>
        <xdr:cNvPr id="5" name="Elbow Connector 4"/>
        <xdr:cNvCxnSpPr/>
      </xdr:nvCxnSpPr>
      <xdr:spPr>
        <a:xfrm>
          <a:off x="2895600" y="1257300"/>
          <a:ext cx="1190625" cy="1143000"/>
        </a:xfrm>
        <a:prstGeom prst="bentConnector3">
          <a:avLst>
            <a:gd name="adj1" fmla="val 3228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11906</xdr:colOff>
      <xdr:row>5</xdr:row>
      <xdr:rowOff>107156</xdr:rowOff>
    </xdr:from>
    <xdr:to>
      <xdr:col>12</xdr:col>
      <xdr:colOff>0</xdr:colOff>
      <xdr:row>5</xdr:row>
      <xdr:rowOff>107156</xdr:rowOff>
    </xdr:to>
    <xdr:cxnSp macro="">
      <xdr:nvCxnSpPr>
        <xdr:cNvPr id="12" name="Straight Arrow Connector 11"/>
        <xdr:cNvCxnSpPr/>
      </xdr:nvCxnSpPr>
      <xdr:spPr>
        <a:xfrm>
          <a:off x="7917656" y="1059656"/>
          <a:ext cx="1202532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23813</xdr:colOff>
      <xdr:row>4</xdr:row>
      <xdr:rowOff>95250</xdr:rowOff>
    </xdr:from>
    <xdr:to>
      <xdr:col>17</xdr:col>
      <xdr:colOff>11906</xdr:colOff>
      <xdr:row>4</xdr:row>
      <xdr:rowOff>95250</xdr:rowOff>
    </xdr:to>
    <xdr:cxnSp macro="">
      <xdr:nvCxnSpPr>
        <xdr:cNvPr id="22" name="Straight Arrow Connector 21"/>
        <xdr:cNvCxnSpPr/>
      </xdr:nvCxnSpPr>
      <xdr:spPr>
        <a:xfrm>
          <a:off x="10834688" y="857250"/>
          <a:ext cx="511968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</xdr:row>
      <xdr:rowOff>71438</xdr:rowOff>
    </xdr:from>
    <xdr:to>
      <xdr:col>22</xdr:col>
      <xdr:colOff>11906</xdr:colOff>
      <xdr:row>4</xdr:row>
      <xdr:rowOff>71438</xdr:rowOff>
    </xdr:to>
    <xdr:cxnSp macro="">
      <xdr:nvCxnSpPr>
        <xdr:cNvPr id="24" name="Straight Arrow Connector 23"/>
        <xdr:cNvCxnSpPr/>
      </xdr:nvCxnSpPr>
      <xdr:spPr>
        <a:xfrm>
          <a:off x="14287500" y="833438"/>
          <a:ext cx="52387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</xdr:row>
      <xdr:rowOff>95250</xdr:rowOff>
    </xdr:from>
    <xdr:to>
      <xdr:col>21</xdr:col>
      <xdr:colOff>250032</xdr:colOff>
      <xdr:row>5</xdr:row>
      <xdr:rowOff>95250</xdr:rowOff>
    </xdr:to>
    <xdr:cxnSp macro="">
      <xdr:nvCxnSpPr>
        <xdr:cNvPr id="26" name="Straight Arrow Connector 25"/>
        <xdr:cNvCxnSpPr/>
      </xdr:nvCxnSpPr>
      <xdr:spPr>
        <a:xfrm>
          <a:off x="14287500" y="1047750"/>
          <a:ext cx="500063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65"/>
  <sheetViews>
    <sheetView topLeftCell="A18" zoomScale="80" zoomScaleNormal="80" zoomScalePageLayoutView="80" workbookViewId="0">
      <selection activeCell="AB15" sqref="AB15"/>
    </sheetView>
  </sheetViews>
  <sheetFormatPr defaultColWidth="8.85546875" defaultRowHeight="15"/>
  <cols>
    <col min="1" max="1" width="3.28515625" customWidth="1"/>
    <col min="2" max="2" width="16.28515625" customWidth="1"/>
    <col min="3" max="3" width="12.85546875" customWidth="1"/>
    <col min="4" max="4" width="14.85546875" customWidth="1"/>
    <col min="5" max="5" width="4.140625" customWidth="1"/>
    <col min="6" max="6" width="4" customWidth="1"/>
    <col min="7" max="7" width="4.42578125" customWidth="1"/>
    <col min="8" max="8" width="19.7109375" bestFit="1" customWidth="1"/>
    <col min="9" max="9" width="12.28515625" customWidth="1"/>
    <col min="10" max="10" width="27.140625" bestFit="1" customWidth="1"/>
    <col min="11" max="12" width="3.7109375" customWidth="1"/>
    <col min="13" max="13" width="15" bestFit="1" customWidth="1"/>
    <col min="14" max="14" width="13.42578125" customWidth="1"/>
    <col min="15" max="15" width="24.7109375" customWidth="1"/>
    <col min="16" max="16" width="3.140625" customWidth="1"/>
    <col min="17" max="17" width="3.42578125" customWidth="1"/>
    <col min="18" max="18" width="19.28515625" bestFit="1" customWidth="1"/>
    <col min="19" max="19" width="12.85546875" bestFit="1" customWidth="1"/>
    <col min="20" max="20" width="21.42578125" bestFit="1" customWidth="1"/>
    <col min="21" max="21" width="3.7109375" customWidth="1"/>
    <col min="22" max="22" width="3.28515625" customWidth="1"/>
    <col min="23" max="23" width="15.85546875" bestFit="1" customWidth="1"/>
    <col min="24" max="24" width="12.85546875" bestFit="1" customWidth="1"/>
    <col min="25" max="25" width="13.140625" bestFit="1" customWidth="1"/>
    <col min="26" max="26" width="4.5703125" customWidth="1"/>
    <col min="27" max="27" width="14.42578125" customWidth="1"/>
    <col min="28" max="28" width="12.140625" customWidth="1"/>
    <col min="29" max="29" width="13.140625" bestFit="1" customWidth="1"/>
    <col min="31" max="31" width="13.5703125" bestFit="1" customWidth="1"/>
    <col min="32" max="32" width="12.85546875" bestFit="1" customWidth="1"/>
    <col min="33" max="33" width="13.140625" bestFit="1" customWidth="1"/>
  </cols>
  <sheetData>
    <row r="1" spans="1:3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3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33">
      <c r="A3" s="2"/>
      <c r="B3" s="3" t="s">
        <v>19</v>
      </c>
      <c r="C3" s="4"/>
      <c r="D3" s="4"/>
      <c r="E3" s="2"/>
      <c r="F3" s="2"/>
      <c r="G3" s="2"/>
      <c r="H3" s="3" t="s">
        <v>31</v>
      </c>
      <c r="I3" s="4"/>
      <c r="J3" s="4"/>
      <c r="K3" s="2"/>
      <c r="L3" s="2"/>
      <c r="M3" s="3" t="s">
        <v>35</v>
      </c>
      <c r="N3" s="4"/>
      <c r="O3" s="4"/>
      <c r="P3" s="2"/>
      <c r="Q3" s="2"/>
      <c r="R3" s="3" t="s">
        <v>41</v>
      </c>
      <c r="S3" s="4"/>
      <c r="T3" s="4"/>
      <c r="U3" s="2"/>
      <c r="V3" s="2"/>
      <c r="W3" s="3" t="s">
        <v>48</v>
      </c>
      <c r="X3" s="4"/>
      <c r="Y3" s="4"/>
      <c r="Z3" s="2"/>
      <c r="AA3" t="s">
        <v>142</v>
      </c>
      <c r="AE3" t="s">
        <v>142</v>
      </c>
    </row>
    <row r="4" spans="1:33">
      <c r="A4" s="2"/>
      <c r="B4" s="5" t="s">
        <v>0</v>
      </c>
      <c r="C4" s="5" t="s">
        <v>1</v>
      </c>
      <c r="D4" s="5" t="s">
        <v>2</v>
      </c>
      <c r="E4" s="2"/>
      <c r="F4" s="2"/>
      <c r="G4" s="2"/>
      <c r="H4" s="5" t="s">
        <v>0</v>
      </c>
      <c r="I4" s="5" t="s">
        <v>1</v>
      </c>
      <c r="J4" s="5" t="s">
        <v>2</v>
      </c>
      <c r="K4" s="2"/>
      <c r="L4" s="2"/>
      <c r="M4" s="5" t="s">
        <v>0</v>
      </c>
      <c r="N4" s="5" t="s">
        <v>1</v>
      </c>
      <c r="O4" s="5" t="s">
        <v>2</v>
      </c>
      <c r="P4" s="2"/>
      <c r="Q4" s="2"/>
      <c r="R4" s="5" t="s">
        <v>0</v>
      </c>
      <c r="S4" s="5" t="s">
        <v>1</v>
      </c>
      <c r="T4" s="5" t="s">
        <v>2</v>
      </c>
      <c r="U4" s="2"/>
      <c r="V4" s="2"/>
      <c r="W4" s="5" t="s">
        <v>0</v>
      </c>
      <c r="X4" s="5" t="s">
        <v>1</v>
      </c>
      <c r="Y4" s="5" t="s">
        <v>2</v>
      </c>
      <c r="Z4" s="2"/>
      <c r="AA4" s="5" t="s">
        <v>0</v>
      </c>
      <c r="AB4" s="5" t="s">
        <v>1</v>
      </c>
      <c r="AC4" s="5" t="s">
        <v>2</v>
      </c>
      <c r="AE4" s="5" t="s">
        <v>0</v>
      </c>
      <c r="AF4" s="5" t="s">
        <v>1</v>
      </c>
      <c r="AG4" s="5" t="s">
        <v>2</v>
      </c>
    </row>
    <row r="5" spans="1:33">
      <c r="A5" s="2"/>
      <c r="B5" s="6" t="s">
        <v>37</v>
      </c>
      <c r="C5" s="6" t="s">
        <v>20</v>
      </c>
      <c r="D5" s="6" t="s">
        <v>3</v>
      </c>
      <c r="E5" s="2"/>
      <c r="F5" s="2"/>
      <c r="G5" s="2"/>
      <c r="H5" s="6" t="s">
        <v>36</v>
      </c>
      <c r="I5" s="6" t="s">
        <v>20</v>
      </c>
      <c r="J5" s="6" t="s">
        <v>3</v>
      </c>
      <c r="K5" s="2"/>
      <c r="L5" s="2"/>
      <c r="M5" s="6" t="s">
        <v>38</v>
      </c>
      <c r="N5" s="6" t="s">
        <v>20</v>
      </c>
      <c r="O5" s="6" t="s">
        <v>3</v>
      </c>
      <c r="P5" s="2"/>
      <c r="Q5" s="2"/>
      <c r="R5" s="6" t="s">
        <v>38</v>
      </c>
      <c r="S5" s="6" t="s">
        <v>20</v>
      </c>
      <c r="T5" s="8"/>
      <c r="U5" s="2"/>
      <c r="V5" s="2"/>
      <c r="W5" s="6" t="s">
        <v>38</v>
      </c>
      <c r="X5" s="6" t="s">
        <v>20</v>
      </c>
      <c r="Y5" s="8"/>
      <c r="Z5" s="2"/>
      <c r="AA5" s="1" t="s">
        <v>143</v>
      </c>
      <c r="AB5" s="6" t="s">
        <v>20</v>
      </c>
      <c r="AC5" s="6" t="s">
        <v>3</v>
      </c>
      <c r="AE5" s="1" t="s">
        <v>145</v>
      </c>
      <c r="AF5" s="6" t="s">
        <v>18</v>
      </c>
      <c r="AG5" s="1"/>
    </row>
    <row r="6" spans="1:33">
      <c r="A6" s="2"/>
      <c r="B6" s="6" t="s">
        <v>4</v>
      </c>
      <c r="C6" s="6" t="s">
        <v>18</v>
      </c>
      <c r="D6" s="6"/>
      <c r="E6" s="2"/>
      <c r="F6" s="2"/>
      <c r="G6" s="2"/>
      <c r="H6" s="6" t="s">
        <v>32</v>
      </c>
      <c r="I6" s="6" t="s">
        <v>18</v>
      </c>
      <c r="J6" s="6"/>
      <c r="K6" s="2"/>
      <c r="L6" s="2"/>
      <c r="M6" s="6" t="s">
        <v>36</v>
      </c>
      <c r="N6" s="6" t="s">
        <v>18</v>
      </c>
      <c r="O6" s="6"/>
      <c r="P6" s="2"/>
      <c r="Q6" s="2"/>
      <c r="R6" s="6" t="s">
        <v>42</v>
      </c>
      <c r="S6" s="6" t="s">
        <v>20</v>
      </c>
      <c r="T6" s="6"/>
      <c r="U6" s="2"/>
      <c r="V6" s="2"/>
      <c r="W6" s="6" t="s">
        <v>42</v>
      </c>
      <c r="X6" s="6" t="s">
        <v>20</v>
      </c>
      <c r="Y6" s="6"/>
      <c r="Z6" s="2"/>
      <c r="AA6" s="1" t="s">
        <v>38</v>
      </c>
      <c r="AB6" s="1"/>
      <c r="AC6" s="1"/>
      <c r="AE6" s="1" t="s">
        <v>143</v>
      </c>
      <c r="AF6" s="6" t="s">
        <v>20</v>
      </c>
      <c r="AG6" s="6" t="s">
        <v>144</v>
      </c>
    </row>
    <row r="7" spans="1:33">
      <c r="A7" s="2"/>
      <c r="B7" s="6" t="s">
        <v>5</v>
      </c>
      <c r="C7" s="6" t="s">
        <v>18</v>
      </c>
      <c r="D7" s="6"/>
      <c r="E7" s="2"/>
      <c r="F7" s="2"/>
      <c r="G7" s="2"/>
      <c r="H7" s="6" t="s">
        <v>12</v>
      </c>
      <c r="I7" s="6" t="s">
        <v>18</v>
      </c>
      <c r="J7" s="6" t="s">
        <v>11</v>
      </c>
      <c r="K7" s="2"/>
      <c r="L7" s="2"/>
      <c r="M7" s="11" t="s">
        <v>39</v>
      </c>
      <c r="N7" s="6" t="s">
        <v>18</v>
      </c>
      <c r="O7" s="6"/>
      <c r="P7" s="2"/>
      <c r="Q7" s="2"/>
      <c r="R7" s="6" t="s">
        <v>55</v>
      </c>
      <c r="S7" s="6" t="s">
        <v>56</v>
      </c>
      <c r="T7" s="1"/>
      <c r="U7" s="2"/>
      <c r="V7" s="2"/>
      <c r="W7" s="6" t="s">
        <v>49</v>
      </c>
      <c r="X7" s="6" t="s">
        <v>18</v>
      </c>
      <c r="Y7" s="6"/>
      <c r="Z7" s="2"/>
      <c r="AA7" s="1" t="s">
        <v>42</v>
      </c>
      <c r="AB7" s="1"/>
      <c r="AC7" s="1"/>
      <c r="AE7" s="13" t="s">
        <v>146</v>
      </c>
      <c r="AF7" s="1" t="s">
        <v>106</v>
      </c>
      <c r="AG7" s="1"/>
    </row>
    <row r="8" spans="1:33">
      <c r="A8" s="2"/>
      <c r="B8" s="6" t="s">
        <v>6</v>
      </c>
      <c r="C8" s="6" t="s">
        <v>18</v>
      </c>
      <c r="D8" s="6"/>
      <c r="E8" s="2"/>
      <c r="F8" s="2"/>
      <c r="G8" s="2"/>
      <c r="H8" s="6" t="s">
        <v>13</v>
      </c>
      <c r="I8" s="6" t="s">
        <v>18</v>
      </c>
      <c r="J8" s="6" t="s">
        <v>11</v>
      </c>
      <c r="K8" s="2"/>
      <c r="L8" s="2"/>
      <c r="M8" s="11" t="s">
        <v>40</v>
      </c>
      <c r="N8" s="6" t="s">
        <v>18</v>
      </c>
      <c r="O8" s="6"/>
      <c r="P8" s="2"/>
      <c r="Q8" s="2"/>
      <c r="R8" s="6" t="s">
        <v>43</v>
      </c>
      <c r="S8" s="6" t="s">
        <v>18</v>
      </c>
      <c r="T8" s="6" t="s">
        <v>53</v>
      </c>
      <c r="U8" s="2"/>
      <c r="V8" s="2"/>
      <c r="W8" s="6" t="s">
        <v>52</v>
      </c>
      <c r="X8" s="6" t="s">
        <v>18</v>
      </c>
      <c r="Y8" s="6"/>
      <c r="Z8" s="2"/>
    </row>
    <row r="9" spans="1:33">
      <c r="A9" s="2"/>
      <c r="B9" s="6" t="s">
        <v>7</v>
      </c>
      <c r="C9" s="6" t="s">
        <v>18</v>
      </c>
      <c r="D9" s="6"/>
      <c r="E9" s="2"/>
      <c r="F9" s="2"/>
      <c r="G9" s="2"/>
      <c r="H9" s="6" t="s">
        <v>14</v>
      </c>
      <c r="I9" s="6" t="s">
        <v>18</v>
      </c>
      <c r="J9" s="6" t="s">
        <v>11</v>
      </c>
      <c r="K9" s="2"/>
      <c r="L9" s="2"/>
      <c r="M9" s="7"/>
      <c r="N9" s="7"/>
      <c r="O9" s="7"/>
      <c r="P9" s="2"/>
      <c r="Q9" s="2"/>
      <c r="R9" s="6" t="s">
        <v>44</v>
      </c>
      <c r="S9" s="6" t="s">
        <v>18</v>
      </c>
      <c r="T9" s="6"/>
      <c r="U9" s="2"/>
      <c r="V9" s="2"/>
      <c r="W9" s="6" t="s">
        <v>50</v>
      </c>
      <c r="X9" s="6" t="s">
        <v>20</v>
      </c>
      <c r="Y9" s="6"/>
      <c r="Z9" s="2"/>
    </row>
    <row r="10" spans="1:33">
      <c r="A10" s="2"/>
      <c r="B10" s="6" t="s">
        <v>8</v>
      </c>
      <c r="C10" s="6" t="s">
        <v>18</v>
      </c>
      <c r="D10" s="6"/>
      <c r="E10" s="2"/>
      <c r="F10" s="2"/>
      <c r="G10" s="2"/>
      <c r="H10" s="6" t="s">
        <v>15</v>
      </c>
      <c r="I10" s="6" t="s">
        <v>18</v>
      </c>
      <c r="J10" s="6" t="s">
        <v>11</v>
      </c>
      <c r="K10" s="2"/>
      <c r="L10" s="2"/>
      <c r="M10" s="7"/>
      <c r="N10" s="7"/>
      <c r="O10" s="7"/>
      <c r="P10" s="2"/>
      <c r="Q10" s="2"/>
      <c r="R10" s="6" t="s">
        <v>45</v>
      </c>
      <c r="S10" s="6" t="s">
        <v>18</v>
      </c>
      <c r="T10" s="6"/>
      <c r="U10" s="2"/>
      <c r="V10" s="2"/>
      <c r="W10" s="6" t="s">
        <v>51</v>
      </c>
      <c r="X10" s="6" t="s">
        <v>20</v>
      </c>
      <c r="Y10" s="6"/>
      <c r="Z10" s="2"/>
    </row>
    <row r="11" spans="1:33">
      <c r="A11" s="2"/>
      <c r="B11" s="6" t="s">
        <v>9</v>
      </c>
      <c r="C11" s="6" t="s">
        <v>18</v>
      </c>
      <c r="D11" s="6"/>
      <c r="E11" s="2"/>
      <c r="F11" s="2"/>
      <c r="G11" s="2"/>
      <c r="H11" s="6" t="s">
        <v>16</v>
      </c>
      <c r="I11" s="6" t="s">
        <v>18</v>
      </c>
      <c r="J11" s="6" t="s">
        <v>11</v>
      </c>
      <c r="K11" s="2"/>
      <c r="L11" s="2"/>
      <c r="M11" s="7"/>
      <c r="N11" s="7"/>
      <c r="O11" s="7"/>
      <c r="P11" s="2"/>
      <c r="Q11" s="2"/>
      <c r="R11" s="6" t="s">
        <v>46</v>
      </c>
      <c r="S11" s="6" t="s">
        <v>18</v>
      </c>
      <c r="T11" s="6"/>
      <c r="U11" s="2"/>
      <c r="V11" s="2"/>
      <c r="W11" s="6" t="s">
        <v>57</v>
      </c>
      <c r="X11" s="6" t="s">
        <v>18</v>
      </c>
      <c r="Y11" s="6"/>
      <c r="Z11" s="2"/>
    </row>
    <row r="12" spans="1:33">
      <c r="A12" s="2"/>
      <c r="B12" s="6" t="s">
        <v>10</v>
      </c>
      <c r="C12" s="6" t="s">
        <v>18</v>
      </c>
      <c r="D12" s="6"/>
      <c r="E12" s="2"/>
      <c r="F12" s="2"/>
      <c r="G12" s="2"/>
      <c r="H12" s="6" t="s">
        <v>4</v>
      </c>
      <c r="I12" s="6" t="s">
        <v>18</v>
      </c>
      <c r="J12" s="6" t="s">
        <v>21</v>
      </c>
      <c r="K12" s="7"/>
      <c r="L12" s="2"/>
      <c r="M12" s="7"/>
      <c r="N12" s="7"/>
      <c r="O12" s="7"/>
      <c r="P12" s="2"/>
      <c r="Q12" s="2"/>
      <c r="R12" s="6" t="s">
        <v>47</v>
      </c>
      <c r="S12" s="6" t="s">
        <v>20</v>
      </c>
      <c r="T12" s="6"/>
      <c r="U12" s="2"/>
      <c r="V12" s="2"/>
      <c r="W12" s="2"/>
      <c r="X12" s="2"/>
      <c r="Y12" s="2"/>
      <c r="Z12" s="2"/>
    </row>
    <row r="13" spans="1:33">
      <c r="A13" s="2"/>
      <c r="B13" s="6" t="s">
        <v>17</v>
      </c>
      <c r="C13" s="6" t="s">
        <v>18</v>
      </c>
      <c r="D13" s="6" t="s">
        <v>11</v>
      </c>
      <c r="E13" s="2"/>
      <c r="F13" s="2"/>
      <c r="G13" s="2"/>
      <c r="H13" s="6" t="s">
        <v>5</v>
      </c>
      <c r="I13" s="6" t="s">
        <v>18</v>
      </c>
      <c r="J13" s="6" t="s">
        <v>21</v>
      </c>
      <c r="K13" s="2"/>
      <c r="L13" s="2"/>
      <c r="M13" s="7"/>
      <c r="N13" s="7"/>
      <c r="O13" s="7"/>
      <c r="P13" s="2"/>
      <c r="Q13" s="2"/>
      <c r="R13" s="6" t="s">
        <v>39</v>
      </c>
      <c r="S13" s="6" t="s">
        <v>18</v>
      </c>
      <c r="T13" s="8"/>
      <c r="U13" s="2"/>
      <c r="V13" s="2"/>
      <c r="W13" s="2"/>
      <c r="X13" s="2"/>
      <c r="Y13" s="2"/>
      <c r="Z13" s="2"/>
    </row>
    <row r="14" spans="1:33">
      <c r="A14" s="2"/>
      <c r="B14" s="6" t="s">
        <v>13</v>
      </c>
      <c r="C14" s="6" t="s">
        <v>18</v>
      </c>
      <c r="D14" s="6" t="s">
        <v>11</v>
      </c>
      <c r="E14" s="2"/>
      <c r="F14" s="2"/>
      <c r="G14" s="2"/>
      <c r="H14" s="6" t="s">
        <v>8</v>
      </c>
      <c r="I14" s="6" t="s">
        <v>18</v>
      </c>
      <c r="J14" s="6" t="s">
        <v>21</v>
      </c>
      <c r="K14" s="2"/>
      <c r="L14" s="2"/>
      <c r="M14" s="7"/>
      <c r="N14" s="7"/>
      <c r="O14" s="7"/>
      <c r="P14" s="2"/>
      <c r="Q14" s="2"/>
      <c r="R14" s="6" t="s">
        <v>54</v>
      </c>
      <c r="S14" s="6" t="s">
        <v>18</v>
      </c>
      <c r="T14" s="6"/>
      <c r="U14" s="2"/>
      <c r="V14" s="2"/>
      <c r="W14" s="2"/>
      <c r="X14" s="2"/>
      <c r="Y14" s="2"/>
      <c r="Z14" s="2"/>
    </row>
    <row r="15" spans="1:33">
      <c r="A15" s="2"/>
      <c r="B15" s="6" t="s">
        <v>14</v>
      </c>
      <c r="C15" s="6" t="s">
        <v>18</v>
      </c>
      <c r="D15" s="6" t="s">
        <v>11</v>
      </c>
      <c r="E15" s="2"/>
      <c r="F15" s="2"/>
      <c r="G15" s="2"/>
      <c r="H15" s="6" t="s">
        <v>9</v>
      </c>
      <c r="I15" s="6" t="s">
        <v>18</v>
      </c>
      <c r="J15" s="6" t="s">
        <v>21</v>
      </c>
      <c r="K15" s="2"/>
      <c r="L15" s="2"/>
      <c r="M15" s="7"/>
      <c r="N15" s="7"/>
      <c r="O15" s="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33">
      <c r="A16" s="2"/>
      <c r="B16" s="6" t="s">
        <v>15</v>
      </c>
      <c r="C16" s="6" t="s">
        <v>18</v>
      </c>
      <c r="D16" s="6" t="s">
        <v>11</v>
      </c>
      <c r="E16" s="2"/>
      <c r="F16" s="2"/>
      <c r="G16" s="2"/>
      <c r="H16" s="6" t="s">
        <v>10</v>
      </c>
      <c r="I16" s="6" t="s">
        <v>18</v>
      </c>
      <c r="J16" s="6" t="s">
        <v>21</v>
      </c>
      <c r="K16" s="2"/>
      <c r="L16" s="2"/>
      <c r="M16" s="7"/>
      <c r="N16" s="7"/>
      <c r="O16" s="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6" t="s">
        <v>16</v>
      </c>
      <c r="C17" s="6" t="s">
        <v>18</v>
      </c>
      <c r="D17" s="6" t="s">
        <v>11</v>
      </c>
      <c r="E17" s="2"/>
      <c r="F17" s="2"/>
      <c r="G17" s="2"/>
      <c r="H17" s="6" t="s">
        <v>22</v>
      </c>
      <c r="I17" s="6" t="s">
        <v>18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6" t="s">
        <v>23</v>
      </c>
      <c r="I18" s="6" t="s">
        <v>18</v>
      </c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6" t="s">
        <v>33</v>
      </c>
      <c r="I19" s="6" t="s">
        <v>18</v>
      </c>
      <c r="J19" s="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6" t="s">
        <v>24</v>
      </c>
      <c r="I20" s="6" t="s">
        <v>20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6" t="s">
        <v>25</v>
      </c>
      <c r="I21" s="6" t="s">
        <v>20</v>
      </c>
      <c r="J21" s="6" t="s">
        <v>34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6" t="s">
        <v>26</v>
      </c>
      <c r="I22" s="6" t="s">
        <v>18</v>
      </c>
      <c r="J22" s="6" t="s">
        <v>27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6" t="s">
        <v>28</v>
      </c>
      <c r="I23" s="6" t="s">
        <v>18</v>
      </c>
      <c r="J23" s="6" t="s">
        <v>29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6" t="s">
        <v>30</v>
      </c>
      <c r="I24" s="6" t="s">
        <v>18</v>
      </c>
      <c r="J24" s="6" t="s">
        <v>29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5">
      <c r="A34" s="2"/>
      <c r="B34" s="3" t="s">
        <v>78</v>
      </c>
      <c r="C34" s="4"/>
      <c r="D34" s="4"/>
      <c r="E34" s="2"/>
      <c r="F34" s="2"/>
      <c r="G34" s="2"/>
      <c r="H34" s="3" t="s">
        <v>86</v>
      </c>
      <c r="I34" s="4"/>
      <c r="J34" s="4"/>
      <c r="K34" s="2"/>
      <c r="L34" s="2"/>
      <c r="M34" s="3" t="s">
        <v>79</v>
      </c>
      <c r="N34" s="4"/>
      <c r="O34" s="4"/>
      <c r="P34" s="2"/>
      <c r="Q34" s="2"/>
      <c r="R34" s="3" t="s">
        <v>99</v>
      </c>
      <c r="S34" s="4"/>
      <c r="T34" s="4"/>
      <c r="U34" s="2"/>
      <c r="V34" s="2"/>
      <c r="W34" s="3" t="s">
        <v>100</v>
      </c>
      <c r="X34" s="4"/>
      <c r="Y34" s="4"/>
    </row>
    <row r="35" spans="1:25">
      <c r="A35" s="2"/>
      <c r="B35" s="5" t="s">
        <v>0</v>
      </c>
      <c r="C35" s="5" t="s">
        <v>1</v>
      </c>
      <c r="D35" s="5" t="s">
        <v>2</v>
      </c>
      <c r="E35" s="2"/>
      <c r="F35" s="2"/>
      <c r="G35" s="2"/>
      <c r="H35" s="5" t="s">
        <v>0</v>
      </c>
      <c r="I35" s="5" t="s">
        <v>1</v>
      </c>
      <c r="J35" s="5" t="s">
        <v>2</v>
      </c>
      <c r="K35" s="2"/>
      <c r="L35" s="2"/>
      <c r="M35" s="5" t="s">
        <v>0</v>
      </c>
      <c r="N35" s="5" t="s">
        <v>1</v>
      </c>
      <c r="O35" s="5" t="s">
        <v>2</v>
      </c>
      <c r="P35" s="2"/>
      <c r="Q35" s="2"/>
      <c r="R35" s="5" t="s">
        <v>0</v>
      </c>
      <c r="S35" s="5" t="s">
        <v>1</v>
      </c>
      <c r="T35" s="5" t="s">
        <v>2</v>
      </c>
      <c r="U35" s="2"/>
      <c r="V35" s="2"/>
      <c r="W35" s="5" t="s">
        <v>0</v>
      </c>
      <c r="X35" s="5" t="s">
        <v>1</v>
      </c>
      <c r="Y35" s="5" t="s">
        <v>2</v>
      </c>
    </row>
    <row r="36" spans="1:25">
      <c r="A36" s="2"/>
      <c r="B36" s="8" t="s">
        <v>87</v>
      </c>
      <c r="C36" s="6" t="s">
        <v>20</v>
      </c>
      <c r="D36" s="8" t="s">
        <v>84</v>
      </c>
      <c r="E36" s="2"/>
      <c r="F36" s="2"/>
      <c r="G36" s="2"/>
      <c r="H36" s="8" t="s">
        <v>87</v>
      </c>
      <c r="I36" s="6" t="s">
        <v>20</v>
      </c>
      <c r="J36" s="8" t="s">
        <v>84</v>
      </c>
      <c r="K36" s="2"/>
      <c r="L36" s="2"/>
      <c r="M36" s="8" t="s">
        <v>83</v>
      </c>
      <c r="N36" s="6" t="s">
        <v>20</v>
      </c>
      <c r="O36" s="8" t="s">
        <v>84</v>
      </c>
      <c r="P36" s="2"/>
      <c r="Q36" s="2"/>
      <c r="R36" s="8" t="s">
        <v>83</v>
      </c>
      <c r="S36" s="6" t="s">
        <v>20</v>
      </c>
      <c r="T36" s="8" t="s">
        <v>84</v>
      </c>
      <c r="U36" s="2"/>
      <c r="V36" s="2"/>
      <c r="W36" s="8" t="s">
        <v>83</v>
      </c>
      <c r="X36" s="6" t="s">
        <v>20</v>
      </c>
      <c r="Y36" s="8" t="s">
        <v>84</v>
      </c>
    </row>
    <row r="37" spans="1:25">
      <c r="A37" s="2"/>
      <c r="B37" s="6" t="s">
        <v>60</v>
      </c>
      <c r="C37" s="6" t="s">
        <v>136</v>
      </c>
      <c r="D37" s="6" t="s">
        <v>61</v>
      </c>
      <c r="E37" s="2"/>
      <c r="F37" s="2"/>
      <c r="G37" s="2"/>
      <c r="H37" s="8" t="s">
        <v>120</v>
      </c>
      <c r="I37" s="6" t="s">
        <v>18</v>
      </c>
      <c r="J37" s="8" t="s">
        <v>85</v>
      </c>
      <c r="K37" s="2"/>
      <c r="L37" s="2"/>
      <c r="M37" s="8" t="s">
        <v>80</v>
      </c>
      <c r="N37" s="8"/>
      <c r="O37" s="8" t="s">
        <v>81</v>
      </c>
      <c r="P37" s="2"/>
      <c r="Q37" s="2"/>
      <c r="R37" s="8" t="s">
        <v>89</v>
      </c>
      <c r="S37" s="6" t="s">
        <v>18</v>
      </c>
      <c r="T37" s="8" t="s">
        <v>101</v>
      </c>
      <c r="U37" s="2"/>
      <c r="V37" s="2"/>
      <c r="W37" s="8" t="s">
        <v>94</v>
      </c>
      <c r="X37" s="6" t="s">
        <v>18</v>
      </c>
      <c r="Y37" s="8" t="s">
        <v>98</v>
      </c>
    </row>
    <row r="38" spans="1:25">
      <c r="A38" s="2"/>
      <c r="B38" s="6" t="s">
        <v>4</v>
      </c>
      <c r="C38" s="6" t="s">
        <v>18</v>
      </c>
      <c r="D38" s="6"/>
      <c r="E38" s="2"/>
      <c r="F38" s="2"/>
      <c r="G38" s="2"/>
      <c r="H38" s="8" t="s">
        <v>121</v>
      </c>
      <c r="I38" s="6" t="s">
        <v>18</v>
      </c>
      <c r="J38" s="8" t="s">
        <v>124</v>
      </c>
      <c r="K38" s="2"/>
      <c r="L38" s="2"/>
      <c r="M38" s="8" t="s">
        <v>82</v>
      </c>
      <c r="N38" s="8"/>
      <c r="O38" s="8" t="s">
        <v>128</v>
      </c>
      <c r="P38" s="2"/>
      <c r="Q38" s="2"/>
      <c r="R38" s="8" t="s">
        <v>90</v>
      </c>
      <c r="S38" s="6" t="s">
        <v>18</v>
      </c>
      <c r="T38" s="8" t="s">
        <v>101</v>
      </c>
      <c r="U38" s="2"/>
      <c r="V38" s="2"/>
      <c r="W38" s="8" t="s">
        <v>95</v>
      </c>
      <c r="X38" s="6" t="s">
        <v>18</v>
      </c>
      <c r="Y38" s="8" t="s">
        <v>98</v>
      </c>
    </row>
    <row r="39" spans="1:25">
      <c r="A39" s="2"/>
      <c r="B39" s="6" t="s">
        <v>5</v>
      </c>
      <c r="C39" s="6" t="s">
        <v>18</v>
      </c>
      <c r="D39" s="6"/>
      <c r="E39" s="2"/>
      <c r="F39" s="2"/>
      <c r="G39" s="2"/>
      <c r="H39" s="8" t="s">
        <v>22</v>
      </c>
      <c r="I39" s="6" t="s">
        <v>18</v>
      </c>
      <c r="J39" s="8" t="s">
        <v>141</v>
      </c>
      <c r="K39" s="2"/>
      <c r="L39" s="2"/>
      <c r="M39" s="8" t="s">
        <v>112</v>
      </c>
      <c r="N39" s="8"/>
      <c r="O39" s="8" t="s">
        <v>129</v>
      </c>
      <c r="P39" s="2"/>
      <c r="Q39" s="2"/>
      <c r="R39" s="8" t="s">
        <v>91</v>
      </c>
      <c r="S39" s="6" t="s">
        <v>18</v>
      </c>
      <c r="T39" s="8" t="s">
        <v>101</v>
      </c>
      <c r="U39" s="2"/>
      <c r="V39" s="2"/>
      <c r="W39" s="8" t="s">
        <v>96</v>
      </c>
      <c r="X39" s="6" t="s">
        <v>18</v>
      </c>
      <c r="Y39" s="8" t="s">
        <v>98</v>
      </c>
    </row>
    <row r="40" spans="1:25">
      <c r="A40" s="2"/>
      <c r="B40" s="6" t="s">
        <v>77</v>
      </c>
      <c r="C40" s="6" t="s">
        <v>18</v>
      </c>
      <c r="D40" s="6"/>
      <c r="E40" s="2"/>
      <c r="F40" s="2"/>
      <c r="G40" s="2"/>
      <c r="H40" s="8" t="s">
        <v>23</v>
      </c>
      <c r="I40" s="6" t="s">
        <v>18</v>
      </c>
      <c r="J40" s="8" t="s">
        <v>125</v>
      </c>
      <c r="K40" s="2"/>
      <c r="L40" s="2"/>
      <c r="M40" s="8" t="s">
        <v>113</v>
      </c>
      <c r="N40" s="8"/>
      <c r="O40" s="8" t="s">
        <v>130</v>
      </c>
      <c r="P40" s="2"/>
      <c r="Q40" s="2"/>
      <c r="R40" s="8" t="s">
        <v>92</v>
      </c>
      <c r="S40" s="6" t="s">
        <v>106</v>
      </c>
      <c r="T40" s="8" t="s">
        <v>101</v>
      </c>
      <c r="U40" s="2"/>
      <c r="V40" s="2"/>
      <c r="W40" s="8" t="s">
        <v>28</v>
      </c>
      <c r="X40" s="6" t="s">
        <v>18</v>
      </c>
      <c r="Y40" s="8" t="s">
        <v>98</v>
      </c>
    </row>
    <row r="41" spans="1:25">
      <c r="A41" s="2"/>
      <c r="B41" s="6" t="s">
        <v>62</v>
      </c>
      <c r="C41" s="6" t="s">
        <v>18</v>
      </c>
      <c r="D41" s="6" t="s">
        <v>66</v>
      </c>
      <c r="E41" s="2"/>
      <c r="F41" s="2"/>
      <c r="G41" s="2"/>
      <c r="H41" s="8" t="s">
        <v>122</v>
      </c>
      <c r="I41" s="6" t="s">
        <v>18</v>
      </c>
      <c r="J41" s="8" t="s">
        <v>123</v>
      </c>
      <c r="K41" s="2"/>
      <c r="L41" s="2">
        <v>1</v>
      </c>
      <c r="M41" s="8" t="s">
        <v>114</v>
      </c>
      <c r="N41" s="8"/>
      <c r="O41" s="8" t="s">
        <v>130</v>
      </c>
      <c r="P41" s="2"/>
      <c r="Q41" s="2"/>
      <c r="R41" s="8" t="s">
        <v>93</v>
      </c>
      <c r="S41" s="6" t="s">
        <v>18</v>
      </c>
      <c r="T41" s="8" t="s">
        <v>101</v>
      </c>
      <c r="U41" s="2"/>
      <c r="V41" s="2"/>
      <c r="W41" s="8" t="s">
        <v>30</v>
      </c>
      <c r="X41" s="6" t="s">
        <v>18</v>
      </c>
      <c r="Y41" s="8" t="s">
        <v>98</v>
      </c>
    </row>
    <row r="42" spans="1:25">
      <c r="A42" s="2"/>
      <c r="B42" s="6" t="s">
        <v>63</v>
      </c>
      <c r="C42" s="6" t="s">
        <v>18</v>
      </c>
      <c r="D42" s="6" t="s">
        <v>66</v>
      </c>
      <c r="E42" s="2"/>
      <c r="F42" s="2"/>
      <c r="G42" s="2"/>
      <c r="H42" s="8" t="s">
        <v>126</v>
      </c>
      <c r="I42" s="6" t="s">
        <v>18</v>
      </c>
      <c r="J42" s="8" t="s">
        <v>127</v>
      </c>
      <c r="K42" s="2"/>
      <c r="L42" s="2">
        <f>L41+1</f>
        <v>2</v>
      </c>
      <c r="M42" s="8" t="s">
        <v>115</v>
      </c>
      <c r="N42" s="8"/>
      <c r="O42" s="8" t="s">
        <v>130</v>
      </c>
      <c r="P42" s="2"/>
      <c r="Q42" s="2"/>
      <c r="R42" s="8" t="s">
        <v>89</v>
      </c>
      <c r="S42" s="6" t="s">
        <v>18</v>
      </c>
      <c r="T42" s="8" t="s">
        <v>107</v>
      </c>
      <c r="U42" s="2"/>
      <c r="V42" s="2"/>
    </row>
    <row r="43" spans="1:25">
      <c r="A43" s="2"/>
      <c r="B43" s="6" t="s">
        <v>64</v>
      </c>
      <c r="C43" s="6" t="s">
        <v>18</v>
      </c>
      <c r="D43" s="6" t="s">
        <v>66</v>
      </c>
      <c r="E43" s="2"/>
      <c r="F43" s="2"/>
      <c r="G43" s="2"/>
      <c r="H43" s="8"/>
      <c r="I43" s="6"/>
      <c r="J43" s="8"/>
      <c r="K43" s="2"/>
      <c r="L43" s="2">
        <f t="shared" ref="L43:L54" si="0">L42+1</f>
        <v>3</v>
      </c>
      <c r="M43" s="8" t="s">
        <v>116</v>
      </c>
      <c r="N43" s="8"/>
      <c r="O43" s="8" t="s">
        <v>130</v>
      </c>
      <c r="P43" s="2"/>
      <c r="Q43" s="2"/>
      <c r="R43" s="8" t="s">
        <v>90</v>
      </c>
      <c r="S43" s="6" t="s">
        <v>18</v>
      </c>
      <c r="T43" s="8" t="s">
        <v>107</v>
      </c>
      <c r="U43" s="2"/>
      <c r="V43" s="2"/>
    </row>
    <row r="44" spans="1:25">
      <c r="A44" s="2"/>
      <c r="B44" s="6" t="s">
        <v>65</v>
      </c>
      <c r="C44" s="6" t="s">
        <v>18</v>
      </c>
      <c r="D44" s="6" t="s">
        <v>66</v>
      </c>
      <c r="E44" s="2"/>
      <c r="F44" s="2"/>
      <c r="G44" s="2"/>
      <c r="H44" s="8"/>
      <c r="I44" s="6"/>
      <c r="J44" s="8"/>
      <c r="K44" s="2"/>
      <c r="L44" s="2">
        <f t="shared" si="0"/>
        <v>4</v>
      </c>
      <c r="M44" s="8" t="s">
        <v>117</v>
      </c>
      <c r="N44" s="8"/>
      <c r="O44" s="8" t="s">
        <v>130</v>
      </c>
      <c r="P44" s="2"/>
      <c r="Q44" s="2"/>
      <c r="R44" s="8" t="s">
        <v>91</v>
      </c>
      <c r="S44" s="6" t="s">
        <v>18</v>
      </c>
      <c r="T44" s="8" t="s">
        <v>107</v>
      </c>
      <c r="U44" s="2"/>
      <c r="V44" s="2"/>
    </row>
    <row r="45" spans="1:25">
      <c r="A45" s="2"/>
      <c r="B45" s="6" t="s">
        <v>67</v>
      </c>
      <c r="C45" s="6" t="s">
        <v>20</v>
      </c>
      <c r="D45" s="6"/>
      <c r="E45" s="2"/>
      <c r="F45" s="2"/>
      <c r="G45" s="2"/>
      <c r="H45" s="8"/>
      <c r="I45" s="6"/>
      <c r="J45" s="8"/>
      <c r="K45" s="2"/>
      <c r="L45" s="2">
        <f t="shared" si="0"/>
        <v>5</v>
      </c>
      <c r="M45" s="8" t="s">
        <v>118</v>
      </c>
      <c r="N45" s="8"/>
      <c r="O45" s="8" t="s">
        <v>130</v>
      </c>
      <c r="P45" s="2"/>
      <c r="Q45" s="2"/>
      <c r="R45" s="8" t="s">
        <v>92</v>
      </c>
      <c r="S45" s="6" t="s">
        <v>106</v>
      </c>
      <c r="T45" s="8" t="s">
        <v>107</v>
      </c>
      <c r="U45" s="2"/>
      <c r="V45" s="2"/>
    </row>
    <row r="46" spans="1:25">
      <c r="A46" s="2"/>
      <c r="B46" s="6" t="s">
        <v>74</v>
      </c>
      <c r="C46" s="6" t="s">
        <v>18</v>
      </c>
      <c r="D46" s="8"/>
      <c r="E46" s="2"/>
      <c r="F46" s="2"/>
      <c r="G46" s="2"/>
      <c r="H46" s="8"/>
      <c r="I46" s="6"/>
      <c r="J46" s="8"/>
      <c r="K46" s="2"/>
      <c r="L46" s="2">
        <f t="shared" si="0"/>
        <v>6</v>
      </c>
      <c r="M46" s="1" t="s">
        <v>119</v>
      </c>
      <c r="N46" s="1"/>
      <c r="O46" s="8" t="s">
        <v>130</v>
      </c>
      <c r="P46" s="2"/>
      <c r="Q46" s="2"/>
      <c r="R46" s="8" t="s">
        <v>93</v>
      </c>
      <c r="S46" s="6" t="s">
        <v>18</v>
      </c>
      <c r="T46" s="8" t="s">
        <v>107</v>
      </c>
      <c r="U46" s="2"/>
      <c r="V46" s="2"/>
    </row>
    <row r="47" spans="1:25">
      <c r="A47" s="2"/>
      <c r="B47" s="6" t="s">
        <v>68</v>
      </c>
      <c r="C47" s="6"/>
      <c r="D47" s="6" t="s">
        <v>88</v>
      </c>
      <c r="E47" s="2"/>
      <c r="F47" s="2"/>
      <c r="G47" s="2"/>
      <c r="H47" s="8"/>
      <c r="I47" s="6"/>
      <c r="J47" s="8"/>
      <c r="K47" s="2"/>
      <c r="L47" s="2">
        <f t="shared" si="0"/>
        <v>7</v>
      </c>
      <c r="M47" s="1"/>
      <c r="N47" s="1"/>
      <c r="O47" s="8" t="s">
        <v>130</v>
      </c>
      <c r="P47" s="2"/>
      <c r="Q47" s="2"/>
      <c r="R47" s="8" t="s">
        <v>102</v>
      </c>
      <c r="S47" s="6" t="s">
        <v>18</v>
      </c>
      <c r="T47" s="8" t="s">
        <v>105</v>
      </c>
      <c r="U47" s="2"/>
      <c r="V47" s="2"/>
    </row>
    <row r="48" spans="1:25">
      <c r="A48" s="2"/>
      <c r="B48" s="12" t="s">
        <v>75</v>
      </c>
      <c r="C48" s="2"/>
      <c r="D48" s="6" t="s">
        <v>76</v>
      </c>
      <c r="E48" s="2"/>
      <c r="F48" s="2"/>
      <c r="G48" s="2"/>
      <c r="H48" s="8"/>
      <c r="I48" s="6"/>
      <c r="J48" s="8"/>
      <c r="K48" s="2"/>
      <c r="L48" s="2">
        <f t="shared" si="0"/>
        <v>8</v>
      </c>
      <c r="M48" s="1"/>
      <c r="N48" s="1"/>
      <c r="O48" s="8" t="s">
        <v>130</v>
      </c>
      <c r="P48" s="2"/>
      <c r="Q48" s="2"/>
      <c r="R48" s="8" t="s">
        <v>103</v>
      </c>
      <c r="S48" s="6" t="s">
        <v>18</v>
      </c>
      <c r="T48" s="8" t="s">
        <v>105</v>
      </c>
      <c r="U48" s="2"/>
      <c r="V48" s="2"/>
    </row>
    <row r="49" spans="1:22">
      <c r="A49" s="2"/>
      <c r="B49" s="6" t="s">
        <v>69</v>
      </c>
      <c r="C49" s="6"/>
      <c r="D49" s="6"/>
      <c r="E49" s="2"/>
      <c r="F49" s="2"/>
      <c r="G49" s="2"/>
      <c r="H49" s="8"/>
      <c r="I49" s="6"/>
      <c r="J49" s="8"/>
      <c r="K49" s="2"/>
      <c r="L49" s="2">
        <f t="shared" si="0"/>
        <v>9</v>
      </c>
      <c r="M49" s="1"/>
      <c r="N49" s="1"/>
      <c r="O49" s="8" t="s">
        <v>130</v>
      </c>
      <c r="P49" s="2"/>
      <c r="Q49" s="2"/>
      <c r="R49" s="8" t="s">
        <v>104</v>
      </c>
      <c r="S49" s="6" t="s">
        <v>18</v>
      </c>
      <c r="T49" s="8" t="s">
        <v>105</v>
      </c>
      <c r="U49" s="2"/>
      <c r="V49" s="2"/>
    </row>
    <row r="50" spans="1:22">
      <c r="A50" s="2"/>
      <c r="B50" s="6" t="s">
        <v>70</v>
      </c>
      <c r="C50" s="6" t="s">
        <v>20</v>
      </c>
      <c r="D50" s="6"/>
      <c r="E50" s="2"/>
      <c r="F50" s="2"/>
      <c r="G50" s="2"/>
      <c r="H50" s="8"/>
      <c r="I50" s="6"/>
      <c r="J50" s="8"/>
      <c r="K50" s="2"/>
      <c r="L50" s="2">
        <f t="shared" si="0"/>
        <v>10</v>
      </c>
      <c r="M50" s="8"/>
      <c r="N50" s="8"/>
      <c r="O50" s="8" t="s">
        <v>130</v>
      </c>
      <c r="P50" s="2"/>
      <c r="Q50" s="2"/>
      <c r="R50" s="8" t="s">
        <v>97</v>
      </c>
      <c r="S50" s="6" t="s">
        <v>18</v>
      </c>
      <c r="T50" s="8" t="s">
        <v>105</v>
      </c>
      <c r="U50" s="2"/>
      <c r="V50" s="2"/>
    </row>
    <row r="51" spans="1:22">
      <c r="A51" s="2"/>
      <c r="B51" s="6" t="s">
        <v>71</v>
      </c>
      <c r="C51" s="6"/>
      <c r="D51" s="6"/>
      <c r="E51" s="2"/>
      <c r="F51" s="2"/>
      <c r="G51" s="2"/>
      <c r="H51" s="2"/>
      <c r="I51" s="2"/>
      <c r="J51" s="2"/>
      <c r="K51" s="2"/>
      <c r="L51" s="2">
        <f t="shared" si="0"/>
        <v>11</v>
      </c>
      <c r="M51" s="8"/>
      <c r="N51" s="8"/>
      <c r="O51" s="8" t="s">
        <v>130</v>
      </c>
      <c r="P51" s="2"/>
      <c r="Q51" s="2"/>
      <c r="U51" s="2"/>
      <c r="V51" s="2"/>
    </row>
    <row r="52" spans="1:22">
      <c r="A52" s="2"/>
      <c r="B52" s="6" t="s">
        <v>72</v>
      </c>
      <c r="C52" s="8"/>
      <c r="D52" s="8"/>
      <c r="E52" s="2"/>
      <c r="F52" s="2"/>
      <c r="G52" s="2"/>
      <c r="H52" s="2"/>
      <c r="I52" s="2"/>
      <c r="J52" s="2"/>
      <c r="K52" s="2"/>
      <c r="L52" s="2">
        <f t="shared" si="0"/>
        <v>12</v>
      </c>
      <c r="M52" s="1"/>
      <c r="N52" s="1"/>
      <c r="O52" s="8" t="s">
        <v>130</v>
      </c>
      <c r="P52" s="2"/>
      <c r="Q52" s="2"/>
      <c r="R52" s="2"/>
      <c r="S52" s="2"/>
      <c r="T52" s="2"/>
      <c r="U52" s="2"/>
      <c r="V52" s="2"/>
    </row>
    <row r="53" spans="1:22">
      <c r="A53" s="2"/>
      <c r="B53" s="6" t="s">
        <v>73</v>
      </c>
      <c r="C53" s="8"/>
      <c r="D53" s="8"/>
      <c r="E53" s="2"/>
      <c r="F53" s="2"/>
      <c r="G53" s="2"/>
      <c r="H53" s="2"/>
      <c r="I53" s="2"/>
      <c r="J53" s="2"/>
      <c r="K53" s="2"/>
      <c r="L53" s="2">
        <f t="shared" si="0"/>
        <v>13</v>
      </c>
      <c r="M53" s="1"/>
      <c r="N53" s="1"/>
      <c r="O53" s="8" t="s">
        <v>130</v>
      </c>
      <c r="P53" s="2"/>
      <c r="Q53" s="2"/>
      <c r="R53" s="2"/>
    </row>
    <row r="54" spans="1:2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>
        <f t="shared" si="0"/>
        <v>14</v>
      </c>
      <c r="M54" s="1"/>
      <c r="N54" s="1"/>
      <c r="O54" s="8" t="s">
        <v>130</v>
      </c>
      <c r="P54" s="2"/>
      <c r="Q54" s="2"/>
      <c r="R54" s="2"/>
    </row>
    <row r="55" spans="1:2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8" t="s">
        <v>131</v>
      </c>
      <c r="N55" s="8" t="s">
        <v>109</v>
      </c>
      <c r="O55" s="8" t="s">
        <v>108</v>
      </c>
      <c r="P55" s="2"/>
      <c r="Q55" s="2"/>
      <c r="R55" s="2"/>
    </row>
    <row r="56" spans="1:2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" t="s">
        <v>135</v>
      </c>
      <c r="N56" s="1" t="s">
        <v>136</v>
      </c>
      <c r="O56" s="8" t="s">
        <v>108</v>
      </c>
      <c r="P56" s="2"/>
      <c r="Q56" s="2"/>
      <c r="R56" s="2"/>
    </row>
    <row r="57" spans="1:2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8" t="s">
        <v>132</v>
      </c>
      <c r="N57" s="8" t="s">
        <v>109</v>
      </c>
      <c r="O57" s="8" t="s">
        <v>108</v>
      </c>
      <c r="P57" s="2"/>
      <c r="Q57" s="2"/>
      <c r="R57" s="2"/>
    </row>
    <row r="58" spans="1:22">
      <c r="M58" s="8" t="s">
        <v>137</v>
      </c>
      <c r="N58" s="1" t="s">
        <v>136</v>
      </c>
      <c r="O58" s="8" t="s">
        <v>108</v>
      </c>
    </row>
    <row r="59" spans="1:22">
      <c r="M59" s="1" t="s">
        <v>133</v>
      </c>
      <c r="N59" s="8" t="s">
        <v>109</v>
      </c>
      <c r="O59" s="8" t="s">
        <v>108</v>
      </c>
    </row>
    <row r="60" spans="1:22">
      <c r="M60" s="1" t="s">
        <v>138</v>
      </c>
      <c r="N60" s="1" t="s">
        <v>136</v>
      </c>
      <c r="O60" s="8" t="s">
        <v>108</v>
      </c>
    </row>
    <row r="61" spans="1:22">
      <c r="M61" s="8" t="s">
        <v>134</v>
      </c>
      <c r="N61" s="8" t="s">
        <v>109</v>
      </c>
      <c r="O61" s="8" t="s">
        <v>108</v>
      </c>
    </row>
    <row r="62" spans="1:22">
      <c r="M62" s="8" t="s">
        <v>139</v>
      </c>
      <c r="N62" s="1" t="s">
        <v>136</v>
      </c>
      <c r="O62" s="8" t="s">
        <v>108</v>
      </c>
    </row>
    <row r="63" spans="1:22">
      <c r="M63" s="8" t="s">
        <v>110</v>
      </c>
      <c r="N63" s="8" t="s">
        <v>109</v>
      </c>
      <c r="O63" s="8" t="s">
        <v>108</v>
      </c>
    </row>
    <row r="64" spans="1:22">
      <c r="M64" s="8" t="s">
        <v>110</v>
      </c>
      <c r="N64" s="1" t="s">
        <v>136</v>
      </c>
      <c r="O64" s="8" t="s">
        <v>108</v>
      </c>
    </row>
    <row r="65" spans="13:15">
      <c r="M65" s="8" t="s">
        <v>140</v>
      </c>
      <c r="N65" s="6" t="s">
        <v>18</v>
      </c>
      <c r="O65" s="1" t="s">
        <v>111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D2:M23"/>
  <sheetViews>
    <sheetView tabSelected="1" workbookViewId="0">
      <selection activeCell="G2" sqref="G2:I7"/>
    </sheetView>
  </sheetViews>
  <sheetFormatPr defaultColWidth="8.85546875" defaultRowHeight="15"/>
  <cols>
    <col min="1" max="1" width="3.85546875" customWidth="1"/>
    <col min="2" max="2" width="4" customWidth="1"/>
    <col min="3" max="3" width="4.42578125" customWidth="1"/>
    <col min="4" max="4" width="14.140625" bestFit="1" customWidth="1"/>
    <col min="5" max="5" width="41.5703125" bestFit="1" customWidth="1"/>
    <col min="6" max="6" width="41" customWidth="1"/>
    <col min="7" max="7" width="13" customWidth="1"/>
  </cols>
  <sheetData>
    <row r="2" spans="4:13">
      <c r="D2" s="9" t="s">
        <v>43</v>
      </c>
      <c r="E2" s="9" t="s">
        <v>44</v>
      </c>
      <c r="F2" s="9"/>
      <c r="G2" s="9"/>
      <c r="H2" s="9"/>
      <c r="I2" s="5"/>
      <c r="J2" s="10"/>
      <c r="K2" s="10"/>
      <c r="L2" s="10"/>
      <c r="M2" s="10"/>
    </row>
    <row r="3" spans="4:13">
      <c r="D3" s="14" t="s">
        <v>58</v>
      </c>
      <c r="E3" s="14" t="str">
        <f>D$3 &amp; ": OEM SUPPORT"</f>
        <v>SERVICES: OEM SUPPORT</v>
      </c>
      <c r="F3" s="10"/>
      <c r="G3" s="10"/>
      <c r="I3" s="10"/>
      <c r="J3" s="10"/>
      <c r="K3" s="10"/>
      <c r="L3" s="10"/>
      <c r="M3" s="10"/>
    </row>
    <row r="4" spans="4:13">
      <c r="D4" s="14" t="s">
        <v>58</v>
      </c>
      <c r="E4" s="14" t="str">
        <f>D$3 &amp; ": LARGE CORRECTIVE CONVERTER"</f>
        <v>SERVICES: LARGE CORRECTIVE CONVERTER</v>
      </c>
      <c r="F4" s="10"/>
      <c r="G4" s="10"/>
      <c r="H4" s="1"/>
      <c r="I4" s="10"/>
      <c r="J4" s="10"/>
      <c r="K4" s="10"/>
      <c r="L4" s="10"/>
      <c r="M4" s="10"/>
    </row>
    <row r="5" spans="4:13">
      <c r="D5" s="14" t="s">
        <v>58</v>
      </c>
      <c r="E5" s="14" t="str">
        <f>D$3 &amp; ": LARGE CORRECTIVE GEARBOX"</f>
        <v>SERVICES: LARGE CORRECTIVE GEARBOX</v>
      </c>
      <c r="F5" s="10"/>
      <c r="G5" s="10"/>
      <c r="H5" s="1"/>
      <c r="I5" s="10"/>
      <c r="J5" s="10"/>
      <c r="K5" s="10"/>
      <c r="L5" s="10"/>
      <c r="M5" s="10"/>
    </row>
    <row r="6" spans="4:13">
      <c r="D6" s="14" t="s">
        <v>58</v>
      </c>
      <c r="E6" s="14" t="str">
        <f>D$3 &amp; ": LARGE CORRECTIVE GENERATOR"</f>
        <v>SERVICES: LARGE CORRECTIVE GENERATOR</v>
      </c>
      <c r="F6" s="10"/>
      <c r="G6" s="10"/>
      <c r="H6" s="1"/>
      <c r="I6" s="10"/>
      <c r="J6" s="10"/>
      <c r="K6" s="10"/>
      <c r="L6" s="10"/>
      <c r="M6" s="10"/>
    </row>
    <row r="7" spans="4:13">
      <c r="D7" s="14" t="s">
        <v>58</v>
      </c>
      <c r="E7" s="14" t="str">
        <f>D$3 &amp; ": LARGE CORRECTIVE TRANSFORMER"</f>
        <v>SERVICES: LARGE CORRECTIVE TRANSFORMER</v>
      </c>
      <c r="F7" s="10"/>
      <c r="G7" s="10"/>
      <c r="H7" s="10"/>
      <c r="I7" s="10"/>
      <c r="J7" s="10"/>
      <c r="K7" s="10"/>
      <c r="L7" s="10"/>
      <c r="M7" s="10"/>
    </row>
    <row r="8" spans="4:13">
      <c r="D8" s="14" t="s">
        <v>58</v>
      </c>
      <c r="E8" s="14" t="str">
        <f>D$3 &amp; ": LARGE CORRECTIVE OPEN"</f>
        <v>SERVICES: LARGE CORRECTIVE OPEN</v>
      </c>
      <c r="F8" s="10"/>
      <c r="G8" s="10"/>
      <c r="H8" s="10"/>
      <c r="I8" s="10"/>
      <c r="J8" s="10"/>
      <c r="K8" s="10"/>
      <c r="L8" s="10"/>
      <c r="M8" s="10"/>
    </row>
    <row r="9" spans="4:13">
      <c r="D9" s="14" t="s">
        <v>58</v>
      </c>
      <c r="E9" s="14" t="str">
        <f>D$3 &amp; ": PREVENTIVE MAINTENANCE 3 MONTH"</f>
        <v>SERVICES: PREVENTIVE MAINTENANCE 3 MONTH</v>
      </c>
      <c r="F9" s="10"/>
      <c r="G9" s="10"/>
      <c r="H9" s="10"/>
      <c r="I9" s="10"/>
      <c r="J9" s="10"/>
      <c r="K9" s="10"/>
      <c r="L9" s="10"/>
      <c r="M9" s="10"/>
    </row>
    <row r="10" spans="4:13">
      <c r="D10" s="14" t="s">
        <v>58</v>
      </c>
      <c r="E10" s="14" t="str">
        <f>D$3 &amp; ": PREVENTIVE MAINTENANCE 6 MONTH"</f>
        <v>SERVICES: PREVENTIVE MAINTENANCE 6 MONTH</v>
      </c>
      <c r="F10" s="10"/>
      <c r="G10" s="10"/>
      <c r="H10" s="10"/>
      <c r="I10" s="10"/>
      <c r="J10" s="10"/>
      <c r="K10" s="10"/>
      <c r="L10" s="10"/>
      <c r="M10" s="10"/>
    </row>
    <row r="11" spans="4:13">
      <c r="D11" s="14" t="s">
        <v>58</v>
      </c>
      <c r="E11" s="14" t="str">
        <f>D$3 &amp; ": PREVENTIVE MAINTENANCE 12 MONTH"</f>
        <v>SERVICES: PREVENTIVE MAINTENANCE 12 MONTH</v>
      </c>
      <c r="F11" s="10"/>
      <c r="G11" s="10"/>
      <c r="H11" s="10"/>
      <c r="I11" s="10"/>
      <c r="J11" s="10"/>
      <c r="K11" s="10"/>
      <c r="L11" s="10"/>
      <c r="M11" s="10"/>
    </row>
    <row r="12" spans="4:13">
      <c r="D12" s="14" t="s">
        <v>58</v>
      </c>
      <c r="E12" s="14" t="str">
        <f>D$3 &amp; ": PREVENTIVE MAINTENANCE TRANSFORMER"</f>
        <v>SERVICES: PREVENTIVE MAINTENANCE TRANSFORMER</v>
      </c>
      <c r="F12" s="10"/>
      <c r="G12" s="10"/>
      <c r="H12" s="10"/>
      <c r="I12" s="10"/>
      <c r="J12" s="10"/>
      <c r="K12" s="10"/>
      <c r="L12" s="10"/>
      <c r="M12" s="10"/>
    </row>
    <row r="13" spans="4:13">
      <c r="D13" s="14" t="s">
        <v>58</v>
      </c>
      <c r="E13" s="14" t="str">
        <f>D$3 &amp; ": PREVENTIVE MAINTENANCE OPEN"</f>
        <v>SERVICES: PREVENTIVE MAINTENANCE OPEN</v>
      </c>
      <c r="F13" s="10"/>
      <c r="G13" s="10"/>
      <c r="H13" s="10"/>
      <c r="I13" s="10"/>
      <c r="J13" s="10"/>
      <c r="K13" s="10"/>
      <c r="L13" s="10"/>
      <c r="M13" s="10"/>
    </row>
    <row r="14" spans="4:13">
      <c r="D14" s="14" t="s">
        <v>58</v>
      </c>
      <c r="E14" s="14" t="str">
        <f>D$3 &amp; ":DESIGN MODIFICATION"</f>
        <v>SERVICES:DESIGN MODIFICATION</v>
      </c>
      <c r="F14" s="10"/>
      <c r="G14" s="10"/>
      <c r="H14" s="10"/>
      <c r="I14" s="10"/>
      <c r="J14" s="10"/>
      <c r="K14" s="10"/>
      <c r="L14" s="10"/>
      <c r="M14" s="10"/>
    </row>
    <row r="15" spans="4:13">
      <c r="D15" s="14" t="s">
        <v>58</v>
      </c>
      <c r="E15" s="14" t="str">
        <f>D$3 &amp; ":INSPECTION"</f>
        <v>SERVICES:INSPECTION</v>
      </c>
      <c r="F15" s="10"/>
      <c r="G15" s="10"/>
      <c r="H15" s="10"/>
      <c r="I15" s="10"/>
      <c r="J15" s="10"/>
      <c r="K15" s="10"/>
      <c r="L15" s="10"/>
      <c r="M15" s="10"/>
    </row>
    <row r="16" spans="4:13">
      <c r="D16" s="14" t="s">
        <v>58</v>
      </c>
      <c r="E16" s="14" t="str">
        <f>D$3 &amp; ":OPEN"</f>
        <v>SERVICES:OPEN</v>
      </c>
      <c r="F16" s="10"/>
      <c r="G16" s="10"/>
      <c r="H16" s="10"/>
      <c r="I16" s="10"/>
      <c r="J16" s="10"/>
      <c r="K16" s="10"/>
      <c r="L16" s="10"/>
      <c r="M16" s="10"/>
    </row>
    <row r="17" spans="4:13">
      <c r="D17" s="15" t="s">
        <v>59</v>
      </c>
      <c r="E17" s="15" t="str">
        <f>D$17 &amp; ":TECHNICAL ADVISORS"</f>
        <v>CONSTRUCT:TECHNICAL ADVISORS</v>
      </c>
      <c r="F17" s="10"/>
      <c r="G17" s="10"/>
      <c r="H17" s="10"/>
      <c r="I17" s="10"/>
      <c r="J17" s="10"/>
      <c r="K17" s="10"/>
      <c r="L17" s="10"/>
      <c r="M17" s="10"/>
    </row>
    <row r="18" spans="4:13">
      <c r="D18" s="15" t="s">
        <v>59</v>
      </c>
      <c r="E18" s="15" t="str">
        <f>D$17 &amp; ": QA / QC"</f>
        <v>CONSTRUCT: QA / QC</v>
      </c>
      <c r="F18" s="10"/>
      <c r="G18" s="10"/>
      <c r="H18" s="10"/>
      <c r="I18" s="10"/>
      <c r="J18" s="10"/>
      <c r="K18" s="10"/>
      <c r="L18" s="10"/>
      <c r="M18" s="10"/>
    </row>
    <row r="19" spans="4:13">
      <c r="D19" s="15" t="s">
        <v>59</v>
      </c>
      <c r="E19" s="15" t="str">
        <f>D$17 &amp; ":  BLADE"</f>
        <v>CONSTRUCT:  BLADE</v>
      </c>
      <c r="F19" s="10"/>
      <c r="G19" s="10"/>
      <c r="H19" s="10"/>
      <c r="I19" s="10"/>
      <c r="J19" s="10"/>
      <c r="K19" s="10"/>
      <c r="L19" s="10"/>
      <c r="M19" s="10"/>
    </row>
    <row r="20" spans="4:13">
      <c r="D20" s="15" t="s">
        <v>59</v>
      </c>
      <c r="E20" s="15" t="str">
        <f>D$17 &amp; ":  NCR"</f>
        <v>CONSTRUCT:  NCR</v>
      </c>
      <c r="F20" s="10"/>
      <c r="G20" s="10"/>
      <c r="H20" s="10"/>
      <c r="I20" s="10"/>
      <c r="J20" s="10"/>
      <c r="K20" s="10"/>
      <c r="L20" s="10"/>
      <c r="M20" s="10"/>
    </row>
    <row r="21" spans="4:13">
      <c r="D21" s="15" t="s">
        <v>59</v>
      </c>
      <c r="E21" s="15" t="str">
        <f>D$17 &amp; ": LOGISTICS"</f>
        <v>CONSTRUCT: LOGISTICS</v>
      </c>
      <c r="F21" s="10"/>
      <c r="G21" s="10"/>
      <c r="H21" s="10"/>
      <c r="I21" s="10"/>
      <c r="J21" s="10"/>
      <c r="K21" s="10"/>
      <c r="L21" s="10"/>
      <c r="M21" s="10"/>
    </row>
    <row r="22" spans="4:13">
      <c r="D22" s="15" t="s">
        <v>59</v>
      </c>
      <c r="E22" s="15" t="str">
        <f>D$17 &amp; ": COMMISION"</f>
        <v>CONSTRUCT: COMMISION</v>
      </c>
    </row>
    <row r="23" spans="4:13">
      <c r="D23" s="15" t="s">
        <v>59</v>
      </c>
      <c r="E23" s="15" t="str">
        <f>D$17 &amp; ": OPEN"</f>
        <v>CONSTRUCT: OPEN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FIELD VALUES</vt:lpstr>
    </vt:vector>
  </TitlesOfParts>
  <Company>CEMEX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localoperator</dc:creator>
  <cp:lastModifiedBy>localoperator</cp:lastModifiedBy>
  <dcterms:created xsi:type="dcterms:W3CDTF">2017-02-18T14:15:32Z</dcterms:created>
  <dcterms:modified xsi:type="dcterms:W3CDTF">2017-03-08T19:09:43Z</dcterms:modified>
</cp:coreProperties>
</file>