
<file path=[Content_Types].xml><?xml version="1.0" encoding="utf-8"?>
<Types xmlns="http://schemas.openxmlformats.org/package/2006/content-types">
  <Override PartName="/xl/_rels/workbook.xml.rels" ContentType="application/vnd.openxmlformats-package.relationships+xml"/>
  <Override PartName="/xl/comments2.xml" ContentType="application/vnd.openxmlformats-officedocument.spreadsheetml.comments+xml"/>
  <Override PartName="/xl/media/image8.png" ContentType="image/png"/>
  <Override PartName="/xl/media/image7.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<sst xmlns="http://schemas.openxmlformats.org/spreadsheetml/2006/main" count="403" uniqueCount="225">
  <si>
    <t xml:space="preserve">Usability review (Español)</t>
  </si>
  <si>
    <t xml:space="preserve">Enter score</t>
  </si>
  <si>
    <t xml:space="preserve">Very poor</t>
  </si>
  <si>
    <t xml:space="preserve">[Enter product name]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</si>
  <si>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</si>
  <si>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</si>
  <si>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</si>
  <si>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</si>
  <si>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</si>
  <si>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</si>
  <si>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</si>
  <si>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</si>
  <si>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</si>
  <si>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</si>
  <si>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</si>
  <si>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</si>
  <si>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</si>
  <si>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</si>
  <si>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</si>
  <si>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</si>
  <si>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Se informan de las tarifas, el tema de alquiler de salas e incluso se detalla sobre algunos trabajadores de la empresa, en genera se muestran todas las características y funcionalidades del entorno.</t>
  </si>
  <si>
    <t xml:space="preserve">Las características y la funcionalidad son compatibles con los flujos de trabajo deseados por los usuarios.</t>
  </si>
  <si>
    <t xml:space="preserve">Un usuario cuando ingrese en la página querrá informarse acerca de las tarifas, el alquiler de las salas, información de la empresa etc. Toda esta información aparece en la página luego cumple con el requisito.</t>
  </si>
  <si>
    <t xml:space="preserve">Las tareas de uso frecuente están fácilmente disponibles (por ejemplo, fácilmente accesibles desde la página de inicio) y están bien soportadas (por ejemplo, los accesos directos están disponibles).</t>
  </si>
  <si>
    <t xml:space="preserve">Consta de una barra de navegación con la información necesaria sin llegar a convertirse excesiva, además consta de un buscador lo cual ayudará bastante a los usuarios.</t>
  </si>
  <si>
    <t xml:space="preserve">Los usuarios reciben un apoyo adecuado según su nivel de experiencia (por ejemplo, atajos para usuarios expertos, ayuda e instrucciones para usuarios novatos).</t>
  </si>
  <si>
    <t xml:space="preserve">No he sido capaz de encontrar ninguna sección de ayuda, pero si consta de un formulario por si queremos contactar con ellos. </t>
  </si>
  <si>
    <t xml:space="preserve">Las llamadas a las acciones (por ejemplo, registrarse, agregar a la cesta, enviar) son claras, están bien etiquetadas y aparecen como cliqueables.</t>
  </si>
  <si>
    <t xml:space="preserve">En principio la opción de comunicación del formulario es bastante sencilla de emplear, no considero que un usuario encuentre problema en escribir un mensaje, pero si a la hora de reservar una tarifa se redirige a la zona de contacto, luego entiendo que no se puede realizar una reserva online, sino que se debe contactar con ellos y ya ellos te informarán como realizar la reserva.</t>
  </si>
  <si>
    <t xml:space="preserve">Homepage / starting page</t>
  </si>
  <si>
    <t xml:space="preserve">La página de inicio proporciona una instantánea clara y una descripción general del contenido, las características y la funcionalidad disponible.</t>
  </si>
  <si>
    <t xml:space="preserve">Las imágenes empleadas en la página principal son de poca calidad, no se aprecia con claridad el el texto que contiene la imagen y además se aprecia perfectamente que la calidad de la imagen es baja.</t>
  </si>
  <si>
    <t xml:space="preserve">La página de inicio es eficaz para orientar y dirigir a los usuarios a la información y las tareas deseadas.</t>
  </si>
  <si>
    <t xml:space="preserve">En general considero que sí, ya que consta de una buena barra en la que las secciones se describen claramente, además existe la información necesaria sin llegar a ser excesiva.</t>
  </si>
  <si>
    <t xml:space="preserve">El diseño de la página de inicio es clara y ordenada con suficiente "espacio en blanco".</t>
  </si>
  <si>
    <t xml:space="preserve">Al ser la página principal debe contener más información, como imágenes o videos del lugar con el objetivo de atraer a los usuarios, ya que al ser la página principal será la primera impresión que tenga un usuario al visitarla, luego elaborar una buena página principal es importante.</t>
  </si>
  <si>
    <t xml:space="preserve">Navigation</t>
  </si>
  <si>
    <t xml:space="preserve">Los usuarios pueden acceder fácilmente al sitio o la aplicación (por ejemplo, la URL es predecible y es devuelta por los motores de búsqueda).</t>
  </si>
  <si>
    <t xml:space="preserve">La url es el nombre de la empresa, luego se encontrará sin ningún problema.</t>
  </si>
  <si>
    <t xml:space="preserve">El esquema de navegación (por ejemplo, el menú) es fácil de encontrar, intuitivo y consistente.</t>
  </si>
  <si>
    <t xml:space="preserve">Sí, la barra de navegación se encuentra en la parte superior y se aprecia de forma correcta cada una de las secciones de las que está formado.</t>
  </si>
  <si>
    <t xml:space="preserve">La navegación tiene la flexibilidad suficiente para permitir que los usuarios naveguen por los medios deseados (por ejemplo, búsqueda, navegación por tipo, navegación por nombre, más reciente, etc.).</t>
  </si>
  <si>
    <t xml:space="preserve">Todas las secciones tienen un nombre descriptivo lo cual ayudará bastante a los usuarios a comprender el contenido de esas secciones, pero hay un sección llamada “La pecera comunicación” que puede confundir a los usuarios ya que no saben lo que es, en lugar de llamarlo así le pondría un nombre como “proyectos”.</t>
  </si>
  <si>
    <t xml:space="preserve">La estructura del sitio o la aplicación es clara, fácil de entender y aborda objetivos comunes del usuario.</t>
  </si>
  <si>
    <t xml:space="preserve">En general tiene una estructura clara y facil de entender, aunque algunas secciones como la página principal se podrían mejorar bastante.</t>
  </si>
  <si>
    <t xml:space="preserve">Los enlaces son claros, descriptivos y están bien etiquetados.</t>
  </si>
  <si>
    <t xml:space="preserve">Sí, se diferencia perfectamente aunque un poco más de contraste con los demás colores de la página mejoraría la experiencia de usuario de aquellas personas que tienen algún tipo de problema visual.</t>
  </si>
  <si>
    <t xml:space="preserve">Las funciones estándar del navegador (por ejemplo, 'atrás', 'adelante', 'marcador') son compatibles.</t>
  </si>
  <si>
    <t xml:space="preserve">Sí, cada una de las interacciones de navegación mediante el navegador funcionan correctamente con la página.</t>
  </si>
  <si>
    <t xml:space="preserve">La ubicación actual está claramente indicada (por ejemplo, ruta de navegación, elemento de menú resaltado).</t>
  </si>
  <si>
    <t xml:space="preserve">Hay una sección en la página principal que te indica la ubicación del lugar, lo cual viene muy bien ya que es una información bastante útil y a la que se puede acceder rápido sin tener que realizar búsquedas complejas en la página.</t>
  </si>
  <si>
    <t xml:space="preserve">Los usuarios pueden volver fácilmente a la página de inicio o a un punto de inicio relevante.</t>
  </si>
  <si>
    <t xml:space="preserve">Sí, a través del logo en la parte superior izquierda se puede acceder a la página principal siempre que se desee.</t>
  </si>
  <si>
    <t xml:space="preserve">Se proporciona un mapa del sitio o índice claro y bien estructurado (cuando sea necesario)</t>
  </si>
  <si>
    <t xml:space="preserve">No he sido de encontrar un sitemap de la web.</t>
  </si>
  <si>
    <t xml:space="preserve">Search</t>
  </si>
  <si>
    <t xml:space="preserve">Una función de búsqueda consistente, fácil de encontrar y fácil de usar está disponible en todas partes (cuando sea conveniente)</t>
  </si>
  <si>
    <t xml:space="preserve">Se encuentra en la barra de navegación, luego siempre que se quiera utilizar estará disponible.</t>
  </si>
  <si>
    <t xml:space="preserve">La interfaz de búsqueda es adecuada para cumplir los objetivos del usuario (por ejemplo, parámetros múltiples, resultados priorizados, filtrado de resultados de búsqueda)</t>
  </si>
  <si>
    <t xml:space="preserve">No consta de ningún parámetro de búsqueda, más que introducir una cadena, entiendo que en función de la cadena se obtienen los resultados.</t>
  </si>
  <si>
    <t xml:space="preserve">El servicio de búsqueda se ocupa de las búsquedas comunes (por ejemplo, muestra la mayoría de resultados populares), faltas de ortografía y abreviaturas.</t>
  </si>
  <si>
    <t xml:space="preserve">Los resultados obtenidos son en relación a la cadena introducida, y en ellos no aparece un orden de ningún criterio, por ejemplo, el de búsquedas populares, etc.</t>
  </si>
  <si>
    <t xml:space="preserve">Los resultados de búsqueda son relevantes, exhaustivos, precisos y se muestran bien</t>
  </si>
  <si>
    <t xml:space="preserve">Los resultados que se muestran tienen mucha información, es decir, cada uno de los resultados contiene bastante información acerca del resultado, si se realiza una búsqueda que tiene muchos resultados, será difícil ver y analizar los diferentes resultados ya que cada uno de ellos ocupa bastante espacio en la página.</t>
  </si>
  <si>
    <t xml:space="preserve">Control &amp; feedback</t>
  </si>
  <si>
    <t xml:space="preserve">Se proporciona una respuesta rápida y apropiada (por ejemplo, después de una acción exitosa o no exitosa).
</t>
  </si>
  <si>
    <t xml:space="preserve">Durante todas las pruebas que he realizado, he obtenido respuestas en tiempos relativamente bajos.</t>
  </si>
  <si>
    <t xml:space="preserve">Los usuarios pueden fácilmente deshacer, volver atrás y cambiar o cancelar acciones; o al menos tienen la oportunidad de confirmar una acción antes de cometer (por ejemplo, antes de realizar un pedido)</t>
  </si>
  <si>
    <t xml:space="preserve">No dispone de opciones de realizar pedidos, ni nada similar, todo se realiza con el formulario de contacto.</t>
  </si>
  <si>
    <t xml:space="preserve">Los usuarios pueden enviar comentarios (por ejemplo, por correo electrónico o mediante un formulario de comentarios / contacto en línea)</t>
  </si>
  <si>
    <t xml:space="preserve">En la sección de blog se pueden enviar comentarios mediante un formulario bastante claro y estructurado de forma correcta.</t>
  </si>
  <si>
    <t xml:space="preserve">Forms</t>
  </si>
  <si>
    <t xml:space="preserve">Los formularios y los procesos complejos se dividen en pasos y secciones fácilmente comprensibles. Cuando se utiliza un proceso, hay un indicador de progreso con números claros o etapas con nombre.</t>
  </si>
  <si>
    <t xml:space="preserve">Los formularios que he encontrado en la página no tienen ninguna complejidad, no requieren ni pasos complejos ni operaciones complejas.</t>
  </si>
  <si>
    <t xml:space="preserve">Se solicita una cantidad mínima de información y, cuando se proporciona la justificación necesaria para solicitar información (por ejemplo, fecha de nacimiento, número de teléfono)</t>
  </si>
  <si>
    <t xml:space="preserve">Cada vez que se dispone a rellenar un formulario se solicita información acerca del usuario, lo cual es bueno pues se dispone información del usuario por si se quiere contactar con él en el futuro.</t>
  </si>
  <si>
    <t xml:space="preserve">Los campos de formulario requeridos y opcionales están claramente indicados</t>
  </si>
  <si>
    <t xml:space="preserve">Se detalla claramente la función de cada campo y el contenido que se debe introducir.</t>
  </si>
  <si>
    <t xml:space="preserve">Se utilizan los campos de entrada apropiados (por ejemplo, el calendario para la selección de la fecha, el menú desplegable para la selección) y se indican los formatos requeridos</t>
  </si>
  <si>
    <t xml:space="preserve">Sí, se utilizan nombres apropiados que describen para que sirve cada una de las secciones del formulario.</t>
  </si>
  <si>
    <t xml:space="preserve">Se proporcionan ayuda e instrucciones (como ejemplos, información requerida) donde sea necesario. </t>
  </si>
  <si>
    <t xml:space="preserve">No consta de una sección de ayuda en la página, solo existe la posibilidad de contactar.</t>
  </si>
  <si>
    <t xml:space="preserve">Errors</t>
  </si>
  <si>
    <t xml:space="preserve">Los errores son claros, fácilmente identificables y aparecen en la ubicación apropiada (por ejemplo, adyacente al campo de entrada de datos, adyacente al formulario, etc.).</t>
  </si>
  <si>
    <t xml:space="preserve">Sí, se muestra al usuario cada vez que hay un error, por ejemplo, si se quiere enviar un formulario vacío se remarcan los cuadros en rojo y además aparece un mensaje aunque en inglés indicando que campos debes rellenar.</t>
  </si>
  <si>
    <t xml:space="preserve">Los mensajes de error son concisos, están escritos en un lenguaje fácil de entender y describen qué ocurrió y qué acción es necesaria</t>
  </si>
  <si>
    <t xml:space="preserve">Sí aparecen mensaje de error, pero en inglés, por ejemplo al rellenar el mensaje de contacto salen mensajes de error en inglés.</t>
  </si>
  <si>
    <t xml:space="preserve">Los errores de usuario comunes (por ejemplo, campos faltantes, formatos no válidos, selecciones no válidas) se han tenido en cuenta y, en la medida de lo posible, se han prevenido.</t>
  </si>
  <si>
    <t xml:space="preserve">Sí, se realizan comprobaciones, por ejemplo introducir un email inválido etc.</t>
  </si>
  <si>
    <t xml:space="preserve">Los usuarios pueden recuperarse fácilmente (es decir, no tienen que comenzar de nuevo) de los errores</t>
  </si>
  <si>
    <t xml:space="preserve">Sí, toda la información que se introduce correctamente permanece almacenada.</t>
  </si>
  <si>
    <t xml:space="preserve">Content &amp; text</t>
  </si>
  <si>
    <t xml:space="preserve">El contenido disponible (por ejemplo, texto, imágenes, video) es apropiado y suficientemente relevante, y detallado para cumplir con los objetivos del usuario</t>
  </si>
  <si>
    <t xml:space="preserve">Consta de imágenes aunque de poca calidad y el texto que hay en estas imágenes son poco legibles.</t>
  </si>
  <si>
    <t xml:space="preserve">Los enlaces a otros contenidos útiles y relevantes (por ejemplo, páginas relacionadas o sitios web externos) están disponibles y se muestran en contexto</t>
  </si>
  <si>
    <t xml:space="preserve">Sí, cada uno de los enlaces se diferencia correctamente del contenido de la página y en cada una de las secciones hay enlaces disponibles.</t>
  </si>
  <si>
    <t xml:space="preserve">El lenguaje, la terminología y el tono utilizados son apropiados y son fácilmente comprensibles para el público objetivo</t>
  </si>
  <si>
    <t xml:space="preserve">En general se emplea un lenguaje y un tono apropiado.</t>
  </si>
  <si>
    <t xml:space="preserve">Los términos, el idioma y el tono utilizados son consistentes (por ejemplo, el mismo término se usa en todo)</t>
  </si>
  <si>
    <t xml:space="preserve">El texto y el contenido son legibles y escaneables, con buena tipografía y contraste visual</t>
  </si>
  <si>
    <t xml:space="preserve">El contraste entre el contenido textual de algunas páginas tienen poco contraste con el fondo y a una persona con problemas visuales le puede resultar difícil informarse acerca de la empresa.</t>
  </si>
  <si>
    <t xml:space="preserve">Help</t>
  </si>
  <si>
    <t xml:space="preserve">Se proporciona ayuda en línea y contextual y es adecuada para la base de usuarios (por ejemplo, está escrita en un lenguaje fácil de entender y solo usa términos reconocidos). </t>
  </si>
  <si>
    <t xml:space="preserve">No existe la ayuda en línea.</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</si>
  <si>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</si>
  <si>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</si>
  <si>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</si>
  <si>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Existe un formulario de contacto, quizás en el se podrán enviar dudas acerca de la empresa.</t>
  </si>
  <si>
    <t xml:space="preserve">Performance</t>
  </si>
  <si>
    <t xml:space="preserve">El rendimiento del sitio o la aplicación no inhibe la experiencia del usuario (por ejemplo, descargas lentas de páginas, retrasos prolongados)</t>
  </si>
  <si>
    <t xml:space="preserve">Las página cargan en un tiempo considerablemente bajo sin llevar a ser lento.</t>
  </si>
  <si>
    <t xml:space="preserve">Los errores y problemas de confiabilidad no inhiben la experiencia del usuario</t>
  </si>
  <si>
    <t xml:space="preserve">No he encontrado ningún punto que puedan generar desconfianza en los usuarios.</t>
  </si>
  <si>
    <t xml:space="preserve">Se admiten posibles configuraciones de usuario (por ejemplo, navegadores, resoluciones, especificaciones de computadora)</t>
  </si>
  <si>
    <t xml:space="preserve">La página se adapta correctamente a dispositivos móviles, de escritorio etc.</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</si>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</sst>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6"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center" vertical="center" textRotation="0" wrapText="false" indent="0" shrinkToFit="false"/>
      <protection locked="true" hidden="false"/>
    </xf>
    <xf numFmtId="164" fontId="27" fillId="2" borderId="2" xfId="0" applyFont="true" applyBorder="true" applyAlignment="true" applyProtection="false">
      <alignment horizontal="left" vertical="center" textRotation="0" wrapText="false" indent="0" shrinkToFit="false"/>
      <protection locked="true" hidden="false"/>
    </xf>
    <xf numFmtId="164" fontId="28" fillId="0" borderId="6" xfId="0" applyFont="true" applyBorder="true" applyAlignment="true" applyProtection="false">
      <alignment horizontal="general" vertical="bottom" textRotation="0" wrapText="true" indent="0" shrinkToFit="false"/>
      <protection locked="true" hidden="false"/>
    </xf>
    <xf numFmtId="164" fontId="28" fillId="0" borderId="7" xfId="0" applyFont="true" applyBorder="true" applyAlignment="true" applyProtection="false">
      <alignment horizontal="general" vertical="bottom" textRotation="0" wrapText="true" indent="0" shrinkToFit="false"/>
      <protection locked="true" hidden="false"/>
    </xf>
    <xf numFmtId="164" fontId="28" fillId="0" borderId="7" xfId="0" applyFont="true" applyBorder="true" applyAlignment="true" applyProtection="false">
      <alignment horizontal="left" vertical="bottom" textRotation="0" wrapText="true" indent="0" shrinkToFit="false"/>
      <protection locked="true" hidden="false"/>
    </xf>
    <xf numFmtId="164"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7"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_rels/drawing2.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304200</xdr:colOff>
      <xdr:row>4</xdr:row>
      <xdr:rowOff>304200</xdr:rowOff>
    </xdr:to>
    <xdr:pic>
      <xdr:nvPicPr>
        <xdr:cNvPr id="0" name="image1.png" descr=""/>
        <xdr:cNvPicPr/>
      </xdr:nvPicPr>
      <xdr:blipFill>
        <a:blip r:embed="rId1"/>
        <a:stretch/>
      </xdr:blipFill>
      <xdr:spPr>
        <a:xfrm>
          <a:off x="0" y="828360"/>
          <a:ext cx="304200" cy="304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360"/>
          <a:ext cx="304200" cy="3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27"/>
  <sheetViews>
    <sheetView showFormulas="false" showGridLines="true" showRowColHeaders="true" showZeros="true" rightToLeft="false" tabSelected="true" showOutlineSymbols="true" defaultGridColor="true" view="normal" topLeftCell="A100" colorId="64" zoomScale="100" zoomScaleNormal="100" zoomScalePageLayoutView="100" workbookViewId="0">
      <selection pane="topLeft" activeCell="I95" activeCellId="0" sqref="I95"/>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t="s">
        <v>20</v>
      </c>
      <c r="J9" s="5"/>
      <c r="K9" s="41" t="n">
        <v>5</v>
      </c>
      <c r="L9" s="42" t="n">
        <f aca="false">K9/K117</f>
        <v>1</v>
      </c>
      <c r="M9" s="43" t="n">
        <f aca="false">VLOOKUP(D9,Q1:R9,2,0)</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11</v>
      </c>
      <c r="E11" s="5"/>
      <c r="F11" s="5" t="e">
        <f aca="false">#REF!*#REF!</f>
        <v>#REF!</v>
      </c>
      <c r="G11" s="5" t="e">
        <f aca="false">IF(#REF!&gt;=0,10*#REF!,0)</f>
        <v>#REF!</v>
      </c>
      <c r="H11" s="5"/>
      <c r="I11" s="40" t="s">
        <v>22</v>
      </c>
      <c r="J11" s="5"/>
      <c r="K11" s="41" t="n">
        <v>5</v>
      </c>
      <c r="L11" s="42" t="n">
        <f aca="false">K11/K117</f>
        <v>1</v>
      </c>
      <c r="M11" s="43" t="n">
        <f aca="false">VLOOKUP(D11,Q1:R9,2,0)</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11</v>
      </c>
      <c r="E13" s="5"/>
      <c r="F13" s="5" t="e">
        <f aca="false">#REF!*#REF!</f>
        <v>#REF!</v>
      </c>
      <c r="G13" s="5" t="e">
        <f aca="false">IF(#REF!&gt;=0,10*#REF!,0)</f>
        <v>#REF!</v>
      </c>
      <c r="H13" s="5"/>
      <c r="I13" s="40" t="s">
        <v>24</v>
      </c>
      <c r="J13" s="5"/>
      <c r="K13" s="41" t="n">
        <v>4</v>
      </c>
      <c r="L13" s="42" t="n">
        <f aca="false">K13/K117</f>
        <v>0.8</v>
      </c>
      <c r="M13" s="43" t="n">
        <f aca="false">VLOOKUP(D13,Q1:R9,2,0)</f>
        <v>4</v>
      </c>
      <c r="N13" s="43" t="n">
        <f aca="false">M13*L13</f>
        <v>3.2</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25</v>
      </c>
      <c r="C15" s="5"/>
      <c r="D15" s="39" t="s">
        <v>7</v>
      </c>
      <c r="E15" s="5"/>
      <c r="F15" s="5" t="e">
        <f aca="false">#REF!*#REF!</f>
        <v>#REF!</v>
      </c>
      <c r="G15" s="5" t="e">
        <f aca="false">IF(#REF!&gt;=0,10*#REF!,0)</f>
        <v>#REF!</v>
      </c>
      <c r="H15" s="5"/>
      <c r="I15" s="40" t="s">
        <v>26</v>
      </c>
      <c r="J15" s="5"/>
      <c r="K15" s="48" t="n">
        <v>3</v>
      </c>
      <c r="L15" s="49" t="n">
        <f aca="false">K15/K117</f>
        <v>0.6</v>
      </c>
      <c r="M15" s="43" t="n">
        <f aca="false">VLOOKUP(D15,Q1:R9,2,0)</f>
        <v>3</v>
      </c>
      <c r="N15" s="43" t="n">
        <f aca="false">M15*L15</f>
        <v>1.8</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27</v>
      </c>
      <c r="C17" s="5"/>
      <c r="D17" s="39" t="s">
        <v>7</v>
      </c>
      <c r="E17" s="5"/>
      <c r="F17" s="5" t="e">
        <f aca="false">#REF!*#REF!</f>
        <v>#REF!</v>
      </c>
      <c r="G17" s="5" t="e">
        <f aca="false">IF(#REF!&gt;=0,10*#REF!,0)</f>
        <v>#REF!</v>
      </c>
      <c r="H17" s="5"/>
      <c r="I17" s="40" t="s">
        <v>28</v>
      </c>
      <c r="J17" s="5"/>
      <c r="K17" s="41" t="n">
        <v>3</v>
      </c>
      <c r="L17" s="42" t="n">
        <f aca="false">K17/K117</f>
        <v>0.6</v>
      </c>
      <c r="M17" s="43" t="n">
        <f aca="false">VLOOKUP(D17,Q1:R9,2,0)</f>
        <v>3</v>
      </c>
      <c r="N17" s="43" t="n">
        <f aca="false">M17*L17</f>
        <v>1.8</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6</v>
      </c>
      <c r="E21" s="5"/>
      <c r="F21" s="5" t="e">
        <f aca="false">#REF!*#REF!</f>
        <v>#REF!</v>
      </c>
      <c r="G21" s="5" t="e">
        <f aca="false">IF(#REF!&gt;=0,10*#REF!,0)</f>
        <v>#REF!</v>
      </c>
      <c r="H21" s="5"/>
      <c r="I21" s="40" t="s">
        <v>31</v>
      </c>
      <c r="J21" s="5"/>
      <c r="K21" s="41" t="n">
        <v>3</v>
      </c>
      <c r="L21" s="42" t="n">
        <f aca="false">K21/K117</f>
        <v>0.6</v>
      </c>
      <c r="M21" s="43" t="n">
        <f aca="false">VLOOKUP(D21,Q1:R9,2,0)</f>
        <v>2</v>
      </c>
      <c r="N21" s="43" t="n">
        <f aca="false">M21*L21</f>
        <v>1.2</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32</v>
      </c>
      <c r="C23" s="5"/>
      <c r="D23" s="39" t="s">
        <v>7</v>
      </c>
      <c r="E23" s="5"/>
      <c r="F23" s="5" t="e">
        <f aca="false">#REF!*#REF!</f>
        <v>#REF!</v>
      </c>
      <c r="G23" s="5" t="e">
        <f aca="false">IF(#REF!&gt;=0,10*#REF!,0)</f>
        <v>#REF!</v>
      </c>
      <c r="H23" s="5"/>
      <c r="I23" s="40" t="s">
        <v>33</v>
      </c>
      <c r="J23" s="5"/>
      <c r="K23" s="41" t="n">
        <v>4</v>
      </c>
      <c r="L23" s="42" t="n">
        <f aca="false">K23/K117</f>
        <v>0.8</v>
      </c>
      <c r="M23" s="43" t="n">
        <f aca="false">VLOOKUP(D23,Q1:R9,2,0)</f>
        <v>3</v>
      </c>
      <c r="N23" s="43" t="n">
        <f aca="false">M23*L23</f>
        <v>2.4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34</v>
      </c>
      <c r="C25" s="5"/>
      <c r="D25" s="39" t="s">
        <v>6</v>
      </c>
      <c r="E25" s="5"/>
      <c r="F25" s="5"/>
      <c r="G25" s="5"/>
      <c r="H25" s="5"/>
      <c r="I25" s="40" t="s">
        <v>35</v>
      </c>
      <c r="J25" s="5"/>
      <c r="K25" s="41" t="n">
        <v>3</v>
      </c>
      <c r="L25" s="42" t="n">
        <f aca="false">K25/K117</f>
        <v>0.6</v>
      </c>
      <c r="M25" s="43" t="n">
        <f aca="false">VLOOKUP(D25,Q1:R9,2,0)</f>
        <v>2</v>
      </c>
      <c r="N25" s="43" t="n">
        <f aca="false">M25*L25</f>
        <v>1.2</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37</v>
      </c>
      <c r="C29" s="5"/>
      <c r="D29" s="39" t="s">
        <v>11</v>
      </c>
      <c r="E29" s="5"/>
      <c r="F29" s="5" t="e">
        <f aca="false">#REF!*#REF!</f>
        <v>#REF!</v>
      </c>
      <c r="G29" s="5" t="e">
        <f aca="false">IF(#REF!&gt;=0,10*#REF!,0)</f>
        <v>#REF!</v>
      </c>
      <c r="H29" s="5"/>
      <c r="I29" s="40" t="s">
        <v>38</v>
      </c>
      <c r="J29" s="5"/>
      <c r="K29" s="41" t="n">
        <v>2</v>
      </c>
      <c r="L29" s="42" t="n">
        <f aca="false">K29/K117</f>
        <v>0.4</v>
      </c>
      <c r="M29" s="43" t="n">
        <f aca="false">VLOOKUP(D29,Q1:R9,2,0)</f>
        <v>4</v>
      </c>
      <c r="N29" s="43" t="n">
        <f aca="false">M29*L29</f>
        <v>1.6</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39</v>
      </c>
      <c r="C31" s="5"/>
      <c r="D31" s="39" t="s">
        <v>11</v>
      </c>
      <c r="E31" s="5"/>
      <c r="F31" s="5" t="e">
        <f aca="false">#REF!*#REF!</f>
        <v>#REF!</v>
      </c>
      <c r="G31" s="5" t="e">
        <f aca="false">IF(#REF!&gt;=0,10*#REF!,0)</f>
        <v>#REF!</v>
      </c>
      <c r="H31" s="5"/>
      <c r="I31" s="40" t="s">
        <v>40</v>
      </c>
      <c r="J31" s="5"/>
      <c r="K31" s="41" t="n">
        <v>4</v>
      </c>
      <c r="L31" s="42" t="n">
        <f aca="false">K31/K117</f>
        <v>0.8</v>
      </c>
      <c r="M31" s="43" t="n">
        <f aca="false">VLOOKUP(D31,Q1:R9,2,0)</f>
        <v>4</v>
      </c>
      <c r="N31" s="43" t="n">
        <f aca="false">M31*L31</f>
        <v>3.2</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39" t="s">
        <v>7</v>
      </c>
      <c r="E33" s="5"/>
      <c r="F33" s="5"/>
      <c r="G33" s="5"/>
      <c r="H33" s="5"/>
      <c r="I33" s="40" t="s">
        <v>42</v>
      </c>
      <c r="J33" s="5"/>
      <c r="K33" s="41" t="n">
        <v>3</v>
      </c>
      <c r="L33" s="42" t="n">
        <f aca="false">K33/K117</f>
        <v>0.6</v>
      </c>
      <c r="M33" s="43" t="n">
        <f aca="false">VLOOKUP(D33,Q1:R9,2,0)</f>
        <v>3</v>
      </c>
      <c r="N33" s="43" t="n">
        <f aca="false">M33*L33</f>
        <v>1.8</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39" t="s">
        <v>7</v>
      </c>
      <c r="E35" s="5"/>
      <c r="F35" s="5" t="e">
        <f aca="false">#REF!*#REF!</f>
        <v>#REF!</v>
      </c>
      <c r="G35" s="5" t="e">
        <f aca="false">IF(#REF!&gt;=0,10*#REF!,0)</f>
        <v>#REF!</v>
      </c>
      <c r="H35" s="5"/>
      <c r="I35" s="40" t="s">
        <v>44</v>
      </c>
      <c r="J35" s="5"/>
      <c r="K35" s="41" t="n">
        <v>5</v>
      </c>
      <c r="L35" s="42" t="n">
        <f aca="false">K35/K117</f>
        <v>1</v>
      </c>
      <c r="M35" s="43" t="n">
        <f aca="false">VLOOKUP(D35,Q1:R9,2,0)</f>
        <v>3</v>
      </c>
      <c r="N35" s="43" t="n">
        <f aca="false">M35*L35</f>
        <v>3</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39" t="s">
        <v>11</v>
      </c>
      <c r="E37" s="5"/>
      <c r="F37" s="5" t="e">
        <f aca="false">#REF!*#REF!</f>
        <v>#REF!</v>
      </c>
      <c r="G37" s="5" t="e">
        <f aca="false">IF(#REF!&gt;=0,10*#REF!,0)</f>
        <v>#REF!</v>
      </c>
      <c r="H37" s="5"/>
      <c r="I37" s="40" t="s">
        <v>46</v>
      </c>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11</v>
      </c>
      <c r="E39" s="5"/>
      <c r="F39" s="5" t="e">
        <f aca="false">#REF!*#REF!</f>
        <v>#REF!</v>
      </c>
      <c r="G39" s="5" t="e">
        <f aca="false">IF(#REF!&gt;=0,10*#REF!,0)</f>
        <v>#REF!</v>
      </c>
      <c r="H39" s="5"/>
      <c r="I39" s="40" t="s">
        <v>48</v>
      </c>
      <c r="J39" s="5"/>
      <c r="K39" s="41" t="n">
        <v>4</v>
      </c>
      <c r="L39" s="42" t="n">
        <f aca="false">K39/K117</f>
        <v>0.8</v>
      </c>
      <c r="M39" s="43" t="n">
        <f aca="false">VLOOKUP(D39,Q1:R9,2,0)</f>
        <v>4</v>
      </c>
      <c r="N39" s="43" t="n">
        <f aca="false">M39*L39</f>
        <v>3.2</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49</v>
      </c>
      <c r="C41" s="5"/>
      <c r="D41" s="39" t="s">
        <v>11</v>
      </c>
      <c r="E41" s="5"/>
      <c r="F41" s="5" t="e">
        <f aca="false">#REF!*#REF!</f>
        <v>#REF!</v>
      </c>
      <c r="G41" s="5" t="e">
        <f aca="false">IF(#REF!&gt;=0,10*#REF!,0)</f>
        <v>#REF!</v>
      </c>
      <c r="H41" s="5"/>
      <c r="I41" s="40" t="s">
        <v>50</v>
      </c>
      <c r="J41" s="5"/>
      <c r="K41" s="41" t="n">
        <v>2</v>
      </c>
      <c r="L41" s="42" t="n">
        <f aca="false">K41/K117</f>
        <v>0.4</v>
      </c>
      <c r="M41" s="43" t="n">
        <f aca="false">VLOOKUP(D41,Q1:R9,2,0)</f>
        <v>4</v>
      </c>
      <c r="N41" s="43" t="n">
        <f aca="false">M41*L41</f>
        <v>1.6</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51</v>
      </c>
      <c r="C43" s="5"/>
      <c r="D43" s="39" t="s">
        <v>11</v>
      </c>
      <c r="E43" s="5"/>
      <c r="F43" s="5" t="e">
        <f aca="false">#REF!*#REF!</f>
        <v>#REF!</v>
      </c>
      <c r="G43" s="5" t="e">
        <f aca="false">IF(#REF!&gt;=0,10*#REF!,0)</f>
        <v>#REF!</v>
      </c>
      <c r="H43" s="5"/>
      <c r="I43" s="40" t="s">
        <v>52</v>
      </c>
      <c r="J43" s="5"/>
      <c r="K43" s="41" t="n">
        <v>2</v>
      </c>
      <c r="L43" s="42" t="n">
        <f aca="false">K43/K117</f>
        <v>0.4</v>
      </c>
      <c r="M43" s="43" t="n">
        <f aca="false">VLOOKUP(D43,Q1:R9,2,0)</f>
        <v>4</v>
      </c>
      <c r="N43" s="43" t="n">
        <f aca="false">M43*L43</f>
        <v>1.6</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53</v>
      </c>
      <c r="C45" s="5"/>
      <c r="D45" s="39" t="s">
        <v>2</v>
      </c>
      <c r="E45" s="5"/>
      <c r="F45" s="5" t="e">
        <f aca="false">#REF!*#REF!</f>
        <v>#REF!</v>
      </c>
      <c r="G45" s="5" t="e">
        <f aca="false">IF(#REF!&gt;=0,10*#REF!,0)</f>
        <v>#REF!</v>
      </c>
      <c r="H45" s="5"/>
      <c r="I45" s="40" t="s">
        <v>54</v>
      </c>
      <c r="J45" s="5"/>
      <c r="K45" s="41" t="n">
        <v>1</v>
      </c>
      <c r="L45" s="42" t="n">
        <f aca="false">K45/K117</f>
        <v>0.2</v>
      </c>
      <c r="M45" s="43" t="n">
        <f aca="false">VLOOKUP(D45,Q1:R9,2,0)</f>
        <v>1</v>
      </c>
      <c r="N45" s="43" t="n">
        <f aca="false">M45*L45</f>
        <v>0.2</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56</v>
      </c>
      <c r="C49" s="5"/>
      <c r="D49" s="39" t="s">
        <v>11</v>
      </c>
      <c r="E49" s="5"/>
      <c r="F49" s="5" t="e">
        <f aca="false">#REF!*#REF!</f>
        <v>#REF!</v>
      </c>
      <c r="G49" s="5" t="e">
        <f aca="false">IF(#REF!&gt;=0,10*#REF!,0)</f>
        <v>#REF!</v>
      </c>
      <c r="H49" s="5"/>
      <c r="I49" s="40" t="s">
        <v>57</v>
      </c>
      <c r="J49" s="5"/>
      <c r="K49" s="41" t="n">
        <v>4</v>
      </c>
      <c r="L49" s="42" t="n">
        <f aca="false">K49/K117</f>
        <v>0.8</v>
      </c>
      <c r="M49" s="43" t="n">
        <f aca="false">VLOOKUP(D49,Q1:R9,2,0)</f>
        <v>4</v>
      </c>
      <c r="N49" s="43" t="n">
        <f aca="false">M49*L49</f>
        <v>3.2</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58</v>
      </c>
      <c r="C51" s="5"/>
      <c r="D51" s="39" t="s">
        <v>2</v>
      </c>
      <c r="E51" s="5"/>
      <c r="F51" s="5" t="e">
        <f aca="false">#REF!*#REF!</f>
        <v>#REF!</v>
      </c>
      <c r="G51" s="5" t="e">
        <f aca="false">IF(#REF!&gt;=0,10*#REF!,0)</f>
        <v>#REF!</v>
      </c>
      <c r="H51" s="5"/>
      <c r="I51" s="40" t="s">
        <v>59</v>
      </c>
      <c r="J51" s="5"/>
      <c r="K51" s="41" t="n">
        <v>4</v>
      </c>
      <c r="L51" s="42" t="n">
        <f aca="false">K51/K117</f>
        <v>0.8</v>
      </c>
      <c r="M51" s="43" t="n">
        <f aca="false">VLOOKUP(D51,Q1:R9,2,0)</f>
        <v>1</v>
      </c>
      <c r="N51" s="43" t="n">
        <f aca="false">M51*L51</f>
        <v>0.8</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60</v>
      </c>
      <c r="C53" s="5"/>
      <c r="D53" s="39" t="s">
        <v>2</v>
      </c>
      <c r="E53" s="5"/>
      <c r="F53" s="5" t="e">
        <f aca="false">#REF!*#REF!</f>
        <v>#REF!</v>
      </c>
      <c r="G53" s="5" t="e">
        <f aca="false">IF(#REF!&gt;=0,10*#REF!,0)</f>
        <v>#REF!</v>
      </c>
      <c r="H53" s="5"/>
      <c r="I53" s="40" t="s">
        <v>61</v>
      </c>
      <c r="J53" s="5"/>
      <c r="K53" s="41" t="n">
        <v>2</v>
      </c>
      <c r="L53" s="42" t="n">
        <f aca="false">K53/K117</f>
        <v>0.4</v>
      </c>
      <c r="M53" s="43" t="n">
        <f aca="false">VLOOKUP(D53,Q1:R9,2,0)</f>
        <v>1</v>
      </c>
      <c r="N53" s="43" t="n">
        <f aca="false">M53*L53</f>
        <v>0.4</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62</v>
      </c>
      <c r="C55" s="5"/>
      <c r="D55" s="39" t="s">
        <v>6</v>
      </c>
      <c r="E55" s="5"/>
      <c r="F55" s="5" t="e">
        <f aca="false">#REF!*#REF!</f>
        <v>#REF!</v>
      </c>
      <c r="G55" s="5" t="e">
        <f aca="false">IF(#REF!&gt;=0,10*#REF!,0)</f>
        <v>#REF!</v>
      </c>
      <c r="H55" s="5"/>
      <c r="I55" s="40" t="s">
        <v>63</v>
      </c>
      <c r="J55" s="5"/>
      <c r="K55" s="41" t="n">
        <v>4</v>
      </c>
      <c r="L55" s="42" t="n">
        <f aca="false">K55/K117</f>
        <v>0.8</v>
      </c>
      <c r="M55" s="43" t="n">
        <f aca="false">VLOOKUP(D55,Q1:R9,2,0)</f>
        <v>2</v>
      </c>
      <c r="N55" s="43" t="n">
        <f aca="false">M55*L55</f>
        <v>1.6</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65</v>
      </c>
      <c r="C59" s="5"/>
      <c r="D59" s="39" t="s">
        <v>11</v>
      </c>
      <c r="E59" s="5"/>
      <c r="F59" s="5" t="e">
        <f aca="false">#REF!*#REF!</f>
        <v>#REF!</v>
      </c>
      <c r="G59" s="5" t="e">
        <f aca="false">IF(#REF!&gt;=0,10*#REF!,0)</f>
        <v>#REF!</v>
      </c>
      <c r="H59" s="5"/>
      <c r="I59" s="40" t="s">
        <v>66</v>
      </c>
      <c r="J59" s="5"/>
      <c r="K59" s="41" t="n">
        <v>4</v>
      </c>
      <c r="L59" s="42" t="n">
        <f aca="false">K59/K117</f>
        <v>0.8</v>
      </c>
      <c r="M59" s="43" t="n">
        <f aca="false">VLOOKUP(D59,Q1:R9,2,0)</f>
        <v>4</v>
      </c>
      <c r="N59" s="43" t="n">
        <f aca="false">M59*L59</f>
        <v>3.2</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67</v>
      </c>
      <c r="C61" s="5"/>
      <c r="D61" s="39" t="s">
        <v>6</v>
      </c>
      <c r="E61" s="5"/>
      <c r="F61" s="5" t="e">
        <f aca="false">#REF!*#REF!</f>
        <v>#REF!</v>
      </c>
      <c r="G61" s="5" t="e">
        <f aca="false">IF(#REF!&gt;=0,10*#REF!,0)</f>
        <v>#REF!</v>
      </c>
      <c r="H61" s="5"/>
      <c r="I61" s="40" t="s">
        <v>68</v>
      </c>
      <c r="J61" s="5"/>
      <c r="K61" s="41" t="n">
        <v>3</v>
      </c>
      <c r="L61" s="42" t="n">
        <f aca="false">K61/K117</f>
        <v>0.6</v>
      </c>
      <c r="M61" s="43" t="n">
        <f aca="false">VLOOKUP(D61,Q1:R9,2,0)</f>
        <v>2</v>
      </c>
      <c r="N61" s="43" t="n">
        <f aca="false">M61*L61</f>
        <v>1.2</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69</v>
      </c>
      <c r="C63" s="5"/>
      <c r="D63" s="39" t="s">
        <v>11</v>
      </c>
      <c r="E63" s="5"/>
      <c r="F63" s="5" t="e">
        <f aca="false">#REF!*#REF!</f>
        <v>#REF!</v>
      </c>
      <c r="G63" s="5" t="e">
        <f aca="false">IF(#REF!&gt;=0,10*#REF!,0)</f>
        <v>#REF!</v>
      </c>
      <c r="H63" s="5"/>
      <c r="I63" s="40" t="s">
        <v>70</v>
      </c>
      <c r="J63" s="5"/>
      <c r="K63" s="41" t="n">
        <v>1</v>
      </c>
      <c r="L63" s="42" t="n">
        <f aca="false">K63/K117</f>
        <v>0.2</v>
      </c>
      <c r="M63" s="43" t="n">
        <f aca="false">VLOOKUP(D63,Q1:R9,2,0)</f>
        <v>4</v>
      </c>
      <c r="N63" s="43" t="n">
        <f aca="false">M63*L63</f>
        <v>0.8</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72</v>
      </c>
      <c r="C67" s="5"/>
      <c r="D67" s="39" t="s">
        <v>11</v>
      </c>
      <c r="E67" s="5"/>
      <c r="F67" s="5" t="e">
        <f aca="false">#REF!*#REF!</f>
        <v>#REF!</v>
      </c>
      <c r="G67" s="5" t="e">
        <f aca="false">IF(#REF!&gt;=0,10*#REF!,0)</f>
        <v>#REF!</v>
      </c>
      <c r="H67" s="5"/>
      <c r="I67" s="40" t="s">
        <v>73</v>
      </c>
      <c r="J67" s="5"/>
      <c r="K67" s="41" t="n">
        <v>3</v>
      </c>
      <c r="L67" s="42" t="n">
        <f aca="false">K67/K117</f>
        <v>0.6</v>
      </c>
      <c r="M67" s="43" t="n">
        <f aca="false">VLOOKUP(D67,Q1:R9,2,0)</f>
        <v>4</v>
      </c>
      <c r="N67" s="43" t="n">
        <f aca="false">M67*L67</f>
        <v>2.4</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74</v>
      </c>
      <c r="C69" s="5"/>
      <c r="D69" s="39" t="s">
        <v>11</v>
      </c>
      <c r="E69" s="5"/>
      <c r="F69" s="5" t="e">
        <f aca="false">#REF!*#REF!</f>
        <v>#REF!</v>
      </c>
      <c r="G69" s="5" t="e">
        <f aca="false">IF(#REF!&gt;=0,10*#REF!,0)</f>
        <v>#REF!</v>
      </c>
      <c r="H69" s="5"/>
      <c r="I69" s="40" t="s">
        <v>75</v>
      </c>
      <c r="J69" s="5"/>
      <c r="K69" s="41" t="n">
        <v>2</v>
      </c>
      <c r="L69" s="42" t="n">
        <f aca="false">K69/K117</f>
        <v>0.4</v>
      </c>
      <c r="M69" s="43" t="n">
        <f aca="false">VLOOKUP(D69,Q1:R9,2,0)</f>
        <v>4</v>
      </c>
      <c r="N69" s="43" t="n">
        <f aca="false">M69*L69</f>
        <v>1.6</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76</v>
      </c>
      <c r="C71" s="5"/>
      <c r="D71" s="39" t="s">
        <v>11</v>
      </c>
      <c r="E71" s="5"/>
      <c r="F71" s="5" t="e">
        <f aca="false">#REF!*#REF!</f>
        <v>#REF!</v>
      </c>
      <c r="G71" s="5" t="e">
        <f aca="false">IF(#REF!&gt;=0,10*#REF!,0)</f>
        <v>#REF!</v>
      </c>
      <c r="H71" s="5"/>
      <c r="I71" s="40" t="s">
        <v>77</v>
      </c>
      <c r="J71" s="5"/>
      <c r="K71" s="41" t="n">
        <v>2</v>
      </c>
      <c r="L71" s="42" t="n">
        <f aca="false">K71/K117</f>
        <v>0.4</v>
      </c>
      <c r="M71" s="43" t="n">
        <f aca="false">VLOOKUP(D71,Q1:R9,2,0)</f>
        <v>4</v>
      </c>
      <c r="N71" s="43" t="n">
        <f aca="false">M71*L71</f>
        <v>1.6</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78</v>
      </c>
      <c r="C73" s="5"/>
      <c r="D73" s="39" t="s">
        <v>11</v>
      </c>
      <c r="E73" s="5"/>
      <c r="F73" s="5" t="e">
        <f aca="false">#REF!*#REF!</f>
        <v>#REF!</v>
      </c>
      <c r="G73" s="5" t="e">
        <f aca="false">IF(#REF!&gt;=0,10*#REF!,0)</f>
        <v>#REF!</v>
      </c>
      <c r="H73" s="5"/>
      <c r="I73" s="40" t="s">
        <v>79</v>
      </c>
      <c r="J73" s="5"/>
      <c r="K73" s="41" t="n">
        <v>3</v>
      </c>
      <c r="L73" s="42" t="n">
        <f aca="false">K73/K117</f>
        <v>0.6</v>
      </c>
      <c r="M73" s="43" t="n">
        <f aca="false">VLOOKUP(D73,Q1:R9,2,0)</f>
        <v>4</v>
      </c>
      <c r="N73" s="43" t="n">
        <f aca="false">M73*L73</f>
        <v>2.4</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80</v>
      </c>
      <c r="C75" s="5"/>
      <c r="D75" s="39" t="s">
        <v>2</v>
      </c>
      <c r="E75" s="5"/>
      <c r="F75" s="5" t="e">
        <f aca="false">#REF!*#REF!</f>
        <v>#REF!</v>
      </c>
      <c r="G75" s="5" t="e">
        <f aca="false">IF(#REF!&gt;=0,10*#REF!,0)</f>
        <v>#REF!</v>
      </c>
      <c r="H75" s="5"/>
      <c r="I75" s="40" t="s">
        <v>81</v>
      </c>
      <c r="J75" s="5"/>
      <c r="K75" s="41" t="n">
        <v>3</v>
      </c>
      <c r="L75" s="42" t="n">
        <f aca="false">K75/K117</f>
        <v>0.6</v>
      </c>
      <c r="M75" s="43" t="n">
        <f aca="false">VLOOKUP(D75,Q1:R9,2,0)</f>
        <v>1</v>
      </c>
      <c r="N75" s="43" t="n">
        <f aca="false">M75*L75</f>
        <v>0.6</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83</v>
      </c>
      <c r="C79" s="5"/>
      <c r="D79" s="39" t="s">
        <v>7</v>
      </c>
      <c r="E79" s="5"/>
      <c r="F79" s="5" t="e">
        <f aca="false">#REF!*#REF!</f>
        <v>#REF!</v>
      </c>
      <c r="G79" s="5" t="e">
        <f aca="false">IF(#REF!&gt;=0,10*#REF!,0)</f>
        <v>#REF!</v>
      </c>
      <c r="H79" s="5"/>
      <c r="I79" s="40" t="s">
        <v>84</v>
      </c>
      <c r="J79" s="5"/>
      <c r="K79" s="41" t="n">
        <v>4</v>
      </c>
      <c r="L79" s="42" t="n">
        <f aca="false">K79/K117</f>
        <v>0.8</v>
      </c>
      <c r="M79" s="43" t="n">
        <f aca="false">VLOOKUP(D79,Q1:R9,2,0)</f>
        <v>3</v>
      </c>
      <c r="N79" s="43" t="n">
        <f aca="false">M79*L79</f>
        <v>2.4</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85</v>
      </c>
      <c r="C81" s="5"/>
      <c r="D81" s="39" t="s">
        <v>7</v>
      </c>
      <c r="E81" s="5"/>
      <c r="F81" s="5" t="e">
        <f aca="false">#REF!*#REF!</f>
        <v>#REF!</v>
      </c>
      <c r="G81" s="5" t="e">
        <f aca="false">IF(#REF!&gt;=0,10*#REF!,0)</f>
        <v>#REF!</v>
      </c>
      <c r="H81" s="5"/>
      <c r="I81" s="40" t="s">
        <v>86</v>
      </c>
      <c r="J81" s="5"/>
      <c r="K81" s="41" t="n">
        <v>3</v>
      </c>
      <c r="L81" s="42" t="n">
        <f aca="false">K81/K117</f>
        <v>0.6</v>
      </c>
      <c r="M81" s="43" t="n">
        <f aca="false">VLOOKUP(D81,Q1:R9,2,0)</f>
        <v>3</v>
      </c>
      <c r="N81" s="43" t="n">
        <f aca="false">M81*L81</f>
        <v>1.8</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87</v>
      </c>
      <c r="C83" s="5"/>
      <c r="D83" s="39" t="s">
        <v>11</v>
      </c>
      <c r="E83" s="5"/>
      <c r="F83" s="5" t="e">
        <f aca="false">#REF!*#REF!</f>
        <v>#REF!</v>
      </c>
      <c r="G83" s="5" t="e">
        <f aca="false">IF(#REF!&gt;=0,10*#REF!,0)</f>
        <v>#REF!</v>
      </c>
      <c r="H83" s="5"/>
      <c r="I83" s="40" t="s">
        <v>88</v>
      </c>
      <c r="J83" s="5"/>
      <c r="K83" s="41" t="n">
        <v>3</v>
      </c>
      <c r="L83" s="42" t="n">
        <f aca="false">K83/K117</f>
        <v>0.6</v>
      </c>
      <c r="M83" s="43" t="n">
        <f aca="false">VLOOKUP(D83,Q1:R9,2,0)</f>
        <v>4</v>
      </c>
      <c r="N83" s="43" t="n">
        <f aca="false">M83*L83</f>
        <v>2.4</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89</v>
      </c>
      <c r="C85" s="5"/>
      <c r="D85" s="39" t="s">
        <v>7</v>
      </c>
      <c r="E85" s="5"/>
      <c r="F85" s="5" t="e">
        <f aca="false">#REF!*#REF!</f>
        <v>#REF!</v>
      </c>
      <c r="G85" s="5" t="e">
        <f aca="false">IF(#REF!&gt;=0,10*#REF!,0)</f>
        <v>#REF!</v>
      </c>
      <c r="H85" s="5"/>
      <c r="I85" s="40" t="s">
        <v>90</v>
      </c>
      <c r="J85" s="5"/>
      <c r="K85" s="41" t="n">
        <v>3</v>
      </c>
      <c r="L85" s="42" t="n">
        <f aca="false">K85/K117</f>
        <v>0.6</v>
      </c>
      <c r="M85" s="43" t="n">
        <f aca="false">VLOOKUP(D85,Q1:R9,2,0)</f>
        <v>3</v>
      </c>
      <c r="N85" s="43" t="n">
        <f aca="false">M85*L85</f>
        <v>1.8</v>
      </c>
      <c r="O85" s="43" t="n">
        <f aca="false">IF(M85=0,0,L85*MAX(R2:R8))</f>
        <v>3</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92</v>
      </c>
      <c r="C89" s="5"/>
      <c r="D89" s="39" t="s">
        <v>7</v>
      </c>
      <c r="E89" s="5"/>
      <c r="F89" s="5" t="e">
        <f aca="false">#REF!*#REF!</f>
        <v>#REF!</v>
      </c>
      <c r="G89" s="5" t="e">
        <f aca="false">IF(#REF!&gt;=0,10*#REF!,0)</f>
        <v>#REF!</v>
      </c>
      <c r="H89" s="5"/>
      <c r="I89" s="40" t="s">
        <v>93</v>
      </c>
      <c r="J89" s="5"/>
      <c r="K89" s="41" t="n">
        <v>5</v>
      </c>
      <c r="L89" s="42" t="n">
        <f aca="false">K89/K117</f>
        <v>1</v>
      </c>
      <c r="M89" s="43" t="n">
        <f aca="false">VLOOKUP(D89,Q1:R9,2,0)</f>
        <v>3</v>
      </c>
      <c r="N89" s="43" t="n">
        <f aca="false">M89*L89</f>
        <v>3</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94</v>
      </c>
      <c r="C91" s="5"/>
      <c r="D91" s="39" t="s">
        <v>11</v>
      </c>
      <c r="E91" s="5"/>
      <c r="F91" s="5" t="e">
        <f aca="false">#REF!*#REF!</f>
        <v>#REF!</v>
      </c>
      <c r="G91" s="5" t="e">
        <f aca="false">IF(#REF!&gt;=0,10*#REF!,0)</f>
        <v>#REF!</v>
      </c>
      <c r="H91" s="5"/>
      <c r="I91" s="40" t="s">
        <v>95</v>
      </c>
      <c r="J91" s="5"/>
      <c r="K91" s="41" t="n">
        <v>2</v>
      </c>
      <c r="L91" s="42" t="n">
        <f aca="false">K91/K117</f>
        <v>0.4</v>
      </c>
      <c r="M91" s="43" t="n">
        <f aca="false">VLOOKUP(D91,Q1:R9,2,0)</f>
        <v>4</v>
      </c>
      <c r="N91" s="43" t="n">
        <f aca="false">M91*L91</f>
        <v>1.6</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96</v>
      </c>
      <c r="C93" s="5"/>
      <c r="D93" s="39" t="s">
        <v>11</v>
      </c>
      <c r="E93" s="5"/>
      <c r="F93" s="5" t="e">
        <f aca="false">#REF!*#REF!</f>
        <v>#REF!</v>
      </c>
      <c r="G93" s="5" t="e">
        <f aca="false">IF(#REF!&gt;=0,10*#REF!,0)</f>
        <v>#REF!</v>
      </c>
      <c r="H93" s="5"/>
      <c r="I93" s="40" t="s">
        <v>97</v>
      </c>
      <c r="J93" s="5"/>
      <c r="K93" s="41" t="n">
        <v>4</v>
      </c>
      <c r="L93" s="42" t="n">
        <f aca="false">K93/K117</f>
        <v>0.8</v>
      </c>
      <c r="M93" s="43" t="n">
        <f aca="false">VLOOKUP(D93,Q1:R9,2,0)</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98</v>
      </c>
      <c r="C95" s="5"/>
      <c r="D95" s="39" t="s">
        <v>11</v>
      </c>
      <c r="E95" s="5"/>
      <c r="F95" s="5" t="e">
        <f aca="false">#REF!*#REF!</f>
        <v>#REF!</v>
      </c>
      <c r="G95" s="5" t="e">
        <f aca="false">IF(#REF!&gt;=0,10*#REF!,0)</f>
        <v>#REF!</v>
      </c>
      <c r="H95" s="5"/>
      <c r="I95" s="40"/>
      <c r="J95" s="5"/>
      <c r="K95" s="41" t="n">
        <v>3</v>
      </c>
      <c r="L95" s="42" t="n">
        <f aca="false">K95/K117</f>
        <v>0.6</v>
      </c>
      <c r="M95" s="43" t="n">
        <f aca="false">VLOOKUP(D95,Q1:R9,2,0)</f>
        <v>4</v>
      </c>
      <c r="N95" s="43" t="n">
        <f aca="false">M95*L95</f>
        <v>2.4</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99</v>
      </c>
      <c r="C97" s="5"/>
      <c r="D97" s="39" t="s">
        <v>7</v>
      </c>
      <c r="E97" s="5"/>
      <c r="F97" s="5" t="e">
        <f aca="false">#REF!*#REF!</f>
        <v>#REF!</v>
      </c>
      <c r="G97" s="5" t="e">
        <f aca="false">IF(#REF!&gt;=0,10*#REF!,0)</f>
        <v>#REF!</v>
      </c>
      <c r="H97" s="5"/>
      <c r="I97" s="40" t="s">
        <v>100</v>
      </c>
      <c r="J97" s="5"/>
      <c r="K97" s="41" t="n">
        <v>3</v>
      </c>
      <c r="L97" s="42" t="n">
        <f aca="false">K97/K117</f>
        <v>0.6</v>
      </c>
      <c r="M97" s="43" t="n">
        <f aca="false">VLOOKUP(D97,Q1:R9,2,0)</f>
        <v>3</v>
      </c>
      <c r="N97" s="43" t="n">
        <f aca="false">M97*L97</f>
        <v>1.8</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101</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102</v>
      </c>
      <c r="C101" s="5"/>
      <c r="D101" s="39" t="s">
        <v>2</v>
      </c>
      <c r="E101" s="5"/>
      <c r="F101" s="5" t="e">
        <f aca="false">#REF!*#REF!</f>
        <v>#REF!</v>
      </c>
      <c r="G101" s="5" t="e">
        <f aca="false">IF(#REF!&gt;=0,10*#REF!,0)</f>
        <v>#REF!</v>
      </c>
      <c r="H101" s="5"/>
      <c r="I101" s="40" t="s">
        <v>103</v>
      </c>
      <c r="J101" s="5"/>
      <c r="K101" s="41" t="n">
        <v>4</v>
      </c>
      <c r="L101" s="42" t="n">
        <f aca="false">K101/K117</f>
        <v>0.8</v>
      </c>
      <c r="M101" s="43" t="n">
        <f aca="false">VLOOKUP(D101,Q1:R9,2,0)</f>
        <v>1</v>
      </c>
      <c r="N101" s="43" t="n">
        <f aca="false">M101*L101</f>
        <v>0.8</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104</v>
      </c>
      <c r="C103" s="5"/>
      <c r="D103" s="39" t="s">
        <v>18</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105</v>
      </c>
      <c r="C105" s="5"/>
      <c r="D105" s="39" t="s">
        <v>18</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106</v>
      </c>
      <c r="C107" s="5"/>
      <c r="D107" s="39" t="s">
        <v>7</v>
      </c>
      <c r="E107" s="5"/>
      <c r="F107" s="5" t="e">
        <f aca="false">#REF!*#REF!</f>
        <v>#REF!</v>
      </c>
      <c r="G107" s="5" t="e">
        <f aca="false">IF(#REF!&gt;=0,10*#REF!,0)</f>
        <v>#REF!</v>
      </c>
      <c r="H107" s="5"/>
      <c r="I107" s="40" t="s">
        <v>107</v>
      </c>
      <c r="J107" s="5"/>
      <c r="K107" s="41" t="n">
        <v>2</v>
      </c>
      <c r="L107" s="42" t="n">
        <f aca="false">K107/K117</f>
        <v>0.4</v>
      </c>
      <c r="M107" s="43" t="n">
        <f aca="false">VLOOKUP(D107,Q1:R9,2,0)</f>
        <v>3</v>
      </c>
      <c r="N107" s="43" t="n">
        <f aca="false">M107*L107</f>
        <v>1.2</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108</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109</v>
      </c>
      <c r="C111" s="19"/>
      <c r="D111" s="39" t="s">
        <v>11</v>
      </c>
      <c r="E111" s="19"/>
      <c r="F111" s="19" t="e">
        <f aca="false">#REF!*#REF!</f>
        <v>#REF!</v>
      </c>
      <c r="G111" s="19" t="e">
        <f aca="false">IF(#REF!&gt;=0,10*#REF!,0)</f>
        <v>#REF!</v>
      </c>
      <c r="H111" s="19"/>
      <c r="I111" s="40" t="s">
        <v>110</v>
      </c>
      <c r="J111" s="19"/>
      <c r="K111" s="28" t="n">
        <v>4</v>
      </c>
      <c r="L111" s="56" t="n">
        <f aca="false">K111/K117</f>
        <v>0.8</v>
      </c>
      <c r="M111" s="57" t="n">
        <f aca="false">VLOOKUP(D111,Q1:R9,2,0)</f>
        <v>4</v>
      </c>
      <c r="N111" s="57" t="n">
        <f aca="false">M111*L111</f>
        <v>3.2</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111</v>
      </c>
      <c r="C113" s="19"/>
      <c r="D113" s="59" t="s">
        <v>11</v>
      </c>
      <c r="E113" s="19"/>
      <c r="F113" s="19" t="e">
        <f aca="false">#REF!*#REF!</f>
        <v>#REF!</v>
      </c>
      <c r="G113" s="19" t="e">
        <f aca="false">IF(#REF!&gt;=0,10*#REF!,0)</f>
        <v>#REF!</v>
      </c>
      <c r="H113" s="19"/>
      <c r="I113" s="40" t="s">
        <v>112</v>
      </c>
      <c r="J113" s="19"/>
      <c r="K113" s="28" t="n">
        <v>4</v>
      </c>
      <c r="L113" s="56" t="n">
        <f aca="false">K113/K117</f>
        <v>0.8</v>
      </c>
      <c r="M113" s="57" t="n">
        <f aca="false">VLOOKUP(D113,Q1:R9,2,0)</f>
        <v>4</v>
      </c>
      <c r="N113" s="57" t="n">
        <f aca="false">M113*L113</f>
        <v>3.2</v>
      </c>
      <c r="O113" s="57"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113</v>
      </c>
      <c r="C115" s="19"/>
      <c r="D115" s="39" t="s">
        <v>12</v>
      </c>
      <c r="E115" s="19"/>
      <c r="F115" s="19" t="e">
        <f aca="false">#REF!*#REF!</f>
        <v>#REF!</v>
      </c>
      <c r="G115" s="19" t="e">
        <f aca="false">IF(#REF!&gt;=0,10*#REF!,0)</f>
        <v>#REF!</v>
      </c>
      <c r="H115" s="19"/>
      <c r="I115" s="40" t="s">
        <v>114</v>
      </c>
      <c r="J115" s="19"/>
      <c r="K115" s="28" t="n">
        <v>3</v>
      </c>
      <c r="L115" s="56" t="n">
        <f aca="false">K115/K117</f>
        <v>0.6</v>
      </c>
      <c r="M115" s="57" t="n">
        <f aca="false">VLOOKUP(D115,Q1:R9,2,0)</f>
        <v>5</v>
      </c>
      <c r="N115" s="57" t="n">
        <f aca="false">M115*L115</f>
        <v>3</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115</v>
      </c>
      <c r="B117" s="64"/>
      <c r="C117" s="65"/>
      <c r="D117" s="66" t="n">
        <f aca="false">IF(ISERR((N117/O117)*100),"",(N117/O117)*100)</f>
        <v>65.072463768116</v>
      </c>
      <c r="E117" s="67"/>
      <c r="F117" s="67"/>
      <c r="G117" s="67"/>
      <c r="H117" s="68" t="str">
        <f aca="false">IF(D117="","","-")</f>
        <v>-</v>
      </c>
      <c r="I117" s="69" t="str">
        <f aca="false">VLOOKUP(J117,'Rating ranges'!A2:B7,2,1)</f>
        <v>Moderate</v>
      </c>
      <c r="J117" s="6" t="n">
        <f aca="false">IF(D117="",0,D117)</f>
        <v>65.072463768116</v>
      </c>
      <c r="K117" s="61" t="n">
        <f aca="false">MAX(K9:K115)</f>
        <v>5</v>
      </c>
      <c r="L117" s="61"/>
      <c r="M117" s="61"/>
      <c r="N117" s="62" t="n">
        <f aca="false">SUM(N9:N115)</f>
        <v>89.8</v>
      </c>
      <c r="O117" s="62" t="n">
        <f aca="false">SUM(O9:O115)</f>
        <v>138</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116</v>
      </c>
      <c r="C125" s="75" t="s">
        <v>117</v>
      </c>
      <c r="D125" s="76"/>
      <c r="E125" s="5"/>
      <c r="F125" s="5"/>
      <c r="G125" s="5"/>
      <c r="H125" s="5"/>
      <c r="I125" s="5"/>
      <c r="J125" s="5"/>
      <c r="K125" s="12"/>
      <c r="L125" s="12"/>
      <c r="M125" s="5"/>
    </row>
    <row r="126" customFormat="false" ht="12.75" hidden="false" customHeight="true" outlineLevel="0" collapsed="false">
      <c r="A126" s="5"/>
      <c r="B126" s="77"/>
      <c r="C126" s="78" t="s">
        <v>118</v>
      </c>
      <c r="D126" s="79"/>
      <c r="E126" s="79"/>
      <c r="F126" s="79"/>
      <c r="G126" s="79"/>
      <c r="H126" s="79"/>
      <c r="I126" s="79"/>
      <c r="J126" s="80"/>
      <c r="K126" s="12"/>
      <c r="L126" s="12"/>
      <c r="M126" s="5"/>
    </row>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119</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120</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121</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122</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123</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124</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125</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126</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127</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128</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129</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130</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131</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132</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133</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134</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135</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136</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137</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138</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139</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140</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141</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142</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143</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144</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145</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146</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147</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148</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149</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150</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151</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152</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153</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154</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155</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156</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157</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101</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158</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159</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160</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161</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108</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162</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163</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164</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115</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 collapsed="false" customWidth="true" hidden="false" outlineLevel="0" max="1025" min="27" style="0" width="14.43"/>
  </cols>
  <sheetData>
    <row r="1" customFormat="false" ht="23.25" hidden="false" customHeight="true" outlineLevel="0" collapsed="false">
      <c r="A1" s="1" t="s">
        <v>165</v>
      </c>
      <c r="B1" s="1"/>
      <c r="C1" s="1"/>
    </row>
    <row r="2" customFormat="false" ht="15.75" hidden="false" customHeight="true" outlineLevel="0" collapsed="false">
      <c r="B2" s="60"/>
      <c r="C2" s="31" t="s">
        <v>166</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167</v>
      </c>
      <c r="C4" s="86" t="s">
        <v>168</v>
      </c>
    </row>
    <row r="5" customFormat="false" ht="38.25" hidden="false" customHeight="true" outlineLevel="0" collapsed="false">
      <c r="A5" s="84" t="n">
        <f aca="false">A4+1</f>
        <v>2</v>
      </c>
      <c r="B5" s="85" t="s">
        <v>169</v>
      </c>
      <c r="C5" s="86" t="s">
        <v>168</v>
      </c>
    </row>
    <row r="6" customFormat="false" ht="38.25" hidden="false" customHeight="true" outlineLevel="0" collapsed="false">
      <c r="A6" s="84" t="n">
        <f aca="false">A5+1</f>
        <v>3</v>
      </c>
      <c r="B6" s="85" t="s">
        <v>170</v>
      </c>
      <c r="C6" s="86" t="s">
        <v>171</v>
      </c>
    </row>
    <row r="7" customFormat="false" ht="38.25" hidden="false" customHeight="true" outlineLevel="0" collapsed="false">
      <c r="A7" s="84" t="n">
        <f aca="false">A6+1</f>
        <v>4</v>
      </c>
      <c r="B7" s="85" t="s">
        <v>172</v>
      </c>
      <c r="C7" s="86" t="s">
        <v>173</v>
      </c>
    </row>
    <row r="8" customFormat="false" ht="38.25" hidden="false" customHeight="true" outlineLevel="0" collapsed="false">
      <c r="A8" s="84" t="n">
        <f aca="false">A7+1</f>
        <v>5</v>
      </c>
      <c r="B8" s="85" t="s">
        <v>174</v>
      </c>
      <c r="C8" s="86" t="s">
        <v>173</v>
      </c>
    </row>
    <row r="9" customFormat="false" ht="12.75" hidden="false" customHeight="true" outlineLevel="0" collapsed="false">
      <c r="B9" s="51"/>
      <c r="C9" s="19"/>
    </row>
    <row r="10" customFormat="false" ht="24.75" hidden="false" customHeight="true" outlineLevel="0" collapsed="false">
      <c r="A10" s="83"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175</v>
      </c>
      <c r="C11" s="86" t="s">
        <v>173</v>
      </c>
    </row>
    <row r="12" customFormat="false" ht="51" hidden="false" customHeight="true" outlineLevel="0" collapsed="false">
      <c r="A12" s="84" t="n">
        <f aca="false">A11+1</f>
        <v>7</v>
      </c>
      <c r="B12" s="85" t="s">
        <v>176</v>
      </c>
      <c r="C12" s="86" t="s">
        <v>171</v>
      </c>
    </row>
    <row r="13" customFormat="false" ht="38.25" hidden="false" customHeight="true" outlineLevel="0" collapsed="false">
      <c r="A13" s="84" t="n">
        <f aca="false">A12+1</f>
        <v>8</v>
      </c>
      <c r="B13" s="85" t="s">
        <v>177</v>
      </c>
      <c r="C13" s="86" t="s">
        <v>173</v>
      </c>
    </row>
    <row r="14" customFormat="false" ht="12.75" hidden="false" customHeight="true" outlineLevel="0" collapsed="false">
      <c r="B14" s="51"/>
      <c r="C14" s="19"/>
    </row>
    <row r="15" customFormat="false" ht="24.75" hidden="false" customHeight="true" outlineLevel="0" collapsed="false">
      <c r="A15" s="83"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178</v>
      </c>
      <c r="C16" s="86" t="s">
        <v>179</v>
      </c>
    </row>
    <row r="17" customFormat="false" ht="51" hidden="false" customHeight="true" outlineLevel="0" collapsed="false">
      <c r="A17" s="84" t="n">
        <f aca="false">A16+1</f>
        <v>10</v>
      </c>
      <c r="B17" s="85" t="s">
        <v>180</v>
      </c>
      <c r="C17" s="86" t="s">
        <v>171</v>
      </c>
    </row>
    <row r="18" customFormat="false" ht="38.25" hidden="false" customHeight="true" outlineLevel="0" collapsed="false">
      <c r="A18" s="84" t="n">
        <f aca="false">A17+1</f>
        <v>11</v>
      </c>
      <c r="B18" s="85" t="s">
        <v>181</v>
      </c>
      <c r="C18" s="86" t="s">
        <v>173</v>
      </c>
    </row>
    <row r="19" customFormat="false" ht="51" hidden="false" customHeight="true" outlineLevel="0" collapsed="false">
      <c r="A19" s="84" t="n">
        <f aca="false">A18+1</f>
        <v>12</v>
      </c>
      <c r="B19" s="85" t="s">
        <v>182</v>
      </c>
      <c r="C19" s="86" t="s">
        <v>168</v>
      </c>
    </row>
    <row r="20" customFormat="false" ht="51" hidden="false" customHeight="true" outlineLevel="0" collapsed="false">
      <c r="A20" s="84" t="n">
        <f aca="false">A19+1</f>
        <v>13</v>
      </c>
      <c r="B20" s="85" t="s">
        <v>183</v>
      </c>
      <c r="C20" s="86" t="s">
        <v>173</v>
      </c>
    </row>
    <row r="21" customFormat="false" ht="38.25" hidden="false" customHeight="true" outlineLevel="0" collapsed="false">
      <c r="A21" s="84" t="n">
        <f aca="false">A20+1</f>
        <v>14</v>
      </c>
      <c r="B21" s="85" t="s">
        <v>184</v>
      </c>
      <c r="C21" s="86" t="s">
        <v>171</v>
      </c>
    </row>
    <row r="22" customFormat="false" ht="25.5" hidden="false" customHeight="true" outlineLevel="0" collapsed="false">
      <c r="A22" s="84" t="n">
        <f aca="false">A21+1</f>
        <v>15</v>
      </c>
      <c r="B22" s="85" t="s">
        <v>185</v>
      </c>
      <c r="C22" s="86" t="s">
        <v>179</v>
      </c>
    </row>
    <row r="23" customFormat="false" ht="25.5" hidden="false" customHeight="true" outlineLevel="0" collapsed="false">
      <c r="A23" s="84" t="n">
        <f aca="false">A22+1</f>
        <v>16</v>
      </c>
      <c r="B23" s="85" t="s">
        <v>186</v>
      </c>
      <c r="C23" s="86" t="s">
        <v>179</v>
      </c>
    </row>
    <row r="24" customFormat="false" ht="25.5" hidden="false" customHeight="true" outlineLevel="0" collapsed="false">
      <c r="A24" s="84" t="n">
        <f aca="false">A23+1</f>
        <v>17</v>
      </c>
      <c r="B24" s="85" t="s">
        <v>187</v>
      </c>
      <c r="C24" s="86" t="s">
        <v>188</v>
      </c>
    </row>
    <row r="25" customFormat="false" ht="12.75" hidden="false" customHeight="true" outlineLevel="0" collapsed="false">
      <c r="B25" s="51"/>
      <c r="C25" s="19"/>
    </row>
    <row r="26" customFormat="false" ht="24.75" hidden="false" customHeight="true" outlineLevel="0" collapsed="false">
      <c r="A26" s="83" t="s">
        <v>55</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189</v>
      </c>
      <c r="C27" s="86" t="s">
        <v>171</v>
      </c>
    </row>
    <row r="28" customFormat="false" ht="38.25" hidden="false" customHeight="true" outlineLevel="0" collapsed="false">
      <c r="A28" s="84" t="n">
        <f aca="false">A27+1</f>
        <v>19</v>
      </c>
      <c r="B28" s="85" t="s">
        <v>190</v>
      </c>
      <c r="C28" s="86" t="s">
        <v>171</v>
      </c>
    </row>
    <row r="29" customFormat="false" ht="51" hidden="false" customHeight="true" outlineLevel="0" collapsed="false">
      <c r="A29" s="84" t="n">
        <f aca="false">A28+1</f>
        <v>20</v>
      </c>
      <c r="B29" s="85" t="s">
        <v>191</v>
      </c>
      <c r="C29" s="86" t="s">
        <v>179</v>
      </c>
    </row>
    <row r="30" customFormat="false" ht="38.25" hidden="false" customHeight="true" outlineLevel="0" collapsed="false">
      <c r="A30" s="84" t="n">
        <f aca="false">A29+1</f>
        <v>21</v>
      </c>
      <c r="B30" s="85" t="s">
        <v>192</v>
      </c>
      <c r="C30" s="86" t="s">
        <v>171</v>
      </c>
    </row>
    <row r="31" customFormat="false" ht="12.75" hidden="false" customHeight="true" outlineLevel="0" collapsed="false">
      <c r="B31" s="51"/>
      <c r="C31" s="19"/>
    </row>
    <row r="32" customFormat="false" ht="24.75" hidden="false" customHeight="true" outlineLevel="0" collapsed="false">
      <c r="A32" s="83" t="s">
        <v>64</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193</v>
      </c>
      <c r="C33" s="86" t="s">
        <v>171</v>
      </c>
    </row>
    <row r="34" customFormat="false" ht="51" hidden="false" customHeight="true" outlineLevel="0" collapsed="false">
      <c r="A34" s="84" t="n">
        <f aca="false">A33+1</f>
        <v>23</v>
      </c>
      <c r="B34" s="85" t="s">
        <v>194</v>
      </c>
      <c r="C34" s="86" t="s">
        <v>173</v>
      </c>
    </row>
    <row r="35" customFormat="false" ht="38.25" hidden="false" customHeight="true" outlineLevel="0" collapsed="false">
      <c r="A35" s="84" t="n">
        <f aca="false">A34+1</f>
        <v>24</v>
      </c>
      <c r="B35" s="85" t="s">
        <v>195</v>
      </c>
      <c r="C35" s="86" t="s">
        <v>188</v>
      </c>
    </row>
    <row r="36" customFormat="false" ht="12.75" hidden="false" customHeight="true" outlineLevel="0" collapsed="false">
      <c r="B36" s="51"/>
      <c r="C36" s="19"/>
    </row>
    <row r="37" customFormat="false" ht="24.75" hidden="false" customHeight="true" outlineLevel="0" collapsed="false">
      <c r="A37" s="83" t="s">
        <v>71</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196</v>
      </c>
      <c r="C38" s="86" t="s">
        <v>173</v>
      </c>
    </row>
    <row r="39" customFormat="false" ht="63.75" hidden="false" customHeight="true" outlineLevel="0" collapsed="false">
      <c r="A39" s="84" t="n">
        <f aca="false">A38+1</f>
        <v>26</v>
      </c>
      <c r="B39" s="85" t="s">
        <v>197</v>
      </c>
      <c r="C39" s="86" t="s">
        <v>179</v>
      </c>
    </row>
    <row r="40" customFormat="false" ht="38.25" hidden="false" customHeight="true" outlineLevel="0" collapsed="false">
      <c r="A40" s="84" t="n">
        <f aca="false">A39+1</f>
        <v>27</v>
      </c>
      <c r="B40" s="85" t="s">
        <v>198</v>
      </c>
      <c r="C40" s="86" t="s">
        <v>179</v>
      </c>
    </row>
    <row r="41" customFormat="false" ht="63.75" hidden="false" customHeight="true" outlineLevel="0" collapsed="false">
      <c r="A41" s="84" t="n">
        <f aca="false">A40+1</f>
        <v>28</v>
      </c>
      <c r="B41" s="85" t="s">
        <v>199</v>
      </c>
      <c r="C41" s="86" t="s">
        <v>173</v>
      </c>
    </row>
    <row r="42" customFormat="false" ht="38.25" hidden="false" customHeight="true" outlineLevel="0" collapsed="false">
      <c r="A42" s="84" t="n">
        <f aca="false">A41+1</f>
        <v>29</v>
      </c>
      <c r="B42" s="85" t="s">
        <v>200</v>
      </c>
      <c r="C42" s="86" t="s">
        <v>173</v>
      </c>
    </row>
    <row r="43" customFormat="false" ht="12.75" hidden="false" customHeight="true" outlineLevel="0" collapsed="false">
      <c r="B43" s="51"/>
      <c r="C43" s="19"/>
    </row>
    <row r="44" customFormat="false" ht="24.75" hidden="false" customHeight="true" outlineLevel="0" collapsed="false">
      <c r="A44" s="83" t="s">
        <v>82</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201</v>
      </c>
      <c r="C45" s="86" t="s">
        <v>171</v>
      </c>
    </row>
    <row r="46" customFormat="false" ht="38.25" hidden="false" customHeight="true" outlineLevel="0" collapsed="false">
      <c r="A46" s="84" t="n">
        <f aca="false">A45+1</f>
        <v>31</v>
      </c>
      <c r="B46" s="85" t="s">
        <v>202</v>
      </c>
      <c r="C46" s="86" t="s">
        <v>173</v>
      </c>
    </row>
    <row r="47" customFormat="false" ht="51" hidden="false" customHeight="true" outlineLevel="0" collapsed="false">
      <c r="A47" s="84" t="n">
        <f aca="false">A46+1</f>
        <v>32</v>
      </c>
      <c r="B47" s="85" t="s">
        <v>203</v>
      </c>
      <c r="C47" s="86" t="s">
        <v>173</v>
      </c>
    </row>
    <row r="48" customFormat="false" ht="25.5" hidden="false" customHeight="true" outlineLevel="0" collapsed="false">
      <c r="A48" s="84" t="n">
        <f aca="false">A47+1</f>
        <v>33</v>
      </c>
      <c r="B48" s="85" t="s">
        <v>204</v>
      </c>
      <c r="C48" s="86" t="s">
        <v>173</v>
      </c>
    </row>
    <row r="49" customFormat="false" ht="12.75" hidden="false" customHeight="true" outlineLevel="0" collapsed="false">
      <c r="B49" s="51"/>
      <c r="C49" s="19"/>
    </row>
    <row r="50" customFormat="false" ht="24.75" hidden="false" customHeight="true" outlineLevel="0" collapsed="false">
      <c r="A50" s="83" t="s">
        <v>91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205</v>
      </c>
      <c r="C51" s="86" t="s">
        <v>168</v>
      </c>
    </row>
    <row r="52" customFormat="false" ht="38.25" hidden="false" customHeight="true" outlineLevel="0" collapsed="false">
      <c r="A52" s="84" t="n">
        <f aca="false">A51+1</f>
        <v>35</v>
      </c>
      <c r="B52" s="85" t="s">
        <v>206</v>
      </c>
      <c r="C52" s="86" t="s">
        <v>179</v>
      </c>
    </row>
    <row r="53" customFormat="false" ht="25.5" hidden="false" customHeight="true" outlineLevel="0" collapsed="false">
      <c r="A53" s="84" t="n">
        <f aca="false">A52+1</f>
        <v>36</v>
      </c>
      <c r="B53" s="85" t="s">
        <v>207</v>
      </c>
      <c r="C53" s="86" t="s">
        <v>171</v>
      </c>
    </row>
    <row r="54" customFormat="false" ht="38.25" hidden="false" customHeight="true" outlineLevel="0" collapsed="false">
      <c r="A54" s="84" t="n">
        <f aca="false">A53+1</f>
        <v>37</v>
      </c>
      <c r="B54" s="85" t="s">
        <v>208</v>
      </c>
      <c r="C54" s="86" t="s">
        <v>173</v>
      </c>
    </row>
    <row r="55" customFormat="false" ht="25.5" hidden="false" customHeight="true" outlineLevel="0" collapsed="false">
      <c r="A55" s="84" t="n">
        <f aca="false">A54+1</f>
        <v>38</v>
      </c>
      <c r="B55" s="85" t="s">
        <v>209</v>
      </c>
      <c r="C55" s="86" t="s">
        <v>173</v>
      </c>
    </row>
    <row r="56" customFormat="false" ht="12.75" hidden="false" customHeight="true" outlineLevel="0" collapsed="false">
      <c r="B56" s="51"/>
      <c r="C56" s="19"/>
    </row>
    <row r="57" customFormat="false" ht="24.75" hidden="false" customHeight="true" outlineLevel="0" collapsed="false">
      <c r="A57" s="83" t="s">
        <v>101</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210</v>
      </c>
      <c r="C58" s="86" t="s">
        <v>171</v>
      </c>
    </row>
    <row r="59" customFormat="false" ht="38.25" hidden="false" customHeight="true" outlineLevel="0" collapsed="false">
      <c r="A59" s="84" t="n">
        <f aca="false">A58+1</f>
        <v>40</v>
      </c>
      <c r="B59" s="85" t="s">
        <v>211</v>
      </c>
      <c r="C59" s="86" t="s">
        <v>173</v>
      </c>
    </row>
    <row r="60" customFormat="false" ht="51" hidden="false" customHeight="true" outlineLevel="0" collapsed="false">
      <c r="A60" s="84" t="n">
        <f aca="false">A59+1</f>
        <v>41</v>
      </c>
      <c r="B60" s="85" t="s">
        <v>212</v>
      </c>
      <c r="C60" s="86" t="s">
        <v>173</v>
      </c>
    </row>
    <row r="61" customFormat="false" ht="38.25" hidden="false" customHeight="true" outlineLevel="0" collapsed="false">
      <c r="A61" s="84" t="n">
        <f aca="false">A60+1</f>
        <v>42</v>
      </c>
      <c r="B61" s="85" t="s">
        <v>213</v>
      </c>
      <c r="C61" s="86" t="s">
        <v>179</v>
      </c>
    </row>
    <row r="62" customFormat="false" ht="12.75" hidden="false" customHeight="true" outlineLevel="0" collapsed="false">
      <c r="B62" s="51"/>
      <c r="C62" s="19"/>
    </row>
    <row r="63" customFormat="false" ht="24.75" hidden="false" customHeight="true" outlineLevel="0" collapsed="false">
      <c r="A63" s="83" t="s">
        <v>108</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214</v>
      </c>
      <c r="C64" s="86" t="s">
        <v>171</v>
      </c>
    </row>
    <row r="65" customFormat="false" ht="25.5" hidden="false" customHeight="true" outlineLevel="0" collapsed="false">
      <c r="A65" s="84" t="n">
        <f aca="false">A64+1</f>
        <v>44</v>
      </c>
      <c r="B65" s="85" t="s">
        <v>215</v>
      </c>
      <c r="C65" s="86" t="s">
        <v>173</v>
      </c>
    </row>
    <row r="66" customFormat="false" ht="51" hidden="false" customHeight="true" outlineLevel="0" collapsed="false">
      <c r="A66" s="84" t="n">
        <f aca="false">A65+1</f>
        <v>45</v>
      </c>
      <c r="B66" s="85" t="s">
        <v>216</v>
      </c>
      <c r="C66" s="86" t="s">
        <v>173</v>
      </c>
    </row>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 collapsed="false" customWidth="true" hidden="false" outlineLevel="0" max="1025" min="27" style="0" width="14.43"/>
  </cols>
  <sheetData>
    <row r="1" customFormat="false" ht="12.75" hidden="false" customHeight="true" outlineLevel="0" collapsed="false">
      <c r="A1" s="87" t="s">
        <v>217</v>
      </c>
      <c r="B1" s="87" t="s">
        <v>218</v>
      </c>
      <c r="C1" s="88" t="s">
        <v>219</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220</v>
      </c>
      <c r="C3" s="90" t="s">
        <v>221</v>
      </c>
      <c r="D3" s="91" t="n">
        <f aca="false">A4</f>
        <v>29</v>
      </c>
    </row>
    <row r="4" customFormat="false" ht="12.75" hidden="false" customHeight="true" outlineLevel="0" collapsed="false">
      <c r="A4" s="89" t="n">
        <v>29</v>
      </c>
      <c r="B4" s="10" t="s">
        <v>6</v>
      </c>
      <c r="C4" s="10" t="s">
        <v>222</v>
      </c>
      <c r="D4" s="91" t="n">
        <f aca="false">A4</f>
        <v>29</v>
      </c>
      <c r="E4" s="92" t="s">
        <v>223</v>
      </c>
      <c r="F4" s="91" t="n">
        <f aca="false">A5</f>
        <v>49</v>
      </c>
    </row>
    <row r="5" customFormat="false" ht="12.75" hidden="false" customHeight="true" outlineLevel="0" collapsed="false">
      <c r="A5" s="89" t="n">
        <v>49</v>
      </c>
      <c r="B5" s="10" t="s">
        <v>7</v>
      </c>
      <c r="C5" s="10" t="s">
        <v>222</v>
      </c>
      <c r="D5" s="91" t="n">
        <f aca="false">A5</f>
        <v>49</v>
      </c>
      <c r="E5" s="92" t="s">
        <v>223</v>
      </c>
      <c r="F5" s="91" t="n">
        <f aca="false">A6</f>
        <v>69</v>
      </c>
    </row>
    <row r="6" customFormat="false" ht="12.75" hidden="false" customHeight="true" outlineLevel="0" collapsed="false">
      <c r="A6" s="89" t="n">
        <v>69</v>
      </c>
      <c r="B6" s="10" t="s">
        <v>11</v>
      </c>
      <c r="C6" s="10" t="s">
        <v>222</v>
      </c>
      <c r="D6" s="91" t="n">
        <f aca="false">A6</f>
        <v>69</v>
      </c>
      <c r="E6" s="92" t="s">
        <v>223</v>
      </c>
      <c r="F6" s="91" t="n">
        <f aca="false">A7</f>
        <v>89</v>
      </c>
    </row>
    <row r="7" customFormat="false" ht="12.75" hidden="false" customHeight="true" outlineLevel="0" collapsed="false">
      <c r="A7" s="89" t="n">
        <v>89</v>
      </c>
      <c r="B7" s="10" t="s">
        <v>12</v>
      </c>
      <c r="C7" s="90" t="s">
        <v>224</v>
      </c>
      <c r="D7" s="91" t="n">
        <f aca="false">A7</f>
        <v>89</v>
      </c>
    </row>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2020-05-23T13:04:53Z</dcterms:modified>
  <cp:revision>2</cp:revision>
  <dc:subject/>
  <dc:title/>
</cp:coreProperties>
</file>