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/>
  <mc:AlternateContent xmlns:mc="http://schemas.openxmlformats.org/markup-compatibility/2006">
    <mc:Choice Requires="x15">
      <x15ac:absPath xmlns:x15ac="http://schemas.microsoft.com/office/spreadsheetml/2010/11/ac" url="/Users/josecarlos/Desktop/COURSES/NANODEGREE DATA ANALYST/PROJECT - 2 Data CleanUp/"/>
    </mc:Choice>
  </mc:AlternateContent>
  <bookViews>
    <workbookView xWindow="0" yWindow="460" windowWidth="28800" windowHeight="16200" activeTab="1"/>
  </bookViews>
  <sheets>
    <sheet name="Dataset" sheetId="2" r:id="rId1"/>
    <sheet name="IQR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14" i="1"/>
  <c r="C16" i="1"/>
  <c r="D15" i="1"/>
  <c r="E15" i="1"/>
  <c r="F15" i="1"/>
  <c r="G15" i="1"/>
  <c r="B15" i="1"/>
  <c r="D14" i="1"/>
  <c r="E14" i="1"/>
  <c r="F14" i="1"/>
  <c r="G14" i="1"/>
  <c r="B14" i="1"/>
  <c r="B16" i="1"/>
  <c r="B18" i="1"/>
  <c r="C17" i="1"/>
  <c r="B17" i="1"/>
  <c r="F16" i="1"/>
  <c r="F17" i="1"/>
  <c r="E16" i="1"/>
  <c r="E17" i="1"/>
  <c r="D16" i="1"/>
  <c r="D18" i="1"/>
  <c r="E18" i="1"/>
  <c r="C18" i="1"/>
  <c r="G16" i="1"/>
  <c r="G18" i="1"/>
  <c r="C3" i="1"/>
  <c r="C11" i="1"/>
  <c r="C2" i="1"/>
  <c r="C8" i="1"/>
  <c r="C9" i="1"/>
  <c r="C4" i="1"/>
  <c r="C12" i="1"/>
  <c r="C5" i="1"/>
  <c r="C6" i="1"/>
  <c r="C7" i="1"/>
  <c r="C10" i="1"/>
  <c r="E9" i="1"/>
  <c r="E3" i="1"/>
  <c r="E6" i="1"/>
  <c r="E8" i="1"/>
  <c r="E10" i="1"/>
  <c r="E11" i="1"/>
  <c r="E4" i="1"/>
  <c r="E12" i="1"/>
  <c r="E5" i="1"/>
  <c r="E2" i="1"/>
  <c r="E7" i="1"/>
  <c r="D6" i="1"/>
  <c r="D8" i="1"/>
  <c r="D3" i="1"/>
  <c r="D11" i="1"/>
  <c r="D2" i="1"/>
  <c r="D7" i="1"/>
  <c r="D9" i="1"/>
  <c r="D10" i="1"/>
  <c r="D4" i="1"/>
  <c r="D12" i="1"/>
  <c r="D5" i="1"/>
  <c r="G7" i="1"/>
  <c r="G9" i="1"/>
  <c r="G4" i="1"/>
  <c r="G12" i="1"/>
  <c r="G8" i="1"/>
  <c r="G10" i="1"/>
  <c r="G3" i="1"/>
  <c r="G11" i="1"/>
  <c r="G5" i="1"/>
  <c r="G2" i="1"/>
  <c r="G6" i="1"/>
  <c r="B8" i="1"/>
  <c r="B3" i="1"/>
  <c r="B12" i="1"/>
  <c r="B5" i="1"/>
  <c r="B7" i="1"/>
  <c r="B9" i="1"/>
  <c r="B10" i="1"/>
  <c r="B11" i="1"/>
  <c r="B4" i="1"/>
  <c r="B2" i="1"/>
  <c r="B6" i="1"/>
  <c r="F18" i="1"/>
  <c r="D17" i="1"/>
  <c r="G17" i="1"/>
  <c r="F4" i="1"/>
  <c r="F12" i="1"/>
  <c r="F9" i="1"/>
  <c r="F3" i="1"/>
  <c r="F5" i="1"/>
  <c r="F2" i="1"/>
  <c r="F6" i="1"/>
  <c r="F7" i="1"/>
  <c r="F8" i="1"/>
  <c r="F10" i="1"/>
  <c r="F11" i="1"/>
</calcChain>
</file>

<file path=xl/sharedStrings.xml><?xml version="1.0" encoding="utf-8"?>
<sst xmlns="http://schemas.openxmlformats.org/spreadsheetml/2006/main" count="41" uniqueCount="23">
  <si>
    <t>CITY</t>
  </si>
  <si>
    <t>Sum_Total Sales</t>
  </si>
  <si>
    <t>Land Area</t>
  </si>
  <si>
    <t>Households with Under 18</t>
  </si>
  <si>
    <t>Population Density</t>
  </si>
  <si>
    <t>Total Families</t>
  </si>
  <si>
    <t>2010 Census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</si>
  <si>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</si>
  <si>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</si>
  <si>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</si>
  <si>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</si>
  <si>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</si>
  <si>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</si>
  <si>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</si>
  <si>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</si>
  <si>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</si>
  <si>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 Springs</t>
  </si>
  <si>
    <t>Sheridan</t>
  </si>
  <si>
    <t>Q1</t>
  </si>
  <si>
    <t>Q3</t>
  </si>
  <si>
    <t>Q3 - Q1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</si>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</sst>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0" fillId="0" borderId="0" xfId="0" applyBorder="1"/>
    <xf numFmtId="4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21" sqref="E21"/>
    </sheetView>
  </sheetViews>
  <sheetFormatPr baseColWidth="10" defaultColWidth="8.83203125" defaultRowHeight="15" x14ac:dyDescent="0.2"/>
  <cols>
    <col min="2" max="2" width="13.1640625" style="1" bestFit="1" customWidth="1"/>
    <col min="3" max="3" width="8.5" style="1" bestFit="1" customWidth="1"/>
    <col min="4" max="6" width="9.33203125" style="1" bestFit="1" customWidth="1"/>
    <col min="7" max="7" width="10.6640625" style="1" customWidth="1"/>
  </cols>
  <sheetData>
    <row r="1" spans="1:7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s="1">
        <v>185328</v>
      </c>
      <c r="C2" s="1">
        <v>3115.50756835938</v>
      </c>
      <c r="D2" s="1">
        <v>746</v>
      </c>
      <c r="E2" s="1">
        <v>1.54999995231628</v>
      </c>
      <c r="F2" s="1">
        <v>1819.5</v>
      </c>
      <c r="G2" s="1">
        <v>4585</v>
      </c>
    </row>
    <row r="3" spans="1:7" x14ac:dyDescent="0.2">
      <c r="A3" t="s">
        <v>8</v>
      </c>
      <c r="B3" s="1">
        <v>317736</v>
      </c>
      <c r="C3" s="1">
        <v>3894.30908203125</v>
      </c>
      <c r="D3" s="1">
        <v>7788</v>
      </c>
      <c r="E3" s="1">
        <v>11.1599998474121</v>
      </c>
      <c r="F3" s="1">
        <v>8756.3203125</v>
      </c>
      <c r="G3" s="1">
        <v>35316</v>
      </c>
    </row>
    <row r="4" spans="1:7" x14ac:dyDescent="0.2">
      <c r="A4" t="s">
        <v>9</v>
      </c>
      <c r="B4" s="1">
        <v>917892</v>
      </c>
      <c r="C4" s="1">
        <v>1500.17834472656</v>
      </c>
      <c r="D4" s="1">
        <v>7158</v>
      </c>
      <c r="E4" s="1">
        <v>20.340000152587901</v>
      </c>
      <c r="F4" s="1">
        <v>14612.6396484375</v>
      </c>
      <c r="G4" s="1">
        <v>59466</v>
      </c>
    </row>
    <row r="5" spans="1:7" x14ac:dyDescent="0.2">
      <c r="A5" t="s">
        <v>10</v>
      </c>
      <c r="B5" s="1">
        <v>218376</v>
      </c>
      <c r="C5" s="1">
        <v>2998.95703125</v>
      </c>
      <c r="D5" s="1">
        <v>1403</v>
      </c>
      <c r="E5" s="1">
        <v>1.8200000524520901</v>
      </c>
      <c r="F5" s="1">
        <v>3515.6201171875</v>
      </c>
      <c r="G5" s="1">
        <v>9520</v>
      </c>
    </row>
    <row r="6" spans="1:7" x14ac:dyDescent="0.2">
      <c r="A6" t="s">
        <v>11</v>
      </c>
      <c r="B6" s="1">
        <v>208008</v>
      </c>
      <c r="C6" s="1">
        <v>1829.46508789063</v>
      </c>
      <c r="D6" s="1">
        <v>832</v>
      </c>
      <c r="E6" s="1">
        <v>1.46000003814697</v>
      </c>
      <c r="F6" s="1">
        <v>1744.07995605469</v>
      </c>
      <c r="G6" s="1">
        <v>6120</v>
      </c>
    </row>
    <row r="7" spans="1:7" x14ac:dyDescent="0.2">
      <c r="A7" t="s">
        <v>12</v>
      </c>
      <c r="B7" s="1">
        <v>283824</v>
      </c>
      <c r="C7" s="1">
        <v>999.4970703125</v>
      </c>
      <c r="D7" s="1">
        <v>1486</v>
      </c>
      <c r="E7" s="1">
        <v>4.9499998092651403</v>
      </c>
      <c r="F7" s="1">
        <v>2712.63989257813</v>
      </c>
      <c r="G7" s="1">
        <v>12359</v>
      </c>
    </row>
    <row r="8" spans="1:7" x14ac:dyDescent="0.2">
      <c r="A8" t="s">
        <v>13</v>
      </c>
      <c r="B8" s="1">
        <v>543132</v>
      </c>
      <c r="C8" s="1">
        <v>2748.85278320313</v>
      </c>
      <c r="D8" s="1">
        <v>4052</v>
      </c>
      <c r="E8" s="1">
        <v>5.8000001907348597</v>
      </c>
      <c r="F8" s="1">
        <v>7189.43017578125</v>
      </c>
      <c r="G8" s="1">
        <v>29087</v>
      </c>
    </row>
    <row r="9" spans="1:7" x14ac:dyDescent="0.2">
      <c r="A9" t="s">
        <v>14</v>
      </c>
      <c r="B9" s="1">
        <v>233928</v>
      </c>
      <c r="C9" s="1">
        <v>2673.57446289063</v>
      </c>
      <c r="D9" s="1">
        <v>1251</v>
      </c>
      <c r="E9" s="1">
        <v>1.62000000476837</v>
      </c>
      <c r="F9" s="1">
        <v>3134.17993164063</v>
      </c>
      <c r="G9" s="1">
        <v>6314</v>
      </c>
    </row>
    <row r="10" spans="1:7" x14ac:dyDescent="0.2">
      <c r="A10" t="s">
        <v>15</v>
      </c>
      <c r="B10" s="1">
        <v>303264</v>
      </c>
      <c r="C10" s="1">
        <v>4796.85986328125</v>
      </c>
      <c r="D10" s="1">
        <v>2680</v>
      </c>
      <c r="E10" s="1">
        <v>2.3399999141693102</v>
      </c>
      <c r="F10" s="1">
        <v>5556.490234375</v>
      </c>
      <c r="G10" s="1">
        <v>10615</v>
      </c>
    </row>
    <row r="11" spans="1:7" x14ac:dyDescent="0.2">
      <c r="A11" t="s">
        <v>16</v>
      </c>
      <c r="B11" s="1">
        <v>253584</v>
      </c>
      <c r="C11" s="1">
        <v>6620.2021484375</v>
      </c>
      <c r="D11" s="1">
        <v>4022</v>
      </c>
      <c r="E11" s="1">
        <v>2.7799999713897701</v>
      </c>
      <c r="F11" s="1">
        <v>7572.18017578125</v>
      </c>
      <c r="G11" s="1">
        <v>23036</v>
      </c>
    </row>
    <row r="12" spans="1:7" x14ac:dyDescent="0.2">
      <c r="A12" t="s">
        <v>17</v>
      </c>
      <c r="B12" s="1">
        <v>308232</v>
      </c>
      <c r="C12" s="1">
        <v>1893.97705078125</v>
      </c>
      <c r="D12" s="1">
        <v>2646</v>
      </c>
      <c r="E12" s="1">
        <v>8.9799995422363299</v>
      </c>
      <c r="F12" s="1">
        <v>6039.7099609375</v>
      </c>
      <c r="G12" s="1">
        <v>17444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0" workbookViewId="0">
      <selection activeCell="H12" sqref="H2:H12"/>
    </sheetView>
  </sheetViews>
  <sheetFormatPr baseColWidth="10" defaultColWidth="8.83203125" defaultRowHeight="15" x14ac:dyDescent="0.2"/>
  <cols>
    <col min="1" max="1" width="12.1640625" customWidth="1"/>
    <col min="2" max="2" width="15.5" customWidth="1"/>
    <col min="3" max="3" width="12.33203125" customWidth="1"/>
    <col min="4" max="4" width="17" customWidth="1"/>
    <col min="5" max="5" width="15.5" customWidth="1"/>
    <col min="6" max="6" width="14.83203125" customWidth="1"/>
    <col min="7" max="7" width="14" customWidth="1"/>
    <col min="8" max="8" width="14.33203125" customWidth="1"/>
  </cols>
  <sheetData>
    <row r="1" spans="1:8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x14ac:dyDescent="0.2">
      <c r="A2" s="2" t="s">
        <v>7</v>
      </c>
      <c r="B2" s="3" t="str">
        <f>IF(Dataset!B2 &gt;IQR!$B$18, Dataset!B2,"-")</f>
        <v>-</v>
      </c>
      <c r="C2" s="3" t="str">
        <f>IF(Dataset!C2&gt;IQR!$C$18,Dataset!C2,"-")</f>
        <v>-</v>
      </c>
      <c r="D2" s="3" t="str">
        <f>IF(Dataset!D2 &gt;IQR!$D$18,Dataset!D2,"-")</f>
        <v>-</v>
      </c>
      <c r="E2" s="3" t="str">
        <f>IF(Dataset!E2&gt;IQR!$E$18,Dataset!E2,"-")</f>
        <v>-</v>
      </c>
      <c r="F2" s="3" t="str">
        <f>IF(Dataset!F2&gt;IQR!$F$18,Dataset!F2,"-")</f>
        <v>-</v>
      </c>
      <c r="G2" s="3" t="str">
        <f>IF(Dataset!G2&gt;IQR!$G$18,Dataset!G2,"-")</f>
        <v>-</v>
      </c>
      <c r="H2" s="6"/>
    </row>
    <row r="3" spans="1:8" x14ac:dyDescent="0.2">
      <c r="A3" s="2" t="s">
        <v>8</v>
      </c>
      <c r="B3" s="3" t="str">
        <f>IF(Dataset!B3 &gt;IQR!$B$18, Dataset!B3,"-")</f>
        <v>-</v>
      </c>
      <c r="C3" s="3" t="str">
        <f>IF(Dataset!C3&gt;IQR!$C$18,Dataset!C3,"-")</f>
        <v>-</v>
      </c>
      <c r="D3" s="3" t="str">
        <f>IF(Dataset!D3 &gt;IQR!$D$18,Dataset!D3,"-")</f>
        <v>-</v>
      </c>
      <c r="E3" s="3" t="str">
        <f>IF(Dataset!E3&gt;IQR!$E$18,Dataset!E3,"-")</f>
        <v>-</v>
      </c>
      <c r="F3" s="3" t="str">
        <f>IF(Dataset!F3&gt;IQR!$F$18,Dataset!F3,"-")</f>
        <v>-</v>
      </c>
      <c r="G3" s="3" t="str">
        <f>IF(Dataset!G3&gt;IQR!$G$18,Dataset!G3,"-")</f>
        <v>-</v>
      </c>
      <c r="H3" s="6"/>
    </row>
    <row r="4" spans="1:8" x14ac:dyDescent="0.2">
      <c r="A4" s="2" t="s">
        <v>9</v>
      </c>
      <c r="B4" s="4">
        <f>IF(Dataset!B4 &gt;IQR!$B$18, Dataset!B4,"-")</f>
        <v>917892</v>
      </c>
      <c r="C4" s="3" t="str">
        <f>IF(Dataset!C4&gt;IQR!$C$18,Dataset!C4,"-")</f>
        <v>-</v>
      </c>
      <c r="D4" s="3" t="str">
        <f>IF(Dataset!D4 &gt;IQR!$D$18,Dataset!D4,"-")</f>
        <v>-</v>
      </c>
      <c r="E4" s="3">
        <f>IF(Dataset!E4&gt;IQR!$E$18,Dataset!E4,"-")</f>
        <v>20.340000152587901</v>
      </c>
      <c r="F4" s="3">
        <f>IF(Dataset!F4&gt;IQR!$F$18,Dataset!F4,"-")</f>
        <v>14612.6396484375</v>
      </c>
      <c r="G4" s="4">
        <f>IF(Dataset!G4&gt;IQR!$G$18,Dataset!G4,"-")</f>
        <v>59466</v>
      </c>
      <c r="H4" s="6"/>
    </row>
    <row r="5" spans="1:8" x14ac:dyDescent="0.2">
      <c r="A5" s="2" t="s">
        <v>10</v>
      </c>
      <c r="B5" s="3" t="str">
        <f>IF(Dataset!B5 &gt;IQR!$B$18, Dataset!B5,"-")</f>
        <v>-</v>
      </c>
      <c r="C5" s="3" t="str">
        <f>IF(Dataset!C5&gt;IQR!$C$18,Dataset!C5,"-")</f>
        <v>-</v>
      </c>
      <c r="D5" s="3" t="str">
        <f>IF(Dataset!D5 &gt;IQR!$D$18,Dataset!D5,"-")</f>
        <v>-</v>
      </c>
      <c r="E5" s="3" t="str">
        <f>IF(Dataset!E5&gt;IQR!$E$18,Dataset!E5,"-")</f>
        <v>-</v>
      </c>
      <c r="F5" s="3" t="str">
        <f>IF(Dataset!F5&gt;IQR!$F$18,Dataset!F5,"-")</f>
        <v>-</v>
      </c>
      <c r="G5" s="3" t="str">
        <f>IF(Dataset!G5&gt;IQR!$G$18,Dataset!G5,"-")</f>
        <v>-</v>
      </c>
      <c r="H5" s="6"/>
    </row>
    <row r="6" spans="1:8" x14ac:dyDescent="0.2">
      <c r="A6" s="2" t="s">
        <v>11</v>
      </c>
      <c r="B6" s="3" t="str">
        <f>IF(Dataset!B6 &gt;IQR!$B$18, Dataset!B6,"-")</f>
        <v>-</v>
      </c>
      <c r="C6" s="3" t="str">
        <f>IF(Dataset!C6&gt;IQR!$C$18,Dataset!C6,"-")</f>
        <v>-</v>
      </c>
      <c r="D6" s="3" t="str">
        <f>IF(Dataset!D6 &gt;IQR!$D$18,Dataset!D6,"-")</f>
        <v>-</v>
      </c>
      <c r="E6" s="3" t="str">
        <f>IF(Dataset!E6&gt;IQR!$E$18,Dataset!E6,"-")</f>
        <v>-</v>
      </c>
      <c r="F6" s="3" t="str">
        <f>IF(Dataset!F6&gt;IQR!$F$18,Dataset!F6,"-")</f>
        <v>-</v>
      </c>
      <c r="G6" s="3" t="str">
        <f>IF(Dataset!G6&gt;IQR!$G$18,Dataset!G6,"-")</f>
        <v>-</v>
      </c>
      <c r="H6" s="6"/>
    </row>
    <row r="7" spans="1:8" x14ac:dyDescent="0.2">
      <c r="A7" s="2" t="s">
        <v>12</v>
      </c>
      <c r="B7" s="3" t="str">
        <f>IF(Dataset!B7 &gt;IQR!$B$18, Dataset!B7,"-")</f>
        <v>-</v>
      </c>
      <c r="C7" s="3" t="str">
        <f>IF(Dataset!C7&gt;IQR!$C$18,Dataset!C7,"-")</f>
        <v>-</v>
      </c>
      <c r="D7" s="3" t="str">
        <f>IF(Dataset!D7 &gt;IQR!$D$18,Dataset!D7,"-")</f>
        <v>-</v>
      </c>
      <c r="E7" s="3" t="str">
        <f>IF(Dataset!E7&gt;IQR!$E$18,Dataset!E7,"-")</f>
        <v>-</v>
      </c>
      <c r="F7" s="3" t="str">
        <f>IF(Dataset!F7&gt;IQR!$F$18,Dataset!F7,"-")</f>
        <v>-</v>
      </c>
      <c r="G7" s="3" t="str">
        <f>IF(Dataset!G7&gt;IQR!$G$18,Dataset!G7,"-")</f>
        <v>-</v>
      </c>
      <c r="H7" s="6"/>
    </row>
    <row r="8" spans="1:8" x14ac:dyDescent="0.2">
      <c r="A8" s="2" t="s">
        <v>13</v>
      </c>
      <c r="B8" s="4">
        <f>IF(Dataset!B8 &gt;IQR!$B$18, Dataset!B8,"-")</f>
        <v>543132</v>
      </c>
      <c r="C8" s="3" t="str">
        <f>IF(Dataset!C8&gt;IQR!$C$18,Dataset!C8,"-")</f>
        <v>-</v>
      </c>
      <c r="D8" s="3" t="str">
        <f>IF(Dataset!D8 &gt;IQR!$D$18,Dataset!D8,"-")</f>
        <v>-</v>
      </c>
      <c r="E8" s="3" t="str">
        <f>IF(Dataset!E8&gt;IQR!$E$18,Dataset!E8,"-")</f>
        <v>-</v>
      </c>
      <c r="F8" s="3" t="str">
        <f>IF(Dataset!F8&gt;IQR!$F$18,Dataset!F8,"-")</f>
        <v>-</v>
      </c>
      <c r="G8" s="3" t="str">
        <f>IF(Dataset!G8&gt;IQR!$G$18,Dataset!G8,"-")</f>
        <v>-</v>
      </c>
      <c r="H8" s="6"/>
    </row>
    <row r="9" spans="1:8" x14ac:dyDescent="0.2">
      <c r="A9" s="2" t="s">
        <v>14</v>
      </c>
      <c r="B9" s="3" t="str">
        <f>IF(Dataset!B9 &gt;IQR!$B$18, Dataset!B9,"-")</f>
        <v>-</v>
      </c>
      <c r="C9" s="3" t="str">
        <f>IF(Dataset!C9&gt;IQR!$C$18,Dataset!C9,"-")</f>
        <v>-</v>
      </c>
      <c r="D9" s="3" t="str">
        <f>IF(Dataset!D9 &gt;IQR!$D$18,Dataset!D9,"-")</f>
        <v>-</v>
      </c>
      <c r="E9" s="3" t="str">
        <f>IF(Dataset!E9&gt;IQR!$E$18,Dataset!E9,"-")</f>
        <v>-</v>
      </c>
      <c r="F9" s="3" t="str">
        <f>IF(Dataset!F9&gt;IQR!$F$18,Dataset!F9,"-")</f>
        <v>-</v>
      </c>
      <c r="G9" s="3" t="str">
        <f>IF(Dataset!G9&gt;IQR!$G$18,Dataset!G9,"-")</f>
        <v>-</v>
      </c>
      <c r="H9" s="6"/>
    </row>
    <row r="10" spans="1:8" x14ac:dyDescent="0.2">
      <c r="A10" s="2" t="s">
        <v>15</v>
      </c>
      <c r="B10" s="3" t="str">
        <f>IF(Dataset!B10 &gt;IQR!$B$18, Dataset!B10,"-")</f>
        <v>-</v>
      </c>
      <c r="C10" s="3" t="str">
        <f>IF(Dataset!C10&gt;IQR!$C$18,Dataset!C10,"-")</f>
        <v>-</v>
      </c>
      <c r="D10" s="3" t="str">
        <f>IF(Dataset!D10 &gt;IQR!$D$18,Dataset!D10,"-")</f>
        <v>-</v>
      </c>
      <c r="E10" s="3" t="str">
        <f>IF(Dataset!E10&gt;IQR!$E$18,Dataset!E10,"-")</f>
        <v>-</v>
      </c>
      <c r="F10" s="3" t="str">
        <f>IF(Dataset!F10&gt;IQR!$F$18,Dataset!F10,"-")</f>
        <v>-</v>
      </c>
      <c r="G10" s="3" t="str">
        <f>IF(Dataset!G10&gt;IQR!$G$18,Dataset!G10,"-")</f>
        <v>-</v>
      </c>
      <c r="H10" s="6"/>
    </row>
    <row r="11" spans="1:8" x14ac:dyDescent="0.2">
      <c r="A11" s="2" t="s">
        <v>16</v>
      </c>
      <c r="B11" s="3" t="str">
        <f>IF(Dataset!B11 &gt;IQR!$B$18, Dataset!B11,"-")</f>
        <v>-</v>
      </c>
      <c r="C11" s="3">
        <f>IF(Dataset!C11&gt;IQR!$C$18,Dataset!C11,"-")</f>
        <v>6620.2021484375</v>
      </c>
      <c r="D11" s="3" t="str">
        <f>IF(Dataset!D11 &gt;IQR!$D$18,Dataset!D11,"-")</f>
        <v>-</v>
      </c>
      <c r="E11" s="3" t="str">
        <f>IF(Dataset!E11&gt;IQR!$E$18,Dataset!E11,"-")</f>
        <v>-</v>
      </c>
      <c r="F11" s="3" t="str">
        <f>IF(Dataset!F11&gt;IQR!$F$18,Dataset!F11,"-")</f>
        <v>-</v>
      </c>
      <c r="G11" s="3" t="str">
        <f>IF(Dataset!G11&gt;IQR!$G$18,Dataset!G11,"-")</f>
        <v>-</v>
      </c>
      <c r="H11" s="6"/>
    </row>
    <row r="12" spans="1:8" x14ac:dyDescent="0.2">
      <c r="A12" s="2" t="s">
        <v>17</v>
      </c>
      <c r="B12" s="3" t="str">
        <f>IF(Dataset!B12 &gt;IQR!$B$18, Dataset!B12,"-")</f>
        <v>-</v>
      </c>
      <c r="C12" s="3" t="str">
        <f>IF(Dataset!C12&gt;IQR!$C$18,Dataset!C12,"-")</f>
        <v>-</v>
      </c>
      <c r="D12" s="3" t="str">
        <f>IF(Dataset!D12 &gt;IQR!$D$18,Dataset!D12,"-")</f>
        <v>-</v>
      </c>
      <c r="E12" s="3" t="str">
        <f>IF(Dataset!E12&gt;IQR!$E$18,Dataset!E12,"-")</f>
        <v>-</v>
      </c>
      <c r="F12" s="3" t="str">
        <f>IF(Dataset!F12&gt;IQR!$F$18,Dataset!F12,"-")</f>
        <v>-</v>
      </c>
      <c r="G12" s="3" t="str">
        <f>IF(Dataset!G12&gt;IQR!$G$18,Dataset!G12,"-")</f>
        <v>-</v>
      </c>
      <c r="H12" s="6"/>
    </row>
    <row r="13" spans="1:8" x14ac:dyDescent="0.2">
      <c r="A13" s="2"/>
      <c r="B13" s="2"/>
      <c r="C13" s="2"/>
      <c r="D13" s="2"/>
      <c r="E13" s="2"/>
      <c r="F13" s="2"/>
      <c r="G13" s="2"/>
    </row>
    <row r="14" spans="1:8" x14ac:dyDescent="0.2">
      <c r="A14" s="2" t="s">
        <v>18</v>
      </c>
      <c r="B14" s="5">
        <f>PERCENTILE(Dataset!B2:B12, 0.25)</f>
        <v>226152</v>
      </c>
      <c r="C14" s="5">
        <f>PERCENTILE(Dataset!C2:C12, 0.25)</f>
        <v>1861.72106933594</v>
      </c>
      <c r="D14" s="5">
        <f>PERCENTILE(Dataset!D2:D12, 0.25)</f>
        <v>1327</v>
      </c>
      <c r="E14" s="5">
        <f>PERCENTILE(Dataset!E2:E12, 0.25)</f>
        <v>1.7200000286102299</v>
      </c>
      <c r="F14" s="5">
        <f>PERCENTILE(Dataset!F2:F12, 0.25)</f>
        <v>2923.40991210938</v>
      </c>
      <c r="G14" s="5">
        <f>PERCENTILE(Dataset!G2:G12, 0.25)</f>
        <v>7917</v>
      </c>
    </row>
    <row r="15" spans="1:8" x14ac:dyDescent="0.2">
      <c r="A15" s="2" t="s">
        <v>19</v>
      </c>
      <c r="B15" s="5">
        <f>PERCENTILE(Dataset!B2:B12,0.75)</f>
        <v>312984</v>
      </c>
      <c r="C15" s="5">
        <f>PERCENTILE(Dataset!C2:C12,0.75)</f>
        <v>3504.9083251953152</v>
      </c>
      <c r="D15" s="5">
        <f>PERCENTILE(Dataset!D2:D12,0.75)</f>
        <v>4037</v>
      </c>
      <c r="E15" s="5">
        <f>PERCENTILE(Dataset!E2:E12,0.75)</f>
        <v>7.3899998664855948</v>
      </c>
      <c r="F15" s="5">
        <f>PERCENTILE(Dataset!F2:F12,0.75)</f>
        <v>7380.80517578125</v>
      </c>
      <c r="G15" s="5">
        <f>PERCENTILE(Dataset!G2:G12,0.75)</f>
        <v>26061.5</v>
      </c>
    </row>
    <row r="16" spans="1:8" x14ac:dyDescent="0.2">
      <c r="A16" s="2" t="s">
        <v>20</v>
      </c>
      <c r="B16" s="5">
        <f>B15-B14</f>
        <v>86832</v>
      </c>
      <c r="C16" s="5">
        <f t="shared" ref="C16:G16" si="0">C15-C14</f>
        <v>1643.1872558593752</v>
      </c>
      <c r="D16" s="5">
        <f t="shared" si="0"/>
        <v>2710</v>
      </c>
      <c r="E16" s="5">
        <f t="shared" si="0"/>
        <v>5.6699998378753644</v>
      </c>
      <c r="F16" s="5">
        <f t="shared" si="0"/>
        <v>4457.3952636718695</v>
      </c>
      <c r="G16" s="5">
        <f t="shared" si="0"/>
        <v>18144.5</v>
      </c>
    </row>
    <row r="17" spans="1:7" x14ac:dyDescent="0.2">
      <c r="A17" s="2" t="s">
        <v>21</v>
      </c>
      <c r="B17" s="5">
        <f>B14 - 1.5 *B16</f>
        <v>95904</v>
      </c>
      <c r="C17" s="5">
        <f t="shared" ref="C17:G17" si="1">C14 - 1.5 *C16</f>
        <v>-603.05981445312295</v>
      </c>
      <c r="D17" s="5">
        <f t="shared" si="1"/>
        <v>-2738</v>
      </c>
      <c r="E17" s="5">
        <f t="shared" si="1"/>
        <v>-6.7849997282028163</v>
      </c>
      <c r="F17" s="5">
        <f t="shared" si="1"/>
        <v>-3762.6829833984243</v>
      </c>
      <c r="G17" s="5">
        <f t="shared" si="1"/>
        <v>-19299.75</v>
      </c>
    </row>
    <row r="18" spans="1:7" x14ac:dyDescent="0.2">
      <c r="A18" s="2" t="s">
        <v>22</v>
      </c>
      <c r="B18" s="5">
        <f>B15 + 1.5 * B16</f>
        <v>443232</v>
      </c>
      <c r="C18" s="5">
        <f t="shared" ref="C18:G18" si="2">C15 + 1.5 * C16</f>
        <v>5969.6892089843786</v>
      </c>
      <c r="D18" s="5">
        <f t="shared" si="2"/>
        <v>8102</v>
      </c>
      <c r="E18" s="5">
        <f t="shared" si="2"/>
        <v>15.894999623298641</v>
      </c>
      <c r="F18" s="5">
        <f t="shared" si="2"/>
        <v>14066.898071289055</v>
      </c>
      <c r="G18" s="5">
        <f t="shared" si="2"/>
        <v>53278.25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IQR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2018-04-25T13:22:26Z</dcterms:modified>
</cp:coreProperties>
</file>