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gnistx2019/Documents/GitHub/fifa21/Sold_Items/"/>
    </mc:Choice>
  </mc:AlternateContent>
  <xr:revisionPtr revIDLastSave="0" documentId="13_ncr:1_{51AFEF5F-141E-0147-950C-7A226A0A5819}" xr6:coauthVersionLast="45" xr6:coauthVersionMax="45" xr10:uidLastSave="{00000000-0000-0000-0000-000000000000}"/>
  <bookViews>
    <workbookView xWindow="5180" yWindow="1860" windowWidth="28040" windowHeight="17440" activeTab="1" xr2:uid="{00000000-000D-0000-FFFF-FFFF00000000}"/>
  </bookViews>
  <sheets>
    <sheet name="tb" sheetId="2" r:id="rId1"/>
    <sheet name="Sheet1" sheetId="3" r:id="rId2"/>
    <sheet name="sold_items" sheetId="1" r:id="rId3"/>
  </sheets>
  <calcPr calcId="191029"/>
  <pivotCaches>
    <pivotCache cacheId="14" r:id="rId4"/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7" i="2"/>
  <c r="H6" i="2"/>
  <c r="G10" i="2"/>
  <c r="F10" i="2"/>
  <c r="E10" i="2"/>
  <c r="G7" i="2"/>
  <c r="F7" i="2"/>
  <c r="E7" i="2"/>
  <c r="G6" i="2"/>
  <c r="F6" i="2"/>
  <c r="G5" i="2"/>
  <c r="E6" i="2"/>
  <c r="F5" i="2"/>
  <c r="E5" i="2"/>
  <c r="H5" i="2"/>
  <c r="F22" i="2" l="1"/>
  <c r="F37" i="2"/>
  <c r="F36" i="2"/>
  <c r="E36" i="2"/>
</calcChain>
</file>

<file path=xl/sharedStrings.xml><?xml version="1.0" encoding="utf-8"?>
<sst xmlns="http://schemas.openxmlformats.org/spreadsheetml/2006/main" count="446" uniqueCount="99">
  <si>
    <t>name</t>
  </si>
  <si>
    <t>starting_price</t>
  </si>
  <si>
    <t>winner_bid</t>
  </si>
  <si>
    <t>timestamp</t>
  </si>
  <si>
    <t>Borja Iglesias</t>
  </si>
  <si>
    <t>Zhang Yuning</t>
  </si>
  <si>
    <t>Choi Jun Hyuk</t>
  </si>
  <si>
    <t>Engelhardt</t>
  </si>
  <si>
    <t>HUNTER</t>
  </si>
  <si>
    <t>SHADOW</t>
  </si>
  <si>
    <t>Trueman</t>
  </si>
  <si>
    <t>Cillessen</t>
  </si>
  <si>
    <t>Al Ruwaili</t>
  </si>
  <si>
    <t>Ngezana</t>
  </si>
  <si>
    <t>Miko≈Çajewski</t>
  </si>
  <si>
    <t>CATALYST</t>
  </si>
  <si>
    <t>Kuzdra</t>
  </si>
  <si>
    <t>Vollath</t>
  </si>
  <si>
    <t>P. Tworek</t>
  </si>
  <si>
    <t>Colula</t>
  </si>
  <si>
    <t>Koulibaly</t>
  </si>
  <si>
    <t>Kim Jin Su</t>
  </si>
  <si>
    <t>Correa</t>
  </si>
  <si>
    <t>Nilsen</t>
  </si>
  <si>
    <t>Borges Rodrigues</t>
  </si>
  <si>
    <t>Player Contracts</t>
  </si>
  <si>
    <t>Jiang Zhipeng</t>
  </si>
  <si>
    <t>De Pauw</t>
  </si>
  <si>
    <t>Real Madrid</t>
  </si>
  <si>
    <t>Immobile</t>
  </si>
  <si>
    <t>Neuer</t>
  </si>
  <si>
    <t>Bruno Fernandes</t>
  </si>
  <si>
    <t>Soldado</t>
  </si>
  <si>
    <t>R√∏nnow</t>
  </si>
  <si>
    <t>ter Stegen</t>
  </si>
  <si>
    <t>Dybala</t>
  </si>
  <si>
    <t>Wijnaldum</t>
  </si>
  <si>
    <t>Kane</t>
  </si>
  <si>
    <t>Roberto Firmino</t>
  </si>
  <si>
    <t>Martial</t>
  </si>
  <si>
    <t>Iliƒçiƒá</t>
  </si>
  <si>
    <t>Walker</t>
  </si>
  <si>
    <t>Gul√°csi</t>
  </si>
  <si>
    <t>Sancho</t>
  </si>
  <si>
    <t>Handanoviƒç</t>
  </si>
  <si>
    <t>Lukaku</t>
  </si>
  <si>
    <t>Douglas Costa</t>
  </si>
  <si>
    <t>Navas</t>
  </si>
  <si>
    <t>Alexander-Arnold</t>
  </si>
  <si>
    <t>Sterling</t>
  </si>
  <si>
    <t>H√∏jbjerg</t>
  </si>
  <si>
    <t>Hazard</t>
  </si>
  <si>
    <t>Szczƒôsny</t>
  </si>
  <si>
    <t>HAWK</t>
  </si>
  <si>
    <t>ANCHOR</t>
  </si>
  <si>
    <t>ENGINE</t>
  </si>
  <si>
    <t>FINISHER</t>
  </si>
  <si>
    <t>Pogba</t>
  </si>
  <si>
    <t>Gomez</t>
  </si>
  <si>
    <t>Chiellini</t>
  </si>
  <si>
    <t>Manu Garc√≠a</t>
  </si>
  <si>
    <t>Courtois</t>
  </si>
  <si>
    <t>Ag√ºero</t>
  </si>
  <si>
    <t>Payet</t>
  </si>
  <si>
    <t>M√°rio Fernandes</t>
  </si>
  <si>
    <t>Kramariƒá</t>
  </si>
  <si>
    <t>Maignan</t>
  </si>
  <si>
    <t>Koke</t>
  </si>
  <si>
    <t>Marcos Llorente</t>
  </si>
  <si>
    <t>Pacheco</t>
  </si>
  <si>
    <t>Row Labels</t>
  </si>
  <si>
    <t>Grand Total</t>
  </si>
  <si>
    <t>16-Nov</t>
  </si>
  <si>
    <t>17-Nov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</si>
  <si>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</si>
  <si>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</si>
  <si>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</si>
  <si>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</si>
  <si>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</si>
  <si>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</si>
  <si>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</si>
  <si>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</si>
  <si>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</si>
  <si>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</si>
  <si>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</si>
  <si>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</si>
  <si>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</si>
  <si>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Sum of winner_bid</t>
  </si>
  <si>
    <t>Count of winner_bid</t>
  </si>
  <si>
    <t>DEADEYE</t>
  </si>
  <si>
    <t>SNIPER</t>
  </si>
  <si>
    <t>Blind</t>
  </si>
  <si>
    <t>Berghuis</t>
  </si>
  <si>
    <t>R√∫ben Dias</t>
  </si>
  <si>
    <t>Sergio Ramos</t>
  </si>
  <si>
    <t>3-Dec</t>
  </si>
  <si>
    <t>4-Dec</t>
  </si>
  <si>
    <t>Count of winner_bid2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</si>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</sst>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9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Daniel Fernández Dávila" refreshedDate="44169.613068981482" createdVersion="6" refreshedVersion="6" minRefreshableVersion="3" recordCount="409" xr:uid="{B01601EC-63A6-6E45-B5D3-5BB2211B6216}">
  <cacheSource type="worksheet">
    <worksheetSource ref="A1:D2000" sheet="sold_items"/>
  </cacheSource>
  <cacheFields count="4">
    <cacheField name="name" numFmtId="0">
      <sharedItems containsBlank="1" count="73">
        <s v="Borja Iglesias"/>
        <s v="Zhang Yuning"/>
        <s v="Choi Jun Hyuk"/>
        <s v="Engelhardt"/>
        <s v="HUNTER"/>
        <s v="SHADOW"/>
        <s v="Trueman"/>
        <s v="Cillessen"/>
        <s v="Al Ruwaili"/>
        <s v="Ngezana"/>
        <s v="Miko≈Çajewski"/>
        <s v="CATALYST"/>
        <s v="Kuzdra"/>
        <s v="Vollath"/>
        <s v="P. Tworek"/>
        <s v="Colula"/>
        <s v="Koulibaly"/>
        <s v="Kim Jin Su"/>
        <s v="Correa"/>
        <s v="Nilsen"/>
        <s v="Borges Rodrigues"/>
        <s v="Player Contracts"/>
        <s v="Jiang Zhipeng"/>
        <s v="De Pauw"/>
        <s v="Real Madrid"/>
        <s v="Immobile"/>
        <s v="Neuer"/>
        <s v="Bruno Fernandes"/>
        <s v="Soldado"/>
        <s v="R√∏nnow"/>
        <s v="ter Stegen"/>
        <s v="Dybala"/>
        <s v="Wijnaldum"/>
        <s v="Kane"/>
        <s v="Roberto Firmino"/>
        <s v="Martial"/>
        <s v="Iliƒçiƒá"/>
        <s v="Walker"/>
        <s v="Gul√°csi"/>
        <s v="Sancho"/>
        <s v="Handanoviƒç"/>
        <s v="Lukaku"/>
        <s v="Douglas Costa"/>
        <s v="Navas"/>
        <s v="Alexander-Arnold"/>
        <s v="Sterling"/>
        <s v="H√∏jbjerg"/>
        <s v="Hazard"/>
        <s v="Szczƒôsny"/>
        <s v="HAWK"/>
        <s v="ANCHOR"/>
        <s v="ENGINE"/>
        <s v="FINISHER"/>
        <s v="Pogba"/>
        <s v="Gomez"/>
        <s v="Chiellini"/>
        <s v="Manu Garc√≠a"/>
        <s v="Courtois"/>
        <s v="Ag√ºero"/>
        <s v="Payet"/>
        <s v="M√°rio Fernandes"/>
        <s v="Kramariƒá"/>
        <s v="Maignan"/>
        <s v="Koke"/>
        <s v="Marcos Llorente"/>
        <s v="Pacheco"/>
        <s v="DEADEYE"/>
        <s v="SNIPER"/>
        <s v="Blind"/>
        <s v="Berghuis"/>
        <s v="R√∫ben Dias"/>
        <s v="Sergio Ramos"/>
        <m/>
      </sharedItems>
    </cacheField>
    <cacheField name="starting_price" numFmtId="0">
      <sharedItems containsString="0" containsBlank="1" containsNumber="1" containsInteger="1" minValue="150" maxValue="151000"/>
    </cacheField>
    <cacheField name="winner_bid" numFmtId="0">
      <sharedItems containsString="0" containsBlank="1" containsNumber="1" containsInteger="1" minValue="150" maxValue="153000"/>
    </cacheField>
    <cacheField name="timestamp" numFmtId="0">
      <sharedItems containsNonDate="0" containsDate="1" containsString="0" containsBlank="1" minDate="2020-11-16T20:12:00" maxDate="2020-12-04T14:36:34" count="135">
        <d v="2020-11-16T20:12:00"/>
        <d v="2020-11-17T13:27:00"/>
        <d v="2020-11-17T15:51:00"/>
        <d v="2020-11-20T02:13:00"/>
        <d v="2020-11-20T09:38:35"/>
        <d v="2020-11-20T12:19:00"/>
        <d v="2020-11-20T12:59:39"/>
        <d v="2020-11-20T14:23:10"/>
        <d v="2020-11-20T15:28:31"/>
        <d v="2020-11-20T17:36:56"/>
        <d v="2020-11-20T21:05:46"/>
        <d v="2020-11-20T23:50:02"/>
        <d v="2020-11-21T12:42:09"/>
        <d v="2020-11-21T15:41:29"/>
        <d v="2020-11-21T18:40:31"/>
        <d v="2020-11-21T19:15:49"/>
        <d v="2020-11-22T01:46:10"/>
        <d v="2020-11-22T03:29:03"/>
        <d v="2020-11-22T12:14:11"/>
        <d v="2020-11-22T15:31:57"/>
        <d v="2020-11-22T16:33:49"/>
        <d v="2020-11-22T21:43:51"/>
        <d v="2020-11-22T22:12:42"/>
        <d v="2020-11-23T01:23:48"/>
        <d v="2020-11-23T10:12:19"/>
        <d v="2020-11-23T14:36:38"/>
        <d v="2020-11-23T17:09:04"/>
        <d v="2020-11-23T19:11:53"/>
        <d v="2020-11-23T20:28:41"/>
        <d v="2020-11-23T21:46:25"/>
        <d v="2020-11-24T00:18:38"/>
        <d v="2020-11-24T00:21:14"/>
        <d v="2020-11-24T01:21:57"/>
        <d v="2020-11-24T01:23:21"/>
        <d v="2020-11-24T11:19:54"/>
        <d v="2020-11-24T13:36:37"/>
        <d v="2020-11-24T15:02:01"/>
        <d v="2020-11-24T15:40:40"/>
        <d v="2020-11-24T15:54:21"/>
        <d v="2020-11-24T17:12:15"/>
        <d v="2020-11-24T19:07:21"/>
        <d v="2020-11-24T20:07:13"/>
        <d v="2020-11-25T00:35:54"/>
        <d v="2020-11-25T02:22:10"/>
        <d v="2020-11-25T02:39:53"/>
        <d v="2020-11-25T09:42:58"/>
        <d v="2020-11-25T10:42:40"/>
        <d v="2020-11-25T13:03:40"/>
        <d v="2020-11-25T14:41:58"/>
        <d v="2020-11-25T14:56:03"/>
        <d v="2020-11-25T20:09:28"/>
        <d v="2020-11-25T22:38:52"/>
        <d v="2020-11-26T04:23:30"/>
        <d v="2020-11-26T05:34:14"/>
        <d v="2020-11-26T09:00:22"/>
        <d v="2020-11-26T09:32:32"/>
        <d v="2020-11-26T10:00:16"/>
        <d v="2020-11-26T10:31:22"/>
        <d v="2020-11-26T13:24:53"/>
        <d v="2020-11-26T14:22:18"/>
        <d v="2020-11-26T15:08:18"/>
        <d v="2020-11-26T17:42:01"/>
        <d v="2020-11-26T17:49:46"/>
        <d v="2020-11-26T19:46:30"/>
        <d v="2020-11-27T15:27:07"/>
        <d v="2020-11-27T15:59:21"/>
        <d v="2020-11-27T17:01:33"/>
        <d v="2020-11-27T19:39:28"/>
        <d v="2020-11-27T20:19:55"/>
        <d v="2020-11-28T02:25:35"/>
        <d v="2020-11-28T11:44:34"/>
        <d v="2020-11-28T15:51:09"/>
        <d v="2020-11-28T18:46:39"/>
        <d v="2020-11-28T21:28:48"/>
        <d v="2020-11-28T22:32:29"/>
        <d v="2020-11-28T22:58:43"/>
        <d v="2020-11-28T23:42:25"/>
        <d v="2020-11-29T00:51:27"/>
        <d v="2020-11-29T02:37:28"/>
        <d v="2020-11-29T12:17:43"/>
        <d v="2020-11-29T13:33:14"/>
        <d v="2020-11-29T15:00:42"/>
        <d v="2020-11-29T20:12:59"/>
        <d v="2020-11-29T22:56:40"/>
        <d v="2020-11-29T23:49:02"/>
        <d v="2020-11-30T02:42:39"/>
        <d v="2020-11-30T12:59:46"/>
        <d v="2020-11-30T15:25:35"/>
        <d v="2020-11-30T16:34:42"/>
        <d v="2020-11-30T18:35:50"/>
        <d v="2020-11-30T18:56:54"/>
        <d v="2020-11-30T21:49:48"/>
        <d v="2020-11-30T22:20:30"/>
        <d v="2020-12-01T01:32:47"/>
        <d v="2020-12-01T02:20:39"/>
        <d v="2020-12-01T10:10:43"/>
        <d v="2020-12-01T12:03:41"/>
        <d v="2020-12-01T12:45:43"/>
        <d v="2020-12-01T13:12:04"/>
        <d v="2020-12-01T14:33:35"/>
        <d v="2020-12-01T16:43:08"/>
        <d v="2020-12-01T18:02:17"/>
        <d v="2020-12-01T20:21:39"/>
        <d v="2020-12-01T20:52:53"/>
        <d v="2020-12-02T11:44:39"/>
        <d v="2020-12-02T15:39:10"/>
        <d v="2020-12-02T20:36:33"/>
        <d v="2020-12-02T21:43:33"/>
        <d v="2020-12-02T22:10:37"/>
        <d v="2020-12-02T22:27:15"/>
        <d v="2020-12-03T10:17:42"/>
        <d v="2020-12-03T11:03:40"/>
        <d v="2020-12-03T11:27:32"/>
        <d v="2020-12-03T11:56:28"/>
        <d v="2020-12-03T11:57:18"/>
        <d v="2020-12-03T12:05:09"/>
        <d v="2020-12-03T13:02:47"/>
        <d v="2020-12-03T13:20:24"/>
        <d v="2020-12-03T13:34:14"/>
        <d v="2020-12-03T14:05:20"/>
        <d v="2020-12-03T14:17:13"/>
        <d v="2020-12-03T14:24:21"/>
        <d v="2020-12-03T14:48:11"/>
        <d v="2020-12-03T16:04:18"/>
        <d v="2020-12-03T17:25:02"/>
        <d v="2020-12-04T00:03:36"/>
        <d v="2020-12-04T00:51:35"/>
        <d v="2020-12-04T01:03:58"/>
        <d v="2020-12-04T01:21:04"/>
        <d v="2020-12-04T02:08:49"/>
        <d v="2020-12-04T11:19:55"/>
        <d v="2020-12-04T12:28:07"/>
        <d v="2020-12-04T13:29:06"/>
        <d v="2020-12-04T14:36:3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Daniel Fernández Dávila" refreshedDate="44169.618240509262" createdVersion="6" refreshedVersion="6" minRefreshableVersion="3" recordCount="409" xr:uid="{E031EF5E-D391-A746-A2AF-BC492DF070F0}">
  <cacheSource type="worksheet">
    <worksheetSource ref="A1:D1048576" sheet="sold_items"/>
  </cacheSource>
  <cacheFields count="4">
    <cacheField name="name" numFmtId="0">
      <sharedItems containsBlank="1" count="73">
        <s v="Borja Iglesias"/>
        <s v="Zhang Yuning"/>
        <s v="Choi Jun Hyuk"/>
        <s v="Engelhardt"/>
        <s v="HUNTER"/>
        <s v="SHADOW"/>
        <s v="Trueman"/>
        <s v="Cillessen"/>
        <s v="Al Ruwaili"/>
        <s v="Ngezana"/>
        <s v="Miko≈Çajewski"/>
        <s v="CATALYST"/>
        <s v="Kuzdra"/>
        <s v="Vollath"/>
        <s v="P. Tworek"/>
        <s v="Colula"/>
        <s v="Koulibaly"/>
        <s v="Kim Jin Su"/>
        <s v="Correa"/>
        <s v="Nilsen"/>
        <s v="Borges Rodrigues"/>
        <s v="Player Contracts"/>
        <s v="Jiang Zhipeng"/>
        <s v="De Pauw"/>
        <s v="Real Madrid"/>
        <s v="Immobile"/>
        <s v="Neuer"/>
        <s v="Bruno Fernandes"/>
        <s v="Soldado"/>
        <s v="R√∏nnow"/>
        <s v="ter Stegen"/>
        <s v="Dybala"/>
        <s v="Wijnaldum"/>
        <s v="Kane"/>
        <s v="Roberto Firmino"/>
        <s v="Martial"/>
        <s v="Iliƒçiƒá"/>
        <s v="Walker"/>
        <s v="Gul√°csi"/>
        <s v="Sancho"/>
        <s v="Handanoviƒç"/>
        <s v="Lukaku"/>
        <s v="Douglas Costa"/>
        <s v="Navas"/>
        <s v="Alexander-Arnold"/>
        <s v="Sterling"/>
        <s v="H√∏jbjerg"/>
        <s v="Hazard"/>
        <s v="Szczƒôsny"/>
        <s v="HAWK"/>
        <s v="ANCHOR"/>
        <s v="ENGINE"/>
        <s v="FINISHER"/>
        <s v="Pogba"/>
        <s v="Gomez"/>
        <s v="Chiellini"/>
        <s v="Manu Garc√≠a"/>
        <s v="Courtois"/>
        <s v="Ag√ºero"/>
        <s v="Payet"/>
        <s v="M√°rio Fernandes"/>
        <s v="Kramariƒá"/>
        <s v="Maignan"/>
        <s v="Koke"/>
        <s v="Marcos Llorente"/>
        <s v="Pacheco"/>
        <s v="DEADEYE"/>
        <s v="SNIPER"/>
        <s v="Blind"/>
        <s v="Berghuis"/>
        <s v="R√∫ben Dias"/>
        <s v="Sergio Ramos"/>
        <m/>
      </sharedItems>
    </cacheField>
    <cacheField name="starting_price" numFmtId="0">
      <sharedItems containsString="0" containsBlank="1" containsNumber="1" containsInteger="1" minValue="150" maxValue="151000"/>
    </cacheField>
    <cacheField name="winner_bid" numFmtId="0">
      <sharedItems containsString="0" containsBlank="1" containsNumber="1" containsInteger="1" minValue="150" maxValue="153000" count="74">
        <n v="800"/>
        <n v="300"/>
        <n v="550"/>
        <n v="200"/>
        <n v="1600"/>
        <n v="3000"/>
        <n v="2900"/>
        <n v="2800"/>
        <n v="850"/>
        <n v="450"/>
        <n v="400"/>
        <n v="350"/>
        <n v="3500"/>
        <n v="250"/>
        <n v="3200"/>
        <n v="150"/>
        <n v="38500"/>
        <n v="2000"/>
        <n v="3100"/>
        <n v="3300"/>
        <n v="500"/>
        <n v="5000"/>
        <n v="600"/>
        <n v="650"/>
        <n v="700"/>
        <n v="37250"/>
        <n v="23000"/>
        <n v="36500"/>
        <n v="82500"/>
        <n v="45500"/>
        <n v="30000"/>
        <n v="29500"/>
        <n v="36000"/>
        <n v="29750"/>
        <n v="60500"/>
        <n v="5800"/>
        <n v="5900"/>
        <n v="6100"/>
        <n v="44250"/>
        <n v="73500"/>
        <n v="1000"/>
        <n v="26250"/>
        <n v="28000"/>
        <n v="24000"/>
        <n v="59500"/>
        <n v="13250"/>
        <n v="24750"/>
        <n v="24250"/>
        <n v="66500"/>
        <n v="67000"/>
        <n v="39000"/>
        <n v="12250"/>
        <n v="32000"/>
        <n v="29000"/>
        <n v="39250"/>
        <n v="1300"/>
        <n v="153000"/>
        <n v="900"/>
        <n v="68500"/>
        <n v="25000"/>
        <n v="1200"/>
        <n v="41000"/>
        <n v="46000"/>
        <n v="28500"/>
        <n v="2100"/>
        <n v="1400"/>
        <n v="13000"/>
        <n v="1800"/>
        <n v="950"/>
        <n v="2400"/>
        <n v="83500"/>
        <n v="72000"/>
        <n v="750"/>
        <m/>
      </sharedItems>
    </cacheField>
    <cacheField name="timestamp" numFmtId="0">
      <sharedItems containsNonDate="0" containsDate="1" containsString="0" containsBlank="1" minDate="2020-11-16T20:12:00" maxDate="2020-12-04T14:36:34" count="135">
        <d v="2020-11-16T20:12:00"/>
        <d v="2020-11-17T13:27:00"/>
        <d v="2020-11-17T15:51:00"/>
        <d v="2020-11-20T02:13:00"/>
        <d v="2020-11-20T09:38:35"/>
        <d v="2020-11-20T12:19:00"/>
        <d v="2020-11-20T12:59:39"/>
        <d v="2020-11-20T14:23:10"/>
        <d v="2020-11-20T15:28:31"/>
        <d v="2020-11-20T17:36:56"/>
        <d v="2020-11-20T21:05:46"/>
        <d v="2020-11-20T23:50:02"/>
        <d v="2020-11-21T12:42:09"/>
        <d v="2020-11-21T15:41:29"/>
        <d v="2020-11-21T18:40:31"/>
        <d v="2020-11-21T19:15:49"/>
        <d v="2020-11-22T01:46:10"/>
        <d v="2020-11-22T03:29:03"/>
        <d v="2020-11-22T12:14:11"/>
        <d v="2020-11-22T15:31:57"/>
        <d v="2020-11-22T16:33:49"/>
        <d v="2020-11-22T21:43:51"/>
        <d v="2020-11-22T22:12:42"/>
        <d v="2020-11-23T01:23:48"/>
        <d v="2020-11-23T10:12:19"/>
        <d v="2020-11-23T14:36:38"/>
        <d v="2020-11-23T17:09:04"/>
        <d v="2020-11-23T19:11:53"/>
        <d v="2020-11-23T20:28:41"/>
        <d v="2020-11-23T21:46:25"/>
        <d v="2020-11-24T00:18:38"/>
        <d v="2020-11-24T00:21:14"/>
        <d v="2020-11-24T01:21:57"/>
        <d v="2020-11-24T01:23:21"/>
        <d v="2020-11-24T11:19:54"/>
        <d v="2020-11-24T13:36:37"/>
        <d v="2020-11-24T15:02:01"/>
        <d v="2020-11-24T15:40:40"/>
        <d v="2020-11-24T15:54:21"/>
        <d v="2020-11-24T17:12:15"/>
        <d v="2020-11-24T19:07:21"/>
        <d v="2020-11-24T20:07:13"/>
        <d v="2020-11-25T00:35:54"/>
        <d v="2020-11-25T02:22:10"/>
        <d v="2020-11-25T02:39:53"/>
        <d v="2020-11-25T09:42:58"/>
        <d v="2020-11-25T10:42:40"/>
        <d v="2020-11-25T13:03:40"/>
        <d v="2020-11-25T14:41:58"/>
        <d v="2020-11-25T14:56:03"/>
        <d v="2020-11-25T20:09:28"/>
        <d v="2020-11-25T22:38:52"/>
        <d v="2020-11-26T04:23:30"/>
        <d v="2020-11-26T05:34:14"/>
        <d v="2020-11-26T09:00:22"/>
        <d v="2020-11-26T09:32:32"/>
        <d v="2020-11-26T10:00:16"/>
        <d v="2020-11-26T10:31:22"/>
        <d v="2020-11-26T13:24:53"/>
        <d v="2020-11-26T14:22:18"/>
        <d v="2020-11-26T15:08:18"/>
        <d v="2020-11-26T17:42:01"/>
        <d v="2020-11-26T17:49:46"/>
        <d v="2020-11-26T19:46:30"/>
        <d v="2020-11-27T15:27:07"/>
        <d v="2020-11-27T15:59:21"/>
        <d v="2020-11-27T17:01:33"/>
        <d v="2020-11-27T19:39:28"/>
        <d v="2020-11-27T20:19:55"/>
        <d v="2020-11-28T02:25:35"/>
        <d v="2020-11-28T11:44:34"/>
        <d v="2020-11-28T15:51:09"/>
        <d v="2020-11-28T18:46:39"/>
        <d v="2020-11-28T21:28:48"/>
        <d v="2020-11-28T22:32:29"/>
        <d v="2020-11-28T22:58:43"/>
        <d v="2020-11-28T23:42:25"/>
        <d v="2020-11-29T00:51:27"/>
        <d v="2020-11-29T02:37:28"/>
        <d v="2020-11-29T12:17:43"/>
        <d v="2020-11-29T13:33:14"/>
        <d v="2020-11-29T15:00:42"/>
        <d v="2020-11-29T20:12:59"/>
        <d v="2020-11-29T22:56:40"/>
        <d v="2020-11-29T23:49:02"/>
        <d v="2020-11-30T02:42:39"/>
        <d v="2020-11-30T12:59:46"/>
        <d v="2020-11-30T15:25:35"/>
        <d v="2020-11-30T16:34:42"/>
        <d v="2020-11-30T18:35:50"/>
        <d v="2020-11-30T18:56:54"/>
        <d v="2020-11-30T21:49:48"/>
        <d v="2020-11-30T22:20:30"/>
        <d v="2020-12-01T01:32:47"/>
        <d v="2020-12-01T02:20:39"/>
        <d v="2020-12-01T10:10:43"/>
        <d v="2020-12-01T12:03:41"/>
        <d v="2020-12-01T12:45:43"/>
        <d v="2020-12-01T13:12:04"/>
        <d v="2020-12-01T14:33:35"/>
        <d v="2020-12-01T16:43:08"/>
        <d v="2020-12-01T18:02:17"/>
        <d v="2020-12-01T20:21:39"/>
        <d v="2020-12-01T20:52:53"/>
        <d v="2020-12-02T11:44:39"/>
        <d v="2020-12-02T15:39:10"/>
        <d v="2020-12-02T20:36:33"/>
        <d v="2020-12-02T21:43:33"/>
        <d v="2020-12-02T22:10:37"/>
        <d v="2020-12-02T22:27:15"/>
        <d v="2020-12-03T10:17:42"/>
        <d v="2020-12-03T11:03:40"/>
        <d v="2020-12-03T11:27:32"/>
        <d v="2020-12-03T11:56:28"/>
        <d v="2020-12-03T11:57:18"/>
        <d v="2020-12-03T12:05:09"/>
        <d v="2020-12-03T13:02:47"/>
        <d v="2020-12-03T13:20:24"/>
        <d v="2020-12-03T13:34:14"/>
        <d v="2020-12-03T14:05:20"/>
        <d v="2020-12-03T14:17:13"/>
        <d v="2020-12-03T14:24:21"/>
        <d v="2020-12-03T14:48:11"/>
        <d v="2020-12-03T16:04:18"/>
        <d v="2020-12-03T17:25:02"/>
        <d v="2020-12-04T00:03:36"/>
        <d v="2020-12-04T00:51:35"/>
        <d v="2020-12-04T01:03:58"/>
        <d v="2020-12-04T01:21:04"/>
        <d v="2020-12-04T02:08:49"/>
        <d v="2020-12-04T11:19:55"/>
        <d v="2020-12-04T12:28:07"/>
        <d v="2020-12-04T13:29:06"/>
        <d v="2020-12-04T14:36:34"/>
        <m/>
      </sharedItems>
      <fieldGroup base="3">
        <rangePr groupBy="days" startDate="2020-11-16T20:12:00" endDate="2020-12-04T14:36:34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4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x v="0"/>
    <m/>
    <n v="800"/>
    <x v="0"/>
  </r>
  <r>
    <x v="1"/>
    <m/>
    <n v="300"/>
    <x v="0"/>
  </r>
  <r>
    <x v="2"/>
    <m/>
    <n v="550"/>
    <x v="0"/>
  </r>
  <r>
    <x v="3"/>
    <m/>
    <n v="200"/>
    <x v="0"/>
  </r>
  <r>
    <x v="4"/>
    <m/>
    <n v="1600"/>
    <x v="0"/>
  </r>
  <r>
    <x v="5"/>
    <m/>
    <n v="3000"/>
    <x v="0"/>
  </r>
  <r>
    <x v="5"/>
    <m/>
    <n v="2900"/>
    <x v="0"/>
  </r>
  <r>
    <x v="5"/>
    <m/>
    <n v="2900"/>
    <x v="0"/>
  </r>
  <r>
    <x v="5"/>
    <m/>
    <n v="2800"/>
    <x v="0"/>
  </r>
  <r>
    <x v="6"/>
    <m/>
    <n v="300"/>
    <x v="1"/>
  </r>
  <r>
    <x v="5"/>
    <m/>
    <n v="3000"/>
    <x v="1"/>
  </r>
  <r>
    <x v="5"/>
    <m/>
    <n v="2900"/>
    <x v="1"/>
  </r>
  <r>
    <x v="5"/>
    <m/>
    <n v="3000"/>
    <x v="1"/>
  </r>
  <r>
    <x v="5"/>
    <m/>
    <n v="2900"/>
    <x v="1"/>
  </r>
  <r>
    <x v="5"/>
    <m/>
    <n v="2900"/>
    <x v="1"/>
  </r>
  <r>
    <x v="7"/>
    <m/>
    <n v="850"/>
    <x v="2"/>
  </r>
  <r>
    <x v="8"/>
    <m/>
    <n v="300"/>
    <x v="3"/>
  </r>
  <r>
    <x v="9"/>
    <n v="300"/>
    <n v="450"/>
    <x v="4"/>
  </r>
  <r>
    <x v="10"/>
    <n v="350"/>
    <n v="400"/>
    <x v="4"/>
  </r>
  <r>
    <x v="11"/>
    <n v="350"/>
    <n v="400"/>
    <x v="5"/>
  </r>
  <r>
    <x v="11"/>
    <n v="300"/>
    <n v="350"/>
    <x v="5"/>
  </r>
  <r>
    <x v="11"/>
    <n v="300"/>
    <n v="400"/>
    <x v="5"/>
  </r>
  <r>
    <x v="11"/>
    <n v="300"/>
    <n v="350"/>
    <x v="5"/>
  </r>
  <r>
    <x v="11"/>
    <n v="300"/>
    <n v="350"/>
    <x v="6"/>
  </r>
  <r>
    <x v="11"/>
    <n v="300"/>
    <n v="400"/>
    <x v="6"/>
  </r>
  <r>
    <x v="12"/>
    <n v="150"/>
    <n v="200"/>
    <x v="7"/>
  </r>
  <r>
    <x v="11"/>
    <n v="350"/>
    <n v="400"/>
    <x v="7"/>
  </r>
  <r>
    <x v="11"/>
    <n v="300"/>
    <n v="350"/>
    <x v="7"/>
  </r>
  <r>
    <x v="11"/>
    <n v="300"/>
    <n v="350"/>
    <x v="7"/>
  </r>
  <r>
    <x v="11"/>
    <n v="300"/>
    <n v="350"/>
    <x v="7"/>
  </r>
  <r>
    <x v="11"/>
    <n v="400"/>
    <n v="400"/>
    <x v="7"/>
  </r>
  <r>
    <x v="11"/>
    <n v="400"/>
    <n v="450"/>
    <x v="7"/>
  </r>
  <r>
    <x v="5"/>
    <n v="2900"/>
    <n v="3000"/>
    <x v="7"/>
  </r>
  <r>
    <x v="5"/>
    <n v="3500"/>
    <n v="3500"/>
    <x v="7"/>
  </r>
  <r>
    <x v="13"/>
    <n v="250"/>
    <n v="250"/>
    <x v="8"/>
  </r>
  <r>
    <x v="11"/>
    <n v="350"/>
    <n v="400"/>
    <x v="8"/>
  </r>
  <r>
    <x v="11"/>
    <n v="350"/>
    <n v="400"/>
    <x v="9"/>
  </r>
  <r>
    <x v="5"/>
    <n v="2900"/>
    <n v="3200"/>
    <x v="9"/>
  </r>
  <r>
    <x v="5"/>
    <n v="2900"/>
    <n v="2900"/>
    <x v="9"/>
  </r>
  <r>
    <x v="14"/>
    <n v="150"/>
    <n v="150"/>
    <x v="10"/>
  </r>
  <r>
    <x v="11"/>
    <n v="350"/>
    <n v="400"/>
    <x v="10"/>
  </r>
  <r>
    <x v="15"/>
    <n v="150"/>
    <n v="150"/>
    <x v="11"/>
  </r>
  <r>
    <x v="11"/>
    <n v="300"/>
    <n v="350"/>
    <x v="11"/>
  </r>
  <r>
    <x v="11"/>
    <n v="300"/>
    <n v="400"/>
    <x v="11"/>
  </r>
  <r>
    <x v="5"/>
    <n v="2900"/>
    <n v="3000"/>
    <x v="11"/>
  </r>
  <r>
    <x v="16"/>
    <n v="38500"/>
    <n v="38500"/>
    <x v="12"/>
  </r>
  <r>
    <x v="17"/>
    <n v="350"/>
    <n v="400"/>
    <x v="12"/>
  </r>
  <r>
    <x v="18"/>
    <n v="350"/>
    <n v="2000"/>
    <x v="12"/>
  </r>
  <r>
    <x v="11"/>
    <n v="300"/>
    <n v="350"/>
    <x v="12"/>
  </r>
  <r>
    <x v="11"/>
    <n v="350"/>
    <n v="400"/>
    <x v="12"/>
  </r>
  <r>
    <x v="11"/>
    <n v="300"/>
    <n v="400"/>
    <x v="12"/>
  </r>
  <r>
    <x v="11"/>
    <n v="350"/>
    <n v="400"/>
    <x v="12"/>
  </r>
  <r>
    <x v="5"/>
    <n v="2900"/>
    <n v="3000"/>
    <x v="12"/>
  </r>
  <r>
    <x v="5"/>
    <n v="2900"/>
    <n v="3100"/>
    <x v="12"/>
  </r>
  <r>
    <x v="5"/>
    <n v="2900"/>
    <n v="3200"/>
    <x v="12"/>
  </r>
  <r>
    <x v="5"/>
    <n v="2900"/>
    <n v="3000"/>
    <x v="12"/>
  </r>
  <r>
    <x v="5"/>
    <n v="3100"/>
    <n v="3300"/>
    <x v="12"/>
  </r>
  <r>
    <x v="19"/>
    <n v="400"/>
    <n v="3000"/>
    <x v="13"/>
  </r>
  <r>
    <x v="20"/>
    <n v="350"/>
    <n v="350"/>
    <x v="13"/>
  </r>
  <r>
    <x v="21"/>
    <n v="150"/>
    <n v="150"/>
    <x v="13"/>
  </r>
  <r>
    <x v="11"/>
    <n v="300"/>
    <n v="400"/>
    <x v="13"/>
  </r>
  <r>
    <x v="11"/>
    <n v="350"/>
    <n v="400"/>
    <x v="13"/>
  </r>
  <r>
    <x v="11"/>
    <n v="350"/>
    <n v="400"/>
    <x v="13"/>
  </r>
  <r>
    <x v="11"/>
    <n v="300"/>
    <n v="350"/>
    <x v="13"/>
  </r>
  <r>
    <x v="11"/>
    <n v="350"/>
    <n v="400"/>
    <x v="13"/>
  </r>
  <r>
    <x v="11"/>
    <n v="300"/>
    <n v="350"/>
    <x v="13"/>
  </r>
  <r>
    <x v="11"/>
    <n v="400"/>
    <n v="450"/>
    <x v="13"/>
  </r>
  <r>
    <x v="11"/>
    <n v="400"/>
    <n v="450"/>
    <x v="14"/>
  </r>
  <r>
    <x v="11"/>
    <n v="300"/>
    <n v="350"/>
    <x v="14"/>
  </r>
  <r>
    <x v="11"/>
    <n v="350"/>
    <n v="400"/>
    <x v="14"/>
  </r>
  <r>
    <x v="11"/>
    <n v="450"/>
    <n v="500"/>
    <x v="14"/>
  </r>
  <r>
    <x v="22"/>
    <n v="400"/>
    <n v="450"/>
    <x v="15"/>
  </r>
  <r>
    <x v="11"/>
    <n v="300"/>
    <n v="350"/>
    <x v="15"/>
  </r>
  <r>
    <x v="11"/>
    <n v="300"/>
    <n v="350"/>
    <x v="15"/>
  </r>
  <r>
    <x v="11"/>
    <n v="350"/>
    <n v="400"/>
    <x v="15"/>
  </r>
  <r>
    <x v="11"/>
    <n v="350"/>
    <n v="400"/>
    <x v="16"/>
  </r>
  <r>
    <x v="11"/>
    <n v="400"/>
    <n v="500"/>
    <x v="16"/>
  </r>
  <r>
    <x v="23"/>
    <n v="400"/>
    <n v="400"/>
    <x v="17"/>
  </r>
  <r>
    <x v="24"/>
    <n v="350"/>
    <n v="5000"/>
    <x v="18"/>
  </r>
  <r>
    <x v="11"/>
    <n v="350"/>
    <n v="350"/>
    <x v="18"/>
  </r>
  <r>
    <x v="11"/>
    <n v="300"/>
    <n v="400"/>
    <x v="19"/>
  </r>
  <r>
    <x v="11"/>
    <n v="400"/>
    <n v="550"/>
    <x v="19"/>
  </r>
  <r>
    <x v="11"/>
    <n v="350"/>
    <n v="450"/>
    <x v="19"/>
  </r>
  <r>
    <x v="11"/>
    <n v="400"/>
    <n v="600"/>
    <x v="19"/>
  </r>
  <r>
    <x v="11"/>
    <n v="350"/>
    <n v="550"/>
    <x v="19"/>
  </r>
  <r>
    <x v="11"/>
    <n v="350"/>
    <n v="450"/>
    <x v="19"/>
  </r>
  <r>
    <x v="11"/>
    <n v="350"/>
    <n v="400"/>
    <x v="20"/>
  </r>
  <r>
    <x v="11"/>
    <n v="350"/>
    <n v="400"/>
    <x v="20"/>
  </r>
  <r>
    <x v="11"/>
    <n v="350"/>
    <n v="400"/>
    <x v="20"/>
  </r>
  <r>
    <x v="11"/>
    <n v="300"/>
    <n v="300"/>
    <x v="21"/>
  </r>
  <r>
    <x v="11"/>
    <n v="350"/>
    <n v="500"/>
    <x v="21"/>
  </r>
  <r>
    <x v="11"/>
    <n v="350"/>
    <n v="350"/>
    <x v="21"/>
  </r>
  <r>
    <x v="11"/>
    <n v="350"/>
    <n v="450"/>
    <x v="21"/>
  </r>
  <r>
    <x v="11"/>
    <n v="450"/>
    <n v="500"/>
    <x v="22"/>
  </r>
  <r>
    <x v="11"/>
    <n v="450"/>
    <n v="550"/>
    <x v="22"/>
  </r>
  <r>
    <x v="11"/>
    <n v="400"/>
    <n v="450"/>
    <x v="22"/>
  </r>
  <r>
    <x v="11"/>
    <n v="450"/>
    <n v="650"/>
    <x v="22"/>
  </r>
  <r>
    <x v="11"/>
    <n v="450"/>
    <n v="650"/>
    <x v="22"/>
  </r>
  <r>
    <x v="11"/>
    <n v="400"/>
    <n v="500"/>
    <x v="22"/>
  </r>
  <r>
    <x v="11"/>
    <n v="400"/>
    <n v="600"/>
    <x v="22"/>
  </r>
  <r>
    <x v="11"/>
    <n v="400"/>
    <n v="500"/>
    <x v="23"/>
  </r>
  <r>
    <x v="11"/>
    <n v="400"/>
    <n v="600"/>
    <x v="23"/>
  </r>
  <r>
    <x v="11"/>
    <n v="400"/>
    <n v="550"/>
    <x v="23"/>
  </r>
  <r>
    <x v="11"/>
    <n v="400"/>
    <n v="600"/>
    <x v="23"/>
  </r>
  <r>
    <x v="11"/>
    <n v="400"/>
    <n v="450"/>
    <x v="23"/>
  </r>
  <r>
    <x v="11"/>
    <n v="350"/>
    <n v="400"/>
    <x v="23"/>
  </r>
  <r>
    <x v="11"/>
    <n v="400"/>
    <n v="700"/>
    <x v="23"/>
  </r>
  <r>
    <x v="11"/>
    <n v="400"/>
    <n v="650"/>
    <x v="24"/>
  </r>
  <r>
    <x v="11"/>
    <n v="450"/>
    <n v="550"/>
    <x v="24"/>
  </r>
  <r>
    <x v="11"/>
    <n v="350"/>
    <n v="500"/>
    <x v="24"/>
  </r>
  <r>
    <x v="16"/>
    <n v="37250"/>
    <n v="37250"/>
    <x v="25"/>
  </r>
  <r>
    <x v="25"/>
    <n v="22000"/>
    <n v="23000"/>
    <x v="25"/>
  </r>
  <r>
    <x v="11"/>
    <n v="350"/>
    <n v="350"/>
    <x v="25"/>
  </r>
  <r>
    <x v="11"/>
    <n v="300"/>
    <n v="400"/>
    <x v="25"/>
  </r>
  <r>
    <x v="11"/>
    <n v="400"/>
    <n v="550"/>
    <x v="25"/>
  </r>
  <r>
    <x v="26"/>
    <n v="36000"/>
    <n v="36500"/>
    <x v="26"/>
  </r>
  <r>
    <x v="11"/>
    <n v="350"/>
    <n v="450"/>
    <x v="26"/>
  </r>
  <r>
    <x v="11"/>
    <n v="400"/>
    <n v="600"/>
    <x v="26"/>
  </r>
  <r>
    <x v="11"/>
    <n v="350"/>
    <n v="450"/>
    <x v="26"/>
  </r>
  <r>
    <x v="11"/>
    <n v="400"/>
    <n v="500"/>
    <x v="27"/>
  </r>
  <r>
    <x v="11"/>
    <n v="400"/>
    <n v="550"/>
    <x v="28"/>
  </r>
  <r>
    <x v="11"/>
    <n v="350"/>
    <n v="400"/>
    <x v="29"/>
  </r>
  <r>
    <x v="11"/>
    <n v="350"/>
    <n v="350"/>
    <x v="29"/>
  </r>
  <r>
    <x v="5"/>
    <n v="3000"/>
    <n v="3500"/>
    <x v="29"/>
  </r>
  <r>
    <x v="11"/>
    <n v="350"/>
    <n v="350"/>
    <x v="30"/>
  </r>
  <r>
    <x v="11"/>
    <n v="350"/>
    <n v="350"/>
    <x v="30"/>
  </r>
  <r>
    <x v="11"/>
    <n v="350"/>
    <n v="350"/>
    <x v="30"/>
  </r>
  <r>
    <x v="11"/>
    <n v="400"/>
    <n v="450"/>
    <x v="31"/>
  </r>
  <r>
    <x v="11"/>
    <n v="400"/>
    <n v="400"/>
    <x v="31"/>
  </r>
  <r>
    <x v="11"/>
    <n v="400"/>
    <n v="700"/>
    <x v="32"/>
  </r>
  <r>
    <x v="11"/>
    <n v="450"/>
    <n v="500"/>
    <x v="32"/>
  </r>
  <r>
    <x v="11"/>
    <n v="350"/>
    <n v="350"/>
    <x v="33"/>
  </r>
  <r>
    <x v="27"/>
    <n v="81000"/>
    <n v="82500"/>
    <x v="34"/>
  </r>
  <r>
    <x v="11"/>
    <n v="400"/>
    <n v="500"/>
    <x v="34"/>
  </r>
  <r>
    <x v="28"/>
    <n v="350"/>
    <n v="350"/>
    <x v="35"/>
  </r>
  <r>
    <x v="11"/>
    <n v="450"/>
    <n v="550"/>
    <x v="35"/>
  </r>
  <r>
    <x v="11"/>
    <n v="400"/>
    <n v="500"/>
    <x v="35"/>
  </r>
  <r>
    <x v="29"/>
    <n v="350"/>
    <n v="400"/>
    <x v="36"/>
  </r>
  <r>
    <x v="30"/>
    <n v="43750"/>
    <n v="45500"/>
    <x v="37"/>
  </r>
  <r>
    <x v="31"/>
    <n v="29000"/>
    <n v="30000"/>
    <x v="37"/>
  </r>
  <r>
    <x v="11"/>
    <n v="400"/>
    <n v="550"/>
    <x v="38"/>
  </r>
  <r>
    <x v="31"/>
    <n v="29000"/>
    <n v="29500"/>
    <x v="39"/>
  </r>
  <r>
    <x v="32"/>
    <n v="36000"/>
    <n v="36000"/>
    <x v="39"/>
  </r>
  <r>
    <x v="33"/>
    <n v="27500"/>
    <n v="29500"/>
    <x v="40"/>
  </r>
  <r>
    <x v="11"/>
    <n v="400"/>
    <n v="550"/>
    <x v="40"/>
  </r>
  <r>
    <x v="11"/>
    <n v="400"/>
    <n v="550"/>
    <x v="40"/>
  </r>
  <r>
    <x v="11"/>
    <n v="400"/>
    <n v="550"/>
    <x v="40"/>
  </r>
  <r>
    <x v="11"/>
    <n v="400"/>
    <n v="500"/>
    <x v="40"/>
  </r>
  <r>
    <x v="11"/>
    <n v="350"/>
    <n v="500"/>
    <x v="40"/>
  </r>
  <r>
    <x v="11"/>
    <n v="350"/>
    <n v="350"/>
    <x v="40"/>
  </r>
  <r>
    <x v="11"/>
    <n v="350"/>
    <n v="450"/>
    <x v="41"/>
  </r>
  <r>
    <x v="34"/>
    <n v="29250"/>
    <n v="29750"/>
    <x v="42"/>
  </r>
  <r>
    <x v="11"/>
    <n v="450"/>
    <n v="500"/>
    <x v="42"/>
  </r>
  <r>
    <x v="11"/>
    <n v="450"/>
    <n v="450"/>
    <x v="42"/>
  </r>
  <r>
    <x v="11"/>
    <n v="350"/>
    <n v="350"/>
    <x v="42"/>
  </r>
  <r>
    <x v="11"/>
    <n v="350"/>
    <n v="350"/>
    <x v="42"/>
  </r>
  <r>
    <x v="35"/>
    <n v="59500"/>
    <n v="60500"/>
    <x v="43"/>
  </r>
  <r>
    <x v="11"/>
    <n v="400"/>
    <n v="700"/>
    <x v="44"/>
  </r>
  <r>
    <x v="11"/>
    <n v="500"/>
    <n v="550"/>
    <x v="44"/>
  </r>
  <r>
    <x v="11"/>
    <n v="450"/>
    <n v="600"/>
    <x v="44"/>
  </r>
  <r>
    <x v="11"/>
    <n v="400"/>
    <n v="550"/>
    <x v="45"/>
  </r>
  <r>
    <x v="36"/>
    <n v="5600"/>
    <n v="5800"/>
    <x v="46"/>
  </r>
  <r>
    <x v="11"/>
    <n v="350"/>
    <n v="500"/>
    <x v="47"/>
  </r>
  <r>
    <x v="11"/>
    <n v="350"/>
    <n v="500"/>
    <x v="47"/>
  </r>
  <r>
    <x v="5"/>
    <n v="3000"/>
    <n v="3500"/>
    <x v="47"/>
  </r>
  <r>
    <x v="36"/>
    <n v="5600"/>
    <n v="5900"/>
    <x v="48"/>
  </r>
  <r>
    <x v="11"/>
    <n v="400"/>
    <n v="550"/>
    <x v="48"/>
  </r>
  <r>
    <x v="11"/>
    <n v="350"/>
    <n v="550"/>
    <x v="48"/>
  </r>
  <r>
    <x v="11"/>
    <n v="350"/>
    <n v="500"/>
    <x v="48"/>
  </r>
  <r>
    <x v="36"/>
    <n v="5800"/>
    <n v="6100"/>
    <x v="49"/>
  </r>
  <r>
    <x v="30"/>
    <n v="44000"/>
    <n v="44250"/>
    <x v="50"/>
  </r>
  <r>
    <x v="11"/>
    <n v="450"/>
    <n v="500"/>
    <x v="50"/>
  </r>
  <r>
    <x v="11"/>
    <n v="400"/>
    <n v="700"/>
    <x v="50"/>
  </r>
  <r>
    <x v="11"/>
    <n v="350"/>
    <n v="450"/>
    <x v="50"/>
  </r>
  <r>
    <x v="5"/>
    <n v="2800"/>
    <n v="2800"/>
    <x v="50"/>
  </r>
  <r>
    <x v="5"/>
    <n v="2800"/>
    <n v="2800"/>
    <x v="50"/>
  </r>
  <r>
    <x v="37"/>
    <n v="70000"/>
    <n v="73500"/>
    <x v="51"/>
  </r>
  <r>
    <x v="11"/>
    <n v="400"/>
    <n v="1000"/>
    <x v="51"/>
  </r>
  <r>
    <x v="5"/>
    <n v="2800"/>
    <n v="2900"/>
    <x v="51"/>
  </r>
  <r>
    <x v="38"/>
    <n v="25500"/>
    <n v="26250"/>
    <x v="52"/>
  </r>
  <r>
    <x v="5"/>
    <n v="2800"/>
    <n v="2900"/>
    <x v="52"/>
  </r>
  <r>
    <x v="11"/>
    <n v="400"/>
    <n v="600"/>
    <x v="53"/>
  </r>
  <r>
    <x v="11"/>
    <n v="400"/>
    <n v="500"/>
    <x v="53"/>
  </r>
  <r>
    <x v="11"/>
    <n v="400"/>
    <n v="400"/>
    <x v="53"/>
  </r>
  <r>
    <x v="11"/>
    <n v="350"/>
    <n v="450"/>
    <x v="53"/>
  </r>
  <r>
    <x v="11"/>
    <n v="400"/>
    <n v="550"/>
    <x v="53"/>
  </r>
  <r>
    <x v="38"/>
    <n v="26500"/>
    <n v="28000"/>
    <x v="54"/>
  </r>
  <r>
    <x v="39"/>
    <n v="23000"/>
    <n v="24000"/>
    <x v="54"/>
  </r>
  <r>
    <x v="11"/>
    <n v="450"/>
    <n v="500"/>
    <x v="54"/>
  </r>
  <r>
    <x v="5"/>
    <n v="2800"/>
    <n v="2900"/>
    <x v="55"/>
  </r>
  <r>
    <x v="40"/>
    <n v="29000"/>
    <n v="29500"/>
    <x v="56"/>
  </r>
  <r>
    <x v="41"/>
    <n v="57500"/>
    <n v="59500"/>
    <x v="57"/>
  </r>
  <r>
    <x v="11"/>
    <n v="400"/>
    <n v="600"/>
    <x v="58"/>
  </r>
  <r>
    <x v="11"/>
    <n v="400"/>
    <n v="700"/>
    <x v="59"/>
  </r>
  <r>
    <x v="42"/>
    <n v="9600"/>
    <n v="13250"/>
    <x v="60"/>
  </r>
  <r>
    <x v="33"/>
    <n v="29500"/>
    <n v="30000"/>
    <x v="61"/>
  </r>
  <r>
    <x v="43"/>
    <n v="22000"/>
    <n v="23000"/>
    <x v="61"/>
  </r>
  <r>
    <x v="44"/>
    <n v="24250"/>
    <n v="24750"/>
    <x v="61"/>
  </r>
  <r>
    <x v="11"/>
    <n v="350"/>
    <n v="400"/>
    <x v="61"/>
  </r>
  <r>
    <x v="43"/>
    <n v="23250"/>
    <n v="24250"/>
    <x v="62"/>
  </r>
  <r>
    <x v="11"/>
    <n v="400"/>
    <n v="600"/>
    <x v="63"/>
  </r>
  <r>
    <x v="45"/>
    <n v="65000"/>
    <n v="66500"/>
    <x v="64"/>
  </r>
  <r>
    <x v="35"/>
    <n v="66000"/>
    <n v="67000"/>
    <x v="64"/>
  </r>
  <r>
    <x v="11"/>
    <n v="350"/>
    <n v="450"/>
    <x v="64"/>
  </r>
  <r>
    <x v="32"/>
    <n v="34250"/>
    <n v="39000"/>
    <x v="65"/>
  </r>
  <r>
    <x v="5"/>
    <n v="3100"/>
    <n v="3200"/>
    <x v="65"/>
  </r>
  <r>
    <x v="11"/>
    <n v="400"/>
    <n v="500"/>
    <x v="66"/>
  </r>
  <r>
    <x v="11"/>
    <n v="450"/>
    <n v="1000"/>
    <x v="67"/>
  </r>
  <r>
    <x v="11"/>
    <n v="400"/>
    <n v="550"/>
    <x v="67"/>
  </r>
  <r>
    <x v="11"/>
    <n v="350"/>
    <n v="550"/>
    <x v="67"/>
  </r>
  <r>
    <x v="11"/>
    <n v="350"/>
    <n v="500"/>
    <x v="67"/>
  </r>
  <r>
    <x v="46"/>
    <n v="12250"/>
    <n v="12250"/>
    <x v="68"/>
  </r>
  <r>
    <x v="11"/>
    <n v="400"/>
    <n v="500"/>
    <x v="68"/>
  </r>
  <r>
    <x v="11"/>
    <n v="250"/>
    <n v="250"/>
    <x v="68"/>
  </r>
  <r>
    <x v="45"/>
    <n v="58500"/>
    <n v="60500"/>
    <x v="69"/>
  </r>
  <r>
    <x v="5"/>
    <n v="2800"/>
    <n v="2900"/>
    <x v="69"/>
  </r>
  <r>
    <x v="5"/>
    <n v="2900"/>
    <n v="3000"/>
    <x v="69"/>
  </r>
  <r>
    <x v="47"/>
    <n v="31000"/>
    <n v="32000"/>
    <x v="70"/>
  </r>
  <r>
    <x v="11"/>
    <n v="350"/>
    <n v="400"/>
    <x v="70"/>
  </r>
  <r>
    <x v="11"/>
    <n v="400"/>
    <n v="400"/>
    <x v="70"/>
  </r>
  <r>
    <x v="5"/>
    <n v="2900"/>
    <n v="2900"/>
    <x v="70"/>
  </r>
  <r>
    <x v="5"/>
    <n v="2900"/>
    <n v="3000"/>
    <x v="70"/>
  </r>
  <r>
    <x v="31"/>
    <n v="28750"/>
    <n v="29000"/>
    <x v="71"/>
  </r>
  <r>
    <x v="48"/>
    <n v="24500"/>
    <n v="24750"/>
    <x v="71"/>
  </r>
  <r>
    <x v="11"/>
    <n v="350"/>
    <n v="350"/>
    <x v="71"/>
  </r>
  <r>
    <x v="11"/>
    <n v="350"/>
    <n v="550"/>
    <x v="71"/>
  </r>
  <r>
    <x v="11"/>
    <n v="350"/>
    <n v="600"/>
    <x v="71"/>
  </r>
  <r>
    <x v="11"/>
    <n v="400"/>
    <n v="400"/>
    <x v="71"/>
  </r>
  <r>
    <x v="5"/>
    <n v="2800"/>
    <n v="2800"/>
    <x v="71"/>
  </r>
  <r>
    <x v="26"/>
    <n v="39000"/>
    <n v="39250"/>
    <x v="72"/>
  </r>
  <r>
    <x v="11"/>
    <n v="350"/>
    <n v="350"/>
    <x v="72"/>
  </r>
  <r>
    <x v="11"/>
    <n v="350"/>
    <n v="350"/>
    <x v="72"/>
  </r>
  <r>
    <x v="11"/>
    <n v="400"/>
    <n v="500"/>
    <x v="72"/>
  </r>
  <r>
    <x v="11"/>
    <n v="350"/>
    <n v="450"/>
    <x v="72"/>
  </r>
  <r>
    <x v="11"/>
    <n v="400"/>
    <n v="550"/>
    <x v="72"/>
  </r>
  <r>
    <x v="5"/>
    <n v="2800"/>
    <n v="2900"/>
    <x v="72"/>
  </r>
  <r>
    <x v="5"/>
    <n v="2800"/>
    <n v="2900"/>
    <x v="72"/>
  </r>
  <r>
    <x v="49"/>
    <n v="400"/>
    <n v="550"/>
    <x v="73"/>
  </r>
  <r>
    <x v="11"/>
    <n v="400"/>
    <n v="500"/>
    <x v="73"/>
  </r>
  <r>
    <x v="11"/>
    <n v="400"/>
    <n v="500"/>
    <x v="73"/>
  </r>
  <r>
    <x v="5"/>
    <n v="2900"/>
    <n v="3100"/>
    <x v="73"/>
  </r>
  <r>
    <x v="49"/>
    <n v="400"/>
    <n v="550"/>
    <x v="74"/>
  </r>
  <r>
    <x v="50"/>
    <n v="750"/>
    <n v="1300"/>
    <x v="74"/>
  </r>
  <r>
    <x v="5"/>
    <n v="2800"/>
    <n v="2900"/>
    <x v="74"/>
  </r>
  <r>
    <x v="49"/>
    <n v="400"/>
    <n v="500"/>
    <x v="75"/>
  </r>
  <r>
    <x v="11"/>
    <n v="350"/>
    <n v="450"/>
    <x v="76"/>
  </r>
  <r>
    <x v="11"/>
    <n v="350"/>
    <n v="450"/>
    <x v="76"/>
  </r>
  <r>
    <x v="11"/>
    <n v="350"/>
    <n v="500"/>
    <x v="76"/>
  </r>
  <r>
    <x v="11"/>
    <n v="400"/>
    <n v="450"/>
    <x v="76"/>
  </r>
  <r>
    <x v="51"/>
    <n v="400"/>
    <n v="600"/>
    <x v="77"/>
  </r>
  <r>
    <x v="50"/>
    <n v="500"/>
    <n v="500"/>
    <x v="77"/>
  </r>
  <r>
    <x v="11"/>
    <n v="350"/>
    <n v="350"/>
    <x v="77"/>
  </r>
  <r>
    <x v="11"/>
    <n v="400"/>
    <n v="400"/>
    <x v="77"/>
  </r>
  <r>
    <x v="51"/>
    <n v="400"/>
    <n v="550"/>
    <x v="78"/>
  </r>
  <r>
    <x v="52"/>
    <n v="600"/>
    <n v="800"/>
    <x v="78"/>
  </r>
  <r>
    <x v="53"/>
    <n v="151000"/>
    <n v="153000"/>
    <x v="79"/>
  </r>
  <r>
    <x v="49"/>
    <n v="400"/>
    <n v="550"/>
    <x v="79"/>
  </r>
  <r>
    <x v="49"/>
    <n v="400"/>
    <n v="600"/>
    <x v="79"/>
  </r>
  <r>
    <x v="51"/>
    <n v="350"/>
    <n v="550"/>
    <x v="79"/>
  </r>
  <r>
    <x v="11"/>
    <n v="350"/>
    <n v="350"/>
    <x v="79"/>
  </r>
  <r>
    <x v="11"/>
    <n v="400"/>
    <n v="550"/>
    <x v="79"/>
  </r>
  <r>
    <x v="11"/>
    <n v="350"/>
    <n v="900"/>
    <x v="79"/>
  </r>
  <r>
    <x v="52"/>
    <n v="800"/>
    <n v="1000"/>
    <x v="79"/>
  </r>
  <r>
    <x v="49"/>
    <n v="500"/>
    <n v="800"/>
    <x v="80"/>
  </r>
  <r>
    <x v="51"/>
    <n v="500"/>
    <n v="650"/>
    <x v="80"/>
  </r>
  <r>
    <x v="54"/>
    <n v="68000"/>
    <n v="68500"/>
    <x v="81"/>
  </r>
  <r>
    <x v="52"/>
    <n v="700"/>
    <n v="800"/>
    <x v="81"/>
  </r>
  <r>
    <x v="51"/>
    <n v="400"/>
    <n v="600"/>
    <x v="82"/>
  </r>
  <r>
    <x v="51"/>
    <n v="500"/>
    <n v="700"/>
    <x v="82"/>
  </r>
  <r>
    <x v="11"/>
    <n v="350"/>
    <n v="550"/>
    <x v="82"/>
  </r>
  <r>
    <x v="55"/>
    <n v="24750"/>
    <n v="25000"/>
    <x v="83"/>
  </r>
  <r>
    <x v="49"/>
    <n v="400"/>
    <n v="600"/>
    <x v="83"/>
  </r>
  <r>
    <x v="40"/>
    <n v="31750"/>
    <n v="32000"/>
    <x v="84"/>
  </r>
  <r>
    <x v="50"/>
    <n v="750"/>
    <n v="1200"/>
    <x v="84"/>
  </r>
  <r>
    <x v="11"/>
    <n v="400"/>
    <n v="550"/>
    <x v="84"/>
  </r>
  <r>
    <x v="11"/>
    <n v="400"/>
    <n v="550"/>
    <x v="84"/>
  </r>
  <r>
    <x v="5"/>
    <n v="2800"/>
    <n v="2900"/>
    <x v="84"/>
  </r>
  <r>
    <x v="5"/>
    <n v="2800"/>
    <n v="2900"/>
    <x v="84"/>
  </r>
  <r>
    <x v="5"/>
    <n v="2800"/>
    <n v="2800"/>
    <x v="84"/>
  </r>
  <r>
    <x v="52"/>
    <n v="800"/>
    <n v="1000"/>
    <x v="84"/>
  </r>
  <r>
    <x v="52"/>
    <n v="900"/>
    <n v="1000"/>
    <x v="84"/>
  </r>
  <r>
    <x v="56"/>
    <n v="700"/>
    <n v="1000"/>
    <x v="85"/>
  </r>
  <r>
    <x v="11"/>
    <n v="400"/>
    <n v="550"/>
    <x v="85"/>
  </r>
  <r>
    <x v="5"/>
    <n v="2800"/>
    <n v="2900"/>
    <x v="85"/>
  </r>
  <r>
    <x v="57"/>
    <n v="40500"/>
    <n v="41000"/>
    <x v="86"/>
  </r>
  <r>
    <x v="40"/>
    <n v="31750"/>
    <n v="32000"/>
    <x v="86"/>
  </r>
  <r>
    <x v="49"/>
    <n v="350"/>
    <n v="500"/>
    <x v="86"/>
  </r>
  <r>
    <x v="5"/>
    <n v="2900"/>
    <n v="3000"/>
    <x v="86"/>
  </r>
  <r>
    <x v="5"/>
    <n v="3000"/>
    <n v="3500"/>
    <x v="86"/>
  </r>
  <r>
    <x v="5"/>
    <n v="3000"/>
    <n v="3200"/>
    <x v="86"/>
  </r>
  <r>
    <x v="51"/>
    <n v="900"/>
    <n v="1300"/>
    <x v="87"/>
  </r>
  <r>
    <x v="11"/>
    <n v="350"/>
    <n v="700"/>
    <x v="87"/>
  </r>
  <r>
    <x v="11"/>
    <n v="350"/>
    <n v="450"/>
    <x v="88"/>
  </r>
  <r>
    <x v="11"/>
    <n v="350"/>
    <n v="350"/>
    <x v="89"/>
  </r>
  <r>
    <x v="5"/>
    <n v="3000"/>
    <n v="3100"/>
    <x v="89"/>
  </r>
  <r>
    <x v="58"/>
    <n v="45000"/>
    <n v="46000"/>
    <x v="90"/>
  </r>
  <r>
    <x v="5"/>
    <n v="2800"/>
    <n v="2800"/>
    <x v="91"/>
  </r>
  <r>
    <x v="25"/>
    <n v="27750"/>
    <n v="28500"/>
    <x v="92"/>
  </r>
  <r>
    <x v="11"/>
    <n v="350"/>
    <n v="350"/>
    <x v="93"/>
  </r>
  <r>
    <x v="11"/>
    <n v="500"/>
    <n v="600"/>
    <x v="93"/>
  </r>
  <r>
    <x v="11"/>
    <n v="350"/>
    <n v="550"/>
    <x v="94"/>
  </r>
  <r>
    <x v="11"/>
    <n v="400"/>
    <n v="550"/>
    <x v="94"/>
  </r>
  <r>
    <x v="59"/>
    <n v="1900"/>
    <n v="2100"/>
    <x v="95"/>
  </r>
  <r>
    <x v="60"/>
    <n v="1200"/>
    <n v="1300"/>
    <x v="95"/>
  </r>
  <r>
    <x v="60"/>
    <n v="1300"/>
    <n v="1400"/>
    <x v="95"/>
  </r>
  <r>
    <x v="61"/>
    <n v="1500"/>
    <n v="1600"/>
    <x v="95"/>
  </r>
  <r>
    <x v="49"/>
    <n v="450"/>
    <n v="700"/>
    <x v="95"/>
  </r>
  <r>
    <x v="11"/>
    <n v="400"/>
    <n v="500"/>
    <x v="95"/>
  </r>
  <r>
    <x v="11"/>
    <n v="400"/>
    <n v="600"/>
    <x v="96"/>
  </r>
  <r>
    <x v="52"/>
    <n v="600"/>
    <n v="600"/>
    <x v="96"/>
  </r>
  <r>
    <x v="62"/>
    <n v="1900"/>
    <n v="2100"/>
    <x v="97"/>
  </r>
  <r>
    <x v="63"/>
    <n v="12000"/>
    <n v="13000"/>
    <x v="98"/>
  </r>
  <r>
    <x v="60"/>
    <n v="1300"/>
    <n v="1400"/>
    <x v="98"/>
  </r>
  <r>
    <x v="60"/>
    <n v="1300"/>
    <n v="1400"/>
    <x v="98"/>
  </r>
  <r>
    <x v="52"/>
    <n v="600"/>
    <n v="800"/>
    <x v="98"/>
  </r>
  <r>
    <x v="61"/>
    <n v="1600"/>
    <n v="1800"/>
    <x v="99"/>
  </r>
  <r>
    <x v="49"/>
    <n v="500"/>
    <n v="800"/>
    <x v="99"/>
  </r>
  <r>
    <x v="5"/>
    <n v="2900"/>
    <n v="3300"/>
    <x v="99"/>
  </r>
  <r>
    <x v="64"/>
    <n v="2900"/>
    <n v="2900"/>
    <x v="100"/>
  </r>
  <r>
    <x v="49"/>
    <n v="350"/>
    <n v="550"/>
    <x v="101"/>
  </r>
  <r>
    <x v="5"/>
    <n v="2900"/>
    <n v="3200"/>
    <x v="101"/>
  </r>
  <r>
    <x v="5"/>
    <n v="3000"/>
    <n v="3000"/>
    <x v="101"/>
  </r>
  <r>
    <x v="52"/>
    <n v="600"/>
    <n v="700"/>
    <x v="101"/>
  </r>
  <r>
    <x v="49"/>
    <n v="650"/>
    <n v="650"/>
    <x v="102"/>
  </r>
  <r>
    <x v="11"/>
    <n v="400"/>
    <n v="550"/>
    <x v="102"/>
  </r>
  <r>
    <x v="65"/>
    <n v="950"/>
    <n v="950"/>
    <x v="103"/>
  </r>
  <r>
    <x v="65"/>
    <n v="1100"/>
    <n v="1200"/>
    <x v="104"/>
  </r>
  <r>
    <x v="51"/>
    <n v="600"/>
    <n v="600"/>
    <x v="104"/>
  </r>
  <r>
    <x v="11"/>
    <n v="350"/>
    <n v="550"/>
    <x v="104"/>
  </r>
  <r>
    <x v="11"/>
    <n v="400"/>
    <n v="400"/>
    <x v="104"/>
  </r>
  <r>
    <x v="11"/>
    <n v="350"/>
    <n v="450"/>
    <x v="104"/>
  </r>
  <r>
    <x v="11"/>
    <n v="500"/>
    <n v="600"/>
    <x v="104"/>
  </r>
  <r>
    <x v="11"/>
    <n v="400"/>
    <n v="550"/>
    <x v="104"/>
  </r>
  <r>
    <x v="5"/>
    <n v="2800"/>
    <n v="3000"/>
    <x v="104"/>
  </r>
  <r>
    <x v="64"/>
    <n v="2700"/>
    <n v="2800"/>
    <x v="105"/>
  </r>
  <r>
    <x v="65"/>
    <n v="1100"/>
    <n v="1200"/>
    <x v="105"/>
  </r>
  <r>
    <x v="11"/>
    <n v="450"/>
    <n v="450"/>
    <x v="105"/>
  </r>
  <r>
    <x v="11"/>
    <n v="400"/>
    <n v="600"/>
    <x v="106"/>
  </r>
  <r>
    <x v="11"/>
    <n v="350"/>
    <n v="500"/>
    <x v="106"/>
  </r>
  <r>
    <x v="11"/>
    <n v="450"/>
    <n v="550"/>
    <x v="106"/>
  </r>
  <r>
    <x v="5"/>
    <n v="2900"/>
    <n v="3000"/>
    <x v="106"/>
  </r>
  <r>
    <x v="51"/>
    <n v="500"/>
    <n v="600"/>
    <x v="107"/>
  </r>
  <r>
    <x v="51"/>
    <n v="450"/>
    <n v="500"/>
    <x v="107"/>
  </r>
  <r>
    <x v="52"/>
    <n v="600"/>
    <n v="800"/>
    <x v="108"/>
  </r>
  <r>
    <x v="52"/>
    <n v="700"/>
    <n v="900"/>
    <x v="108"/>
  </r>
  <r>
    <x v="66"/>
    <n v="450"/>
    <n v="600"/>
    <x v="109"/>
  </r>
  <r>
    <x v="51"/>
    <n v="500"/>
    <n v="600"/>
    <x v="110"/>
  </r>
  <r>
    <x v="11"/>
    <n v="400"/>
    <n v="600"/>
    <x v="110"/>
  </r>
  <r>
    <x v="5"/>
    <n v="2800"/>
    <n v="2900"/>
    <x v="110"/>
  </r>
  <r>
    <x v="67"/>
    <n v="450"/>
    <n v="550"/>
    <x v="110"/>
  </r>
  <r>
    <x v="5"/>
    <n v="2900"/>
    <n v="3100"/>
    <x v="111"/>
  </r>
  <r>
    <x v="5"/>
    <n v="3000"/>
    <n v="3500"/>
    <x v="111"/>
  </r>
  <r>
    <x v="51"/>
    <n v="450"/>
    <n v="600"/>
    <x v="112"/>
  </r>
  <r>
    <x v="51"/>
    <n v="400"/>
    <n v="550"/>
    <x v="113"/>
  </r>
  <r>
    <x v="51"/>
    <n v="400"/>
    <n v="600"/>
    <x v="113"/>
  </r>
  <r>
    <x v="5"/>
    <n v="2900"/>
    <n v="3200"/>
    <x v="113"/>
  </r>
  <r>
    <x v="5"/>
    <n v="2900"/>
    <n v="3200"/>
    <x v="113"/>
  </r>
  <r>
    <x v="67"/>
    <n v="400"/>
    <n v="550"/>
    <x v="113"/>
  </r>
  <r>
    <x v="5"/>
    <n v="3100"/>
    <n v="3500"/>
    <x v="114"/>
  </r>
  <r>
    <x v="5"/>
    <n v="3100"/>
    <n v="3300"/>
    <x v="115"/>
  </r>
  <r>
    <x v="51"/>
    <n v="500"/>
    <n v="650"/>
    <x v="116"/>
  </r>
  <r>
    <x v="68"/>
    <n v="1900"/>
    <n v="2000"/>
    <x v="117"/>
  </r>
  <r>
    <x v="68"/>
    <n v="1900"/>
    <n v="2000"/>
    <x v="117"/>
  </r>
  <r>
    <x v="69"/>
    <n v="900"/>
    <n v="1300"/>
    <x v="117"/>
  </r>
  <r>
    <x v="51"/>
    <n v="550"/>
    <n v="700"/>
    <x v="118"/>
  </r>
  <r>
    <x v="65"/>
    <n v="1200"/>
    <n v="1300"/>
    <x v="119"/>
  </r>
  <r>
    <x v="11"/>
    <n v="400"/>
    <n v="400"/>
    <x v="119"/>
  </r>
  <r>
    <x v="11"/>
    <n v="500"/>
    <n v="700"/>
    <x v="119"/>
  </r>
  <r>
    <x v="70"/>
    <n v="2100"/>
    <n v="2400"/>
    <x v="120"/>
  </r>
  <r>
    <x v="5"/>
    <n v="3100"/>
    <n v="3500"/>
    <x v="121"/>
  </r>
  <r>
    <x v="51"/>
    <n v="600"/>
    <n v="700"/>
    <x v="122"/>
  </r>
  <r>
    <x v="51"/>
    <n v="600"/>
    <n v="700"/>
    <x v="123"/>
  </r>
  <r>
    <x v="11"/>
    <n v="350"/>
    <n v="500"/>
    <x v="124"/>
  </r>
  <r>
    <x v="67"/>
    <n v="350"/>
    <n v="550"/>
    <x v="124"/>
  </r>
  <r>
    <x v="52"/>
    <n v="900"/>
    <n v="1300"/>
    <x v="124"/>
  </r>
  <r>
    <x v="71"/>
    <n v="82500"/>
    <n v="83500"/>
    <x v="125"/>
  </r>
  <r>
    <x v="54"/>
    <n v="72000"/>
    <n v="72000"/>
    <x v="125"/>
  </r>
  <r>
    <x v="51"/>
    <n v="500"/>
    <n v="500"/>
    <x v="125"/>
  </r>
  <r>
    <x v="11"/>
    <n v="450"/>
    <n v="650"/>
    <x v="125"/>
  </r>
  <r>
    <x v="11"/>
    <n v="400"/>
    <n v="600"/>
    <x v="125"/>
  </r>
  <r>
    <x v="11"/>
    <n v="400"/>
    <n v="550"/>
    <x v="125"/>
  </r>
  <r>
    <x v="11"/>
    <n v="350"/>
    <n v="550"/>
    <x v="125"/>
  </r>
  <r>
    <x v="5"/>
    <n v="3100"/>
    <n v="3200"/>
    <x v="125"/>
  </r>
  <r>
    <x v="52"/>
    <n v="600"/>
    <n v="600"/>
    <x v="125"/>
  </r>
  <r>
    <x v="52"/>
    <n v="500"/>
    <n v="500"/>
    <x v="126"/>
  </r>
  <r>
    <x v="52"/>
    <n v="800"/>
    <n v="800"/>
    <x v="126"/>
  </r>
  <r>
    <x v="51"/>
    <n v="500"/>
    <n v="700"/>
    <x v="127"/>
  </r>
  <r>
    <x v="51"/>
    <n v="500"/>
    <n v="600"/>
    <x v="127"/>
  </r>
  <r>
    <x v="51"/>
    <n v="500"/>
    <n v="600"/>
    <x v="127"/>
  </r>
  <r>
    <x v="11"/>
    <n v="450"/>
    <n v="450"/>
    <x v="128"/>
  </r>
  <r>
    <x v="51"/>
    <n v="450"/>
    <n v="600"/>
    <x v="129"/>
  </r>
  <r>
    <x v="51"/>
    <n v="600"/>
    <n v="600"/>
    <x v="129"/>
  </r>
  <r>
    <x v="11"/>
    <n v="350"/>
    <n v="350"/>
    <x v="129"/>
  </r>
  <r>
    <x v="65"/>
    <n v="1100"/>
    <n v="1400"/>
    <x v="130"/>
  </r>
  <r>
    <x v="52"/>
    <n v="650"/>
    <n v="850"/>
    <x v="130"/>
  </r>
  <r>
    <x v="11"/>
    <n v="550"/>
    <n v="650"/>
    <x v="130"/>
  </r>
  <r>
    <x v="51"/>
    <n v="550"/>
    <n v="750"/>
    <x v="131"/>
  </r>
  <r>
    <x v="5"/>
    <n v="2900"/>
    <n v="2900"/>
    <x v="131"/>
  </r>
  <r>
    <x v="5"/>
    <n v="3000"/>
    <n v="3000"/>
    <x v="132"/>
  </r>
  <r>
    <x v="52"/>
    <n v="450"/>
    <n v="550"/>
    <x v="132"/>
  </r>
  <r>
    <x v="52"/>
    <n v="700"/>
    <n v="800"/>
    <x v="132"/>
  </r>
  <r>
    <x v="52"/>
    <n v="750"/>
    <n v="950"/>
    <x v="132"/>
  </r>
  <r>
    <x v="52"/>
    <n v="700"/>
    <n v="850"/>
    <x v="132"/>
  </r>
  <r>
    <x v="11"/>
    <n v="500"/>
    <n v="700"/>
    <x v="133"/>
  </r>
  <r>
    <x v="52"/>
    <n v="700"/>
    <n v="900"/>
    <x v="133"/>
  </r>
  <r>
    <x v="52"/>
    <n v="850"/>
    <n v="950"/>
    <x v="133"/>
  </r>
  <r>
    <x v="52"/>
    <n v="800"/>
    <n v="900"/>
    <x v="133"/>
  </r>
  <r>
    <x v="52"/>
    <n v="850"/>
    <n v="1000"/>
    <x v="133"/>
  </r>
  <r>
    <x v="72"/>
    <m/>
    <m/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x v="0"/>
    <m/>
    <x v="0"/>
    <x v="0"/>
  </r>
  <r>
    <x v="1"/>
    <m/>
    <x v="1"/>
    <x v="0"/>
  </r>
  <r>
    <x v="2"/>
    <m/>
    <x v="2"/>
    <x v="0"/>
  </r>
  <r>
    <x v="3"/>
    <m/>
    <x v="3"/>
    <x v="0"/>
  </r>
  <r>
    <x v="4"/>
    <m/>
    <x v="4"/>
    <x v="0"/>
  </r>
  <r>
    <x v="5"/>
    <m/>
    <x v="5"/>
    <x v="0"/>
  </r>
  <r>
    <x v="5"/>
    <m/>
    <x v="6"/>
    <x v="0"/>
  </r>
  <r>
    <x v="5"/>
    <m/>
    <x v="6"/>
    <x v="0"/>
  </r>
  <r>
    <x v="5"/>
    <m/>
    <x v="7"/>
    <x v="0"/>
  </r>
  <r>
    <x v="6"/>
    <m/>
    <x v="1"/>
    <x v="1"/>
  </r>
  <r>
    <x v="5"/>
    <m/>
    <x v="5"/>
    <x v="1"/>
  </r>
  <r>
    <x v="5"/>
    <m/>
    <x v="6"/>
    <x v="1"/>
  </r>
  <r>
    <x v="5"/>
    <m/>
    <x v="5"/>
    <x v="1"/>
  </r>
  <r>
    <x v="5"/>
    <m/>
    <x v="6"/>
    <x v="1"/>
  </r>
  <r>
    <x v="5"/>
    <m/>
    <x v="6"/>
    <x v="1"/>
  </r>
  <r>
    <x v="7"/>
    <m/>
    <x v="8"/>
    <x v="2"/>
  </r>
  <r>
    <x v="8"/>
    <m/>
    <x v="1"/>
    <x v="3"/>
  </r>
  <r>
    <x v="9"/>
    <n v="300"/>
    <x v="9"/>
    <x v="4"/>
  </r>
  <r>
    <x v="10"/>
    <n v="350"/>
    <x v="10"/>
    <x v="4"/>
  </r>
  <r>
    <x v="11"/>
    <n v="350"/>
    <x v="10"/>
    <x v="5"/>
  </r>
  <r>
    <x v="11"/>
    <n v="300"/>
    <x v="11"/>
    <x v="5"/>
  </r>
  <r>
    <x v="11"/>
    <n v="300"/>
    <x v="10"/>
    <x v="5"/>
  </r>
  <r>
    <x v="11"/>
    <n v="300"/>
    <x v="11"/>
    <x v="5"/>
  </r>
  <r>
    <x v="11"/>
    <n v="300"/>
    <x v="11"/>
    <x v="6"/>
  </r>
  <r>
    <x v="11"/>
    <n v="300"/>
    <x v="10"/>
    <x v="6"/>
  </r>
  <r>
    <x v="12"/>
    <n v="150"/>
    <x v="3"/>
    <x v="7"/>
  </r>
  <r>
    <x v="11"/>
    <n v="350"/>
    <x v="10"/>
    <x v="7"/>
  </r>
  <r>
    <x v="11"/>
    <n v="300"/>
    <x v="11"/>
    <x v="7"/>
  </r>
  <r>
    <x v="11"/>
    <n v="300"/>
    <x v="11"/>
    <x v="7"/>
  </r>
  <r>
    <x v="11"/>
    <n v="300"/>
    <x v="11"/>
    <x v="7"/>
  </r>
  <r>
    <x v="11"/>
    <n v="400"/>
    <x v="10"/>
    <x v="7"/>
  </r>
  <r>
    <x v="11"/>
    <n v="400"/>
    <x v="9"/>
    <x v="7"/>
  </r>
  <r>
    <x v="5"/>
    <n v="2900"/>
    <x v="5"/>
    <x v="7"/>
  </r>
  <r>
    <x v="5"/>
    <n v="3500"/>
    <x v="12"/>
    <x v="7"/>
  </r>
  <r>
    <x v="13"/>
    <n v="250"/>
    <x v="13"/>
    <x v="8"/>
  </r>
  <r>
    <x v="11"/>
    <n v="350"/>
    <x v="10"/>
    <x v="8"/>
  </r>
  <r>
    <x v="11"/>
    <n v="350"/>
    <x v="10"/>
    <x v="9"/>
  </r>
  <r>
    <x v="5"/>
    <n v="2900"/>
    <x v="14"/>
    <x v="9"/>
  </r>
  <r>
    <x v="5"/>
    <n v="2900"/>
    <x v="6"/>
    <x v="9"/>
  </r>
  <r>
    <x v="14"/>
    <n v="150"/>
    <x v="15"/>
    <x v="10"/>
  </r>
  <r>
    <x v="11"/>
    <n v="350"/>
    <x v="10"/>
    <x v="10"/>
  </r>
  <r>
    <x v="15"/>
    <n v="150"/>
    <x v="15"/>
    <x v="11"/>
  </r>
  <r>
    <x v="11"/>
    <n v="300"/>
    <x v="11"/>
    <x v="11"/>
  </r>
  <r>
    <x v="11"/>
    <n v="300"/>
    <x v="10"/>
    <x v="11"/>
  </r>
  <r>
    <x v="5"/>
    <n v="2900"/>
    <x v="5"/>
    <x v="11"/>
  </r>
  <r>
    <x v="16"/>
    <n v="38500"/>
    <x v="16"/>
    <x v="12"/>
  </r>
  <r>
    <x v="17"/>
    <n v="350"/>
    <x v="10"/>
    <x v="12"/>
  </r>
  <r>
    <x v="18"/>
    <n v="350"/>
    <x v="17"/>
    <x v="12"/>
  </r>
  <r>
    <x v="11"/>
    <n v="300"/>
    <x v="11"/>
    <x v="12"/>
  </r>
  <r>
    <x v="11"/>
    <n v="350"/>
    <x v="10"/>
    <x v="12"/>
  </r>
  <r>
    <x v="11"/>
    <n v="300"/>
    <x v="10"/>
    <x v="12"/>
  </r>
  <r>
    <x v="11"/>
    <n v="350"/>
    <x v="10"/>
    <x v="12"/>
  </r>
  <r>
    <x v="5"/>
    <n v="2900"/>
    <x v="5"/>
    <x v="12"/>
  </r>
  <r>
    <x v="5"/>
    <n v="2900"/>
    <x v="18"/>
    <x v="12"/>
  </r>
  <r>
    <x v="5"/>
    <n v="2900"/>
    <x v="14"/>
    <x v="12"/>
  </r>
  <r>
    <x v="5"/>
    <n v="2900"/>
    <x v="5"/>
    <x v="12"/>
  </r>
  <r>
    <x v="5"/>
    <n v="3100"/>
    <x v="19"/>
    <x v="12"/>
  </r>
  <r>
    <x v="19"/>
    <n v="400"/>
    <x v="5"/>
    <x v="13"/>
  </r>
  <r>
    <x v="20"/>
    <n v="350"/>
    <x v="11"/>
    <x v="13"/>
  </r>
  <r>
    <x v="21"/>
    <n v="150"/>
    <x v="15"/>
    <x v="13"/>
  </r>
  <r>
    <x v="11"/>
    <n v="300"/>
    <x v="10"/>
    <x v="13"/>
  </r>
  <r>
    <x v="11"/>
    <n v="350"/>
    <x v="10"/>
    <x v="13"/>
  </r>
  <r>
    <x v="11"/>
    <n v="350"/>
    <x v="10"/>
    <x v="13"/>
  </r>
  <r>
    <x v="11"/>
    <n v="300"/>
    <x v="11"/>
    <x v="13"/>
  </r>
  <r>
    <x v="11"/>
    <n v="350"/>
    <x v="10"/>
    <x v="13"/>
  </r>
  <r>
    <x v="11"/>
    <n v="300"/>
    <x v="11"/>
    <x v="13"/>
  </r>
  <r>
    <x v="11"/>
    <n v="400"/>
    <x v="9"/>
    <x v="13"/>
  </r>
  <r>
    <x v="11"/>
    <n v="400"/>
    <x v="9"/>
    <x v="14"/>
  </r>
  <r>
    <x v="11"/>
    <n v="300"/>
    <x v="11"/>
    <x v="14"/>
  </r>
  <r>
    <x v="11"/>
    <n v="350"/>
    <x v="10"/>
    <x v="14"/>
  </r>
  <r>
    <x v="11"/>
    <n v="450"/>
    <x v="20"/>
    <x v="14"/>
  </r>
  <r>
    <x v="22"/>
    <n v="400"/>
    <x v="9"/>
    <x v="15"/>
  </r>
  <r>
    <x v="11"/>
    <n v="300"/>
    <x v="11"/>
    <x v="15"/>
  </r>
  <r>
    <x v="11"/>
    <n v="300"/>
    <x v="11"/>
    <x v="15"/>
  </r>
  <r>
    <x v="11"/>
    <n v="350"/>
    <x v="10"/>
    <x v="15"/>
  </r>
  <r>
    <x v="11"/>
    <n v="350"/>
    <x v="10"/>
    <x v="16"/>
  </r>
  <r>
    <x v="11"/>
    <n v="400"/>
    <x v="20"/>
    <x v="16"/>
  </r>
  <r>
    <x v="23"/>
    <n v="400"/>
    <x v="10"/>
    <x v="17"/>
  </r>
  <r>
    <x v="24"/>
    <n v="350"/>
    <x v="21"/>
    <x v="18"/>
  </r>
  <r>
    <x v="11"/>
    <n v="350"/>
    <x v="11"/>
    <x v="18"/>
  </r>
  <r>
    <x v="11"/>
    <n v="300"/>
    <x v="10"/>
    <x v="19"/>
  </r>
  <r>
    <x v="11"/>
    <n v="400"/>
    <x v="2"/>
    <x v="19"/>
  </r>
  <r>
    <x v="11"/>
    <n v="350"/>
    <x v="9"/>
    <x v="19"/>
  </r>
  <r>
    <x v="11"/>
    <n v="400"/>
    <x v="22"/>
    <x v="19"/>
  </r>
  <r>
    <x v="11"/>
    <n v="350"/>
    <x v="2"/>
    <x v="19"/>
  </r>
  <r>
    <x v="11"/>
    <n v="350"/>
    <x v="9"/>
    <x v="19"/>
  </r>
  <r>
    <x v="11"/>
    <n v="350"/>
    <x v="10"/>
    <x v="20"/>
  </r>
  <r>
    <x v="11"/>
    <n v="350"/>
    <x v="10"/>
    <x v="20"/>
  </r>
  <r>
    <x v="11"/>
    <n v="350"/>
    <x v="10"/>
    <x v="20"/>
  </r>
  <r>
    <x v="11"/>
    <n v="300"/>
    <x v="1"/>
    <x v="21"/>
  </r>
  <r>
    <x v="11"/>
    <n v="350"/>
    <x v="20"/>
    <x v="21"/>
  </r>
  <r>
    <x v="11"/>
    <n v="350"/>
    <x v="11"/>
    <x v="21"/>
  </r>
  <r>
    <x v="11"/>
    <n v="350"/>
    <x v="9"/>
    <x v="21"/>
  </r>
  <r>
    <x v="11"/>
    <n v="450"/>
    <x v="20"/>
    <x v="22"/>
  </r>
  <r>
    <x v="11"/>
    <n v="450"/>
    <x v="2"/>
    <x v="22"/>
  </r>
  <r>
    <x v="11"/>
    <n v="400"/>
    <x v="9"/>
    <x v="22"/>
  </r>
  <r>
    <x v="11"/>
    <n v="450"/>
    <x v="23"/>
    <x v="22"/>
  </r>
  <r>
    <x v="11"/>
    <n v="450"/>
    <x v="23"/>
    <x v="22"/>
  </r>
  <r>
    <x v="11"/>
    <n v="400"/>
    <x v="20"/>
    <x v="22"/>
  </r>
  <r>
    <x v="11"/>
    <n v="400"/>
    <x v="22"/>
    <x v="22"/>
  </r>
  <r>
    <x v="11"/>
    <n v="400"/>
    <x v="20"/>
    <x v="23"/>
  </r>
  <r>
    <x v="11"/>
    <n v="400"/>
    <x v="22"/>
    <x v="23"/>
  </r>
  <r>
    <x v="11"/>
    <n v="400"/>
    <x v="2"/>
    <x v="23"/>
  </r>
  <r>
    <x v="11"/>
    <n v="400"/>
    <x v="22"/>
    <x v="23"/>
  </r>
  <r>
    <x v="11"/>
    <n v="400"/>
    <x v="9"/>
    <x v="23"/>
  </r>
  <r>
    <x v="11"/>
    <n v="350"/>
    <x v="10"/>
    <x v="23"/>
  </r>
  <r>
    <x v="11"/>
    <n v="400"/>
    <x v="24"/>
    <x v="23"/>
  </r>
  <r>
    <x v="11"/>
    <n v="400"/>
    <x v="23"/>
    <x v="24"/>
  </r>
  <r>
    <x v="11"/>
    <n v="450"/>
    <x v="2"/>
    <x v="24"/>
  </r>
  <r>
    <x v="11"/>
    <n v="350"/>
    <x v="20"/>
    <x v="24"/>
  </r>
  <r>
    <x v="16"/>
    <n v="37250"/>
    <x v="25"/>
    <x v="25"/>
  </r>
  <r>
    <x v="25"/>
    <n v="22000"/>
    <x v="26"/>
    <x v="25"/>
  </r>
  <r>
    <x v="11"/>
    <n v="350"/>
    <x v="11"/>
    <x v="25"/>
  </r>
  <r>
    <x v="11"/>
    <n v="300"/>
    <x v="10"/>
    <x v="25"/>
  </r>
  <r>
    <x v="11"/>
    <n v="400"/>
    <x v="2"/>
    <x v="25"/>
  </r>
  <r>
    <x v="26"/>
    <n v="36000"/>
    <x v="27"/>
    <x v="26"/>
  </r>
  <r>
    <x v="11"/>
    <n v="350"/>
    <x v="9"/>
    <x v="26"/>
  </r>
  <r>
    <x v="11"/>
    <n v="400"/>
    <x v="22"/>
    <x v="26"/>
  </r>
  <r>
    <x v="11"/>
    <n v="350"/>
    <x v="9"/>
    <x v="26"/>
  </r>
  <r>
    <x v="11"/>
    <n v="400"/>
    <x v="20"/>
    <x v="27"/>
  </r>
  <r>
    <x v="11"/>
    <n v="400"/>
    <x v="2"/>
    <x v="28"/>
  </r>
  <r>
    <x v="11"/>
    <n v="350"/>
    <x v="10"/>
    <x v="29"/>
  </r>
  <r>
    <x v="11"/>
    <n v="350"/>
    <x v="11"/>
    <x v="29"/>
  </r>
  <r>
    <x v="5"/>
    <n v="3000"/>
    <x v="12"/>
    <x v="29"/>
  </r>
  <r>
    <x v="11"/>
    <n v="350"/>
    <x v="11"/>
    <x v="30"/>
  </r>
  <r>
    <x v="11"/>
    <n v="350"/>
    <x v="11"/>
    <x v="30"/>
  </r>
  <r>
    <x v="11"/>
    <n v="350"/>
    <x v="11"/>
    <x v="30"/>
  </r>
  <r>
    <x v="11"/>
    <n v="400"/>
    <x v="9"/>
    <x v="31"/>
  </r>
  <r>
    <x v="11"/>
    <n v="400"/>
    <x v="10"/>
    <x v="31"/>
  </r>
  <r>
    <x v="11"/>
    <n v="400"/>
    <x v="24"/>
    <x v="32"/>
  </r>
  <r>
    <x v="11"/>
    <n v="450"/>
    <x v="20"/>
    <x v="32"/>
  </r>
  <r>
    <x v="11"/>
    <n v="350"/>
    <x v="11"/>
    <x v="33"/>
  </r>
  <r>
    <x v="27"/>
    <n v="81000"/>
    <x v="28"/>
    <x v="34"/>
  </r>
  <r>
    <x v="11"/>
    <n v="400"/>
    <x v="20"/>
    <x v="34"/>
  </r>
  <r>
    <x v="28"/>
    <n v="350"/>
    <x v="11"/>
    <x v="35"/>
  </r>
  <r>
    <x v="11"/>
    <n v="450"/>
    <x v="2"/>
    <x v="35"/>
  </r>
  <r>
    <x v="11"/>
    <n v="400"/>
    <x v="20"/>
    <x v="35"/>
  </r>
  <r>
    <x v="29"/>
    <n v="350"/>
    <x v="10"/>
    <x v="36"/>
  </r>
  <r>
    <x v="30"/>
    <n v="43750"/>
    <x v="29"/>
    <x v="37"/>
  </r>
  <r>
    <x v="31"/>
    <n v="29000"/>
    <x v="30"/>
    <x v="37"/>
  </r>
  <r>
    <x v="11"/>
    <n v="400"/>
    <x v="2"/>
    <x v="38"/>
  </r>
  <r>
    <x v="31"/>
    <n v="29000"/>
    <x v="31"/>
    <x v="39"/>
  </r>
  <r>
    <x v="32"/>
    <n v="36000"/>
    <x v="32"/>
    <x v="39"/>
  </r>
  <r>
    <x v="33"/>
    <n v="27500"/>
    <x v="31"/>
    <x v="40"/>
  </r>
  <r>
    <x v="11"/>
    <n v="400"/>
    <x v="2"/>
    <x v="40"/>
  </r>
  <r>
    <x v="11"/>
    <n v="400"/>
    <x v="2"/>
    <x v="40"/>
  </r>
  <r>
    <x v="11"/>
    <n v="400"/>
    <x v="2"/>
    <x v="40"/>
  </r>
  <r>
    <x v="11"/>
    <n v="400"/>
    <x v="20"/>
    <x v="40"/>
  </r>
  <r>
    <x v="11"/>
    <n v="350"/>
    <x v="20"/>
    <x v="40"/>
  </r>
  <r>
    <x v="11"/>
    <n v="350"/>
    <x v="11"/>
    <x v="40"/>
  </r>
  <r>
    <x v="11"/>
    <n v="350"/>
    <x v="9"/>
    <x v="41"/>
  </r>
  <r>
    <x v="34"/>
    <n v="29250"/>
    <x v="33"/>
    <x v="42"/>
  </r>
  <r>
    <x v="11"/>
    <n v="450"/>
    <x v="20"/>
    <x v="42"/>
  </r>
  <r>
    <x v="11"/>
    <n v="450"/>
    <x v="9"/>
    <x v="42"/>
  </r>
  <r>
    <x v="11"/>
    <n v="350"/>
    <x v="11"/>
    <x v="42"/>
  </r>
  <r>
    <x v="11"/>
    <n v="350"/>
    <x v="11"/>
    <x v="42"/>
  </r>
  <r>
    <x v="35"/>
    <n v="59500"/>
    <x v="34"/>
    <x v="43"/>
  </r>
  <r>
    <x v="11"/>
    <n v="400"/>
    <x v="24"/>
    <x v="44"/>
  </r>
  <r>
    <x v="11"/>
    <n v="500"/>
    <x v="2"/>
    <x v="44"/>
  </r>
  <r>
    <x v="11"/>
    <n v="450"/>
    <x v="22"/>
    <x v="44"/>
  </r>
  <r>
    <x v="11"/>
    <n v="400"/>
    <x v="2"/>
    <x v="45"/>
  </r>
  <r>
    <x v="36"/>
    <n v="5600"/>
    <x v="35"/>
    <x v="46"/>
  </r>
  <r>
    <x v="11"/>
    <n v="350"/>
    <x v="20"/>
    <x v="47"/>
  </r>
  <r>
    <x v="11"/>
    <n v="350"/>
    <x v="20"/>
    <x v="47"/>
  </r>
  <r>
    <x v="5"/>
    <n v="3000"/>
    <x v="12"/>
    <x v="47"/>
  </r>
  <r>
    <x v="36"/>
    <n v="5600"/>
    <x v="36"/>
    <x v="48"/>
  </r>
  <r>
    <x v="11"/>
    <n v="400"/>
    <x v="2"/>
    <x v="48"/>
  </r>
  <r>
    <x v="11"/>
    <n v="350"/>
    <x v="2"/>
    <x v="48"/>
  </r>
  <r>
    <x v="11"/>
    <n v="350"/>
    <x v="20"/>
    <x v="48"/>
  </r>
  <r>
    <x v="36"/>
    <n v="5800"/>
    <x v="37"/>
    <x v="49"/>
  </r>
  <r>
    <x v="30"/>
    <n v="44000"/>
    <x v="38"/>
    <x v="50"/>
  </r>
  <r>
    <x v="11"/>
    <n v="450"/>
    <x v="20"/>
    <x v="50"/>
  </r>
  <r>
    <x v="11"/>
    <n v="400"/>
    <x v="24"/>
    <x v="50"/>
  </r>
  <r>
    <x v="11"/>
    <n v="350"/>
    <x v="9"/>
    <x v="50"/>
  </r>
  <r>
    <x v="5"/>
    <n v="2800"/>
    <x v="7"/>
    <x v="50"/>
  </r>
  <r>
    <x v="5"/>
    <n v="2800"/>
    <x v="7"/>
    <x v="50"/>
  </r>
  <r>
    <x v="37"/>
    <n v="70000"/>
    <x v="39"/>
    <x v="51"/>
  </r>
  <r>
    <x v="11"/>
    <n v="400"/>
    <x v="40"/>
    <x v="51"/>
  </r>
  <r>
    <x v="5"/>
    <n v="2800"/>
    <x v="6"/>
    <x v="51"/>
  </r>
  <r>
    <x v="38"/>
    <n v="25500"/>
    <x v="41"/>
    <x v="52"/>
  </r>
  <r>
    <x v="5"/>
    <n v="2800"/>
    <x v="6"/>
    <x v="52"/>
  </r>
  <r>
    <x v="11"/>
    <n v="400"/>
    <x v="22"/>
    <x v="53"/>
  </r>
  <r>
    <x v="11"/>
    <n v="400"/>
    <x v="20"/>
    <x v="53"/>
  </r>
  <r>
    <x v="11"/>
    <n v="400"/>
    <x v="10"/>
    <x v="53"/>
  </r>
  <r>
    <x v="11"/>
    <n v="350"/>
    <x v="9"/>
    <x v="53"/>
  </r>
  <r>
    <x v="11"/>
    <n v="400"/>
    <x v="2"/>
    <x v="53"/>
  </r>
  <r>
    <x v="38"/>
    <n v="26500"/>
    <x v="42"/>
    <x v="54"/>
  </r>
  <r>
    <x v="39"/>
    <n v="23000"/>
    <x v="43"/>
    <x v="54"/>
  </r>
  <r>
    <x v="11"/>
    <n v="450"/>
    <x v="20"/>
    <x v="54"/>
  </r>
  <r>
    <x v="5"/>
    <n v="2800"/>
    <x v="6"/>
    <x v="55"/>
  </r>
  <r>
    <x v="40"/>
    <n v="29000"/>
    <x v="31"/>
    <x v="56"/>
  </r>
  <r>
    <x v="41"/>
    <n v="57500"/>
    <x v="44"/>
    <x v="57"/>
  </r>
  <r>
    <x v="11"/>
    <n v="400"/>
    <x v="22"/>
    <x v="58"/>
  </r>
  <r>
    <x v="11"/>
    <n v="400"/>
    <x v="24"/>
    <x v="59"/>
  </r>
  <r>
    <x v="42"/>
    <n v="9600"/>
    <x v="45"/>
    <x v="60"/>
  </r>
  <r>
    <x v="33"/>
    <n v="29500"/>
    <x v="30"/>
    <x v="61"/>
  </r>
  <r>
    <x v="43"/>
    <n v="22000"/>
    <x v="26"/>
    <x v="61"/>
  </r>
  <r>
    <x v="44"/>
    <n v="24250"/>
    <x v="46"/>
    <x v="61"/>
  </r>
  <r>
    <x v="11"/>
    <n v="350"/>
    <x v="10"/>
    <x v="61"/>
  </r>
  <r>
    <x v="43"/>
    <n v="23250"/>
    <x v="47"/>
    <x v="62"/>
  </r>
  <r>
    <x v="11"/>
    <n v="400"/>
    <x v="22"/>
    <x v="63"/>
  </r>
  <r>
    <x v="45"/>
    <n v="65000"/>
    <x v="48"/>
    <x v="64"/>
  </r>
  <r>
    <x v="35"/>
    <n v="66000"/>
    <x v="49"/>
    <x v="64"/>
  </r>
  <r>
    <x v="11"/>
    <n v="350"/>
    <x v="9"/>
    <x v="64"/>
  </r>
  <r>
    <x v="32"/>
    <n v="34250"/>
    <x v="50"/>
    <x v="65"/>
  </r>
  <r>
    <x v="5"/>
    <n v="3100"/>
    <x v="14"/>
    <x v="65"/>
  </r>
  <r>
    <x v="11"/>
    <n v="400"/>
    <x v="20"/>
    <x v="66"/>
  </r>
  <r>
    <x v="11"/>
    <n v="450"/>
    <x v="40"/>
    <x v="67"/>
  </r>
  <r>
    <x v="11"/>
    <n v="400"/>
    <x v="2"/>
    <x v="67"/>
  </r>
  <r>
    <x v="11"/>
    <n v="350"/>
    <x v="2"/>
    <x v="67"/>
  </r>
  <r>
    <x v="11"/>
    <n v="350"/>
    <x v="20"/>
    <x v="67"/>
  </r>
  <r>
    <x v="46"/>
    <n v="12250"/>
    <x v="51"/>
    <x v="68"/>
  </r>
  <r>
    <x v="11"/>
    <n v="400"/>
    <x v="20"/>
    <x v="68"/>
  </r>
  <r>
    <x v="11"/>
    <n v="250"/>
    <x v="13"/>
    <x v="68"/>
  </r>
  <r>
    <x v="45"/>
    <n v="58500"/>
    <x v="34"/>
    <x v="69"/>
  </r>
  <r>
    <x v="5"/>
    <n v="2800"/>
    <x v="6"/>
    <x v="69"/>
  </r>
  <r>
    <x v="5"/>
    <n v="2900"/>
    <x v="5"/>
    <x v="69"/>
  </r>
  <r>
    <x v="47"/>
    <n v="31000"/>
    <x v="52"/>
    <x v="70"/>
  </r>
  <r>
    <x v="11"/>
    <n v="350"/>
    <x v="10"/>
    <x v="70"/>
  </r>
  <r>
    <x v="11"/>
    <n v="400"/>
    <x v="10"/>
    <x v="70"/>
  </r>
  <r>
    <x v="5"/>
    <n v="2900"/>
    <x v="6"/>
    <x v="70"/>
  </r>
  <r>
    <x v="5"/>
    <n v="2900"/>
    <x v="5"/>
    <x v="70"/>
  </r>
  <r>
    <x v="31"/>
    <n v="28750"/>
    <x v="53"/>
    <x v="71"/>
  </r>
  <r>
    <x v="48"/>
    <n v="24500"/>
    <x v="46"/>
    <x v="71"/>
  </r>
  <r>
    <x v="11"/>
    <n v="350"/>
    <x v="11"/>
    <x v="71"/>
  </r>
  <r>
    <x v="11"/>
    <n v="350"/>
    <x v="2"/>
    <x v="71"/>
  </r>
  <r>
    <x v="11"/>
    <n v="350"/>
    <x v="22"/>
    <x v="71"/>
  </r>
  <r>
    <x v="11"/>
    <n v="400"/>
    <x v="10"/>
    <x v="71"/>
  </r>
  <r>
    <x v="5"/>
    <n v="2800"/>
    <x v="7"/>
    <x v="71"/>
  </r>
  <r>
    <x v="26"/>
    <n v="39000"/>
    <x v="54"/>
    <x v="72"/>
  </r>
  <r>
    <x v="11"/>
    <n v="350"/>
    <x v="11"/>
    <x v="72"/>
  </r>
  <r>
    <x v="11"/>
    <n v="350"/>
    <x v="11"/>
    <x v="72"/>
  </r>
  <r>
    <x v="11"/>
    <n v="400"/>
    <x v="20"/>
    <x v="72"/>
  </r>
  <r>
    <x v="11"/>
    <n v="350"/>
    <x v="9"/>
    <x v="72"/>
  </r>
  <r>
    <x v="11"/>
    <n v="400"/>
    <x v="2"/>
    <x v="72"/>
  </r>
  <r>
    <x v="5"/>
    <n v="2800"/>
    <x v="6"/>
    <x v="72"/>
  </r>
  <r>
    <x v="5"/>
    <n v="2800"/>
    <x v="6"/>
    <x v="72"/>
  </r>
  <r>
    <x v="49"/>
    <n v="400"/>
    <x v="2"/>
    <x v="73"/>
  </r>
  <r>
    <x v="11"/>
    <n v="400"/>
    <x v="20"/>
    <x v="73"/>
  </r>
  <r>
    <x v="11"/>
    <n v="400"/>
    <x v="20"/>
    <x v="73"/>
  </r>
  <r>
    <x v="5"/>
    <n v="2900"/>
    <x v="18"/>
    <x v="73"/>
  </r>
  <r>
    <x v="49"/>
    <n v="400"/>
    <x v="2"/>
    <x v="74"/>
  </r>
  <r>
    <x v="50"/>
    <n v="750"/>
    <x v="55"/>
    <x v="74"/>
  </r>
  <r>
    <x v="5"/>
    <n v="2800"/>
    <x v="6"/>
    <x v="74"/>
  </r>
  <r>
    <x v="49"/>
    <n v="400"/>
    <x v="20"/>
    <x v="75"/>
  </r>
  <r>
    <x v="11"/>
    <n v="350"/>
    <x v="9"/>
    <x v="76"/>
  </r>
  <r>
    <x v="11"/>
    <n v="350"/>
    <x v="9"/>
    <x v="76"/>
  </r>
  <r>
    <x v="11"/>
    <n v="350"/>
    <x v="20"/>
    <x v="76"/>
  </r>
  <r>
    <x v="11"/>
    <n v="400"/>
    <x v="9"/>
    <x v="76"/>
  </r>
  <r>
    <x v="51"/>
    <n v="400"/>
    <x v="22"/>
    <x v="77"/>
  </r>
  <r>
    <x v="50"/>
    <n v="500"/>
    <x v="20"/>
    <x v="77"/>
  </r>
  <r>
    <x v="11"/>
    <n v="350"/>
    <x v="11"/>
    <x v="77"/>
  </r>
  <r>
    <x v="11"/>
    <n v="400"/>
    <x v="10"/>
    <x v="77"/>
  </r>
  <r>
    <x v="51"/>
    <n v="400"/>
    <x v="2"/>
    <x v="78"/>
  </r>
  <r>
    <x v="52"/>
    <n v="600"/>
    <x v="0"/>
    <x v="78"/>
  </r>
  <r>
    <x v="53"/>
    <n v="151000"/>
    <x v="56"/>
    <x v="79"/>
  </r>
  <r>
    <x v="49"/>
    <n v="400"/>
    <x v="2"/>
    <x v="79"/>
  </r>
  <r>
    <x v="49"/>
    <n v="400"/>
    <x v="22"/>
    <x v="79"/>
  </r>
  <r>
    <x v="51"/>
    <n v="350"/>
    <x v="2"/>
    <x v="79"/>
  </r>
  <r>
    <x v="11"/>
    <n v="350"/>
    <x v="11"/>
    <x v="79"/>
  </r>
  <r>
    <x v="11"/>
    <n v="400"/>
    <x v="2"/>
    <x v="79"/>
  </r>
  <r>
    <x v="11"/>
    <n v="350"/>
    <x v="57"/>
    <x v="79"/>
  </r>
  <r>
    <x v="52"/>
    <n v="800"/>
    <x v="40"/>
    <x v="79"/>
  </r>
  <r>
    <x v="49"/>
    <n v="500"/>
    <x v="0"/>
    <x v="80"/>
  </r>
  <r>
    <x v="51"/>
    <n v="500"/>
    <x v="23"/>
    <x v="80"/>
  </r>
  <r>
    <x v="54"/>
    <n v="68000"/>
    <x v="58"/>
    <x v="81"/>
  </r>
  <r>
    <x v="52"/>
    <n v="700"/>
    <x v="0"/>
    <x v="81"/>
  </r>
  <r>
    <x v="51"/>
    <n v="400"/>
    <x v="22"/>
    <x v="82"/>
  </r>
  <r>
    <x v="51"/>
    <n v="500"/>
    <x v="24"/>
    <x v="82"/>
  </r>
  <r>
    <x v="11"/>
    <n v="350"/>
    <x v="2"/>
    <x v="82"/>
  </r>
  <r>
    <x v="55"/>
    <n v="24750"/>
    <x v="59"/>
    <x v="83"/>
  </r>
  <r>
    <x v="49"/>
    <n v="400"/>
    <x v="22"/>
    <x v="83"/>
  </r>
  <r>
    <x v="40"/>
    <n v="31750"/>
    <x v="52"/>
    <x v="84"/>
  </r>
  <r>
    <x v="50"/>
    <n v="750"/>
    <x v="60"/>
    <x v="84"/>
  </r>
  <r>
    <x v="11"/>
    <n v="400"/>
    <x v="2"/>
    <x v="84"/>
  </r>
  <r>
    <x v="11"/>
    <n v="400"/>
    <x v="2"/>
    <x v="84"/>
  </r>
  <r>
    <x v="5"/>
    <n v="2800"/>
    <x v="6"/>
    <x v="84"/>
  </r>
  <r>
    <x v="5"/>
    <n v="2800"/>
    <x v="6"/>
    <x v="84"/>
  </r>
  <r>
    <x v="5"/>
    <n v="2800"/>
    <x v="7"/>
    <x v="84"/>
  </r>
  <r>
    <x v="52"/>
    <n v="800"/>
    <x v="40"/>
    <x v="84"/>
  </r>
  <r>
    <x v="52"/>
    <n v="900"/>
    <x v="40"/>
    <x v="84"/>
  </r>
  <r>
    <x v="56"/>
    <n v="700"/>
    <x v="40"/>
    <x v="85"/>
  </r>
  <r>
    <x v="11"/>
    <n v="400"/>
    <x v="2"/>
    <x v="85"/>
  </r>
  <r>
    <x v="5"/>
    <n v="2800"/>
    <x v="6"/>
    <x v="85"/>
  </r>
  <r>
    <x v="57"/>
    <n v="40500"/>
    <x v="61"/>
    <x v="86"/>
  </r>
  <r>
    <x v="40"/>
    <n v="31750"/>
    <x v="52"/>
    <x v="86"/>
  </r>
  <r>
    <x v="49"/>
    <n v="350"/>
    <x v="20"/>
    <x v="86"/>
  </r>
  <r>
    <x v="5"/>
    <n v="2900"/>
    <x v="5"/>
    <x v="86"/>
  </r>
  <r>
    <x v="5"/>
    <n v="3000"/>
    <x v="12"/>
    <x v="86"/>
  </r>
  <r>
    <x v="5"/>
    <n v="3000"/>
    <x v="14"/>
    <x v="86"/>
  </r>
  <r>
    <x v="51"/>
    <n v="900"/>
    <x v="55"/>
    <x v="87"/>
  </r>
  <r>
    <x v="11"/>
    <n v="350"/>
    <x v="24"/>
    <x v="87"/>
  </r>
  <r>
    <x v="11"/>
    <n v="350"/>
    <x v="9"/>
    <x v="88"/>
  </r>
  <r>
    <x v="11"/>
    <n v="350"/>
    <x v="11"/>
    <x v="89"/>
  </r>
  <r>
    <x v="5"/>
    <n v="3000"/>
    <x v="18"/>
    <x v="89"/>
  </r>
  <r>
    <x v="58"/>
    <n v="45000"/>
    <x v="62"/>
    <x v="90"/>
  </r>
  <r>
    <x v="5"/>
    <n v="2800"/>
    <x v="7"/>
    <x v="91"/>
  </r>
  <r>
    <x v="25"/>
    <n v="27750"/>
    <x v="63"/>
    <x v="92"/>
  </r>
  <r>
    <x v="11"/>
    <n v="350"/>
    <x v="11"/>
    <x v="93"/>
  </r>
  <r>
    <x v="11"/>
    <n v="500"/>
    <x v="22"/>
    <x v="93"/>
  </r>
  <r>
    <x v="11"/>
    <n v="350"/>
    <x v="2"/>
    <x v="94"/>
  </r>
  <r>
    <x v="11"/>
    <n v="400"/>
    <x v="2"/>
    <x v="94"/>
  </r>
  <r>
    <x v="59"/>
    <n v="1900"/>
    <x v="64"/>
    <x v="95"/>
  </r>
  <r>
    <x v="60"/>
    <n v="1200"/>
    <x v="55"/>
    <x v="95"/>
  </r>
  <r>
    <x v="60"/>
    <n v="1300"/>
    <x v="65"/>
    <x v="95"/>
  </r>
  <r>
    <x v="61"/>
    <n v="1500"/>
    <x v="4"/>
    <x v="95"/>
  </r>
  <r>
    <x v="49"/>
    <n v="450"/>
    <x v="24"/>
    <x v="95"/>
  </r>
  <r>
    <x v="11"/>
    <n v="400"/>
    <x v="20"/>
    <x v="95"/>
  </r>
  <r>
    <x v="11"/>
    <n v="400"/>
    <x v="22"/>
    <x v="96"/>
  </r>
  <r>
    <x v="52"/>
    <n v="600"/>
    <x v="22"/>
    <x v="96"/>
  </r>
  <r>
    <x v="62"/>
    <n v="1900"/>
    <x v="64"/>
    <x v="97"/>
  </r>
  <r>
    <x v="63"/>
    <n v="12000"/>
    <x v="66"/>
    <x v="98"/>
  </r>
  <r>
    <x v="60"/>
    <n v="1300"/>
    <x v="65"/>
    <x v="98"/>
  </r>
  <r>
    <x v="60"/>
    <n v="1300"/>
    <x v="65"/>
    <x v="98"/>
  </r>
  <r>
    <x v="52"/>
    <n v="600"/>
    <x v="0"/>
    <x v="98"/>
  </r>
  <r>
    <x v="61"/>
    <n v="1600"/>
    <x v="67"/>
    <x v="99"/>
  </r>
  <r>
    <x v="49"/>
    <n v="500"/>
    <x v="0"/>
    <x v="99"/>
  </r>
  <r>
    <x v="5"/>
    <n v="2900"/>
    <x v="19"/>
    <x v="99"/>
  </r>
  <r>
    <x v="64"/>
    <n v="2900"/>
    <x v="6"/>
    <x v="100"/>
  </r>
  <r>
    <x v="49"/>
    <n v="350"/>
    <x v="2"/>
    <x v="101"/>
  </r>
  <r>
    <x v="5"/>
    <n v="2900"/>
    <x v="14"/>
    <x v="101"/>
  </r>
  <r>
    <x v="5"/>
    <n v="3000"/>
    <x v="5"/>
    <x v="101"/>
  </r>
  <r>
    <x v="52"/>
    <n v="600"/>
    <x v="24"/>
    <x v="101"/>
  </r>
  <r>
    <x v="49"/>
    <n v="650"/>
    <x v="23"/>
    <x v="102"/>
  </r>
  <r>
    <x v="11"/>
    <n v="400"/>
    <x v="2"/>
    <x v="102"/>
  </r>
  <r>
    <x v="65"/>
    <n v="950"/>
    <x v="68"/>
    <x v="103"/>
  </r>
  <r>
    <x v="65"/>
    <n v="1100"/>
    <x v="60"/>
    <x v="104"/>
  </r>
  <r>
    <x v="51"/>
    <n v="600"/>
    <x v="22"/>
    <x v="104"/>
  </r>
  <r>
    <x v="11"/>
    <n v="350"/>
    <x v="2"/>
    <x v="104"/>
  </r>
  <r>
    <x v="11"/>
    <n v="400"/>
    <x v="10"/>
    <x v="104"/>
  </r>
  <r>
    <x v="11"/>
    <n v="350"/>
    <x v="9"/>
    <x v="104"/>
  </r>
  <r>
    <x v="11"/>
    <n v="500"/>
    <x v="22"/>
    <x v="104"/>
  </r>
  <r>
    <x v="11"/>
    <n v="400"/>
    <x v="2"/>
    <x v="104"/>
  </r>
  <r>
    <x v="5"/>
    <n v="2800"/>
    <x v="5"/>
    <x v="104"/>
  </r>
  <r>
    <x v="64"/>
    <n v="2700"/>
    <x v="7"/>
    <x v="105"/>
  </r>
  <r>
    <x v="65"/>
    <n v="1100"/>
    <x v="60"/>
    <x v="105"/>
  </r>
  <r>
    <x v="11"/>
    <n v="450"/>
    <x v="9"/>
    <x v="105"/>
  </r>
  <r>
    <x v="11"/>
    <n v="400"/>
    <x v="22"/>
    <x v="106"/>
  </r>
  <r>
    <x v="11"/>
    <n v="350"/>
    <x v="20"/>
    <x v="106"/>
  </r>
  <r>
    <x v="11"/>
    <n v="450"/>
    <x v="2"/>
    <x v="106"/>
  </r>
  <r>
    <x v="5"/>
    <n v="2900"/>
    <x v="5"/>
    <x v="106"/>
  </r>
  <r>
    <x v="51"/>
    <n v="500"/>
    <x v="22"/>
    <x v="107"/>
  </r>
  <r>
    <x v="51"/>
    <n v="450"/>
    <x v="20"/>
    <x v="107"/>
  </r>
  <r>
    <x v="52"/>
    <n v="600"/>
    <x v="0"/>
    <x v="108"/>
  </r>
  <r>
    <x v="52"/>
    <n v="700"/>
    <x v="57"/>
    <x v="108"/>
  </r>
  <r>
    <x v="66"/>
    <n v="450"/>
    <x v="22"/>
    <x v="109"/>
  </r>
  <r>
    <x v="51"/>
    <n v="500"/>
    <x v="22"/>
    <x v="110"/>
  </r>
  <r>
    <x v="11"/>
    <n v="400"/>
    <x v="22"/>
    <x v="110"/>
  </r>
  <r>
    <x v="5"/>
    <n v="2800"/>
    <x v="6"/>
    <x v="110"/>
  </r>
  <r>
    <x v="67"/>
    <n v="450"/>
    <x v="2"/>
    <x v="110"/>
  </r>
  <r>
    <x v="5"/>
    <n v="2900"/>
    <x v="18"/>
    <x v="111"/>
  </r>
  <r>
    <x v="5"/>
    <n v="3000"/>
    <x v="12"/>
    <x v="111"/>
  </r>
  <r>
    <x v="51"/>
    <n v="450"/>
    <x v="22"/>
    <x v="112"/>
  </r>
  <r>
    <x v="51"/>
    <n v="400"/>
    <x v="2"/>
    <x v="113"/>
  </r>
  <r>
    <x v="51"/>
    <n v="400"/>
    <x v="22"/>
    <x v="113"/>
  </r>
  <r>
    <x v="5"/>
    <n v="2900"/>
    <x v="14"/>
    <x v="113"/>
  </r>
  <r>
    <x v="5"/>
    <n v="2900"/>
    <x v="14"/>
    <x v="113"/>
  </r>
  <r>
    <x v="67"/>
    <n v="400"/>
    <x v="2"/>
    <x v="113"/>
  </r>
  <r>
    <x v="5"/>
    <n v="3100"/>
    <x v="12"/>
    <x v="114"/>
  </r>
  <r>
    <x v="5"/>
    <n v="3100"/>
    <x v="19"/>
    <x v="115"/>
  </r>
  <r>
    <x v="51"/>
    <n v="500"/>
    <x v="23"/>
    <x v="116"/>
  </r>
  <r>
    <x v="68"/>
    <n v="1900"/>
    <x v="17"/>
    <x v="117"/>
  </r>
  <r>
    <x v="68"/>
    <n v="1900"/>
    <x v="17"/>
    <x v="117"/>
  </r>
  <r>
    <x v="69"/>
    <n v="900"/>
    <x v="55"/>
    <x v="117"/>
  </r>
  <r>
    <x v="51"/>
    <n v="550"/>
    <x v="24"/>
    <x v="118"/>
  </r>
  <r>
    <x v="65"/>
    <n v="1200"/>
    <x v="55"/>
    <x v="119"/>
  </r>
  <r>
    <x v="11"/>
    <n v="400"/>
    <x v="10"/>
    <x v="119"/>
  </r>
  <r>
    <x v="11"/>
    <n v="500"/>
    <x v="24"/>
    <x v="119"/>
  </r>
  <r>
    <x v="70"/>
    <n v="2100"/>
    <x v="69"/>
    <x v="120"/>
  </r>
  <r>
    <x v="5"/>
    <n v="3100"/>
    <x v="12"/>
    <x v="121"/>
  </r>
  <r>
    <x v="51"/>
    <n v="600"/>
    <x v="24"/>
    <x v="122"/>
  </r>
  <r>
    <x v="51"/>
    <n v="600"/>
    <x v="24"/>
    <x v="123"/>
  </r>
  <r>
    <x v="11"/>
    <n v="350"/>
    <x v="20"/>
    <x v="124"/>
  </r>
  <r>
    <x v="67"/>
    <n v="350"/>
    <x v="2"/>
    <x v="124"/>
  </r>
  <r>
    <x v="52"/>
    <n v="900"/>
    <x v="55"/>
    <x v="124"/>
  </r>
  <r>
    <x v="71"/>
    <n v="82500"/>
    <x v="70"/>
    <x v="125"/>
  </r>
  <r>
    <x v="54"/>
    <n v="72000"/>
    <x v="71"/>
    <x v="125"/>
  </r>
  <r>
    <x v="51"/>
    <n v="500"/>
    <x v="20"/>
    <x v="125"/>
  </r>
  <r>
    <x v="11"/>
    <n v="450"/>
    <x v="23"/>
    <x v="125"/>
  </r>
  <r>
    <x v="11"/>
    <n v="400"/>
    <x v="22"/>
    <x v="125"/>
  </r>
  <r>
    <x v="11"/>
    <n v="400"/>
    <x v="2"/>
    <x v="125"/>
  </r>
  <r>
    <x v="11"/>
    <n v="350"/>
    <x v="2"/>
    <x v="125"/>
  </r>
  <r>
    <x v="5"/>
    <n v="3100"/>
    <x v="14"/>
    <x v="125"/>
  </r>
  <r>
    <x v="52"/>
    <n v="600"/>
    <x v="22"/>
    <x v="125"/>
  </r>
  <r>
    <x v="52"/>
    <n v="500"/>
    <x v="20"/>
    <x v="126"/>
  </r>
  <r>
    <x v="52"/>
    <n v="800"/>
    <x v="0"/>
    <x v="126"/>
  </r>
  <r>
    <x v="51"/>
    <n v="500"/>
    <x v="24"/>
    <x v="127"/>
  </r>
  <r>
    <x v="51"/>
    <n v="500"/>
    <x v="22"/>
    <x v="127"/>
  </r>
  <r>
    <x v="51"/>
    <n v="500"/>
    <x v="22"/>
    <x v="127"/>
  </r>
  <r>
    <x v="11"/>
    <n v="450"/>
    <x v="9"/>
    <x v="128"/>
  </r>
  <r>
    <x v="51"/>
    <n v="450"/>
    <x v="22"/>
    <x v="129"/>
  </r>
  <r>
    <x v="51"/>
    <n v="600"/>
    <x v="22"/>
    <x v="129"/>
  </r>
  <r>
    <x v="11"/>
    <n v="350"/>
    <x v="11"/>
    <x v="129"/>
  </r>
  <r>
    <x v="65"/>
    <n v="1100"/>
    <x v="65"/>
    <x v="130"/>
  </r>
  <r>
    <x v="52"/>
    <n v="650"/>
    <x v="8"/>
    <x v="130"/>
  </r>
  <r>
    <x v="11"/>
    <n v="550"/>
    <x v="23"/>
    <x v="130"/>
  </r>
  <r>
    <x v="51"/>
    <n v="550"/>
    <x v="72"/>
    <x v="131"/>
  </r>
  <r>
    <x v="5"/>
    <n v="2900"/>
    <x v="6"/>
    <x v="131"/>
  </r>
  <r>
    <x v="5"/>
    <n v="3000"/>
    <x v="5"/>
    <x v="132"/>
  </r>
  <r>
    <x v="52"/>
    <n v="450"/>
    <x v="2"/>
    <x v="132"/>
  </r>
  <r>
    <x v="52"/>
    <n v="700"/>
    <x v="0"/>
    <x v="132"/>
  </r>
  <r>
    <x v="52"/>
    <n v="750"/>
    <x v="68"/>
    <x v="132"/>
  </r>
  <r>
    <x v="52"/>
    <n v="700"/>
    <x v="8"/>
    <x v="132"/>
  </r>
  <r>
    <x v="11"/>
    <n v="500"/>
    <x v="24"/>
    <x v="133"/>
  </r>
  <r>
    <x v="52"/>
    <n v="700"/>
    <x v="57"/>
    <x v="133"/>
  </r>
  <r>
    <x v="52"/>
    <n v="850"/>
    <x v="68"/>
    <x v="133"/>
  </r>
  <r>
    <x v="52"/>
    <n v="800"/>
    <x v="57"/>
    <x v="133"/>
  </r>
  <r>
    <x v="52"/>
    <n v="850"/>
    <x v="40"/>
    <x v="133"/>
  </r>
  <r>
    <x v="72"/>
    <m/>
    <x v="73"/>
    <x v="1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D7C57-124F-8A42-9CE3-BD2682575C34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4">
    <pivotField axis="axisRow" multipleItemSelectionAllowed="1" showAll="0">
      <items count="74">
        <item h="1" x="58"/>
        <item h="1" x="8"/>
        <item h="1" x="44"/>
        <item sd="0" x="50"/>
        <item h="1" x="20"/>
        <item h="1" x="0"/>
        <item h="1" x="27"/>
        <item sd="0" x="11"/>
        <item h="1" x="55"/>
        <item h="1" x="2"/>
        <item h="1" x="7"/>
        <item h="1" x="15"/>
        <item h="1" x="18"/>
        <item h="1" x="57"/>
        <item h="1" x="23"/>
        <item h="1" x="42"/>
        <item h="1" x="31"/>
        <item h="1" x="3"/>
        <item sd="0" x="51"/>
        <item sd="0" x="52"/>
        <item h="1" x="54"/>
        <item h="1" x="38"/>
        <item h="1" x="46"/>
        <item h="1" x="40"/>
        <item sd="0" x="49"/>
        <item h="1" x="47"/>
        <item sd="0" x="4"/>
        <item h="1" x="36"/>
        <item h="1" x="25"/>
        <item h="1" x="22"/>
        <item h="1" x="33"/>
        <item h="1" x="17"/>
        <item h="1" x="63"/>
        <item h="1" x="16"/>
        <item h="1" x="61"/>
        <item h="1" x="12"/>
        <item h="1" x="41"/>
        <item h="1" x="60"/>
        <item h="1" x="62"/>
        <item h="1" x="56"/>
        <item h="1" x="64"/>
        <item h="1" x="35"/>
        <item h="1" x="10"/>
        <item h="1" x="43"/>
        <item h="1" x="26"/>
        <item h="1" x="9"/>
        <item h="1" x="19"/>
        <item h="1" x="14"/>
        <item h="1" x="65"/>
        <item h="1" x="59"/>
        <item h="1" x="21"/>
        <item h="1" x="53"/>
        <item h="1" x="29"/>
        <item h="1" x="24"/>
        <item h="1" x="34"/>
        <item h="1" x="39"/>
        <item sd="0" x="5"/>
        <item h="1" x="28"/>
        <item h="1" x="45"/>
        <item h="1" x="48"/>
        <item h="1" x="30"/>
        <item h="1" x="6"/>
        <item h="1" x="13"/>
        <item h="1" x="37"/>
        <item h="1" x="32"/>
        <item h="1" x="1"/>
        <item h="1" x="66"/>
        <item h="1" x="67"/>
        <item h="1" x="68"/>
        <item h="1" x="69"/>
        <item h="1" x="70"/>
        <item h="1" x="71"/>
        <item h="1" x="72"/>
        <item t="default"/>
      </items>
    </pivotField>
    <pivotField showAll="0"/>
    <pivotField dataField="1" showAll="0"/>
    <pivotField axis="axisRow" numFmtId="164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</pivotFields>
  <rowFields count="2">
    <field x="0"/>
    <field x="3"/>
  </rowFields>
  <rowItems count="8">
    <i>
      <x v="3"/>
    </i>
    <i>
      <x v="7"/>
    </i>
    <i>
      <x v="18"/>
    </i>
    <i>
      <x v="19"/>
    </i>
    <i>
      <x v="24"/>
    </i>
    <i>
      <x v="26"/>
    </i>
    <i>
      <x v="5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_bid" fld="2" subtotal="count" baseField="0" baseItem="0"/>
    <dataField name="Sum of winner_bi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AD9C4-75D7-EE4C-84A7-C327D7939A9A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 rowPageCount="1" colPageCount="1"/>
  <pivotFields count="4">
    <pivotField axis="axisPage" multipleItemSelectionAllowed="1" showAll="0">
      <items count="74">
        <item h="1" x="58"/>
        <item h="1" x="8"/>
        <item h="1" x="44"/>
        <item x="50"/>
        <item h="1" x="69"/>
        <item h="1" x="68"/>
        <item h="1" x="20"/>
        <item h="1" x="0"/>
        <item h="1" x="27"/>
        <item x="11"/>
        <item h="1" x="55"/>
        <item h="1" x="2"/>
        <item h="1" x="7"/>
        <item h="1" x="15"/>
        <item h="1" x="18"/>
        <item h="1" x="57"/>
        <item h="1" x="23"/>
        <item x="66"/>
        <item h="1" x="42"/>
        <item h="1" x="31"/>
        <item h="1" x="3"/>
        <item x="51"/>
        <item x="52"/>
        <item h="1" x="54"/>
        <item h="1" x="38"/>
        <item h="1" x="46"/>
        <item h="1" x="40"/>
        <item x="49"/>
        <item h="1" x="47"/>
        <item x="4"/>
        <item h="1" x="36"/>
        <item h="1" x="25"/>
        <item h="1" x="22"/>
        <item h="1" x="33"/>
        <item h="1" x="17"/>
        <item h="1" x="63"/>
        <item h="1" x="16"/>
        <item h="1" x="61"/>
        <item h="1" x="12"/>
        <item h="1" x="41"/>
        <item h="1" x="60"/>
        <item h="1" x="62"/>
        <item h="1" x="56"/>
        <item h="1" x="64"/>
        <item h="1" x="35"/>
        <item h="1" x="10"/>
        <item h="1" x="43"/>
        <item h="1" x="26"/>
        <item h="1" x="9"/>
        <item h="1" x="19"/>
        <item h="1" x="14"/>
        <item h="1" x="65"/>
        <item h="1" x="59"/>
        <item h="1" x="21"/>
        <item h="1" x="53"/>
        <item h="1" x="29"/>
        <item h="1" x="70"/>
        <item h="1" x="24"/>
        <item h="1" x="34"/>
        <item h="1" x="39"/>
        <item h="1" x="71"/>
        <item x="5"/>
        <item x="67"/>
        <item h="1" x="28"/>
        <item h="1" x="45"/>
        <item h="1" x="48"/>
        <item h="1" x="30"/>
        <item h="1" x="6"/>
        <item h="1" x="13"/>
        <item h="1" x="37"/>
        <item h="1" x="32"/>
        <item h="1" x="1"/>
        <item h="1" x="72"/>
        <item t="default"/>
      </items>
    </pivotField>
    <pivotField showAll="0"/>
    <pivotField dataField="1" showAll="0">
      <items count="75">
        <item x="15"/>
        <item x="3"/>
        <item x="13"/>
        <item x="1"/>
        <item x="11"/>
        <item x="10"/>
        <item x="9"/>
        <item x="20"/>
        <item x="2"/>
        <item x="22"/>
        <item x="23"/>
        <item x="24"/>
        <item x="72"/>
        <item x="0"/>
        <item x="8"/>
        <item x="57"/>
        <item x="68"/>
        <item x="40"/>
        <item x="60"/>
        <item x="55"/>
        <item x="65"/>
        <item x="4"/>
        <item x="67"/>
        <item x="17"/>
        <item x="64"/>
        <item x="69"/>
        <item x="7"/>
        <item x="6"/>
        <item x="5"/>
        <item x="18"/>
        <item x="14"/>
        <item x="19"/>
        <item x="12"/>
        <item x="21"/>
        <item x="35"/>
        <item x="36"/>
        <item x="37"/>
        <item x="51"/>
        <item x="66"/>
        <item x="45"/>
        <item x="26"/>
        <item x="43"/>
        <item x="47"/>
        <item x="46"/>
        <item x="59"/>
        <item x="41"/>
        <item x="42"/>
        <item x="63"/>
        <item x="53"/>
        <item x="31"/>
        <item x="33"/>
        <item x="30"/>
        <item x="52"/>
        <item x="32"/>
        <item x="27"/>
        <item x="25"/>
        <item x="16"/>
        <item x="50"/>
        <item x="54"/>
        <item x="61"/>
        <item x="38"/>
        <item x="29"/>
        <item x="62"/>
        <item x="44"/>
        <item x="34"/>
        <item x="48"/>
        <item x="49"/>
        <item x="58"/>
        <item x="71"/>
        <item x="39"/>
        <item x="28"/>
        <item x="70"/>
        <item x="56"/>
        <item x="73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18">
    <i>
      <x v="321"/>
    </i>
    <i>
      <x v="322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winner_bid" fld="2" baseField="0" baseItem="0"/>
    <dataField name="Count of winner_bid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7"/>
  <sheetViews>
    <sheetView workbookViewId="0">
      <selection activeCell="C20" sqref="C20"/>
    </sheetView>
  </sheetViews>
  <sheetFormatPr baseColWidth="10" defaultRowHeight="16" x14ac:dyDescent="0.2"/>
  <cols>
    <col min="1" max="1" width="13" bestFit="1" customWidth="1"/>
    <col min="2" max="2" width="17.83203125" bestFit="1" customWidth="1"/>
    <col min="3" max="3" width="16.83203125" bestFit="1" customWidth="1"/>
  </cols>
  <sheetData>
    <row r="3" spans="1:8" x14ac:dyDescent="0.2">
      <c r="A3" s="3" t="s">
        <v>70</v>
      </c>
      <c r="B3" t="s">
        <v>88</v>
      </c>
      <c r="C3" t="s">
        <v>87</v>
      </c>
    </row>
    <row r="4" spans="1:8" x14ac:dyDescent="0.2">
      <c r="A4" s="4" t="s">
        <v>54</v>
      </c>
      <c r="B4" s="2">
        <v>3</v>
      </c>
      <c r="C4" s="2">
        <v>3000</v>
      </c>
    </row>
    <row r="5" spans="1:8" x14ac:dyDescent="0.2">
      <c r="A5" s="4" t="s">
        <v>15</v>
      </c>
      <c r="B5" s="2">
        <v>189</v>
      </c>
      <c r="C5" s="2">
        <v>91600</v>
      </c>
      <c r="E5">
        <f>189*150</f>
        <v>28350</v>
      </c>
      <c r="F5">
        <f>91600-E5</f>
        <v>63250</v>
      </c>
      <c r="G5" s="5">
        <f>F5/E5</f>
        <v>2.2310405643738975</v>
      </c>
      <c r="H5">
        <f>GETPIVOTDATA("Sum of winner_bid",$A$3,"name","CATALYST")/GETPIVOTDATA("Count of winner_bid",$A$3,"name","CATALYST")</f>
        <v>484.65608465608466</v>
      </c>
    </row>
    <row r="6" spans="1:8" x14ac:dyDescent="0.2">
      <c r="A6" s="4" t="s">
        <v>55</v>
      </c>
      <c r="B6" s="2">
        <v>25</v>
      </c>
      <c r="C6" s="2">
        <v>16100</v>
      </c>
      <c r="E6">
        <f>25*150</f>
        <v>3750</v>
      </c>
      <c r="F6">
        <f>16100-E6</f>
        <v>12350</v>
      </c>
      <c r="G6" s="5">
        <f>F6/E6</f>
        <v>3.2933333333333334</v>
      </c>
      <c r="H6">
        <f>16100/25</f>
        <v>644</v>
      </c>
    </row>
    <row r="7" spans="1:8" x14ac:dyDescent="0.2">
      <c r="A7" s="4" t="s">
        <v>56</v>
      </c>
      <c r="B7" s="2">
        <v>23</v>
      </c>
      <c r="C7" s="2">
        <v>19350</v>
      </c>
      <c r="E7">
        <f>23*250</f>
        <v>5750</v>
      </c>
      <c r="F7">
        <f>19350-E7</f>
        <v>13600</v>
      </c>
      <c r="G7" s="5">
        <f>F7/E7</f>
        <v>2.3652173913043479</v>
      </c>
      <c r="H7">
        <f>19350/23</f>
        <v>841.304347826087</v>
      </c>
    </row>
    <row r="8" spans="1:8" x14ac:dyDescent="0.2">
      <c r="A8" s="4" t="s">
        <v>53</v>
      </c>
      <c r="B8" s="2">
        <v>12</v>
      </c>
      <c r="C8" s="2">
        <v>7350</v>
      </c>
    </row>
    <row r="9" spans="1:8" x14ac:dyDescent="0.2">
      <c r="A9" s="4" t="s">
        <v>8</v>
      </c>
      <c r="B9" s="2">
        <v>1</v>
      </c>
      <c r="C9" s="2">
        <v>1600</v>
      </c>
    </row>
    <row r="10" spans="1:8" x14ac:dyDescent="0.2">
      <c r="A10" s="4" t="s">
        <v>9</v>
      </c>
      <c r="B10" s="2">
        <v>61</v>
      </c>
      <c r="C10" s="2">
        <v>186300</v>
      </c>
      <c r="E10">
        <f>61*2200</f>
        <v>134200</v>
      </c>
      <c r="F10">
        <f>186300-E10</f>
        <v>52100</v>
      </c>
      <c r="G10" s="5">
        <f>F10/E10</f>
        <v>0.38822652757078985</v>
      </c>
      <c r="H10">
        <f>186300/61</f>
        <v>3054.0983606557379</v>
      </c>
    </row>
    <row r="11" spans="1:8" x14ac:dyDescent="0.2">
      <c r="A11" s="4" t="s">
        <v>71</v>
      </c>
      <c r="B11" s="2">
        <v>314</v>
      </c>
      <c r="C11" s="2">
        <v>325300</v>
      </c>
    </row>
    <row r="22" spans="6:6" x14ac:dyDescent="0.2">
      <c r="F22">
        <f>6650/10</f>
        <v>665</v>
      </c>
    </row>
    <row r="36" spans="5:6" x14ac:dyDescent="0.2">
      <c r="E36">
        <f>2200*50</f>
        <v>110000</v>
      </c>
      <c r="F36">
        <f>151000-E36</f>
        <v>41000</v>
      </c>
    </row>
    <row r="37" spans="5:6" x14ac:dyDescent="0.2">
      <c r="F37">
        <f>151000/50</f>
        <v>3020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E4A6-0BDB-C64A-8656-7818551ED589}">
  <dimension ref="A1:C21"/>
  <sheetViews>
    <sheetView tabSelected="1" workbookViewId="0">
      <selection activeCell="E17" sqref="E17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.83203125" bestFit="1" customWidth="1"/>
    <col min="4" max="4" width="13.1640625" bestFit="1" customWidth="1"/>
  </cols>
  <sheetData>
    <row r="1" spans="1:3" x14ac:dyDescent="0.2">
      <c r="A1" s="3" t="s">
        <v>0</v>
      </c>
      <c r="B1" t="s">
        <v>98</v>
      </c>
    </row>
    <row r="3" spans="1:3" x14ac:dyDescent="0.2">
      <c r="A3" s="3" t="s">
        <v>70</v>
      </c>
      <c r="B3" t="s">
        <v>87</v>
      </c>
      <c r="C3" t="s">
        <v>97</v>
      </c>
    </row>
    <row r="4" spans="1:3" x14ac:dyDescent="0.2">
      <c r="A4" s="4" t="s">
        <v>72</v>
      </c>
      <c r="B4" s="2">
        <v>13200</v>
      </c>
      <c r="C4" s="2">
        <v>5</v>
      </c>
    </row>
    <row r="5" spans="1:3" x14ac:dyDescent="0.2">
      <c r="A5" s="4" t="s">
        <v>73</v>
      </c>
      <c r="B5" s="2">
        <v>14700</v>
      </c>
      <c r="C5" s="2">
        <v>5</v>
      </c>
    </row>
    <row r="6" spans="1:3" x14ac:dyDescent="0.2">
      <c r="A6" s="4" t="s">
        <v>74</v>
      </c>
      <c r="B6" s="2">
        <v>22100</v>
      </c>
      <c r="C6" s="2">
        <v>22</v>
      </c>
    </row>
    <row r="7" spans="1:3" x14ac:dyDescent="0.2">
      <c r="A7" s="4" t="s">
        <v>75</v>
      </c>
      <c r="B7" s="2">
        <v>22700</v>
      </c>
      <c r="C7" s="2">
        <v>23</v>
      </c>
    </row>
    <row r="8" spans="1:3" x14ac:dyDescent="0.2">
      <c r="A8" s="4" t="s">
        <v>76</v>
      </c>
      <c r="B8" s="2">
        <v>10950</v>
      </c>
      <c r="C8" s="2">
        <v>23</v>
      </c>
    </row>
    <row r="9" spans="1:3" x14ac:dyDescent="0.2">
      <c r="A9" s="4" t="s">
        <v>77</v>
      </c>
      <c r="B9" s="2">
        <v>13600</v>
      </c>
      <c r="C9" s="2">
        <v>21</v>
      </c>
    </row>
    <row r="10" spans="1:3" x14ac:dyDescent="0.2">
      <c r="A10" s="4" t="s">
        <v>78</v>
      </c>
      <c r="B10" s="2">
        <v>9000</v>
      </c>
      <c r="C10" s="2">
        <v>19</v>
      </c>
    </row>
    <row r="11" spans="1:3" x14ac:dyDescent="0.2">
      <c r="A11" s="4" t="s">
        <v>79</v>
      </c>
      <c r="B11" s="2">
        <v>21300</v>
      </c>
      <c r="C11" s="2">
        <v>21</v>
      </c>
    </row>
    <row r="12" spans="1:3" x14ac:dyDescent="0.2">
      <c r="A12" s="4" t="s">
        <v>80</v>
      </c>
      <c r="B12" s="2">
        <v>11100</v>
      </c>
      <c r="C12" s="2">
        <v>12</v>
      </c>
    </row>
    <row r="13" spans="1:3" x14ac:dyDescent="0.2">
      <c r="A13" s="4" t="s">
        <v>81</v>
      </c>
      <c r="B13" s="2">
        <v>7500</v>
      </c>
      <c r="C13" s="2">
        <v>9</v>
      </c>
    </row>
    <row r="14" spans="1:3" x14ac:dyDescent="0.2">
      <c r="A14" s="4" t="s">
        <v>82</v>
      </c>
      <c r="B14" s="2">
        <v>37050</v>
      </c>
      <c r="C14" s="2">
        <v>30</v>
      </c>
    </row>
    <row r="15" spans="1:3" x14ac:dyDescent="0.2">
      <c r="A15" s="4" t="s">
        <v>83</v>
      </c>
      <c r="B15" s="2">
        <v>25300</v>
      </c>
      <c r="C15" s="2">
        <v>28</v>
      </c>
    </row>
    <row r="16" spans="1:3" x14ac:dyDescent="0.2">
      <c r="A16" s="4" t="s">
        <v>84</v>
      </c>
      <c r="B16" s="2">
        <v>22350</v>
      </c>
      <c r="C16" s="2">
        <v>12</v>
      </c>
    </row>
    <row r="17" spans="1:3" x14ac:dyDescent="0.2">
      <c r="A17" s="4" t="s">
        <v>85</v>
      </c>
      <c r="B17" s="2">
        <v>18000</v>
      </c>
      <c r="C17" s="2">
        <v>17</v>
      </c>
    </row>
    <row r="18" spans="1:3" x14ac:dyDescent="0.2">
      <c r="A18" s="4" t="s">
        <v>86</v>
      </c>
      <c r="B18" s="2">
        <v>14650</v>
      </c>
      <c r="C18" s="2">
        <v>17</v>
      </c>
    </row>
    <row r="19" spans="1:3" x14ac:dyDescent="0.2">
      <c r="A19" s="4" t="s">
        <v>95</v>
      </c>
      <c r="B19" s="2">
        <v>36450</v>
      </c>
      <c r="C19" s="2">
        <v>24</v>
      </c>
    </row>
    <row r="20" spans="1:3" x14ac:dyDescent="0.2">
      <c r="A20" s="4" t="s">
        <v>96</v>
      </c>
      <c r="B20" s="2">
        <v>27600</v>
      </c>
      <c r="C20" s="2">
        <v>30</v>
      </c>
    </row>
    <row r="21" spans="1:3" x14ac:dyDescent="0.2">
      <c r="A21" s="4" t="s">
        <v>71</v>
      </c>
      <c r="B21" s="2">
        <v>327550</v>
      </c>
      <c r="C21" s="2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9"/>
  <sheetViews>
    <sheetView topLeftCell="A291" workbookViewId="0">
      <selection activeCell="A291" sqref="A1:D1048576"/>
    </sheetView>
  </sheetViews>
  <sheetFormatPr baseColWidth="10" defaultRowHeight="16" x14ac:dyDescent="0.2"/>
  <cols>
    <col min="3" max="3" width="10.83203125" customWidth="1"/>
    <col min="4" max="4" width="13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C2">
        <v>800</v>
      </c>
      <c r="D2" s="1">
        <v>44151.841666666667</v>
      </c>
    </row>
    <row r="3" spans="1:4" x14ac:dyDescent="0.2">
      <c r="A3" t="s">
        <v>5</v>
      </c>
      <c r="C3">
        <v>300</v>
      </c>
      <c r="D3" s="1">
        <v>44151.841666666667</v>
      </c>
    </row>
    <row r="4" spans="1:4" x14ac:dyDescent="0.2">
      <c r="A4" t="s">
        <v>6</v>
      </c>
      <c r="C4">
        <v>550</v>
      </c>
      <c r="D4" s="1">
        <v>44151.841666666667</v>
      </c>
    </row>
    <row r="5" spans="1:4" x14ac:dyDescent="0.2">
      <c r="A5" t="s">
        <v>7</v>
      </c>
      <c r="C5">
        <v>200</v>
      </c>
      <c r="D5" s="1">
        <v>44151.841666666667</v>
      </c>
    </row>
    <row r="6" spans="1:4" x14ac:dyDescent="0.2">
      <c r="A6" t="s">
        <v>8</v>
      </c>
      <c r="C6">
        <v>1600</v>
      </c>
      <c r="D6" s="1">
        <v>44151.841666666667</v>
      </c>
    </row>
    <row r="7" spans="1:4" x14ac:dyDescent="0.2">
      <c r="A7" t="s">
        <v>9</v>
      </c>
      <c r="C7">
        <v>3000</v>
      </c>
      <c r="D7" s="1">
        <v>44151.841666666667</v>
      </c>
    </row>
    <row r="8" spans="1:4" x14ac:dyDescent="0.2">
      <c r="A8" t="s">
        <v>9</v>
      </c>
      <c r="C8">
        <v>2900</v>
      </c>
      <c r="D8" s="1">
        <v>44151.841666666667</v>
      </c>
    </row>
    <row r="9" spans="1:4" x14ac:dyDescent="0.2">
      <c r="A9" t="s">
        <v>9</v>
      </c>
      <c r="C9">
        <v>2900</v>
      </c>
      <c r="D9" s="1">
        <v>44151.841666666667</v>
      </c>
    </row>
    <row r="10" spans="1:4" x14ac:dyDescent="0.2">
      <c r="A10" t="s">
        <v>9</v>
      </c>
      <c r="C10">
        <v>2800</v>
      </c>
      <c r="D10" s="1">
        <v>44151.841666666667</v>
      </c>
    </row>
    <row r="11" spans="1:4" x14ac:dyDescent="0.2">
      <c r="A11" t="s">
        <v>10</v>
      </c>
      <c r="C11">
        <v>300</v>
      </c>
      <c r="D11" s="1">
        <v>44152.560416666667</v>
      </c>
    </row>
    <row r="12" spans="1:4" x14ac:dyDescent="0.2">
      <c r="A12" t="s">
        <v>9</v>
      </c>
      <c r="C12">
        <v>3000</v>
      </c>
      <c r="D12" s="1">
        <v>44152.560416666667</v>
      </c>
    </row>
    <row r="13" spans="1:4" x14ac:dyDescent="0.2">
      <c r="A13" t="s">
        <v>9</v>
      </c>
      <c r="C13">
        <v>2900</v>
      </c>
      <c r="D13" s="1">
        <v>44152.560416666667</v>
      </c>
    </row>
    <row r="14" spans="1:4" x14ac:dyDescent="0.2">
      <c r="A14" t="s">
        <v>9</v>
      </c>
      <c r="C14">
        <v>3000</v>
      </c>
      <c r="D14" s="1">
        <v>44152.560416666667</v>
      </c>
    </row>
    <row r="15" spans="1:4" x14ac:dyDescent="0.2">
      <c r="A15" t="s">
        <v>9</v>
      </c>
      <c r="C15">
        <v>2900</v>
      </c>
      <c r="D15" s="1">
        <v>44152.560416666667</v>
      </c>
    </row>
    <row r="16" spans="1:4" x14ac:dyDescent="0.2">
      <c r="A16" t="s">
        <v>9</v>
      </c>
      <c r="C16">
        <v>2900</v>
      </c>
      <c r="D16" s="1">
        <v>44152.560416666667</v>
      </c>
    </row>
    <row r="17" spans="1:4" x14ac:dyDescent="0.2">
      <c r="A17" t="s">
        <v>11</v>
      </c>
      <c r="C17">
        <v>850</v>
      </c>
      <c r="D17" s="1">
        <v>44152.660416666666</v>
      </c>
    </row>
    <row r="18" spans="1:4" x14ac:dyDescent="0.2">
      <c r="A18" t="s">
        <v>12</v>
      </c>
      <c r="C18">
        <v>300</v>
      </c>
      <c r="D18" s="1">
        <v>44155.092361111114</v>
      </c>
    </row>
    <row r="19" spans="1:4" x14ac:dyDescent="0.2">
      <c r="A19" t="s">
        <v>13</v>
      </c>
      <c r="B19">
        <v>300</v>
      </c>
      <c r="C19">
        <v>450</v>
      </c>
      <c r="D19" s="1">
        <v>44155.40179398148</v>
      </c>
    </row>
    <row r="20" spans="1:4" x14ac:dyDescent="0.2">
      <c r="A20" t="s">
        <v>14</v>
      </c>
      <c r="B20">
        <v>350</v>
      </c>
      <c r="C20">
        <v>400</v>
      </c>
      <c r="D20" s="1">
        <v>44155.40179398148</v>
      </c>
    </row>
    <row r="21" spans="1:4" x14ac:dyDescent="0.2">
      <c r="A21" t="s">
        <v>15</v>
      </c>
      <c r="B21">
        <v>350</v>
      </c>
      <c r="C21">
        <v>400</v>
      </c>
      <c r="D21" s="1">
        <v>44155.513194444444</v>
      </c>
    </row>
    <row r="22" spans="1:4" x14ac:dyDescent="0.2">
      <c r="A22" t="s">
        <v>15</v>
      </c>
      <c r="B22">
        <v>300</v>
      </c>
      <c r="C22">
        <v>350</v>
      </c>
      <c r="D22" s="1">
        <v>44155.513194444444</v>
      </c>
    </row>
    <row r="23" spans="1:4" x14ac:dyDescent="0.2">
      <c r="A23" t="s">
        <v>15</v>
      </c>
      <c r="B23">
        <v>300</v>
      </c>
      <c r="C23">
        <v>400</v>
      </c>
      <c r="D23" s="1">
        <v>44155.513194444444</v>
      </c>
    </row>
    <row r="24" spans="1:4" x14ac:dyDescent="0.2">
      <c r="A24" t="s">
        <v>15</v>
      </c>
      <c r="B24">
        <v>300</v>
      </c>
      <c r="C24">
        <v>350</v>
      </c>
      <c r="D24" s="1">
        <v>44155.513194444444</v>
      </c>
    </row>
    <row r="25" spans="1:4" x14ac:dyDescent="0.2">
      <c r="A25" t="s">
        <v>15</v>
      </c>
      <c r="B25">
        <v>300</v>
      </c>
      <c r="C25">
        <v>350</v>
      </c>
      <c r="D25" s="1">
        <v>44155.54142361111</v>
      </c>
    </row>
    <row r="26" spans="1:4" x14ac:dyDescent="0.2">
      <c r="A26" t="s">
        <v>15</v>
      </c>
      <c r="B26">
        <v>300</v>
      </c>
      <c r="C26">
        <v>400</v>
      </c>
      <c r="D26" s="1">
        <v>44155.54142361111</v>
      </c>
    </row>
    <row r="27" spans="1:4" x14ac:dyDescent="0.2">
      <c r="A27" t="s">
        <v>16</v>
      </c>
      <c r="B27">
        <v>150</v>
      </c>
      <c r="C27">
        <v>200</v>
      </c>
      <c r="D27" s="1">
        <v>44155.599421296298</v>
      </c>
    </row>
    <row r="28" spans="1:4" x14ac:dyDescent="0.2">
      <c r="A28" t="s">
        <v>15</v>
      </c>
      <c r="B28">
        <v>350</v>
      </c>
      <c r="C28">
        <v>400</v>
      </c>
      <c r="D28" s="1">
        <v>44155.599421296298</v>
      </c>
    </row>
    <row r="29" spans="1:4" x14ac:dyDescent="0.2">
      <c r="A29" t="s">
        <v>15</v>
      </c>
      <c r="B29">
        <v>300</v>
      </c>
      <c r="C29">
        <v>350</v>
      </c>
      <c r="D29" s="1">
        <v>44155.599421296298</v>
      </c>
    </row>
    <row r="30" spans="1:4" x14ac:dyDescent="0.2">
      <c r="A30" t="s">
        <v>15</v>
      </c>
      <c r="B30">
        <v>300</v>
      </c>
      <c r="C30">
        <v>350</v>
      </c>
      <c r="D30" s="1">
        <v>44155.599421296298</v>
      </c>
    </row>
    <row r="31" spans="1:4" x14ac:dyDescent="0.2">
      <c r="A31" t="s">
        <v>15</v>
      </c>
      <c r="B31">
        <v>300</v>
      </c>
      <c r="C31">
        <v>350</v>
      </c>
      <c r="D31" s="1">
        <v>44155.599421296298</v>
      </c>
    </row>
    <row r="32" spans="1:4" x14ac:dyDescent="0.2">
      <c r="A32" t="s">
        <v>15</v>
      </c>
      <c r="B32">
        <v>400</v>
      </c>
      <c r="C32">
        <v>400</v>
      </c>
      <c r="D32" s="1">
        <v>44155.599421296298</v>
      </c>
    </row>
    <row r="33" spans="1:4" x14ac:dyDescent="0.2">
      <c r="A33" t="s">
        <v>15</v>
      </c>
      <c r="B33">
        <v>400</v>
      </c>
      <c r="C33">
        <v>450</v>
      </c>
      <c r="D33" s="1">
        <v>44155.599421296298</v>
      </c>
    </row>
    <row r="34" spans="1:4" x14ac:dyDescent="0.2">
      <c r="A34" t="s">
        <v>9</v>
      </c>
      <c r="B34">
        <v>2900</v>
      </c>
      <c r="C34">
        <v>3000</v>
      </c>
      <c r="D34" s="1">
        <v>44155.599421296298</v>
      </c>
    </row>
    <row r="35" spans="1:4" x14ac:dyDescent="0.2">
      <c r="A35" t="s">
        <v>9</v>
      </c>
      <c r="B35">
        <v>3500</v>
      </c>
      <c r="C35">
        <v>3500</v>
      </c>
      <c r="D35" s="1">
        <v>44155.599421296298</v>
      </c>
    </row>
    <row r="36" spans="1:4" x14ac:dyDescent="0.2">
      <c r="A36" t="s">
        <v>17</v>
      </c>
      <c r="B36">
        <v>250</v>
      </c>
      <c r="C36">
        <v>250</v>
      </c>
      <c r="D36" s="1">
        <v>44155.644803240742</v>
      </c>
    </row>
    <row r="37" spans="1:4" x14ac:dyDescent="0.2">
      <c r="A37" t="s">
        <v>15</v>
      </c>
      <c r="B37">
        <v>350</v>
      </c>
      <c r="C37">
        <v>400</v>
      </c>
      <c r="D37" s="1">
        <v>44155.644803240742</v>
      </c>
    </row>
    <row r="38" spans="1:4" x14ac:dyDescent="0.2">
      <c r="A38" t="s">
        <v>15</v>
      </c>
      <c r="B38">
        <v>350</v>
      </c>
      <c r="C38">
        <v>400</v>
      </c>
      <c r="D38" s="1">
        <v>44155.733981481484</v>
      </c>
    </row>
    <row r="39" spans="1:4" x14ac:dyDescent="0.2">
      <c r="A39" t="s">
        <v>9</v>
      </c>
      <c r="B39">
        <v>2900</v>
      </c>
      <c r="C39">
        <v>3200</v>
      </c>
      <c r="D39" s="1">
        <v>44155.733981481484</v>
      </c>
    </row>
    <row r="40" spans="1:4" x14ac:dyDescent="0.2">
      <c r="A40" t="s">
        <v>9</v>
      </c>
      <c r="B40">
        <v>2900</v>
      </c>
      <c r="C40">
        <v>2900</v>
      </c>
      <c r="D40" s="1">
        <v>44155.733981481484</v>
      </c>
    </row>
    <row r="41" spans="1:4" x14ac:dyDescent="0.2">
      <c r="A41" t="s">
        <v>18</v>
      </c>
      <c r="B41">
        <v>150</v>
      </c>
      <c r="C41">
        <v>150</v>
      </c>
      <c r="D41" s="1">
        <v>44155.879004629627</v>
      </c>
    </row>
    <row r="42" spans="1:4" x14ac:dyDescent="0.2">
      <c r="A42" t="s">
        <v>15</v>
      </c>
      <c r="B42">
        <v>350</v>
      </c>
      <c r="C42">
        <v>400</v>
      </c>
      <c r="D42" s="1">
        <v>44155.879004629627</v>
      </c>
    </row>
    <row r="43" spans="1:4" x14ac:dyDescent="0.2">
      <c r="A43" t="s">
        <v>19</v>
      </c>
      <c r="B43">
        <v>150</v>
      </c>
      <c r="C43">
        <v>150</v>
      </c>
      <c r="D43" s="1">
        <v>44155.993078703701</v>
      </c>
    </row>
    <row r="44" spans="1:4" x14ac:dyDescent="0.2">
      <c r="A44" t="s">
        <v>15</v>
      </c>
      <c r="B44">
        <v>300</v>
      </c>
      <c r="C44">
        <v>350</v>
      </c>
      <c r="D44" s="1">
        <v>44155.993078703701</v>
      </c>
    </row>
    <row r="45" spans="1:4" x14ac:dyDescent="0.2">
      <c r="A45" t="s">
        <v>15</v>
      </c>
      <c r="B45">
        <v>300</v>
      </c>
      <c r="C45">
        <v>400</v>
      </c>
      <c r="D45" s="1">
        <v>44155.993078703701</v>
      </c>
    </row>
    <row r="46" spans="1:4" x14ac:dyDescent="0.2">
      <c r="A46" t="s">
        <v>9</v>
      </c>
      <c r="B46">
        <v>2900</v>
      </c>
      <c r="C46">
        <v>3000</v>
      </c>
      <c r="D46" s="1">
        <v>44155.993078703701</v>
      </c>
    </row>
    <row r="47" spans="1:4" x14ac:dyDescent="0.2">
      <c r="A47" t="s">
        <v>20</v>
      </c>
      <c r="B47">
        <v>38500</v>
      </c>
      <c r="C47">
        <v>38500</v>
      </c>
      <c r="D47" s="1">
        <v>44156.529270833336</v>
      </c>
    </row>
    <row r="48" spans="1:4" x14ac:dyDescent="0.2">
      <c r="A48" t="s">
        <v>21</v>
      </c>
      <c r="B48">
        <v>350</v>
      </c>
      <c r="C48">
        <v>400</v>
      </c>
      <c r="D48" s="1">
        <v>44156.529270833336</v>
      </c>
    </row>
    <row r="49" spans="1:4" x14ac:dyDescent="0.2">
      <c r="A49" t="s">
        <v>22</v>
      </c>
      <c r="B49">
        <v>350</v>
      </c>
      <c r="C49">
        <v>2000</v>
      </c>
      <c r="D49" s="1">
        <v>44156.529270833336</v>
      </c>
    </row>
    <row r="50" spans="1:4" x14ac:dyDescent="0.2">
      <c r="A50" t="s">
        <v>15</v>
      </c>
      <c r="B50">
        <v>300</v>
      </c>
      <c r="C50">
        <v>350</v>
      </c>
      <c r="D50" s="1">
        <v>44156.529270833336</v>
      </c>
    </row>
    <row r="51" spans="1:4" x14ac:dyDescent="0.2">
      <c r="A51" t="s">
        <v>15</v>
      </c>
      <c r="B51">
        <v>350</v>
      </c>
      <c r="C51">
        <v>400</v>
      </c>
      <c r="D51" s="1">
        <v>44156.529270833336</v>
      </c>
    </row>
    <row r="52" spans="1:4" x14ac:dyDescent="0.2">
      <c r="A52" t="s">
        <v>15</v>
      </c>
      <c r="B52">
        <v>300</v>
      </c>
      <c r="C52">
        <v>400</v>
      </c>
      <c r="D52" s="1">
        <v>44156.529270833336</v>
      </c>
    </row>
    <row r="53" spans="1:4" x14ac:dyDescent="0.2">
      <c r="A53" t="s">
        <v>15</v>
      </c>
      <c r="B53">
        <v>350</v>
      </c>
      <c r="C53">
        <v>400</v>
      </c>
      <c r="D53" s="1">
        <v>44156.529270833336</v>
      </c>
    </row>
    <row r="54" spans="1:4" x14ac:dyDescent="0.2">
      <c r="A54" t="s">
        <v>9</v>
      </c>
      <c r="B54">
        <v>2900</v>
      </c>
      <c r="C54">
        <v>3000</v>
      </c>
      <c r="D54" s="1">
        <v>44156.529270833336</v>
      </c>
    </row>
    <row r="55" spans="1:4" x14ac:dyDescent="0.2">
      <c r="A55" t="s">
        <v>9</v>
      </c>
      <c r="B55">
        <v>2900</v>
      </c>
      <c r="C55">
        <v>3100</v>
      </c>
      <c r="D55" s="1">
        <v>44156.529270833336</v>
      </c>
    </row>
    <row r="56" spans="1:4" x14ac:dyDescent="0.2">
      <c r="A56" t="s">
        <v>9</v>
      </c>
      <c r="B56">
        <v>2900</v>
      </c>
      <c r="C56">
        <v>3200</v>
      </c>
      <c r="D56" s="1">
        <v>44156.529270833336</v>
      </c>
    </row>
    <row r="57" spans="1:4" x14ac:dyDescent="0.2">
      <c r="A57" t="s">
        <v>9</v>
      </c>
      <c r="B57">
        <v>2900</v>
      </c>
      <c r="C57">
        <v>3000</v>
      </c>
      <c r="D57" s="1">
        <v>44156.529270833336</v>
      </c>
    </row>
    <row r="58" spans="1:4" x14ac:dyDescent="0.2">
      <c r="A58" t="s">
        <v>9</v>
      </c>
      <c r="B58">
        <v>3100</v>
      </c>
      <c r="C58">
        <v>3300</v>
      </c>
      <c r="D58" s="1">
        <v>44156.529270833336</v>
      </c>
    </row>
    <row r="59" spans="1:4" x14ac:dyDescent="0.2">
      <c r="A59" t="s">
        <v>23</v>
      </c>
      <c r="B59">
        <v>400</v>
      </c>
      <c r="C59">
        <v>3000</v>
      </c>
      <c r="D59" s="1">
        <v>44156.653807870367</v>
      </c>
    </row>
    <row r="60" spans="1:4" x14ac:dyDescent="0.2">
      <c r="A60" t="s">
        <v>24</v>
      </c>
      <c r="B60">
        <v>350</v>
      </c>
      <c r="C60">
        <v>350</v>
      </c>
      <c r="D60" s="1">
        <v>44156.653807870367</v>
      </c>
    </row>
    <row r="61" spans="1:4" x14ac:dyDescent="0.2">
      <c r="A61" t="s">
        <v>25</v>
      </c>
      <c r="B61">
        <v>150</v>
      </c>
      <c r="C61">
        <v>150</v>
      </c>
      <c r="D61" s="1">
        <v>44156.653807870367</v>
      </c>
    </row>
    <row r="62" spans="1:4" x14ac:dyDescent="0.2">
      <c r="A62" t="s">
        <v>15</v>
      </c>
      <c r="B62">
        <v>300</v>
      </c>
      <c r="C62">
        <v>400</v>
      </c>
      <c r="D62" s="1">
        <v>44156.653807870367</v>
      </c>
    </row>
    <row r="63" spans="1:4" x14ac:dyDescent="0.2">
      <c r="A63" t="s">
        <v>15</v>
      </c>
      <c r="B63">
        <v>350</v>
      </c>
      <c r="C63">
        <v>400</v>
      </c>
      <c r="D63" s="1">
        <v>44156.653807870367</v>
      </c>
    </row>
    <row r="64" spans="1:4" x14ac:dyDescent="0.2">
      <c r="A64" t="s">
        <v>15</v>
      </c>
      <c r="B64">
        <v>350</v>
      </c>
      <c r="C64">
        <v>400</v>
      </c>
      <c r="D64" s="1">
        <v>44156.653807870367</v>
      </c>
    </row>
    <row r="65" spans="1:4" x14ac:dyDescent="0.2">
      <c r="A65" t="s">
        <v>15</v>
      </c>
      <c r="B65">
        <v>300</v>
      </c>
      <c r="C65">
        <v>350</v>
      </c>
      <c r="D65" s="1">
        <v>44156.653807870367</v>
      </c>
    </row>
    <row r="66" spans="1:4" x14ac:dyDescent="0.2">
      <c r="A66" t="s">
        <v>15</v>
      </c>
      <c r="B66">
        <v>350</v>
      </c>
      <c r="C66">
        <v>400</v>
      </c>
      <c r="D66" s="1">
        <v>44156.653807870367</v>
      </c>
    </row>
    <row r="67" spans="1:4" x14ac:dyDescent="0.2">
      <c r="A67" t="s">
        <v>15</v>
      </c>
      <c r="B67">
        <v>300</v>
      </c>
      <c r="C67">
        <v>350</v>
      </c>
      <c r="D67" s="1">
        <v>44156.653807870367</v>
      </c>
    </row>
    <row r="68" spans="1:4" x14ac:dyDescent="0.2">
      <c r="A68" t="s">
        <v>15</v>
      </c>
      <c r="B68">
        <v>400</v>
      </c>
      <c r="C68">
        <v>450</v>
      </c>
      <c r="D68" s="1">
        <v>44156.653807870367</v>
      </c>
    </row>
    <row r="69" spans="1:4" x14ac:dyDescent="0.2">
      <c r="A69" t="s">
        <v>15</v>
      </c>
      <c r="B69">
        <v>400</v>
      </c>
      <c r="C69">
        <v>450</v>
      </c>
      <c r="D69" s="1">
        <v>44156.778136574074</v>
      </c>
    </row>
    <row r="70" spans="1:4" x14ac:dyDescent="0.2">
      <c r="A70" t="s">
        <v>15</v>
      </c>
      <c r="B70">
        <v>300</v>
      </c>
      <c r="C70">
        <v>350</v>
      </c>
      <c r="D70" s="1">
        <v>44156.778136574074</v>
      </c>
    </row>
    <row r="71" spans="1:4" x14ac:dyDescent="0.2">
      <c r="A71" t="s">
        <v>15</v>
      </c>
      <c r="B71">
        <v>350</v>
      </c>
      <c r="C71">
        <v>400</v>
      </c>
      <c r="D71" s="1">
        <v>44156.778136574074</v>
      </c>
    </row>
    <row r="72" spans="1:4" x14ac:dyDescent="0.2">
      <c r="A72" t="s">
        <v>15</v>
      </c>
      <c r="B72">
        <v>450</v>
      </c>
      <c r="C72">
        <v>500</v>
      </c>
      <c r="D72" s="1">
        <v>44156.778136574074</v>
      </c>
    </row>
    <row r="73" spans="1:4" x14ac:dyDescent="0.2">
      <c r="A73" t="s">
        <v>26</v>
      </c>
      <c r="B73">
        <v>400</v>
      </c>
      <c r="C73">
        <v>450</v>
      </c>
      <c r="D73" s="1">
        <v>44156.80265046296</v>
      </c>
    </row>
    <row r="74" spans="1:4" x14ac:dyDescent="0.2">
      <c r="A74" t="s">
        <v>15</v>
      </c>
      <c r="B74">
        <v>300</v>
      </c>
      <c r="C74">
        <v>350</v>
      </c>
      <c r="D74" s="1">
        <v>44156.80265046296</v>
      </c>
    </row>
    <row r="75" spans="1:4" x14ac:dyDescent="0.2">
      <c r="A75" t="s">
        <v>15</v>
      </c>
      <c r="B75">
        <v>300</v>
      </c>
      <c r="C75">
        <v>350</v>
      </c>
      <c r="D75" s="1">
        <v>44156.80265046296</v>
      </c>
    </row>
    <row r="76" spans="1:4" x14ac:dyDescent="0.2">
      <c r="A76" t="s">
        <v>15</v>
      </c>
      <c r="B76">
        <v>350</v>
      </c>
      <c r="C76">
        <v>400</v>
      </c>
      <c r="D76" s="1">
        <v>44156.80265046296</v>
      </c>
    </row>
    <row r="77" spans="1:4" x14ac:dyDescent="0.2">
      <c r="A77" t="s">
        <v>15</v>
      </c>
      <c r="B77">
        <v>350</v>
      </c>
      <c r="C77">
        <v>400</v>
      </c>
      <c r="D77" s="1">
        <v>44157.07372685185</v>
      </c>
    </row>
    <row r="78" spans="1:4" x14ac:dyDescent="0.2">
      <c r="A78" t="s">
        <v>15</v>
      </c>
      <c r="B78">
        <v>400</v>
      </c>
      <c r="C78">
        <v>500</v>
      </c>
      <c r="D78" s="1">
        <v>44157.07372685185</v>
      </c>
    </row>
    <row r="79" spans="1:4" x14ac:dyDescent="0.2">
      <c r="A79" t="s">
        <v>27</v>
      </c>
      <c r="B79">
        <v>400</v>
      </c>
      <c r="C79">
        <v>400</v>
      </c>
      <c r="D79" s="1">
        <v>44157.145173611112</v>
      </c>
    </row>
    <row r="80" spans="1:4" x14ac:dyDescent="0.2">
      <c r="A80" t="s">
        <v>28</v>
      </c>
      <c r="B80">
        <v>350</v>
      </c>
      <c r="C80">
        <v>5000</v>
      </c>
      <c r="D80" s="1">
        <v>44157.50984953704</v>
      </c>
    </row>
    <row r="81" spans="1:4" x14ac:dyDescent="0.2">
      <c r="A81" t="s">
        <v>15</v>
      </c>
      <c r="B81">
        <v>350</v>
      </c>
      <c r="C81">
        <v>350</v>
      </c>
      <c r="D81" s="1">
        <v>44157.50984953704</v>
      </c>
    </row>
    <row r="82" spans="1:4" x14ac:dyDescent="0.2">
      <c r="A82" t="s">
        <v>15</v>
      </c>
      <c r="B82">
        <v>300</v>
      </c>
      <c r="C82">
        <v>400</v>
      </c>
      <c r="D82" s="1">
        <v>44157.647187499999</v>
      </c>
    </row>
    <row r="83" spans="1:4" x14ac:dyDescent="0.2">
      <c r="A83" t="s">
        <v>15</v>
      </c>
      <c r="B83">
        <v>400</v>
      </c>
      <c r="C83">
        <v>550</v>
      </c>
      <c r="D83" s="1">
        <v>44157.647187499999</v>
      </c>
    </row>
    <row r="84" spans="1:4" x14ac:dyDescent="0.2">
      <c r="A84" t="s">
        <v>15</v>
      </c>
      <c r="B84">
        <v>350</v>
      </c>
      <c r="C84">
        <v>450</v>
      </c>
      <c r="D84" s="1">
        <v>44157.647187499999</v>
      </c>
    </row>
    <row r="85" spans="1:4" x14ac:dyDescent="0.2">
      <c r="A85" t="s">
        <v>15</v>
      </c>
      <c r="B85">
        <v>400</v>
      </c>
      <c r="C85">
        <v>600</v>
      </c>
      <c r="D85" s="1">
        <v>44157.647187499999</v>
      </c>
    </row>
    <row r="86" spans="1:4" x14ac:dyDescent="0.2">
      <c r="A86" t="s">
        <v>15</v>
      </c>
      <c r="B86">
        <v>350</v>
      </c>
      <c r="C86">
        <v>550</v>
      </c>
      <c r="D86" s="1">
        <v>44157.647187499999</v>
      </c>
    </row>
    <row r="87" spans="1:4" x14ac:dyDescent="0.2">
      <c r="A87" t="s">
        <v>15</v>
      </c>
      <c r="B87">
        <v>350</v>
      </c>
      <c r="C87">
        <v>450</v>
      </c>
      <c r="D87" s="1">
        <v>44157.647187499999</v>
      </c>
    </row>
    <row r="88" spans="1:4" x14ac:dyDescent="0.2">
      <c r="A88" t="s">
        <v>15</v>
      </c>
      <c r="B88">
        <v>350</v>
      </c>
      <c r="C88">
        <v>400</v>
      </c>
      <c r="D88" s="1">
        <v>44157.690150462964</v>
      </c>
    </row>
    <row r="89" spans="1:4" x14ac:dyDescent="0.2">
      <c r="A89" t="s">
        <v>15</v>
      </c>
      <c r="B89">
        <v>350</v>
      </c>
      <c r="C89">
        <v>400</v>
      </c>
      <c r="D89" s="1">
        <v>44157.690150462964</v>
      </c>
    </row>
    <row r="90" spans="1:4" x14ac:dyDescent="0.2">
      <c r="A90" t="s">
        <v>15</v>
      </c>
      <c r="B90">
        <v>350</v>
      </c>
      <c r="C90">
        <v>400</v>
      </c>
      <c r="D90" s="1">
        <v>44157.690150462964</v>
      </c>
    </row>
    <row r="91" spans="1:4" x14ac:dyDescent="0.2">
      <c r="A91" t="s">
        <v>15</v>
      </c>
      <c r="B91">
        <v>300</v>
      </c>
      <c r="C91">
        <v>300</v>
      </c>
      <c r="D91" s="1">
        <v>44157.905451388891</v>
      </c>
    </row>
    <row r="92" spans="1:4" x14ac:dyDescent="0.2">
      <c r="A92" t="s">
        <v>15</v>
      </c>
      <c r="B92">
        <v>350</v>
      </c>
      <c r="C92">
        <v>500</v>
      </c>
      <c r="D92" s="1">
        <v>44157.905451388891</v>
      </c>
    </row>
    <row r="93" spans="1:4" x14ac:dyDescent="0.2">
      <c r="A93" t="s">
        <v>15</v>
      </c>
      <c r="B93">
        <v>350</v>
      </c>
      <c r="C93">
        <v>350</v>
      </c>
      <c r="D93" s="1">
        <v>44157.905451388891</v>
      </c>
    </row>
    <row r="94" spans="1:4" x14ac:dyDescent="0.2">
      <c r="A94" t="s">
        <v>15</v>
      </c>
      <c r="B94">
        <v>350</v>
      </c>
      <c r="C94">
        <v>450</v>
      </c>
      <c r="D94" s="1">
        <v>44157.905451388891</v>
      </c>
    </row>
    <row r="95" spans="1:4" x14ac:dyDescent="0.2">
      <c r="A95" t="s">
        <v>15</v>
      </c>
      <c r="B95">
        <v>450</v>
      </c>
      <c r="C95">
        <v>500</v>
      </c>
      <c r="D95" s="1">
        <v>44157.925486111111</v>
      </c>
    </row>
    <row r="96" spans="1:4" x14ac:dyDescent="0.2">
      <c r="A96" t="s">
        <v>15</v>
      </c>
      <c r="B96">
        <v>450</v>
      </c>
      <c r="C96">
        <v>550</v>
      </c>
      <c r="D96" s="1">
        <v>44157.925486111111</v>
      </c>
    </row>
    <row r="97" spans="1:4" x14ac:dyDescent="0.2">
      <c r="A97" t="s">
        <v>15</v>
      </c>
      <c r="B97">
        <v>400</v>
      </c>
      <c r="C97">
        <v>450</v>
      </c>
      <c r="D97" s="1">
        <v>44157.925486111111</v>
      </c>
    </row>
    <row r="98" spans="1:4" x14ac:dyDescent="0.2">
      <c r="A98" t="s">
        <v>15</v>
      </c>
      <c r="B98">
        <v>450</v>
      </c>
      <c r="C98">
        <v>650</v>
      </c>
      <c r="D98" s="1">
        <v>44157.925486111111</v>
      </c>
    </row>
    <row r="99" spans="1:4" x14ac:dyDescent="0.2">
      <c r="A99" t="s">
        <v>15</v>
      </c>
      <c r="B99">
        <v>450</v>
      </c>
      <c r="C99">
        <v>650</v>
      </c>
      <c r="D99" s="1">
        <v>44157.925486111111</v>
      </c>
    </row>
    <row r="100" spans="1:4" x14ac:dyDescent="0.2">
      <c r="A100" t="s">
        <v>15</v>
      </c>
      <c r="B100">
        <v>400</v>
      </c>
      <c r="C100">
        <v>500</v>
      </c>
      <c r="D100" s="1">
        <v>44157.925486111111</v>
      </c>
    </row>
    <row r="101" spans="1:4" x14ac:dyDescent="0.2">
      <c r="A101" t="s">
        <v>15</v>
      </c>
      <c r="B101">
        <v>400</v>
      </c>
      <c r="C101">
        <v>600</v>
      </c>
      <c r="D101" s="1">
        <v>44157.925486111111</v>
      </c>
    </row>
    <row r="102" spans="1:4" x14ac:dyDescent="0.2">
      <c r="A102" t="s">
        <v>15</v>
      </c>
      <c r="B102">
        <v>400</v>
      </c>
      <c r="C102">
        <v>500</v>
      </c>
      <c r="D102" s="1">
        <v>44158.058194444442</v>
      </c>
    </row>
    <row r="103" spans="1:4" x14ac:dyDescent="0.2">
      <c r="A103" t="s">
        <v>15</v>
      </c>
      <c r="B103">
        <v>400</v>
      </c>
      <c r="C103">
        <v>600</v>
      </c>
      <c r="D103" s="1">
        <v>44158.058194444442</v>
      </c>
    </row>
    <row r="104" spans="1:4" x14ac:dyDescent="0.2">
      <c r="A104" t="s">
        <v>15</v>
      </c>
      <c r="B104">
        <v>400</v>
      </c>
      <c r="C104">
        <v>550</v>
      </c>
      <c r="D104" s="1">
        <v>44158.058194444442</v>
      </c>
    </row>
    <row r="105" spans="1:4" x14ac:dyDescent="0.2">
      <c r="A105" t="s">
        <v>15</v>
      </c>
      <c r="B105">
        <v>400</v>
      </c>
      <c r="C105">
        <v>600</v>
      </c>
      <c r="D105" s="1">
        <v>44158.058194444442</v>
      </c>
    </row>
    <row r="106" spans="1:4" x14ac:dyDescent="0.2">
      <c r="A106" t="s">
        <v>15</v>
      </c>
      <c r="B106">
        <v>400</v>
      </c>
      <c r="C106">
        <v>450</v>
      </c>
      <c r="D106" s="1">
        <v>44158.058194444442</v>
      </c>
    </row>
    <row r="107" spans="1:4" x14ac:dyDescent="0.2">
      <c r="A107" t="s">
        <v>15</v>
      </c>
      <c r="B107">
        <v>350</v>
      </c>
      <c r="C107">
        <v>400</v>
      </c>
      <c r="D107" s="1">
        <v>44158.058194444442</v>
      </c>
    </row>
    <row r="108" spans="1:4" x14ac:dyDescent="0.2">
      <c r="A108" t="s">
        <v>15</v>
      </c>
      <c r="B108">
        <v>400</v>
      </c>
      <c r="C108">
        <v>700</v>
      </c>
      <c r="D108" s="1">
        <v>44158.058194444442</v>
      </c>
    </row>
    <row r="109" spans="1:4" x14ac:dyDescent="0.2">
      <c r="A109" t="s">
        <v>15</v>
      </c>
      <c r="B109">
        <v>400</v>
      </c>
      <c r="C109">
        <v>650</v>
      </c>
      <c r="D109" s="1">
        <v>44158.425219907411</v>
      </c>
    </row>
    <row r="110" spans="1:4" x14ac:dyDescent="0.2">
      <c r="A110" t="s">
        <v>15</v>
      </c>
      <c r="B110">
        <v>450</v>
      </c>
      <c r="C110">
        <v>550</v>
      </c>
      <c r="D110" s="1">
        <v>44158.425219907411</v>
      </c>
    </row>
    <row r="111" spans="1:4" x14ac:dyDescent="0.2">
      <c r="A111" t="s">
        <v>15</v>
      </c>
      <c r="B111">
        <v>350</v>
      </c>
      <c r="C111">
        <v>500</v>
      </c>
      <c r="D111" s="1">
        <v>44158.425219907411</v>
      </c>
    </row>
    <row r="112" spans="1:4" x14ac:dyDescent="0.2">
      <c r="A112" t="s">
        <v>20</v>
      </c>
      <c r="B112">
        <v>37250</v>
      </c>
      <c r="C112">
        <v>37250</v>
      </c>
      <c r="D112" s="1">
        <v>44158.608773148146</v>
      </c>
    </row>
    <row r="113" spans="1:4" x14ac:dyDescent="0.2">
      <c r="A113" t="s">
        <v>29</v>
      </c>
      <c r="B113">
        <v>22000</v>
      </c>
      <c r="C113">
        <v>23000</v>
      </c>
      <c r="D113" s="1">
        <v>44158.608773148146</v>
      </c>
    </row>
    <row r="114" spans="1:4" x14ac:dyDescent="0.2">
      <c r="A114" t="s">
        <v>15</v>
      </c>
      <c r="B114">
        <v>350</v>
      </c>
      <c r="C114">
        <v>350</v>
      </c>
      <c r="D114" s="1">
        <v>44158.608773148146</v>
      </c>
    </row>
    <row r="115" spans="1:4" x14ac:dyDescent="0.2">
      <c r="A115" t="s">
        <v>15</v>
      </c>
      <c r="B115">
        <v>300</v>
      </c>
      <c r="C115">
        <v>400</v>
      </c>
      <c r="D115" s="1">
        <v>44158.608773148146</v>
      </c>
    </row>
    <row r="116" spans="1:4" x14ac:dyDescent="0.2">
      <c r="A116" t="s">
        <v>15</v>
      </c>
      <c r="B116">
        <v>400</v>
      </c>
      <c r="C116">
        <v>550</v>
      </c>
      <c r="D116" s="1">
        <v>44158.608773148146</v>
      </c>
    </row>
    <row r="117" spans="1:4" x14ac:dyDescent="0.2">
      <c r="A117" t="s">
        <v>30</v>
      </c>
      <c r="B117">
        <v>36000</v>
      </c>
      <c r="C117">
        <v>36500</v>
      </c>
      <c r="D117" s="1">
        <v>44158.714629629627</v>
      </c>
    </row>
    <row r="118" spans="1:4" x14ac:dyDescent="0.2">
      <c r="A118" t="s">
        <v>15</v>
      </c>
      <c r="B118">
        <v>350</v>
      </c>
      <c r="C118">
        <v>450</v>
      </c>
      <c r="D118" s="1">
        <v>44158.714629629627</v>
      </c>
    </row>
    <row r="119" spans="1:4" x14ac:dyDescent="0.2">
      <c r="A119" t="s">
        <v>15</v>
      </c>
      <c r="B119">
        <v>400</v>
      </c>
      <c r="C119">
        <v>600</v>
      </c>
      <c r="D119" s="1">
        <v>44158.714629629627</v>
      </c>
    </row>
    <row r="120" spans="1:4" x14ac:dyDescent="0.2">
      <c r="A120" t="s">
        <v>15</v>
      </c>
      <c r="B120">
        <v>350</v>
      </c>
      <c r="C120">
        <v>450</v>
      </c>
      <c r="D120" s="1">
        <v>44158.714629629627</v>
      </c>
    </row>
    <row r="121" spans="1:4" x14ac:dyDescent="0.2">
      <c r="A121" t="s">
        <v>15</v>
      </c>
      <c r="B121">
        <v>400</v>
      </c>
      <c r="C121">
        <v>500</v>
      </c>
      <c r="D121" s="1">
        <v>44158.79991898148</v>
      </c>
    </row>
    <row r="122" spans="1:4" x14ac:dyDescent="0.2">
      <c r="A122" t="s">
        <v>15</v>
      </c>
      <c r="B122">
        <v>400</v>
      </c>
      <c r="C122">
        <v>550</v>
      </c>
      <c r="D122" s="1">
        <v>44158.853252314817</v>
      </c>
    </row>
    <row r="123" spans="1:4" x14ac:dyDescent="0.2">
      <c r="A123" t="s">
        <v>15</v>
      </c>
      <c r="B123">
        <v>350</v>
      </c>
      <c r="C123">
        <v>400</v>
      </c>
      <c r="D123" s="1">
        <v>44158.907233796293</v>
      </c>
    </row>
    <row r="124" spans="1:4" x14ac:dyDescent="0.2">
      <c r="A124" t="s">
        <v>15</v>
      </c>
      <c r="B124">
        <v>350</v>
      </c>
      <c r="C124">
        <v>350</v>
      </c>
      <c r="D124" s="1">
        <v>44158.907233796293</v>
      </c>
    </row>
    <row r="125" spans="1:4" x14ac:dyDescent="0.2">
      <c r="A125" t="s">
        <v>9</v>
      </c>
      <c r="B125">
        <v>3000</v>
      </c>
      <c r="C125">
        <v>3500</v>
      </c>
      <c r="D125" s="1">
        <v>44158.907233796293</v>
      </c>
    </row>
    <row r="126" spans="1:4" x14ac:dyDescent="0.2">
      <c r="A126" t="s">
        <v>15</v>
      </c>
      <c r="B126">
        <v>350</v>
      </c>
      <c r="C126">
        <v>350</v>
      </c>
      <c r="D126" s="1">
        <v>44159.012939814813</v>
      </c>
    </row>
    <row r="127" spans="1:4" x14ac:dyDescent="0.2">
      <c r="A127" t="s">
        <v>15</v>
      </c>
      <c r="B127">
        <v>350</v>
      </c>
      <c r="C127">
        <v>350</v>
      </c>
      <c r="D127" s="1">
        <v>44159.012939814813</v>
      </c>
    </row>
    <row r="128" spans="1:4" x14ac:dyDescent="0.2">
      <c r="A128" t="s">
        <v>15</v>
      </c>
      <c r="B128">
        <v>350</v>
      </c>
      <c r="C128">
        <v>350</v>
      </c>
      <c r="D128" s="1">
        <v>44159.012939814813</v>
      </c>
    </row>
    <row r="129" spans="1:4" x14ac:dyDescent="0.2">
      <c r="A129" t="s">
        <v>15</v>
      </c>
      <c r="B129">
        <v>400</v>
      </c>
      <c r="C129">
        <v>450</v>
      </c>
      <c r="D129" s="1">
        <v>44159.014745370368</v>
      </c>
    </row>
    <row r="130" spans="1:4" x14ac:dyDescent="0.2">
      <c r="A130" t="s">
        <v>15</v>
      </c>
      <c r="B130">
        <v>400</v>
      </c>
      <c r="C130">
        <v>400</v>
      </c>
      <c r="D130" s="1">
        <v>44159.014745370368</v>
      </c>
    </row>
    <row r="131" spans="1:4" x14ac:dyDescent="0.2">
      <c r="A131" t="s">
        <v>15</v>
      </c>
      <c r="B131">
        <v>400</v>
      </c>
      <c r="C131">
        <v>700</v>
      </c>
      <c r="D131" s="1">
        <v>44159.056909722225</v>
      </c>
    </row>
    <row r="132" spans="1:4" x14ac:dyDescent="0.2">
      <c r="A132" t="s">
        <v>15</v>
      </c>
      <c r="B132">
        <v>450</v>
      </c>
      <c r="C132">
        <v>500</v>
      </c>
      <c r="D132" s="1">
        <v>44159.056909722225</v>
      </c>
    </row>
    <row r="133" spans="1:4" x14ac:dyDescent="0.2">
      <c r="A133" t="s">
        <v>15</v>
      </c>
      <c r="B133">
        <v>350</v>
      </c>
      <c r="C133">
        <v>350</v>
      </c>
      <c r="D133" s="1">
        <v>44159.057881944442</v>
      </c>
    </row>
    <row r="134" spans="1:4" x14ac:dyDescent="0.2">
      <c r="A134" t="s">
        <v>31</v>
      </c>
      <c r="B134">
        <v>81000</v>
      </c>
      <c r="C134">
        <v>82500</v>
      </c>
      <c r="D134" s="1">
        <v>44159.47215277778</v>
      </c>
    </row>
    <row r="135" spans="1:4" x14ac:dyDescent="0.2">
      <c r="A135" t="s">
        <v>15</v>
      </c>
      <c r="B135">
        <v>400</v>
      </c>
      <c r="C135">
        <v>500</v>
      </c>
      <c r="D135" s="1">
        <v>44159.47215277778</v>
      </c>
    </row>
    <row r="136" spans="1:4" x14ac:dyDescent="0.2">
      <c r="A136" t="s">
        <v>32</v>
      </c>
      <c r="B136">
        <v>350</v>
      </c>
      <c r="C136">
        <v>350</v>
      </c>
      <c r="D136" s="1">
        <v>44159.567094907405</v>
      </c>
    </row>
    <row r="137" spans="1:4" x14ac:dyDescent="0.2">
      <c r="A137" t="s">
        <v>15</v>
      </c>
      <c r="B137">
        <v>450</v>
      </c>
      <c r="C137">
        <v>550</v>
      </c>
      <c r="D137" s="1">
        <v>44159.567094907405</v>
      </c>
    </row>
    <row r="138" spans="1:4" x14ac:dyDescent="0.2">
      <c r="A138" t="s">
        <v>15</v>
      </c>
      <c r="B138">
        <v>400</v>
      </c>
      <c r="C138">
        <v>500</v>
      </c>
      <c r="D138" s="1">
        <v>44159.567094907405</v>
      </c>
    </row>
    <row r="139" spans="1:4" x14ac:dyDescent="0.2">
      <c r="A139" t="s">
        <v>33</v>
      </c>
      <c r="B139">
        <v>350</v>
      </c>
      <c r="C139">
        <v>400</v>
      </c>
      <c r="D139" s="1">
        <v>44159.626400462963</v>
      </c>
    </row>
    <row r="140" spans="1:4" x14ac:dyDescent="0.2">
      <c r="A140" t="s">
        <v>34</v>
      </c>
      <c r="B140">
        <v>43750</v>
      </c>
      <c r="C140">
        <v>45500</v>
      </c>
      <c r="D140" s="1">
        <v>44159.653240740743</v>
      </c>
    </row>
    <row r="141" spans="1:4" x14ac:dyDescent="0.2">
      <c r="A141" t="s">
        <v>35</v>
      </c>
      <c r="B141">
        <v>29000</v>
      </c>
      <c r="C141">
        <v>30000</v>
      </c>
      <c r="D141" s="1">
        <v>44159.653240740743</v>
      </c>
    </row>
    <row r="142" spans="1:4" x14ac:dyDescent="0.2">
      <c r="A142" t="s">
        <v>15</v>
      </c>
      <c r="B142">
        <v>400</v>
      </c>
      <c r="C142">
        <v>550</v>
      </c>
      <c r="D142" s="1">
        <v>44159.662743055553</v>
      </c>
    </row>
    <row r="143" spans="1:4" x14ac:dyDescent="0.2">
      <c r="A143" t="s">
        <v>35</v>
      </c>
      <c r="B143">
        <v>29000</v>
      </c>
      <c r="C143">
        <v>29500</v>
      </c>
      <c r="D143" s="1">
        <v>44159.716840277775</v>
      </c>
    </row>
    <row r="144" spans="1:4" x14ac:dyDescent="0.2">
      <c r="A144" t="s">
        <v>36</v>
      </c>
      <c r="B144">
        <v>36000</v>
      </c>
      <c r="C144">
        <v>36000</v>
      </c>
      <c r="D144" s="1">
        <v>44159.716840277775</v>
      </c>
    </row>
    <row r="145" spans="1:4" x14ac:dyDescent="0.2">
      <c r="A145" t="s">
        <v>37</v>
      </c>
      <c r="B145">
        <v>27500</v>
      </c>
      <c r="C145">
        <v>29500</v>
      </c>
      <c r="D145" s="1">
        <v>44159.796770833331</v>
      </c>
    </row>
    <row r="146" spans="1:4" x14ac:dyDescent="0.2">
      <c r="A146" t="s">
        <v>15</v>
      </c>
      <c r="B146">
        <v>400</v>
      </c>
      <c r="C146">
        <v>550</v>
      </c>
      <c r="D146" s="1">
        <v>44159.796770833331</v>
      </c>
    </row>
    <row r="147" spans="1:4" x14ac:dyDescent="0.2">
      <c r="A147" t="s">
        <v>15</v>
      </c>
      <c r="B147">
        <v>400</v>
      </c>
      <c r="C147">
        <v>550</v>
      </c>
      <c r="D147" s="1">
        <v>44159.796770833331</v>
      </c>
    </row>
    <row r="148" spans="1:4" x14ac:dyDescent="0.2">
      <c r="A148" t="s">
        <v>15</v>
      </c>
      <c r="B148">
        <v>400</v>
      </c>
      <c r="C148">
        <v>550</v>
      </c>
      <c r="D148" s="1">
        <v>44159.796770833331</v>
      </c>
    </row>
    <row r="149" spans="1:4" x14ac:dyDescent="0.2">
      <c r="A149" t="s">
        <v>15</v>
      </c>
      <c r="B149">
        <v>400</v>
      </c>
      <c r="C149">
        <v>500</v>
      </c>
      <c r="D149" s="1">
        <v>44159.796770833331</v>
      </c>
    </row>
    <row r="150" spans="1:4" x14ac:dyDescent="0.2">
      <c r="A150" t="s">
        <v>15</v>
      </c>
      <c r="B150">
        <v>350</v>
      </c>
      <c r="C150">
        <v>500</v>
      </c>
      <c r="D150" s="1">
        <v>44159.796770833331</v>
      </c>
    </row>
    <row r="151" spans="1:4" x14ac:dyDescent="0.2">
      <c r="A151" t="s">
        <v>15</v>
      </c>
      <c r="B151">
        <v>350</v>
      </c>
      <c r="C151">
        <v>350</v>
      </c>
      <c r="D151" s="1">
        <v>44159.796770833331</v>
      </c>
    </row>
    <row r="152" spans="1:4" x14ac:dyDescent="0.2">
      <c r="A152" t="s">
        <v>15</v>
      </c>
      <c r="B152">
        <v>350</v>
      </c>
      <c r="C152">
        <v>450</v>
      </c>
      <c r="D152" s="1">
        <v>44159.83834490741</v>
      </c>
    </row>
    <row r="153" spans="1:4" x14ac:dyDescent="0.2">
      <c r="A153" t="s">
        <v>38</v>
      </c>
      <c r="B153">
        <v>29250</v>
      </c>
      <c r="C153">
        <v>29750</v>
      </c>
      <c r="D153" s="1">
        <v>44160.024930555555</v>
      </c>
    </row>
    <row r="154" spans="1:4" x14ac:dyDescent="0.2">
      <c r="A154" t="s">
        <v>15</v>
      </c>
      <c r="B154">
        <v>450</v>
      </c>
      <c r="C154">
        <v>500</v>
      </c>
      <c r="D154" s="1">
        <v>44160.024930555555</v>
      </c>
    </row>
    <row r="155" spans="1:4" x14ac:dyDescent="0.2">
      <c r="A155" t="s">
        <v>15</v>
      </c>
      <c r="B155">
        <v>450</v>
      </c>
      <c r="C155">
        <v>450</v>
      </c>
      <c r="D155" s="1">
        <v>44160.024930555555</v>
      </c>
    </row>
    <row r="156" spans="1:4" x14ac:dyDescent="0.2">
      <c r="A156" t="s">
        <v>15</v>
      </c>
      <c r="B156">
        <v>350</v>
      </c>
      <c r="C156">
        <v>350</v>
      </c>
      <c r="D156" s="1">
        <v>44160.024930555555</v>
      </c>
    </row>
    <row r="157" spans="1:4" x14ac:dyDescent="0.2">
      <c r="A157" t="s">
        <v>15</v>
      </c>
      <c r="B157">
        <v>350</v>
      </c>
      <c r="C157">
        <v>350</v>
      </c>
      <c r="D157" s="1">
        <v>44160.024930555555</v>
      </c>
    </row>
    <row r="158" spans="1:4" x14ac:dyDescent="0.2">
      <c r="A158" t="s">
        <v>39</v>
      </c>
      <c r="B158">
        <v>59500</v>
      </c>
      <c r="C158">
        <v>60500</v>
      </c>
      <c r="D158" s="1">
        <v>44160.098726851851</v>
      </c>
    </row>
    <row r="159" spans="1:4" x14ac:dyDescent="0.2">
      <c r="A159" t="s">
        <v>15</v>
      </c>
      <c r="B159">
        <v>400</v>
      </c>
      <c r="C159">
        <v>700</v>
      </c>
      <c r="D159" s="1">
        <v>44160.111030092594</v>
      </c>
    </row>
    <row r="160" spans="1:4" x14ac:dyDescent="0.2">
      <c r="A160" t="s">
        <v>15</v>
      </c>
      <c r="B160">
        <v>500</v>
      </c>
      <c r="C160">
        <v>550</v>
      </c>
      <c r="D160" s="1">
        <v>44160.111030092594</v>
      </c>
    </row>
    <row r="161" spans="1:4" x14ac:dyDescent="0.2">
      <c r="A161" t="s">
        <v>15</v>
      </c>
      <c r="B161">
        <v>450</v>
      </c>
      <c r="C161">
        <v>600</v>
      </c>
      <c r="D161" s="1">
        <v>44160.111030092594</v>
      </c>
    </row>
    <row r="162" spans="1:4" x14ac:dyDescent="0.2">
      <c r="A162" t="s">
        <v>15</v>
      </c>
      <c r="B162">
        <v>400</v>
      </c>
      <c r="C162">
        <v>550</v>
      </c>
      <c r="D162" s="1">
        <v>44160.40483796296</v>
      </c>
    </row>
    <row r="163" spans="1:4" x14ac:dyDescent="0.2">
      <c r="A163" t="s">
        <v>40</v>
      </c>
      <c r="B163">
        <v>5600</v>
      </c>
      <c r="C163">
        <v>5800</v>
      </c>
      <c r="D163" s="1">
        <v>44160.446296296293</v>
      </c>
    </row>
    <row r="164" spans="1:4" x14ac:dyDescent="0.2">
      <c r="A164" t="s">
        <v>15</v>
      </c>
      <c r="B164">
        <v>350</v>
      </c>
      <c r="C164">
        <v>500</v>
      </c>
      <c r="D164" s="1">
        <v>44160.544212962966</v>
      </c>
    </row>
    <row r="165" spans="1:4" x14ac:dyDescent="0.2">
      <c r="A165" t="s">
        <v>15</v>
      </c>
      <c r="B165">
        <v>350</v>
      </c>
      <c r="C165">
        <v>500</v>
      </c>
      <c r="D165" s="1">
        <v>44160.544212962966</v>
      </c>
    </row>
    <row r="166" spans="1:4" x14ac:dyDescent="0.2">
      <c r="A166" t="s">
        <v>9</v>
      </c>
      <c r="B166">
        <v>3000</v>
      </c>
      <c r="C166">
        <v>3500</v>
      </c>
      <c r="D166" s="1">
        <v>44160.544212962966</v>
      </c>
    </row>
    <row r="167" spans="1:4" x14ac:dyDescent="0.2">
      <c r="A167" t="s">
        <v>40</v>
      </c>
      <c r="B167">
        <v>5600</v>
      </c>
      <c r="C167">
        <v>5900</v>
      </c>
      <c r="D167" s="1">
        <v>44160.612476851849</v>
      </c>
    </row>
    <row r="168" spans="1:4" x14ac:dyDescent="0.2">
      <c r="A168" t="s">
        <v>15</v>
      </c>
      <c r="B168">
        <v>400</v>
      </c>
      <c r="C168">
        <v>550</v>
      </c>
      <c r="D168" s="1">
        <v>44160.612476851849</v>
      </c>
    </row>
    <row r="169" spans="1:4" x14ac:dyDescent="0.2">
      <c r="A169" t="s">
        <v>15</v>
      </c>
      <c r="B169">
        <v>350</v>
      </c>
      <c r="C169">
        <v>550</v>
      </c>
      <c r="D169" s="1">
        <v>44160.612476851849</v>
      </c>
    </row>
    <row r="170" spans="1:4" x14ac:dyDescent="0.2">
      <c r="A170" t="s">
        <v>15</v>
      </c>
      <c r="B170">
        <v>350</v>
      </c>
      <c r="C170">
        <v>500</v>
      </c>
      <c r="D170" s="1">
        <v>44160.612476851849</v>
      </c>
    </row>
    <row r="171" spans="1:4" x14ac:dyDescent="0.2">
      <c r="A171" t="s">
        <v>40</v>
      </c>
      <c r="B171">
        <v>5800</v>
      </c>
      <c r="C171">
        <v>6100</v>
      </c>
      <c r="D171" s="1">
        <v>44160.622256944444</v>
      </c>
    </row>
    <row r="172" spans="1:4" x14ac:dyDescent="0.2">
      <c r="A172" t="s">
        <v>34</v>
      </c>
      <c r="B172">
        <v>44000</v>
      </c>
      <c r="C172">
        <v>44250</v>
      </c>
      <c r="D172" s="1">
        <v>44160.839907407404</v>
      </c>
    </row>
    <row r="173" spans="1:4" x14ac:dyDescent="0.2">
      <c r="A173" t="s">
        <v>15</v>
      </c>
      <c r="B173">
        <v>450</v>
      </c>
      <c r="C173">
        <v>500</v>
      </c>
      <c r="D173" s="1">
        <v>44160.839907407404</v>
      </c>
    </row>
    <row r="174" spans="1:4" x14ac:dyDescent="0.2">
      <c r="A174" t="s">
        <v>15</v>
      </c>
      <c r="B174">
        <v>400</v>
      </c>
      <c r="C174">
        <v>700</v>
      </c>
      <c r="D174" s="1">
        <v>44160.839907407404</v>
      </c>
    </row>
    <row r="175" spans="1:4" x14ac:dyDescent="0.2">
      <c r="A175" t="s">
        <v>15</v>
      </c>
      <c r="B175">
        <v>350</v>
      </c>
      <c r="C175">
        <v>450</v>
      </c>
      <c r="D175" s="1">
        <v>44160.839907407404</v>
      </c>
    </row>
    <row r="176" spans="1:4" x14ac:dyDescent="0.2">
      <c r="A176" t="s">
        <v>9</v>
      </c>
      <c r="B176">
        <v>2800</v>
      </c>
      <c r="C176">
        <v>2800</v>
      </c>
      <c r="D176" s="1">
        <v>44160.839907407404</v>
      </c>
    </row>
    <row r="177" spans="1:4" x14ac:dyDescent="0.2">
      <c r="A177" t="s">
        <v>9</v>
      </c>
      <c r="B177">
        <v>2800</v>
      </c>
      <c r="C177">
        <v>2800</v>
      </c>
      <c r="D177" s="1">
        <v>44160.839907407404</v>
      </c>
    </row>
    <row r="178" spans="1:4" x14ac:dyDescent="0.2">
      <c r="A178" t="s">
        <v>41</v>
      </c>
      <c r="B178">
        <v>70000</v>
      </c>
      <c r="C178">
        <v>73500</v>
      </c>
      <c r="D178" s="1">
        <v>44160.943657407406</v>
      </c>
    </row>
    <row r="179" spans="1:4" x14ac:dyDescent="0.2">
      <c r="A179" t="s">
        <v>15</v>
      </c>
      <c r="B179">
        <v>400</v>
      </c>
      <c r="C179">
        <v>1000</v>
      </c>
      <c r="D179" s="1">
        <v>44160.943657407406</v>
      </c>
    </row>
    <row r="180" spans="1:4" x14ac:dyDescent="0.2">
      <c r="A180" t="s">
        <v>9</v>
      </c>
      <c r="B180">
        <v>2800</v>
      </c>
      <c r="C180">
        <v>2900</v>
      </c>
      <c r="D180" s="1">
        <v>44160.943657407406</v>
      </c>
    </row>
    <row r="181" spans="1:4" x14ac:dyDescent="0.2">
      <c r="A181" t="s">
        <v>42</v>
      </c>
      <c r="B181">
        <v>25500</v>
      </c>
      <c r="C181">
        <v>26250</v>
      </c>
      <c r="D181" s="1">
        <v>44161.182986111111</v>
      </c>
    </row>
    <row r="182" spans="1:4" x14ac:dyDescent="0.2">
      <c r="A182" t="s">
        <v>9</v>
      </c>
      <c r="B182">
        <v>2800</v>
      </c>
      <c r="C182">
        <v>2900</v>
      </c>
      <c r="D182" s="1">
        <v>44161.182986111111</v>
      </c>
    </row>
    <row r="183" spans="1:4" x14ac:dyDescent="0.2">
      <c r="A183" t="s">
        <v>15</v>
      </c>
      <c r="B183">
        <v>400</v>
      </c>
      <c r="C183">
        <v>600</v>
      </c>
      <c r="D183" s="1">
        <v>44161.232106481482</v>
      </c>
    </row>
    <row r="184" spans="1:4" x14ac:dyDescent="0.2">
      <c r="A184" t="s">
        <v>15</v>
      </c>
      <c r="B184">
        <v>400</v>
      </c>
      <c r="C184">
        <v>500</v>
      </c>
      <c r="D184" s="1">
        <v>44161.232106481482</v>
      </c>
    </row>
    <row r="185" spans="1:4" x14ac:dyDescent="0.2">
      <c r="A185" t="s">
        <v>15</v>
      </c>
      <c r="B185">
        <v>400</v>
      </c>
      <c r="C185">
        <v>400</v>
      </c>
      <c r="D185" s="1">
        <v>44161.232106481482</v>
      </c>
    </row>
    <row r="186" spans="1:4" x14ac:dyDescent="0.2">
      <c r="A186" t="s">
        <v>15</v>
      </c>
      <c r="B186">
        <v>350</v>
      </c>
      <c r="C186">
        <v>450</v>
      </c>
      <c r="D186" s="1">
        <v>44161.232106481482</v>
      </c>
    </row>
    <row r="187" spans="1:4" x14ac:dyDescent="0.2">
      <c r="A187" t="s">
        <v>15</v>
      </c>
      <c r="B187">
        <v>400</v>
      </c>
      <c r="C187">
        <v>550</v>
      </c>
      <c r="D187" s="1">
        <v>44161.232106481482</v>
      </c>
    </row>
    <row r="188" spans="1:4" x14ac:dyDescent="0.2">
      <c r="A188" t="s">
        <v>42</v>
      </c>
      <c r="B188">
        <v>26500</v>
      </c>
      <c r="C188">
        <v>28000</v>
      </c>
      <c r="D188" s="1">
        <v>44161.375254629631</v>
      </c>
    </row>
    <row r="189" spans="1:4" x14ac:dyDescent="0.2">
      <c r="A189" t="s">
        <v>43</v>
      </c>
      <c r="B189">
        <v>23000</v>
      </c>
      <c r="C189">
        <v>24000</v>
      </c>
      <c r="D189" s="1">
        <v>44161.375254629631</v>
      </c>
    </row>
    <row r="190" spans="1:4" x14ac:dyDescent="0.2">
      <c r="A190" t="s">
        <v>15</v>
      </c>
      <c r="B190">
        <v>450</v>
      </c>
      <c r="C190">
        <v>500</v>
      </c>
      <c r="D190" s="1">
        <v>44161.375254629631</v>
      </c>
    </row>
    <row r="191" spans="1:4" x14ac:dyDescent="0.2">
      <c r="A191" t="s">
        <v>9</v>
      </c>
      <c r="B191">
        <v>2800</v>
      </c>
      <c r="C191">
        <v>2900</v>
      </c>
      <c r="D191" s="1">
        <v>44161.397592592592</v>
      </c>
    </row>
    <row r="192" spans="1:4" x14ac:dyDescent="0.2">
      <c r="A192" t="s">
        <v>44</v>
      </c>
      <c r="B192">
        <v>29000</v>
      </c>
      <c r="C192">
        <v>29500</v>
      </c>
      <c r="D192" s="1">
        <v>44161.416851851849</v>
      </c>
    </row>
    <row r="193" spans="1:4" x14ac:dyDescent="0.2">
      <c r="A193" t="s">
        <v>45</v>
      </c>
      <c r="B193">
        <v>57500</v>
      </c>
      <c r="C193">
        <v>59500</v>
      </c>
      <c r="D193" s="1">
        <v>44161.438449074078</v>
      </c>
    </row>
    <row r="194" spans="1:4" x14ac:dyDescent="0.2">
      <c r="A194" t="s">
        <v>15</v>
      </c>
      <c r="B194">
        <v>400</v>
      </c>
      <c r="C194">
        <v>600</v>
      </c>
      <c r="D194" s="1">
        <v>44161.558946759258</v>
      </c>
    </row>
    <row r="195" spans="1:4" x14ac:dyDescent="0.2">
      <c r="A195" t="s">
        <v>15</v>
      </c>
      <c r="B195">
        <v>400</v>
      </c>
      <c r="C195">
        <v>700</v>
      </c>
      <c r="D195" s="1">
        <v>44161.598819444444</v>
      </c>
    </row>
    <row r="196" spans="1:4" x14ac:dyDescent="0.2">
      <c r="A196" t="s">
        <v>46</v>
      </c>
      <c r="B196">
        <v>9600</v>
      </c>
      <c r="C196">
        <v>13250</v>
      </c>
      <c r="D196" s="1">
        <v>44161.63076388889</v>
      </c>
    </row>
    <row r="197" spans="1:4" x14ac:dyDescent="0.2">
      <c r="A197" t="s">
        <v>37</v>
      </c>
      <c r="B197">
        <v>29500</v>
      </c>
      <c r="C197">
        <v>30000</v>
      </c>
      <c r="D197" s="1">
        <v>44161.737511574072</v>
      </c>
    </row>
    <row r="198" spans="1:4" x14ac:dyDescent="0.2">
      <c r="A198" t="s">
        <v>47</v>
      </c>
      <c r="B198">
        <v>22000</v>
      </c>
      <c r="C198">
        <v>23000</v>
      </c>
      <c r="D198" s="1">
        <v>44161.737511574072</v>
      </c>
    </row>
    <row r="199" spans="1:4" x14ac:dyDescent="0.2">
      <c r="A199" t="s">
        <v>48</v>
      </c>
      <c r="B199">
        <v>24250</v>
      </c>
      <c r="C199">
        <v>24750</v>
      </c>
      <c r="D199" s="1">
        <v>44161.737511574072</v>
      </c>
    </row>
    <row r="200" spans="1:4" x14ac:dyDescent="0.2">
      <c r="A200" t="s">
        <v>15</v>
      </c>
      <c r="B200">
        <v>350</v>
      </c>
      <c r="C200">
        <v>400</v>
      </c>
      <c r="D200" s="1">
        <v>44161.737511574072</v>
      </c>
    </row>
    <row r="201" spans="1:4" x14ac:dyDescent="0.2">
      <c r="A201" t="s">
        <v>47</v>
      </c>
      <c r="B201">
        <v>23250</v>
      </c>
      <c r="C201">
        <v>24250</v>
      </c>
      <c r="D201" s="1">
        <v>44161.742893518516</v>
      </c>
    </row>
    <row r="202" spans="1:4" x14ac:dyDescent="0.2">
      <c r="A202" t="s">
        <v>15</v>
      </c>
      <c r="B202">
        <v>400</v>
      </c>
      <c r="C202">
        <v>600</v>
      </c>
      <c r="D202" s="1">
        <v>44161.823958333334</v>
      </c>
    </row>
    <row r="203" spans="1:4" x14ac:dyDescent="0.2">
      <c r="A203" t="s">
        <v>49</v>
      </c>
      <c r="B203">
        <v>65000</v>
      </c>
      <c r="C203">
        <v>66500</v>
      </c>
      <c r="D203" s="1">
        <v>44162.643831018519</v>
      </c>
    </row>
    <row r="204" spans="1:4" x14ac:dyDescent="0.2">
      <c r="A204" t="s">
        <v>39</v>
      </c>
      <c r="B204">
        <v>66000</v>
      </c>
      <c r="C204">
        <v>67000</v>
      </c>
      <c r="D204" s="1">
        <v>44162.643831018519</v>
      </c>
    </row>
    <row r="205" spans="1:4" x14ac:dyDescent="0.2">
      <c r="A205" t="s">
        <v>15</v>
      </c>
      <c r="B205">
        <v>350</v>
      </c>
      <c r="C205">
        <v>450</v>
      </c>
      <c r="D205" s="1">
        <v>44162.643831018519</v>
      </c>
    </row>
    <row r="206" spans="1:4" x14ac:dyDescent="0.2">
      <c r="A206" t="s">
        <v>36</v>
      </c>
      <c r="B206">
        <v>34250</v>
      </c>
      <c r="C206">
        <v>39000</v>
      </c>
      <c r="D206" s="1">
        <v>44162.666215277779</v>
      </c>
    </row>
    <row r="207" spans="1:4" x14ac:dyDescent="0.2">
      <c r="A207" t="s">
        <v>9</v>
      </c>
      <c r="B207">
        <v>3100</v>
      </c>
      <c r="C207">
        <v>3200</v>
      </c>
      <c r="D207" s="1">
        <v>44162.666215277779</v>
      </c>
    </row>
    <row r="208" spans="1:4" x14ac:dyDescent="0.2">
      <c r="A208" t="s">
        <v>15</v>
      </c>
      <c r="B208">
        <v>400</v>
      </c>
      <c r="C208">
        <v>500</v>
      </c>
      <c r="D208" s="1">
        <v>44162.709409722222</v>
      </c>
    </row>
    <row r="209" spans="1:4" x14ac:dyDescent="0.2">
      <c r="A209" t="s">
        <v>15</v>
      </c>
      <c r="B209">
        <v>450</v>
      </c>
      <c r="C209">
        <v>1000</v>
      </c>
      <c r="D209" s="1">
        <v>44162.819074074076</v>
      </c>
    </row>
    <row r="210" spans="1:4" x14ac:dyDescent="0.2">
      <c r="A210" t="s">
        <v>15</v>
      </c>
      <c r="B210">
        <v>400</v>
      </c>
      <c r="C210">
        <v>550</v>
      </c>
      <c r="D210" s="1">
        <v>44162.819074074076</v>
      </c>
    </row>
    <row r="211" spans="1:4" x14ac:dyDescent="0.2">
      <c r="A211" t="s">
        <v>15</v>
      </c>
      <c r="B211">
        <v>350</v>
      </c>
      <c r="C211">
        <v>550</v>
      </c>
      <c r="D211" s="1">
        <v>44162.819074074076</v>
      </c>
    </row>
    <row r="212" spans="1:4" x14ac:dyDescent="0.2">
      <c r="A212" t="s">
        <v>15</v>
      </c>
      <c r="B212">
        <v>350</v>
      </c>
      <c r="C212">
        <v>500</v>
      </c>
      <c r="D212" s="1">
        <v>44162.819074074076</v>
      </c>
    </row>
    <row r="213" spans="1:4" x14ac:dyDescent="0.2">
      <c r="A213" t="s">
        <v>50</v>
      </c>
      <c r="B213">
        <v>12250</v>
      </c>
      <c r="C213">
        <v>12250</v>
      </c>
      <c r="D213" s="1">
        <v>44162.84716435185</v>
      </c>
    </row>
    <row r="214" spans="1:4" x14ac:dyDescent="0.2">
      <c r="A214" t="s">
        <v>15</v>
      </c>
      <c r="B214">
        <v>400</v>
      </c>
      <c r="C214">
        <v>500</v>
      </c>
      <c r="D214" s="1">
        <v>44162.84716435185</v>
      </c>
    </row>
    <row r="215" spans="1:4" x14ac:dyDescent="0.2">
      <c r="A215" t="s">
        <v>15</v>
      </c>
      <c r="B215">
        <v>250</v>
      </c>
      <c r="C215">
        <v>250</v>
      </c>
      <c r="D215" s="1">
        <v>44162.84716435185</v>
      </c>
    </row>
    <row r="216" spans="1:4" x14ac:dyDescent="0.2">
      <c r="A216" t="s">
        <v>49</v>
      </c>
      <c r="B216">
        <v>58500</v>
      </c>
      <c r="C216">
        <v>60500</v>
      </c>
      <c r="D216" s="1">
        <v>44163.101099537038</v>
      </c>
    </row>
    <row r="217" spans="1:4" x14ac:dyDescent="0.2">
      <c r="A217" t="s">
        <v>9</v>
      </c>
      <c r="B217">
        <v>2800</v>
      </c>
      <c r="C217">
        <v>2900</v>
      </c>
      <c r="D217" s="1">
        <v>44163.101099537038</v>
      </c>
    </row>
    <row r="218" spans="1:4" x14ac:dyDescent="0.2">
      <c r="A218" t="s">
        <v>9</v>
      </c>
      <c r="B218">
        <v>2900</v>
      </c>
      <c r="C218">
        <v>3000</v>
      </c>
      <c r="D218" s="1">
        <v>44163.101099537038</v>
      </c>
    </row>
    <row r="219" spans="1:4" x14ac:dyDescent="0.2">
      <c r="A219" t="s">
        <v>51</v>
      </c>
      <c r="B219">
        <v>31000</v>
      </c>
      <c r="C219">
        <v>32000</v>
      </c>
      <c r="D219" s="1">
        <v>44163.489282407405</v>
      </c>
    </row>
    <row r="220" spans="1:4" x14ac:dyDescent="0.2">
      <c r="A220" t="s">
        <v>15</v>
      </c>
      <c r="B220">
        <v>350</v>
      </c>
      <c r="C220">
        <v>400</v>
      </c>
      <c r="D220" s="1">
        <v>44163.489282407405</v>
      </c>
    </row>
    <row r="221" spans="1:4" x14ac:dyDescent="0.2">
      <c r="A221" t="s">
        <v>15</v>
      </c>
      <c r="B221">
        <v>400</v>
      </c>
      <c r="C221">
        <v>400</v>
      </c>
      <c r="D221" s="1">
        <v>44163.489282407405</v>
      </c>
    </row>
    <row r="222" spans="1:4" x14ac:dyDescent="0.2">
      <c r="A222" t="s">
        <v>9</v>
      </c>
      <c r="B222">
        <v>2900</v>
      </c>
      <c r="C222">
        <v>2900</v>
      </c>
      <c r="D222" s="1">
        <v>44163.489282407405</v>
      </c>
    </row>
    <row r="223" spans="1:4" x14ac:dyDescent="0.2">
      <c r="A223" t="s">
        <v>9</v>
      </c>
      <c r="B223">
        <v>2900</v>
      </c>
      <c r="C223">
        <v>3000</v>
      </c>
      <c r="D223" s="1">
        <v>44163.489282407405</v>
      </c>
    </row>
    <row r="224" spans="1:4" x14ac:dyDescent="0.2">
      <c r="A224" t="s">
        <v>35</v>
      </c>
      <c r="B224">
        <v>28750</v>
      </c>
      <c r="C224">
        <v>29000</v>
      </c>
      <c r="D224" s="1">
        <v>44163.660520833335</v>
      </c>
    </row>
    <row r="225" spans="1:4" x14ac:dyDescent="0.2">
      <c r="A225" t="s">
        <v>52</v>
      </c>
      <c r="B225">
        <v>24500</v>
      </c>
      <c r="C225">
        <v>24750</v>
      </c>
      <c r="D225" s="1">
        <v>44163.660520833335</v>
      </c>
    </row>
    <row r="226" spans="1:4" x14ac:dyDescent="0.2">
      <c r="A226" t="s">
        <v>15</v>
      </c>
      <c r="B226">
        <v>350</v>
      </c>
      <c r="C226">
        <v>350</v>
      </c>
      <c r="D226" s="1">
        <v>44163.660520833335</v>
      </c>
    </row>
    <row r="227" spans="1:4" x14ac:dyDescent="0.2">
      <c r="A227" t="s">
        <v>15</v>
      </c>
      <c r="B227">
        <v>350</v>
      </c>
      <c r="C227">
        <v>550</v>
      </c>
      <c r="D227" s="1">
        <v>44163.660520833335</v>
      </c>
    </row>
    <row r="228" spans="1:4" x14ac:dyDescent="0.2">
      <c r="A228" t="s">
        <v>15</v>
      </c>
      <c r="B228">
        <v>350</v>
      </c>
      <c r="C228">
        <v>600</v>
      </c>
      <c r="D228" s="1">
        <v>44163.660520833335</v>
      </c>
    </row>
    <row r="229" spans="1:4" x14ac:dyDescent="0.2">
      <c r="A229" t="s">
        <v>15</v>
      </c>
      <c r="B229">
        <v>400</v>
      </c>
      <c r="C229">
        <v>400</v>
      </c>
      <c r="D229" s="1">
        <v>44163.660520833335</v>
      </c>
    </row>
    <row r="230" spans="1:4" x14ac:dyDescent="0.2">
      <c r="A230" t="s">
        <v>9</v>
      </c>
      <c r="B230">
        <v>2800</v>
      </c>
      <c r="C230">
        <v>2800</v>
      </c>
      <c r="D230" s="1">
        <v>44163.660520833335</v>
      </c>
    </row>
    <row r="231" spans="1:4" x14ac:dyDescent="0.2">
      <c r="A231" t="s">
        <v>30</v>
      </c>
      <c r="B231">
        <v>39000</v>
      </c>
      <c r="C231">
        <v>39250</v>
      </c>
      <c r="D231" s="1">
        <v>44163.782395833332</v>
      </c>
    </row>
    <row r="232" spans="1:4" x14ac:dyDescent="0.2">
      <c r="A232" t="s">
        <v>15</v>
      </c>
      <c r="B232">
        <v>350</v>
      </c>
      <c r="C232">
        <v>350</v>
      </c>
      <c r="D232" s="1">
        <v>44163.782395833332</v>
      </c>
    </row>
    <row r="233" spans="1:4" x14ac:dyDescent="0.2">
      <c r="A233" t="s">
        <v>15</v>
      </c>
      <c r="B233">
        <v>350</v>
      </c>
      <c r="C233">
        <v>350</v>
      </c>
      <c r="D233" s="1">
        <v>44163.782395833332</v>
      </c>
    </row>
    <row r="234" spans="1:4" x14ac:dyDescent="0.2">
      <c r="A234" t="s">
        <v>15</v>
      </c>
      <c r="B234">
        <v>400</v>
      </c>
      <c r="C234">
        <v>500</v>
      </c>
      <c r="D234" s="1">
        <v>44163.782395833332</v>
      </c>
    </row>
    <row r="235" spans="1:4" x14ac:dyDescent="0.2">
      <c r="A235" t="s">
        <v>15</v>
      </c>
      <c r="B235">
        <v>350</v>
      </c>
      <c r="C235">
        <v>450</v>
      </c>
      <c r="D235" s="1">
        <v>44163.782395833332</v>
      </c>
    </row>
    <row r="236" spans="1:4" x14ac:dyDescent="0.2">
      <c r="A236" t="s">
        <v>15</v>
      </c>
      <c r="B236">
        <v>400</v>
      </c>
      <c r="C236">
        <v>550</v>
      </c>
      <c r="D236" s="1">
        <v>44163.782395833332</v>
      </c>
    </row>
    <row r="237" spans="1:4" x14ac:dyDescent="0.2">
      <c r="A237" t="s">
        <v>9</v>
      </c>
      <c r="B237">
        <v>2800</v>
      </c>
      <c r="C237">
        <v>2900</v>
      </c>
      <c r="D237" s="1">
        <v>44163.782395833332</v>
      </c>
    </row>
    <row r="238" spans="1:4" x14ac:dyDescent="0.2">
      <c r="A238" t="s">
        <v>9</v>
      </c>
      <c r="B238">
        <v>2800</v>
      </c>
      <c r="C238">
        <v>2900</v>
      </c>
      <c r="D238" s="1">
        <v>44163.782395833332</v>
      </c>
    </row>
    <row r="239" spans="1:4" x14ac:dyDescent="0.2">
      <c r="A239" t="s">
        <v>53</v>
      </c>
      <c r="B239">
        <v>400</v>
      </c>
      <c r="C239">
        <v>550</v>
      </c>
      <c r="D239" s="1">
        <v>44163.894999999997</v>
      </c>
    </row>
    <row r="240" spans="1:4" x14ac:dyDescent="0.2">
      <c r="A240" t="s">
        <v>15</v>
      </c>
      <c r="B240">
        <v>400</v>
      </c>
      <c r="C240">
        <v>500</v>
      </c>
      <c r="D240" s="1">
        <v>44163.894999999997</v>
      </c>
    </row>
    <row r="241" spans="1:4" x14ac:dyDescent="0.2">
      <c r="A241" t="s">
        <v>15</v>
      </c>
      <c r="B241">
        <v>400</v>
      </c>
      <c r="C241">
        <v>500</v>
      </c>
      <c r="D241" s="1">
        <v>44163.894999999997</v>
      </c>
    </row>
    <row r="242" spans="1:4" x14ac:dyDescent="0.2">
      <c r="A242" t="s">
        <v>9</v>
      </c>
      <c r="B242">
        <v>2900</v>
      </c>
      <c r="C242">
        <v>3100</v>
      </c>
      <c r="D242" s="1">
        <v>44163.894999999997</v>
      </c>
    </row>
    <row r="243" spans="1:4" x14ac:dyDescent="0.2">
      <c r="A243" t="s">
        <v>53</v>
      </c>
      <c r="B243">
        <v>400</v>
      </c>
      <c r="C243">
        <v>550</v>
      </c>
      <c r="D243" s="1">
        <v>44163.93922453704</v>
      </c>
    </row>
    <row r="244" spans="1:4" x14ac:dyDescent="0.2">
      <c r="A244" t="s">
        <v>54</v>
      </c>
      <c r="B244">
        <v>750</v>
      </c>
      <c r="C244">
        <v>1300</v>
      </c>
      <c r="D244" s="1">
        <v>44163.93922453704</v>
      </c>
    </row>
    <row r="245" spans="1:4" x14ac:dyDescent="0.2">
      <c r="A245" t="s">
        <v>9</v>
      </c>
      <c r="B245">
        <v>2800</v>
      </c>
      <c r="C245">
        <v>2900</v>
      </c>
      <c r="D245" s="1">
        <v>44163.93922453704</v>
      </c>
    </row>
    <row r="246" spans="1:4" x14ac:dyDescent="0.2">
      <c r="A246" t="s">
        <v>53</v>
      </c>
      <c r="B246">
        <v>400</v>
      </c>
      <c r="C246">
        <v>500</v>
      </c>
      <c r="D246" s="1">
        <v>44163.957442129627</v>
      </c>
    </row>
    <row r="247" spans="1:4" x14ac:dyDescent="0.2">
      <c r="A247" t="s">
        <v>15</v>
      </c>
      <c r="B247">
        <v>350</v>
      </c>
      <c r="C247">
        <v>450</v>
      </c>
      <c r="D247" s="1">
        <v>44163.98778935185</v>
      </c>
    </row>
    <row r="248" spans="1:4" x14ac:dyDescent="0.2">
      <c r="A248" t="s">
        <v>15</v>
      </c>
      <c r="B248">
        <v>350</v>
      </c>
      <c r="C248">
        <v>450</v>
      </c>
      <c r="D248" s="1">
        <v>44163.98778935185</v>
      </c>
    </row>
    <row r="249" spans="1:4" x14ac:dyDescent="0.2">
      <c r="A249" t="s">
        <v>15</v>
      </c>
      <c r="B249">
        <v>350</v>
      </c>
      <c r="C249">
        <v>500</v>
      </c>
      <c r="D249" s="1">
        <v>44163.98778935185</v>
      </c>
    </row>
    <row r="250" spans="1:4" x14ac:dyDescent="0.2">
      <c r="A250" t="s">
        <v>15</v>
      </c>
      <c r="B250">
        <v>400</v>
      </c>
      <c r="C250">
        <v>450</v>
      </c>
      <c r="D250" s="1">
        <v>44163.98778935185</v>
      </c>
    </row>
    <row r="251" spans="1:4" x14ac:dyDescent="0.2">
      <c r="A251" t="s">
        <v>55</v>
      </c>
      <c r="B251">
        <v>400</v>
      </c>
      <c r="C251">
        <v>600</v>
      </c>
      <c r="D251" s="1">
        <v>44164.035729166666</v>
      </c>
    </row>
    <row r="252" spans="1:4" x14ac:dyDescent="0.2">
      <c r="A252" t="s">
        <v>54</v>
      </c>
      <c r="B252">
        <v>500</v>
      </c>
      <c r="C252">
        <v>500</v>
      </c>
      <c r="D252" s="1">
        <v>44164.035729166666</v>
      </c>
    </row>
    <row r="253" spans="1:4" x14ac:dyDescent="0.2">
      <c r="A253" t="s">
        <v>15</v>
      </c>
      <c r="B253">
        <v>350</v>
      </c>
      <c r="C253">
        <v>350</v>
      </c>
      <c r="D253" s="1">
        <v>44164.035729166666</v>
      </c>
    </row>
    <row r="254" spans="1:4" x14ac:dyDescent="0.2">
      <c r="A254" t="s">
        <v>15</v>
      </c>
      <c r="B254">
        <v>400</v>
      </c>
      <c r="C254">
        <v>400</v>
      </c>
      <c r="D254" s="1">
        <v>44164.035729166666</v>
      </c>
    </row>
    <row r="255" spans="1:4" x14ac:dyDescent="0.2">
      <c r="A255" t="s">
        <v>55</v>
      </c>
      <c r="B255">
        <v>400</v>
      </c>
      <c r="C255">
        <v>550</v>
      </c>
      <c r="D255" s="1">
        <v>44164.109351851854</v>
      </c>
    </row>
    <row r="256" spans="1:4" x14ac:dyDescent="0.2">
      <c r="A256" t="s">
        <v>56</v>
      </c>
      <c r="B256">
        <v>600</v>
      </c>
      <c r="C256">
        <v>800</v>
      </c>
      <c r="D256" s="1">
        <v>44164.109351851854</v>
      </c>
    </row>
    <row r="257" spans="1:4" x14ac:dyDescent="0.2">
      <c r="A257" t="s">
        <v>57</v>
      </c>
      <c r="B257">
        <v>151000</v>
      </c>
      <c r="C257">
        <v>153000</v>
      </c>
      <c r="D257" s="1">
        <v>44164.512303240743</v>
      </c>
    </row>
    <row r="258" spans="1:4" x14ac:dyDescent="0.2">
      <c r="A258" t="s">
        <v>53</v>
      </c>
      <c r="B258">
        <v>400</v>
      </c>
      <c r="C258">
        <v>550</v>
      </c>
      <c r="D258" s="1">
        <v>44164.512303240743</v>
      </c>
    </row>
    <row r="259" spans="1:4" x14ac:dyDescent="0.2">
      <c r="A259" t="s">
        <v>53</v>
      </c>
      <c r="B259">
        <v>400</v>
      </c>
      <c r="C259">
        <v>600</v>
      </c>
      <c r="D259" s="1">
        <v>44164.512303240743</v>
      </c>
    </row>
    <row r="260" spans="1:4" x14ac:dyDescent="0.2">
      <c r="A260" t="s">
        <v>55</v>
      </c>
      <c r="B260">
        <v>350</v>
      </c>
      <c r="C260">
        <v>550</v>
      </c>
      <c r="D260" s="1">
        <v>44164.512303240743</v>
      </c>
    </row>
    <row r="261" spans="1:4" x14ac:dyDescent="0.2">
      <c r="A261" t="s">
        <v>15</v>
      </c>
      <c r="B261">
        <v>350</v>
      </c>
      <c r="C261">
        <v>350</v>
      </c>
      <c r="D261" s="1">
        <v>44164.512303240743</v>
      </c>
    </row>
    <row r="262" spans="1:4" x14ac:dyDescent="0.2">
      <c r="A262" t="s">
        <v>15</v>
      </c>
      <c r="B262">
        <v>400</v>
      </c>
      <c r="C262">
        <v>550</v>
      </c>
      <c r="D262" s="1">
        <v>44164.512303240743</v>
      </c>
    </row>
    <row r="263" spans="1:4" x14ac:dyDescent="0.2">
      <c r="A263" t="s">
        <v>15</v>
      </c>
      <c r="B263">
        <v>350</v>
      </c>
      <c r="C263">
        <v>900</v>
      </c>
      <c r="D263" s="1">
        <v>44164.512303240743</v>
      </c>
    </row>
    <row r="264" spans="1:4" x14ac:dyDescent="0.2">
      <c r="A264" t="s">
        <v>56</v>
      </c>
      <c r="B264">
        <v>800</v>
      </c>
      <c r="C264">
        <v>1000</v>
      </c>
      <c r="D264" s="1">
        <v>44164.512303240743</v>
      </c>
    </row>
    <row r="265" spans="1:4" x14ac:dyDescent="0.2">
      <c r="A265" t="s">
        <v>53</v>
      </c>
      <c r="B265">
        <v>500</v>
      </c>
      <c r="C265">
        <v>800</v>
      </c>
      <c r="D265" s="1">
        <v>44164.564745370371</v>
      </c>
    </row>
    <row r="266" spans="1:4" x14ac:dyDescent="0.2">
      <c r="A266" t="s">
        <v>55</v>
      </c>
      <c r="B266">
        <v>500</v>
      </c>
      <c r="C266">
        <v>650</v>
      </c>
      <c r="D266" s="1">
        <v>44164.564745370371</v>
      </c>
    </row>
    <row r="267" spans="1:4" x14ac:dyDescent="0.2">
      <c r="A267" t="s">
        <v>58</v>
      </c>
      <c r="B267">
        <v>68000</v>
      </c>
      <c r="C267">
        <v>68500</v>
      </c>
      <c r="D267" s="1">
        <v>44164.625486111108</v>
      </c>
    </row>
    <row r="268" spans="1:4" x14ac:dyDescent="0.2">
      <c r="A268" t="s">
        <v>56</v>
      </c>
      <c r="B268">
        <v>700</v>
      </c>
      <c r="C268">
        <v>800</v>
      </c>
      <c r="D268" s="1">
        <v>44164.625486111108</v>
      </c>
    </row>
    <row r="269" spans="1:4" x14ac:dyDescent="0.2">
      <c r="A269" t="s">
        <v>55</v>
      </c>
      <c r="B269">
        <v>400</v>
      </c>
      <c r="C269">
        <v>600</v>
      </c>
      <c r="D269" s="1">
        <v>44164.842349537037</v>
      </c>
    </row>
    <row r="270" spans="1:4" x14ac:dyDescent="0.2">
      <c r="A270" t="s">
        <v>55</v>
      </c>
      <c r="B270">
        <v>500</v>
      </c>
      <c r="C270">
        <v>700</v>
      </c>
      <c r="D270" s="1">
        <v>44164.842349537037</v>
      </c>
    </row>
    <row r="271" spans="1:4" x14ac:dyDescent="0.2">
      <c r="A271" t="s">
        <v>15</v>
      </c>
      <c r="B271">
        <v>350</v>
      </c>
      <c r="C271">
        <v>550</v>
      </c>
      <c r="D271" s="1">
        <v>44164.842349537037</v>
      </c>
    </row>
    <row r="272" spans="1:4" x14ac:dyDescent="0.2">
      <c r="A272" t="s">
        <v>59</v>
      </c>
      <c r="B272">
        <v>24750</v>
      </c>
      <c r="C272">
        <v>25000</v>
      </c>
      <c r="D272" s="1">
        <v>44164.956018518518</v>
      </c>
    </row>
    <row r="273" spans="1:4" x14ac:dyDescent="0.2">
      <c r="A273" t="s">
        <v>53</v>
      </c>
      <c r="B273">
        <v>400</v>
      </c>
      <c r="C273">
        <v>600</v>
      </c>
      <c r="D273" s="1">
        <v>44164.956018518518</v>
      </c>
    </row>
    <row r="274" spans="1:4" x14ac:dyDescent="0.2">
      <c r="A274" t="s">
        <v>44</v>
      </c>
      <c r="B274">
        <v>31750</v>
      </c>
      <c r="C274">
        <v>32000</v>
      </c>
      <c r="D274" s="1">
        <v>44164.992384259262</v>
      </c>
    </row>
    <row r="275" spans="1:4" x14ac:dyDescent="0.2">
      <c r="A275" t="s">
        <v>54</v>
      </c>
      <c r="B275">
        <v>750</v>
      </c>
      <c r="C275">
        <v>1200</v>
      </c>
      <c r="D275" s="1">
        <v>44164.992384259262</v>
      </c>
    </row>
    <row r="276" spans="1:4" x14ac:dyDescent="0.2">
      <c r="A276" t="s">
        <v>15</v>
      </c>
      <c r="B276">
        <v>400</v>
      </c>
      <c r="C276">
        <v>550</v>
      </c>
      <c r="D276" s="1">
        <v>44164.992384259262</v>
      </c>
    </row>
    <row r="277" spans="1:4" x14ac:dyDescent="0.2">
      <c r="A277" t="s">
        <v>15</v>
      </c>
      <c r="B277">
        <v>400</v>
      </c>
      <c r="C277">
        <v>550</v>
      </c>
      <c r="D277" s="1">
        <v>44164.992384259262</v>
      </c>
    </row>
    <row r="278" spans="1:4" x14ac:dyDescent="0.2">
      <c r="A278" t="s">
        <v>9</v>
      </c>
      <c r="B278">
        <v>2800</v>
      </c>
      <c r="C278">
        <v>2900</v>
      </c>
      <c r="D278" s="1">
        <v>44164.992384259262</v>
      </c>
    </row>
    <row r="279" spans="1:4" x14ac:dyDescent="0.2">
      <c r="A279" t="s">
        <v>9</v>
      </c>
      <c r="B279">
        <v>2800</v>
      </c>
      <c r="C279">
        <v>2900</v>
      </c>
      <c r="D279" s="1">
        <v>44164.992384259262</v>
      </c>
    </row>
    <row r="280" spans="1:4" x14ac:dyDescent="0.2">
      <c r="A280" t="s">
        <v>9</v>
      </c>
      <c r="B280">
        <v>2800</v>
      </c>
      <c r="C280">
        <v>2800</v>
      </c>
      <c r="D280" s="1">
        <v>44164.992384259262</v>
      </c>
    </row>
    <row r="281" spans="1:4" x14ac:dyDescent="0.2">
      <c r="A281" t="s">
        <v>56</v>
      </c>
      <c r="B281">
        <v>800</v>
      </c>
      <c r="C281">
        <v>1000</v>
      </c>
      <c r="D281" s="1">
        <v>44164.992384259262</v>
      </c>
    </row>
    <row r="282" spans="1:4" x14ac:dyDescent="0.2">
      <c r="A282" t="s">
        <v>56</v>
      </c>
      <c r="B282">
        <v>900</v>
      </c>
      <c r="C282">
        <v>1000</v>
      </c>
      <c r="D282" s="1">
        <v>44164.992384259262</v>
      </c>
    </row>
    <row r="283" spans="1:4" x14ac:dyDescent="0.2">
      <c r="A283" t="s">
        <v>60</v>
      </c>
      <c r="B283">
        <v>700</v>
      </c>
      <c r="C283">
        <v>1000</v>
      </c>
      <c r="D283" s="1">
        <v>44165.112951388888</v>
      </c>
    </row>
    <row r="284" spans="1:4" x14ac:dyDescent="0.2">
      <c r="A284" t="s">
        <v>15</v>
      </c>
      <c r="B284">
        <v>400</v>
      </c>
      <c r="C284">
        <v>550</v>
      </c>
      <c r="D284" s="1">
        <v>44165.112951388888</v>
      </c>
    </row>
    <row r="285" spans="1:4" x14ac:dyDescent="0.2">
      <c r="A285" t="s">
        <v>9</v>
      </c>
      <c r="B285">
        <v>2800</v>
      </c>
      <c r="C285">
        <v>2900</v>
      </c>
      <c r="D285" s="1">
        <v>44165.112951388888</v>
      </c>
    </row>
    <row r="286" spans="1:4" x14ac:dyDescent="0.2">
      <c r="A286" t="s">
        <v>61</v>
      </c>
      <c r="B286">
        <v>40500</v>
      </c>
      <c r="C286">
        <v>41000</v>
      </c>
      <c r="D286" s="1">
        <v>44165.541504629633</v>
      </c>
    </row>
    <row r="287" spans="1:4" x14ac:dyDescent="0.2">
      <c r="A287" t="s">
        <v>44</v>
      </c>
      <c r="B287">
        <v>31750</v>
      </c>
      <c r="C287">
        <v>32000</v>
      </c>
      <c r="D287" s="1">
        <v>44165.541504629633</v>
      </c>
    </row>
    <row r="288" spans="1:4" x14ac:dyDescent="0.2">
      <c r="A288" t="s">
        <v>53</v>
      </c>
      <c r="B288">
        <v>350</v>
      </c>
      <c r="C288">
        <v>500</v>
      </c>
      <c r="D288" s="1">
        <v>44165.541504629633</v>
      </c>
    </row>
    <row r="289" spans="1:4" x14ac:dyDescent="0.2">
      <c r="A289" t="s">
        <v>9</v>
      </c>
      <c r="B289">
        <v>2900</v>
      </c>
      <c r="C289">
        <v>3000</v>
      </c>
      <c r="D289" s="1">
        <v>44165.541504629633</v>
      </c>
    </row>
    <row r="290" spans="1:4" x14ac:dyDescent="0.2">
      <c r="A290" t="s">
        <v>9</v>
      </c>
      <c r="B290">
        <v>3000</v>
      </c>
      <c r="C290">
        <v>3500</v>
      </c>
      <c r="D290" s="1">
        <v>44165.541504629633</v>
      </c>
    </row>
    <row r="291" spans="1:4" x14ac:dyDescent="0.2">
      <c r="A291" t="s">
        <v>9</v>
      </c>
      <c r="B291">
        <v>3000</v>
      </c>
      <c r="C291">
        <v>3200</v>
      </c>
      <c r="D291" s="1">
        <v>44165.541504629633</v>
      </c>
    </row>
    <row r="292" spans="1:4" x14ac:dyDescent="0.2">
      <c r="A292" t="s">
        <v>55</v>
      </c>
      <c r="B292">
        <v>900</v>
      </c>
      <c r="C292">
        <v>1300</v>
      </c>
      <c r="D292" s="1">
        <v>44165.642766203702</v>
      </c>
    </row>
    <row r="293" spans="1:4" x14ac:dyDescent="0.2">
      <c r="A293" t="s">
        <v>15</v>
      </c>
      <c r="B293">
        <v>350</v>
      </c>
      <c r="C293">
        <v>700</v>
      </c>
      <c r="D293" s="1">
        <v>44165.642766203702</v>
      </c>
    </row>
    <row r="294" spans="1:4" x14ac:dyDescent="0.2">
      <c r="A294" t="s">
        <v>15</v>
      </c>
      <c r="B294">
        <v>350</v>
      </c>
      <c r="C294">
        <v>450</v>
      </c>
      <c r="D294" s="1">
        <v>44165.690763888888</v>
      </c>
    </row>
    <row r="295" spans="1:4" x14ac:dyDescent="0.2">
      <c r="A295" t="s">
        <v>15</v>
      </c>
      <c r="B295">
        <v>350</v>
      </c>
      <c r="C295">
        <v>350</v>
      </c>
      <c r="D295" s="1">
        <v>44165.774884259263</v>
      </c>
    </row>
    <row r="296" spans="1:4" x14ac:dyDescent="0.2">
      <c r="A296" t="s">
        <v>9</v>
      </c>
      <c r="B296">
        <v>3000</v>
      </c>
      <c r="C296">
        <v>3100</v>
      </c>
      <c r="D296" s="1">
        <v>44165.774884259263</v>
      </c>
    </row>
    <row r="297" spans="1:4" x14ac:dyDescent="0.2">
      <c r="A297" t="s">
        <v>62</v>
      </c>
      <c r="B297">
        <v>45000</v>
      </c>
      <c r="C297">
        <v>46000</v>
      </c>
      <c r="D297" s="1">
        <v>44165.789513888885</v>
      </c>
    </row>
    <row r="298" spans="1:4" x14ac:dyDescent="0.2">
      <c r="A298" t="s">
        <v>9</v>
      </c>
      <c r="B298">
        <v>2800</v>
      </c>
      <c r="C298">
        <v>2800</v>
      </c>
      <c r="D298" s="1">
        <v>44165.909583333334</v>
      </c>
    </row>
    <row r="299" spans="1:4" x14ac:dyDescent="0.2">
      <c r="A299" t="s">
        <v>29</v>
      </c>
      <c r="B299">
        <v>27750</v>
      </c>
      <c r="C299">
        <v>28500</v>
      </c>
      <c r="D299" s="1">
        <v>44165.930902777778</v>
      </c>
    </row>
    <row r="300" spans="1:4" x14ac:dyDescent="0.2">
      <c r="A300" t="s">
        <v>15</v>
      </c>
      <c r="B300">
        <v>350</v>
      </c>
      <c r="C300">
        <v>350</v>
      </c>
      <c r="D300" s="1">
        <v>44166.064432870371</v>
      </c>
    </row>
    <row r="301" spans="1:4" x14ac:dyDescent="0.2">
      <c r="A301" t="s">
        <v>15</v>
      </c>
      <c r="B301">
        <v>500</v>
      </c>
      <c r="C301">
        <v>600</v>
      </c>
      <c r="D301" s="1">
        <v>44166.064432870371</v>
      </c>
    </row>
    <row r="302" spans="1:4" x14ac:dyDescent="0.2">
      <c r="A302" t="s">
        <v>15</v>
      </c>
      <c r="B302">
        <v>350</v>
      </c>
      <c r="C302">
        <v>550</v>
      </c>
      <c r="D302" s="1">
        <v>44166.097673611112</v>
      </c>
    </row>
    <row r="303" spans="1:4" x14ac:dyDescent="0.2">
      <c r="A303" t="s">
        <v>15</v>
      </c>
      <c r="B303">
        <v>400</v>
      </c>
      <c r="C303">
        <v>550</v>
      </c>
      <c r="D303" s="1">
        <v>44166.097673611112</v>
      </c>
    </row>
    <row r="304" spans="1:4" x14ac:dyDescent="0.2">
      <c r="A304" t="s">
        <v>63</v>
      </c>
      <c r="B304">
        <v>1900</v>
      </c>
      <c r="C304">
        <v>2100</v>
      </c>
      <c r="D304" s="1">
        <v>44166.424108796295</v>
      </c>
    </row>
    <row r="305" spans="1:4" x14ac:dyDescent="0.2">
      <c r="A305" t="s">
        <v>64</v>
      </c>
      <c r="B305">
        <v>1200</v>
      </c>
      <c r="C305">
        <v>1300</v>
      </c>
      <c r="D305" s="1">
        <v>44166.424108796295</v>
      </c>
    </row>
    <row r="306" spans="1:4" x14ac:dyDescent="0.2">
      <c r="A306" t="s">
        <v>64</v>
      </c>
      <c r="B306">
        <v>1300</v>
      </c>
      <c r="C306">
        <v>1400</v>
      </c>
      <c r="D306" s="1">
        <v>44166.424108796295</v>
      </c>
    </row>
    <row r="307" spans="1:4" x14ac:dyDescent="0.2">
      <c r="A307" t="s">
        <v>65</v>
      </c>
      <c r="B307">
        <v>1500</v>
      </c>
      <c r="C307">
        <v>1600</v>
      </c>
      <c r="D307" s="1">
        <v>44166.424108796295</v>
      </c>
    </row>
    <row r="308" spans="1:4" x14ac:dyDescent="0.2">
      <c r="A308" t="s">
        <v>53</v>
      </c>
      <c r="B308">
        <v>450</v>
      </c>
      <c r="C308">
        <v>700</v>
      </c>
      <c r="D308" s="1">
        <v>44166.424108796295</v>
      </c>
    </row>
    <row r="309" spans="1:4" x14ac:dyDescent="0.2">
      <c r="A309" t="s">
        <v>15</v>
      </c>
      <c r="B309">
        <v>400</v>
      </c>
      <c r="C309">
        <v>500</v>
      </c>
      <c r="D309" s="1">
        <v>44166.424108796295</v>
      </c>
    </row>
    <row r="310" spans="1:4" x14ac:dyDescent="0.2">
      <c r="A310" t="s">
        <v>15</v>
      </c>
      <c r="B310">
        <v>400</v>
      </c>
      <c r="C310">
        <v>600</v>
      </c>
      <c r="D310" s="1">
        <v>44166.502557870372</v>
      </c>
    </row>
    <row r="311" spans="1:4" x14ac:dyDescent="0.2">
      <c r="A311" t="s">
        <v>56</v>
      </c>
      <c r="B311">
        <v>600</v>
      </c>
      <c r="C311">
        <v>600</v>
      </c>
      <c r="D311" s="1">
        <v>44166.502557870372</v>
      </c>
    </row>
    <row r="312" spans="1:4" x14ac:dyDescent="0.2">
      <c r="A312" t="s">
        <v>66</v>
      </c>
      <c r="B312">
        <v>1900</v>
      </c>
      <c r="C312">
        <v>2100</v>
      </c>
      <c r="D312" s="1">
        <v>44166.531747685185</v>
      </c>
    </row>
    <row r="313" spans="1:4" x14ac:dyDescent="0.2">
      <c r="A313" t="s">
        <v>67</v>
      </c>
      <c r="B313">
        <v>12000</v>
      </c>
      <c r="C313">
        <v>13000</v>
      </c>
      <c r="D313" s="1">
        <v>44166.550046296295</v>
      </c>
    </row>
    <row r="314" spans="1:4" x14ac:dyDescent="0.2">
      <c r="A314" t="s">
        <v>64</v>
      </c>
      <c r="B314">
        <v>1300</v>
      </c>
      <c r="C314">
        <v>1400</v>
      </c>
      <c r="D314" s="1">
        <v>44166.550046296295</v>
      </c>
    </row>
    <row r="315" spans="1:4" x14ac:dyDescent="0.2">
      <c r="A315" t="s">
        <v>64</v>
      </c>
      <c r="B315">
        <v>1300</v>
      </c>
      <c r="C315">
        <v>1400</v>
      </c>
      <c r="D315" s="1">
        <v>44166.550046296295</v>
      </c>
    </row>
    <row r="316" spans="1:4" x14ac:dyDescent="0.2">
      <c r="A316" t="s">
        <v>56</v>
      </c>
      <c r="B316">
        <v>600</v>
      </c>
      <c r="C316">
        <v>800</v>
      </c>
      <c r="D316" s="1">
        <v>44166.550046296295</v>
      </c>
    </row>
    <row r="317" spans="1:4" x14ac:dyDescent="0.2">
      <c r="A317" t="s">
        <v>65</v>
      </c>
      <c r="B317">
        <v>1600</v>
      </c>
      <c r="C317">
        <v>1800</v>
      </c>
      <c r="D317" s="1">
        <v>44166.60665509259</v>
      </c>
    </row>
    <row r="318" spans="1:4" x14ac:dyDescent="0.2">
      <c r="A318" t="s">
        <v>53</v>
      </c>
      <c r="B318">
        <v>500</v>
      </c>
      <c r="C318">
        <v>800</v>
      </c>
      <c r="D318" s="1">
        <v>44166.60665509259</v>
      </c>
    </row>
    <row r="319" spans="1:4" x14ac:dyDescent="0.2">
      <c r="A319" t="s">
        <v>9</v>
      </c>
      <c r="B319">
        <v>2900</v>
      </c>
      <c r="C319">
        <v>3300</v>
      </c>
      <c r="D319" s="1">
        <v>44166.60665509259</v>
      </c>
    </row>
    <row r="320" spans="1:4" x14ac:dyDescent="0.2">
      <c r="A320" t="s">
        <v>68</v>
      </c>
      <c r="B320">
        <v>2900</v>
      </c>
      <c r="C320">
        <v>2900</v>
      </c>
      <c r="D320" s="1">
        <v>44166.696620370371</v>
      </c>
    </row>
    <row r="321" spans="1:4" x14ac:dyDescent="0.2">
      <c r="A321" t="s">
        <v>53</v>
      </c>
      <c r="B321">
        <v>350</v>
      </c>
      <c r="C321">
        <v>550</v>
      </c>
      <c r="D321" s="1">
        <v>44166.751585648148</v>
      </c>
    </row>
    <row r="322" spans="1:4" x14ac:dyDescent="0.2">
      <c r="A322" t="s">
        <v>9</v>
      </c>
      <c r="B322">
        <v>2900</v>
      </c>
      <c r="C322">
        <v>3200</v>
      </c>
      <c r="D322" s="1">
        <v>44166.751585648148</v>
      </c>
    </row>
    <row r="323" spans="1:4" x14ac:dyDescent="0.2">
      <c r="A323" t="s">
        <v>9</v>
      </c>
      <c r="B323">
        <v>3000</v>
      </c>
      <c r="C323">
        <v>3000</v>
      </c>
      <c r="D323" s="1">
        <v>44166.751585648148</v>
      </c>
    </row>
    <row r="324" spans="1:4" x14ac:dyDescent="0.2">
      <c r="A324" t="s">
        <v>56</v>
      </c>
      <c r="B324">
        <v>600</v>
      </c>
      <c r="C324">
        <v>700</v>
      </c>
      <c r="D324" s="1">
        <v>44166.751585648148</v>
      </c>
    </row>
    <row r="325" spans="1:4" x14ac:dyDescent="0.2">
      <c r="A325" t="s">
        <v>53</v>
      </c>
      <c r="B325">
        <v>650</v>
      </c>
      <c r="C325">
        <v>650</v>
      </c>
      <c r="D325" s="1">
        <v>44166.848368055558</v>
      </c>
    </row>
    <row r="326" spans="1:4" x14ac:dyDescent="0.2">
      <c r="A326" t="s">
        <v>15</v>
      </c>
      <c r="B326">
        <v>400</v>
      </c>
      <c r="C326">
        <v>550</v>
      </c>
      <c r="D326" s="1">
        <v>44166.848368055558</v>
      </c>
    </row>
    <row r="327" spans="1:4" x14ac:dyDescent="0.2">
      <c r="A327" t="s">
        <v>69</v>
      </c>
      <c r="B327">
        <v>950</v>
      </c>
      <c r="C327">
        <v>950</v>
      </c>
      <c r="D327" s="1">
        <v>44166.870057870372</v>
      </c>
    </row>
    <row r="328" spans="1:4" x14ac:dyDescent="0.2">
      <c r="A328" t="s">
        <v>69</v>
      </c>
      <c r="B328">
        <v>1100</v>
      </c>
      <c r="C328">
        <v>1200</v>
      </c>
      <c r="D328" s="1">
        <v>44167.489340277774</v>
      </c>
    </row>
    <row r="329" spans="1:4" x14ac:dyDescent="0.2">
      <c r="A329" t="s">
        <v>55</v>
      </c>
      <c r="B329">
        <v>600</v>
      </c>
      <c r="C329">
        <v>600</v>
      </c>
      <c r="D329" s="1">
        <v>44167.489340277774</v>
      </c>
    </row>
    <row r="330" spans="1:4" x14ac:dyDescent="0.2">
      <c r="A330" t="s">
        <v>15</v>
      </c>
      <c r="B330">
        <v>350</v>
      </c>
      <c r="C330">
        <v>550</v>
      </c>
      <c r="D330" s="1">
        <v>44167.489340277774</v>
      </c>
    </row>
    <row r="331" spans="1:4" x14ac:dyDescent="0.2">
      <c r="A331" t="s">
        <v>15</v>
      </c>
      <c r="B331">
        <v>400</v>
      </c>
      <c r="C331">
        <v>400</v>
      </c>
      <c r="D331" s="1">
        <v>44167.489340277774</v>
      </c>
    </row>
    <row r="332" spans="1:4" x14ac:dyDescent="0.2">
      <c r="A332" t="s">
        <v>15</v>
      </c>
      <c r="B332">
        <v>350</v>
      </c>
      <c r="C332">
        <v>450</v>
      </c>
      <c r="D332" s="1">
        <v>44167.489340277774</v>
      </c>
    </row>
    <row r="333" spans="1:4" x14ac:dyDescent="0.2">
      <c r="A333" t="s">
        <v>15</v>
      </c>
      <c r="B333">
        <v>500</v>
      </c>
      <c r="C333">
        <v>600</v>
      </c>
      <c r="D333" s="1">
        <v>44167.489340277774</v>
      </c>
    </row>
    <row r="334" spans="1:4" x14ac:dyDescent="0.2">
      <c r="A334" t="s">
        <v>15</v>
      </c>
      <c r="B334">
        <v>400</v>
      </c>
      <c r="C334">
        <v>550</v>
      </c>
      <c r="D334" s="1">
        <v>44167.489340277774</v>
      </c>
    </row>
    <row r="335" spans="1:4" x14ac:dyDescent="0.2">
      <c r="A335" t="s">
        <v>9</v>
      </c>
      <c r="B335">
        <v>2800</v>
      </c>
      <c r="C335">
        <v>3000</v>
      </c>
      <c r="D335" s="1">
        <v>44167.489340277774</v>
      </c>
    </row>
    <row r="336" spans="1:4" x14ac:dyDescent="0.2">
      <c r="A336" t="s">
        <v>68</v>
      </c>
      <c r="B336">
        <v>2700</v>
      </c>
      <c r="C336">
        <v>2800</v>
      </c>
      <c r="D336" s="1">
        <v>44167.652199074073</v>
      </c>
    </row>
    <row r="337" spans="1:4" x14ac:dyDescent="0.2">
      <c r="A337" t="s">
        <v>69</v>
      </c>
      <c r="B337">
        <v>1100</v>
      </c>
      <c r="C337">
        <v>1200</v>
      </c>
      <c r="D337" s="1">
        <v>44167.652199074073</v>
      </c>
    </row>
    <row r="338" spans="1:4" x14ac:dyDescent="0.2">
      <c r="A338" t="s">
        <v>15</v>
      </c>
      <c r="B338">
        <v>450</v>
      </c>
      <c r="C338">
        <v>450</v>
      </c>
      <c r="D338" s="1">
        <v>44167.652199074073</v>
      </c>
    </row>
    <row r="339" spans="1:4" x14ac:dyDescent="0.2">
      <c r="A339" t="s">
        <v>15</v>
      </c>
      <c r="B339">
        <v>400</v>
      </c>
      <c r="C339">
        <v>600</v>
      </c>
      <c r="D339" s="1">
        <v>44167.858715277776</v>
      </c>
    </row>
    <row r="340" spans="1:4" x14ac:dyDescent="0.2">
      <c r="A340" t="s">
        <v>15</v>
      </c>
      <c r="B340">
        <v>350</v>
      </c>
      <c r="C340">
        <v>500</v>
      </c>
      <c r="D340" s="1">
        <v>44167.858715277776</v>
      </c>
    </row>
    <row r="341" spans="1:4" x14ac:dyDescent="0.2">
      <c r="A341" t="s">
        <v>15</v>
      </c>
      <c r="B341">
        <v>450</v>
      </c>
      <c r="C341">
        <v>550</v>
      </c>
      <c r="D341" s="1">
        <v>44167.858715277776</v>
      </c>
    </row>
    <row r="342" spans="1:4" x14ac:dyDescent="0.2">
      <c r="A342" t="s">
        <v>9</v>
      </c>
      <c r="B342">
        <v>2900</v>
      </c>
      <c r="C342">
        <v>3000</v>
      </c>
      <c r="D342" s="1">
        <v>44167.858715277776</v>
      </c>
    </row>
    <row r="343" spans="1:4" x14ac:dyDescent="0.2">
      <c r="A343" t="s">
        <v>55</v>
      </c>
      <c r="B343">
        <v>500</v>
      </c>
      <c r="C343">
        <v>600</v>
      </c>
      <c r="D343" s="1">
        <v>44167.905243055553</v>
      </c>
    </row>
    <row r="344" spans="1:4" x14ac:dyDescent="0.2">
      <c r="A344" t="s">
        <v>55</v>
      </c>
      <c r="B344">
        <v>450</v>
      </c>
      <c r="C344">
        <v>500</v>
      </c>
      <c r="D344" s="1">
        <v>44167.905243055553</v>
      </c>
    </row>
    <row r="345" spans="1:4" x14ac:dyDescent="0.2">
      <c r="A345" t="s">
        <v>56</v>
      </c>
      <c r="B345">
        <v>600</v>
      </c>
      <c r="C345">
        <v>800</v>
      </c>
      <c r="D345" s="1">
        <v>44167.924039351848</v>
      </c>
    </row>
    <row r="346" spans="1:4" x14ac:dyDescent="0.2">
      <c r="A346" t="s">
        <v>56</v>
      </c>
      <c r="B346">
        <v>700</v>
      </c>
      <c r="C346">
        <v>900</v>
      </c>
      <c r="D346" s="1">
        <v>44167.924039351848</v>
      </c>
    </row>
    <row r="347" spans="1:4" x14ac:dyDescent="0.2">
      <c r="A347" t="s">
        <v>89</v>
      </c>
      <c r="B347">
        <v>450</v>
      </c>
      <c r="C347">
        <v>600</v>
      </c>
      <c r="D347" s="1">
        <v>44167.935590277775</v>
      </c>
    </row>
    <row r="348" spans="1:4" x14ac:dyDescent="0.2">
      <c r="A348" t="s">
        <v>55</v>
      </c>
      <c r="B348">
        <v>500</v>
      </c>
      <c r="C348">
        <v>600</v>
      </c>
      <c r="D348" s="1">
        <v>44168.42895833333</v>
      </c>
    </row>
    <row r="349" spans="1:4" x14ac:dyDescent="0.2">
      <c r="A349" t="s">
        <v>15</v>
      </c>
      <c r="B349">
        <v>400</v>
      </c>
      <c r="C349">
        <v>600</v>
      </c>
      <c r="D349" s="1">
        <v>44168.42895833333</v>
      </c>
    </row>
    <row r="350" spans="1:4" x14ac:dyDescent="0.2">
      <c r="A350" t="s">
        <v>9</v>
      </c>
      <c r="B350">
        <v>2800</v>
      </c>
      <c r="C350">
        <v>2900</v>
      </c>
      <c r="D350" s="1">
        <v>44168.42895833333</v>
      </c>
    </row>
    <row r="351" spans="1:4" x14ac:dyDescent="0.2">
      <c r="A351" t="s">
        <v>90</v>
      </c>
      <c r="B351">
        <v>450</v>
      </c>
      <c r="C351">
        <v>550</v>
      </c>
      <c r="D351" s="1">
        <v>44168.42895833333</v>
      </c>
    </row>
    <row r="352" spans="1:4" x14ac:dyDescent="0.2">
      <c r="A352" t="s">
        <v>9</v>
      </c>
      <c r="B352">
        <v>2900</v>
      </c>
      <c r="C352">
        <v>3100</v>
      </c>
      <c r="D352" s="1">
        <v>44168.460879629631</v>
      </c>
    </row>
    <row r="353" spans="1:4" x14ac:dyDescent="0.2">
      <c r="A353" t="s">
        <v>9</v>
      </c>
      <c r="B353">
        <v>3000</v>
      </c>
      <c r="C353">
        <v>3500</v>
      </c>
      <c r="D353" s="1">
        <v>44168.460879629631</v>
      </c>
    </row>
    <row r="354" spans="1:4" x14ac:dyDescent="0.2">
      <c r="A354" t="s">
        <v>55</v>
      </c>
      <c r="B354">
        <v>450</v>
      </c>
      <c r="C354">
        <v>600</v>
      </c>
      <c r="D354" s="1">
        <v>44168.477453703701</v>
      </c>
    </row>
    <row r="355" spans="1:4" x14ac:dyDescent="0.2">
      <c r="A355" t="s">
        <v>55</v>
      </c>
      <c r="B355">
        <v>400</v>
      </c>
      <c r="C355">
        <v>550</v>
      </c>
      <c r="D355" s="1">
        <v>44168.497546296298</v>
      </c>
    </row>
    <row r="356" spans="1:4" x14ac:dyDescent="0.2">
      <c r="A356" t="s">
        <v>55</v>
      </c>
      <c r="B356">
        <v>400</v>
      </c>
      <c r="C356">
        <v>600</v>
      </c>
      <c r="D356" s="1">
        <v>44168.497546296298</v>
      </c>
    </row>
    <row r="357" spans="1:4" x14ac:dyDescent="0.2">
      <c r="A357" t="s">
        <v>9</v>
      </c>
      <c r="B357">
        <v>2900</v>
      </c>
      <c r="C357">
        <v>3200</v>
      </c>
      <c r="D357" s="1">
        <v>44168.497546296298</v>
      </c>
    </row>
    <row r="358" spans="1:4" x14ac:dyDescent="0.2">
      <c r="A358" t="s">
        <v>9</v>
      </c>
      <c r="B358">
        <v>2900</v>
      </c>
      <c r="C358">
        <v>3200</v>
      </c>
      <c r="D358" s="1">
        <v>44168.497546296298</v>
      </c>
    </row>
    <row r="359" spans="1:4" x14ac:dyDescent="0.2">
      <c r="A359" t="s">
        <v>90</v>
      </c>
      <c r="B359">
        <v>400</v>
      </c>
      <c r="C359">
        <v>550</v>
      </c>
      <c r="D359" s="1">
        <v>44168.497546296298</v>
      </c>
    </row>
    <row r="360" spans="1:4" x14ac:dyDescent="0.2">
      <c r="A360" t="s">
        <v>9</v>
      </c>
      <c r="B360">
        <v>3100</v>
      </c>
      <c r="C360">
        <v>3500</v>
      </c>
      <c r="D360" s="1">
        <v>44168.498124999998</v>
      </c>
    </row>
    <row r="361" spans="1:4" x14ac:dyDescent="0.2">
      <c r="A361" t="s">
        <v>9</v>
      </c>
      <c r="B361">
        <v>3100</v>
      </c>
      <c r="C361">
        <v>3300</v>
      </c>
      <c r="D361" s="1">
        <v>44168.503576388888</v>
      </c>
    </row>
    <row r="362" spans="1:4" x14ac:dyDescent="0.2">
      <c r="A362" t="s">
        <v>55</v>
      </c>
      <c r="B362">
        <v>500</v>
      </c>
      <c r="C362">
        <v>650</v>
      </c>
      <c r="D362" s="1">
        <v>44168.543599537035</v>
      </c>
    </row>
    <row r="363" spans="1:4" x14ac:dyDescent="0.2">
      <c r="A363" t="s">
        <v>91</v>
      </c>
      <c r="B363">
        <v>1900</v>
      </c>
      <c r="C363">
        <v>2000</v>
      </c>
      <c r="D363" s="1">
        <v>44168.555833333332</v>
      </c>
    </row>
    <row r="364" spans="1:4" x14ac:dyDescent="0.2">
      <c r="A364" t="s">
        <v>91</v>
      </c>
      <c r="B364">
        <v>1900</v>
      </c>
      <c r="C364">
        <v>2000</v>
      </c>
      <c r="D364" s="1">
        <v>44168.555833333332</v>
      </c>
    </row>
    <row r="365" spans="1:4" x14ac:dyDescent="0.2">
      <c r="A365" t="s">
        <v>92</v>
      </c>
      <c r="B365">
        <v>900</v>
      </c>
      <c r="C365">
        <v>1300</v>
      </c>
      <c r="D365" s="1">
        <v>44168.555833333332</v>
      </c>
    </row>
    <row r="366" spans="1:4" x14ac:dyDescent="0.2">
      <c r="A366" t="s">
        <v>55</v>
      </c>
      <c r="B366">
        <v>550</v>
      </c>
      <c r="C366">
        <v>700</v>
      </c>
      <c r="D366" s="1">
        <v>44168.565439814818</v>
      </c>
    </row>
    <row r="367" spans="1:4" x14ac:dyDescent="0.2">
      <c r="A367" t="s">
        <v>69</v>
      </c>
      <c r="B367">
        <v>1200</v>
      </c>
      <c r="C367">
        <v>1300</v>
      </c>
      <c r="D367" s="1">
        <v>44168.587037037039</v>
      </c>
    </row>
    <row r="368" spans="1:4" x14ac:dyDescent="0.2">
      <c r="A368" t="s">
        <v>15</v>
      </c>
      <c r="B368">
        <v>400</v>
      </c>
      <c r="C368">
        <v>400</v>
      </c>
      <c r="D368" s="1">
        <v>44168.587037037039</v>
      </c>
    </row>
    <row r="369" spans="1:4" x14ac:dyDescent="0.2">
      <c r="A369" t="s">
        <v>15</v>
      </c>
      <c r="B369">
        <v>500</v>
      </c>
      <c r="C369">
        <v>700</v>
      </c>
      <c r="D369" s="1">
        <v>44168.587037037039</v>
      </c>
    </row>
    <row r="370" spans="1:4" x14ac:dyDescent="0.2">
      <c r="A370" t="s">
        <v>93</v>
      </c>
      <c r="B370">
        <v>2100</v>
      </c>
      <c r="C370">
        <v>2400</v>
      </c>
      <c r="D370" s="1">
        <v>44168.595289351855</v>
      </c>
    </row>
    <row r="371" spans="1:4" x14ac:dyDescent="0.2">
      <c r="A371" t="s">
        <v>9</v>
      </c>
      <c r="B371">
        <v>3100</v>
      </c>
      <c r="C371">
        <v>3500</v>
      </c>
      <c r="D371" s="1">
        <v>44168.600243055553</v>
      </c>
    </row>
    <row r="372" spans="1:4" x14ac:dyDescent="0.2">
      <c r="A372" t="s">
        <v>55</v>
      </c>
      <c r="B372">
        <v>600</v>
      </c>
      <c r="C372">
        <v>700</v>
      </c>
      <c r="D372" s="1">
        <v>44168.616793981484</v>
      </c>
    </row>
    <row r="373" spans="1:4" x14ac:dyDescent="0.2">
      <c r="A373" t="s">
        <v>55</v>
      </c>
      <c r="B373">
        <v>600</v>
      </c>
      <c r="C373">
        <v>700</v>
      </c>
      <c r="D373" s="1">
        <v>44168.669652777775</v>
      </c>
    </row>
    <row r="374" spans="1:4" x14ac:dyDescent="0.2">
      <c r="A374" t="s">
        <v>15</v>
      </c>
      <c r="B374">
        <v>350</v>
      </c>
      <c r="C374">
        <v>500</v>
      </c>
      <c r="D374" s="1">
        <v>44168.725717592592</v>
      </c>
    </row>
    <row r="375" spans="1:4" x14ac:dyDescent="0.2">
      <c r="A375" t="s">
        <v>90</v>
      </c>
      <c r="B375">
        <v>350</v>
      </c>
      <c r="C375">
        <v>550</v>
      </c>
      <c r="D375" s="1">
        <v>44168.725717592592</v>
      </c>
    </row>
    <row r="376" spans="1:4" x14ac:dyDescent="0.2">
      <c r="A376" t="s">
        <v>56</v>
      </c>
      <c r="B376">
        <v>900</v>
      </c>
      <c r="C376">
        <v>1300</v>
      </c>
      <c r="D376" s="1">
        <v>44168.725717592592</v>
      </c>
    </row>
    <row r="377" spans="1:4" x14ac:dyDescent="0.2">
      <c r="A377" t="s">
        <v>94</v>
      </c>
      <c r="B377">
        <v>82500</v>
      </c>
      <c r="C377">
        <v>83500</v>
      </c>
      <c r="D377" s="1">
        <v>44169.002500000002</v>
      </c>
    </row>
    <row r="378" spans="1:4" x14ac:dyDescent="0.2">
      <c r="A378" t="s">
        <v>58</v>
      </c>
      <c r="B378">
        <v>72000</v>
      </c>
      <c r="C378">
        <v>72000</v>
      </c>
      <c r="D378" s="1">
        <v>44169.002500000002</v>
      </c>
    </row>
    <row r="379" spans="1:4" x14ac:dyDescent="0.2">
      <c r="A379" t="s">
        <v>55</v>
      </c>
      <c r="B379">
        <v>500</v>
      </c>
      <c r="C379">
        <v>500</v>
      </c>
      <c r="D379" s="1">
        <v>44169.002500000002</v>
      </c>
    </row>
    <row r="380" spans="1:4" x14ac:dyDescent="0.2">
      <c r="A380" t="s">
        <v>15</v>
      </c>
      <c r="B380">
        <v>450</v>
      </c>
      <c r="C380">
        <v>650</v>
      </c>
      <c r="D380" s="1">
        <v>44169.002500000002</v>
      </c>
    </row>
    <row r="381" spans="1:4" x14ac:dyDescent="0.2">
      <c r="A381" t="s">
        <v>15</v>
      </c>
      <c r="B381">
        <v>400</v>
      </c>
      <c r="C381">
        <v>600</v>
      </c>
      <c r="D381" s="1">
        <v>44169.002500000002</v>
      </c>
    </row>
    <row r="382" spans="1:4" x14ac:dyDescent="0.2">
      <c r="A382" t="s">
        <v>15</v>
      </c>
      <c r="B382">
        <v>400</v>
      </c>
      <c r="C382">
        <v>550</v>
      </c>
      <c r="D382" s="1">
        <v>44169.002500000002</v>
      </c>
    </row>
    <row r="383" spans="1:4" x14ac:dyDescent="0.2">
      <c r="A383" t="s">
        <v>15</v>
      </c>
      <c r="B383">
        <v>350</v>
      </c>
      <c r="C383">
        <v>550</v>
      </c>
      <c r="D383" s="1">
        <v>44169.002500000002</v>
      </c>
    </row>
    <row r="384" spans="1:4" x14ac:dyDescent="0.2">
      <c r="A384" t="s">
        <v>9</v>
      </c>
      <c r="B384">
        <v>3100</v>
      </c>
      <c r="C384">
        <v>3200</v>
      </c>
      <c r="D384" s="1">
        <v>44169.002500000002</v>
      </c>
    </row>
    <row r="385" spans="1:4" x14ac:dyDescent="0.2">
      <c r="A385" t="s">
        <v>56</v>
      </c>
      <c r="B385">
        <v>600</v>
      </c>
      <c r="C385">
        <v>600</v>
      </c>
      <c r="D385" s="1">
        <v>44169.002500000002</v>
      </c>
    </row>
    <row r="386" spans="1:4" x14ac:dyDescent="0.2">
      <c r="A386" t="s">
        <v>56</v>
      </c>
      <c r="B386">
        <v>500</v>
      </c>
      <c r="C386">
        <v>500</v>
      </c>
      <c r="D386" s="1">
        <v>44169.035821759258</v>
      </c>
    </row>
    <row r="387" spans="1:4" x14ac:dyDescent="0.2">
      <c r="A387" t="s">
        <v>56</v>
      </c>
      <c r="B387">
        <v>800</v>
      </c>
      <c r="C387">
        <v>800</v>
      </c>
      <c r="D387" s="1">
        <v>44169.035821759258</v>
      </c>
    </row>
    <row r="388" spans="1:4" x14ac:dyDescent="0.2">
      <c r="A388" t="s">
        <v>55</v>
      </c>
      <c r="B388">
        <v>500</v>
      </c>
      <c r="C388">
        <v>700</v>
      </c>
      <c r="D388" s="1">
        <v>44169.044421296298</v>
      </c>
    </row>
    <row r="389" spans="1:4" x14ac:dyDescent="0.2">
      <c r="A389" t="s">
        <v>55</v>
      </c>
      <c r="B389">
        <v>500</v>
      </c>
      <c r="C389">
        <v>600</v>
      </c>
      <c r="D389" s="1">
        <v>44169.044421296298</v>
      </c>
    </row>
    <row r="390" spans="1:4" x14ac:dyDescent="0.2">
      <c r="A390" t="s">
        <v>55</v>
      </c>
      <c r="B390">
        <v>500</v>
      </c>
      <c r="C390">
        <v>600</v>
      </c>
      <c r="D390" s="1">
        <v>44169.044421296298</v>
      </c>
    </row>
    <row r="391" spans="1:4" x14ac:dyDescent="0.2">
      <c r="A391" t="s">
        <v>15</v>
      </c>
      <c r="B391">
        <v>450</v>
      </c>
      <c r="C391">
        <v>450</v>
      </c>
      <c r="D391" s="1">
        <v>44169.056296296294</v>
      </c>
    </row>
    <row r="392" spans="1:4" x14ac:dyDescent="0.2">
      <c r="A392" t="s">
        <v>55</v>
      </c>
      <c r="B392">
        <v>450</v>
      </c>
      <c r="C392">
        <v>600</v>
      </c>
      <c r="D392" s="1">
        <v>44169.089456018519</v>
      </c>
    </row>
    <row r="393" spans="1:4" x14ac:dyDescent="0.2">
      <c r="A393" t="s">
        <v>55</v>
      </c>
      <c r="B393">
        <v>600</v>
      </c>
      <c r="C393">
        <v>600</v>
      </c>
      <c r="D393" s="1">
        <v>44169.089456018519</v>
      </c>
    </row>
    <row r="394" spans="1:4" x14ac:dyDescent="0.2">
      <c r="A394" t="s">
        <v>15</v>
      </c>
      <c r="B394">
        <v>350</v>
      </c>
      <c r="C394">
        <v>350</v>
      </c>
      <c r="D394" s="1">
        <v>44169.089456018519</v>
      </c>
    </row>
    <row r="395" spans="1:4" x14ac:dyDescent="0.2">
      <c r="A395" t="s">
        <v>69</v>
      </c>
      <c r="B395">
        <v>1100</v>
      </c>
      <c r="C395">
        <v>1400</v>
      </c>
      <c r="D395" s="1">
        <v>44169.47216435185</v>
      </c>
    </row>
    <row r="396" spans="1:4" x14ac:dyDescent="0.2">
      <c r="A396" t="s">
        <v>56</v>
      </c>
      <c r="B396">
        <v>650</v>
      </c>
      <c r="C396">
        <v>850</v>
      </c>
      <c r="D396" s="1">
        <v>44169.47216435185</v>
      </c>
    </row>
    <row r="397" spans="1:4" x14ac:dyDescent="0.2">
      <c r="A397" t="s">
        <v>15</v>
      </c>
      <c r="B397">
        <v>550</v>
      </c>
      <c r="C397">
        <v>650</v>
      </c>
      <c r="D397" s="1">
        <v>44169.47216435185</v>
      </c>
    </row>
    <row r="398" spans="1:4" x14ac:dyDescent="0.2">
      <c r="A398" t="s">
        <v>55</v>
      </c>
      <c r="B398">
        <v>550</v>
      </c>
      <c r="C398">
        <v>750</v>
      </c>
      <c r="D398" s="1">
        <v>44169.519525462965</v>
      </c>
    </row>
    <row r="399" spans="1:4" x14ac:dyDescent="0.2">
      <c r="A399" t="s">
        <v>9</v>
      </c>
      <c r="B399">
        <v>2900</v>
      </c>
      <c r="C399">
        <v>2900</v>
      </c>
      <c r="D399" s="1">
        <v>44169.519525462965</v>
      </c>
    </row>
    <row r="400" spans="1:4" x14ac:dyDescent="0.2">
      <c r="A400" t="s">
        <v>9</v>
      </c>
      <c r="B400">
        <v>3000</v>
      </c>
      <c r="C400">
        <v>3000</v>
      </c>
      <c r="D400" s="1">
        <v>44169.561874999999</v>
      </c>
    </row>
    <row r="401" spans="1:4" x14ac:dyDescent="0.2">
      <c r="A401" t="s">
        <v>56</v>
      </c>
      <c r="B401">
        <v>450</v>
      </c>
      <c r="C401">
        <v>550</v>
      </c>
      <c r="D401" s="1">
        <v>44169.561874999999</v>
      </c>
    </row>
    <row r="402" spans="1:4" x14ac:dyDescent="0.2">
      <c r="A402" t="s">
        <v>56</v>
      </c>
      <c r="B402">
        <v>700</v>
      </c>
      <c r="C402">
        <v>800</v>
      </c>
      <c r="D402" s="1">
        <v>44169.561874999999</v>
      </c>
    </row>
    <row r="403" spans="1:4" x14ac:dyDescent="0.2">
      <c r="A403" t="s">
        <v>56</v>
      </c>
      <c r="B403">
        <v>750</v>
      </c>
      <c r="C403">
        <v>950</v>
      </c>
      <c r="D403" s="1">
        <v>44169.561874999999</v>
      </c>
    </row>
    <row r="404" spans="1:4" x14ac:dyDescent="0.2">
      <c r="A404" t="s">
        <v>56</v>
      </c>
      <c r="B404">
        <v>700</v>
      </c>
      <c r="C404">
        <v>850</v>
      </c>
      <c r="D404" s="1">
        <v>44169.561874999999</v>
      </c>
    </row>
    <row r="405" spans="1:4" x14ac:dyDescent="0.2">
      <c r="A405" t="s">
        <v>15</v>
      </c>
      <c r="B405">
        <v>500</v>
      </c>
      <c r="C405">
        <v>700</v>
      </c>
      <c r="D405" s="1">
        <v>44169.608726851853</v>
      </c>
    </row>
    <row r="406" spans="1:4" x14ac:dyDescent="0.2">
      <c r="A406" t="s">
        <v>56</v>
      </c>
      <c r="B406">
        <v>700</v>
      </c>
      <c r="C406">
        <v>900</v>
      </c>
      <c r="D406" s="1">
        <v>44169.608726851853</v>
      </c>
    </row>
    <row r="407" spans="1:4" x14ac:dyDescent="0.2">
      <c r="A407" t="s">
        <v>56</v>
      </c>
      <c r="B407">
        <v>850</v>
      </c>
      <c r="C407">
        <v>950</v>
      </c>
      <c r="D407" s="1">
        <v>44169.608726851853</v>
      </c>
    </row>
    <row r="408" spans="1:4" x14ac:dyDescent="0.2">
      <c r="A408" t="s">
        <v>56</v>
      </c>
      <c r="B408">
        <v>800</v>
      </c>
      <c r="C408">
        <v>900</v>
      </c>
      <c r="D408" s="1">
        <v>44169.608726851853</v>
      </c>
    </row>
    <row r="409" spans="1:4" x14ac:dyDescent="0.2">
      <c r="A409" t="s">
        <v>56</v>
      </c>
      <c r="B409">
        <v>850</v>
      </c>
      <c r="C409">
        <v>1000</v>
      </c>
      <c r="D409" s="1">
        <v>44169.608726851853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</vt:lpstr>
      <vt:lpstr>Sheet1</vt:lpstr>
      <vt:lpstr>sold_items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Daniel Fernández Dávila</dc:creator>
  <cp:lastModifiedBy>José Daniel Fernández Dávila</cp:lastModifiedBy>
  <dcterms:created xsi:type="dcterms:W3CDTF">2020-12-03T03:46:27Z</dcterms:created>
  <dcterms:modified xsi:type="dcterms:W3CDTF">2020-12-08T06:50:08Z</dcterms:modified>
</cp:coreProperties>
</file>