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&amp;C\Documents\Python\Storytelling #2\results\"/>
    </mc:Choice>
  </mc:AlternateContent>
  <xr:revisionPtr revIDLastSave="0" documentId="13_ncr:1_{3203CF04-A0C6-4545-8DBE-44670F68093F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supermarket data" sheetId="1" r:id="rId1"/>
    <sheet name="overall stats" sheetId="2" r:id="rId2"/>
    <sheet name="type of customer stats" sheetId="3" r:id="rId3"/>
    <sheet name="gender stats" sheetId="5" r:id="rId4"/>
    <sheet name="city stats" sheetId="6" r:id="rId5"/>
    <sheet name="customer value stats" sheetId="9" r:id="rId6"/>
    <sheet name="Sheet4" sheetId="10" r:id="rId7"/>
    <sheet name="Sheet5" sheetId="11" r:id="rId8"/>
    <sheet name="customer-type stats strat" sheetId="8" r:id="rId9"/>
  </sheets>
  <calcPr calcId="191029"/>
  <pivotCaches>
    <pivotCache cacheId="2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B11" i="2"/>
  <c r="B10" i="2"/>
  <c r="B9" i="2"/>
  <c r="B8" i="2"/>
  <c r="B6" i="2"/>
  <c r="B5" i="2" a="1"/>
  <c r="B5" i="2" s="1"/>
  <c r="B4" i="2"/>
  <c r="B3" i="2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<sst xmlns="http://schemas.openxmlformats.org/spreadsheetml/2006/main" count="9562" uniqueCount="77">
  <si>
    <t>Country</t>
  </si>
  <si>
    <t>City</t>
  </si>
  <si>
    <t>Latitude</t>
  </si>
  <si>
    <t>Longitude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</si>
  <si>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</si>
  <si>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</si>
  <si>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</si>
  <si>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</si>
  <si>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</si>
  <si>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</si>
  <si>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</si>
  <si>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</si>
  <si>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Cost of goods sold</t>
  </si>
  <si>
    <t>Gross margin percentage</t>
  </si>
  <si>
    <t>Gross income</t>
  </si>
  <si>
    <t>Customer stratification rating</t>
  </si>
  <si>
    <t>Datetime</t>
  </si>
  <si>
    <t>Year</t>
  </si>
  <si>
    <t>Month</t>
  </si>
  <si>
    <t>Weekday name</t>
  </si>
  <si>
    <t>Hour</t>
  </si>
  <si>
    <t>Time of the day</t>
  </si>
  <si>
    <t>Myanmar</t>
  </si>
  <si>
    <t>Yangon</t>
  </si>
  <si>
    <t>Member</t>
  </si>
  <si>
    <t>Female</t>
  </si>
  <si>
    <t>Health and beauty</t>
  </si>
  <si>
    <t>Ewallet</t>
  </si>
  <si>
    <t>January</t>
  </si>
  <si>
    <t>Saturday</t>
  </si>
  <si>
    <t>Afternoon</t>
  </si>
  <si>
    <t>Naypyitaw</t>
  </si>
  <si>
    <t>Normal</t>
  </si>
  <si>
    <t>Electronic accessories</t>
  </si>
  <si>
    <t>Cash</t>
  </si>
  <si>
    <t>March</t>
  </si>
  <si>
    <t>Friday</t>
  </si>
  <si>
    <t>Morning</t>
  </si>
  <si>
    <t>Male</t>
  </si>
  <si>
    <t>Home and lifestyle</t>
  </si>
  <si>
    <t>Credit card</t>
  </si>
  <si>
    <t>Sunday</t>
  </si>
  <si>
    <t>Evening</t>
  </si>
  <si>
    <t>Sports and travel</t>
  </si>
  <si>
    <t>February</t>
  </si>
  <si>
    <t>Monday</t>
  </si>
  <si>
    <t>Thursday</t>
  </si>
  <si>
    <t>Mandalay</t>
  </si>
  <si>
    <t>Food and beverages</t>
  </si>
  <si>
    <t>Wednesday</t>
  </si>
  <si>
    <t>Fashion accessories</t>
  </si>
  <si>
    <t>Tuesday</t>
  </si>
  <si>
    <t>Total items sold:</t>
  </si>
  <si>
    <t>Row Labels</t>
  </si>
  <si>
    <t>Grand Total</t>
  </si>
  <si>
    <t>Total cost of goods sold:</t>
  </si>
  <si>
    <t>Total of tax (5%):</t>
  </si>
  <si>
    <t>Total:</t>
  </si>
  <si>
    <t>Gross margin percentage:</t>
  </si>
  <si>
    <t>Total gross income:</t>
  </si>
  <si>
    <t>Average customer satisfaction rating:</t>
  </si>
  <si>
    <t>Average items bought per purchase:</t>
  </si>
  <si>
    <t>Average spent per purchase:</t>
  </si>
  <si>
    <t xml:space="preserve">Average gross income per purchase: </t>
  </si>
  <si>
    <t>Day</t>
  </si>
  <si>
    <t>Sum of Quantity</t>
  </si>
  <si>
    <t>Sum of Gross income</t>
  </si>
  <si>
    <t>Average of Customer stratification rating</t>
  </si>
  <si>
    <t>Count of Country</t>
  </si>
  <si>
    <t>items sold per customer type</t>
  </si>
  <si>
    <t>Column Labels</t>
  </si>
  <si>
    <t>Sum of Total</t>
  </si>
  <si>
    <t>Customer value</t>
  </si>
  <si>
    <t>Count of Gross income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</si>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</sst>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4" fontId="0" fillId="0" borderId="0" xfId="0" applyNumberFormat="1" applyAlignment="1">
      <alignment horizontal="right"/>
    </xf>
    <xf numFmtId="44" fontId="4" fillId="0" borderId="0" xfId="0" applyNumberFormat="1" applyFont="1" applyAlignment="1">
      <alignment horizontal="right" vertical="top"/>
    </xf>
    <xf numFmtId="44" fontId="4" fillId="0" borderId="0" xfId="1" applyFont="1" applyFill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1" fontId="4" fillId="0" borderId="0" xfId="0" applyNumberFormat="1" applyFont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0" fontId="6" fillId="2" borderId="2" xfId="0" applyFont="1" applyFill="1" applyBorder="1"/>
    <xf numFmtId="0" fontId="6" fillId="2" borderId="3" xfId="0" applyFont="1" applyFill="1" applyBorder="1"/>
    <xf numFmtId="44" fontId="0" fillId="0" borderId="0" xfId="0" applyNumberFormat="1"/>
    <xf numFmtId="0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0" formatCode="General"/>
    </dxf>
    <dxf>
      <numFmt numFmtId="164" formatCode="yyyy\-mm\-dd\ hh:mm:ss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[supermarket_sales_transformed.xlsx]overall stats!PivotTable6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'overall stats'!$E$1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'overall stats'!$D$2:$D$94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'overall stats'!$E$2:$E$94</c:f>
              <c:numCache>
                <c:formatCode>General</c:formatCode>
                <c:ptCount val="89"/>
                <c:pt idx="0">
                  <c:v>81</c:v>
                </c:pt>
                <c:pt idx="1">
                  <c:v>48</c:v>
                </c:pt>
                <c:pt idx="2">
                  <c:v>37</c:v>
                </c:pt>
                <c:pt idx="3">
                  <c:v>32</c:v>
                </c:pt>
                <c:pt idx="4">
                  <c:v>55</c:v>
                </c:pt>
                <c:pt idx="5">
                  <c:v>52</c:v>
                </c:pt>
                <c:pt idx="6">
                  <c:v>53</c:v>
                </c:pt>
                <c:pt idx="7">
                  <c:v>95</c:v>
                </c:pt>
                <c:pt idx="8">
                  <c:v>58</c:v>
                </c:pt>
                <c:pt idx="9">
                  <c:v>55</c:v>
                </c:pt>
                <c:pt idx="10">
                  <c:v>40</c:v>
                </c:pt>
                <c:pt idx="11">
                  <c:v>80</c:v>
                </c:pt>
                <c:pt idx="12">
                  <c:v>50</c:v>
                </c:pt>
                <c:pt idx="13">
                  <c:v>64</c:v>
                </c:pt>
                <c:pt idx="14">
                  <c:v>88</c:v>
                </c:pt>
                <c:pt idx="15">
                  <c:v>61</c:v>
                </c:pt>
                <c:pt idx="16">
                  <c:v>47</c:v>
                </c:pt>
                <c:pt idx="17">
                  <c:v>54</c:v>
                </c:pt>
                <c:pt idx="18">
                  <c:v>91</c:v>
                </c:pt>
                <c:pt idx="19">
                  <c:v>56</c:v>
                </c:pt>
                <c:pt idx="20">
                  <c:v>32</c:v>
                </c:pt>
                <c:pt idx="21">
                  <c:v>34</c:v>
                </c:pt>
                <c:pt idx="22">
                  <c:v>95</c:v>
                </c:pt>
                <c:pt idx="23">
                  <c:v>84</c:v>
                </c:pt>
                <c:pt idx="24">
                  <c:v>80</c:v>
                </c:pt>
                <c:pt idx="25">
                  <c:v>77</c:v>
                </c:pt>
                <c:pt idx="26">
                  <c:v>87</c:v>
                </c:pt>
                <c:pt idx="27">
                  <c:v>91</c:v>
                </c:pt>
                <c:pt idx="28">
                  <c:v>67</c:v>
                </c:pt>
                <c:pt idx="29">
                  <c:v>39</c:v>
                </c:pt>
                <c:pt idx="30">
                  <c:v>82</c:v>
                </c:pt>
                <c:pt idx="31">
                  <c:v>40</c:v>
                </c:pt>
                <c:pt idx="32">
                  <c:v>83</c:v>
                </c:pt>
                <c:pt idx="33">
                  <c:v>82</c:v>
                </c:pt>
                <c:pt idx="34">
                  <c:v>50</c:v>
                </c:pt>
                <c:pt idx="35">
                  <c:v>54</c:v>
                </c:pt>
                <c:pt idx="36">
                  <c:v>73</c:v>
                </c:pt>
                <c:pt idx="37">
                  <c:v>128</c:v>
                </c:pt>
                <c:pt idx="38">
                  <c:v>70</c:v>
                </c:pt>
                <c:pt idx="39">
                  <c:v>69</c:v>
                </c:pt>
                <c:pt idx="40">
                  <c:v>62</c:v>
                </c:pt>
                <c:pt idx="41">
                  <c:v>54</c:v>
                </c:pt>
                <c:pt idx="42">
                  <c:v>43</c:v>
                </c:pt>
                <c:pt idx="43">
                  <c:v>31</c:v>
                </c:pt>
                <c:pt idx="44">
                  <c:v>37</c:v>
                </c:pt>
                <c:pt idx="45">
                  <c:v>106</c:v>
                </c:pt>
                <c:pt idx="46">
                  <c:v>49</c:v>
                </c:pt>
                <c:pt idx="47">
                  <c:v>79</c:v>
                </c:pt>
                <c:pt idx="48">
                  <c:v>24</c:v>
                </c:pt>
                <c:pt idx="49">
                  <c:v>61</c:v>
                </c:pt>
                <c:pt idx="50">
                  <c:v>53</c:v>
                </c:pt>
                <c:pt idx="51">
                  <c:v>18</c:v>
                </c:pt>
                <c:pt idx="52">
                  <c:v>59</c:v>
                </c:pt>
                <c:pt idx="53">
                  <c:v>40</c:v>
                </c:pt>
                <c:pt idx="54">
                  <c:v>59</c:v>
                </c:pt>
                <c:pt idx="55">
                  <c:v>66</c:v>
                </c:pt>
                <c:pt idx="56">
                  <c:v>37</c:v>
                </c:pt>
                <c:pt idx="57">
                  <c:v>97</c:v>
                </c:pt>
                <c:pt idx="58">
                  <c:v>30</c:v>
                </c:pt>
                <c:pt idx="59">
                  <c:v>45</c:v>
                </c:pt>
                <c:pt idx="60">
                  <c:v>95</c:v>
                </c:pt>
                <c:pt idx="61">
                  <c:v>95</c:v>
                </c:pt>
                <c:pt idx="62">
                  <c:v>75</c:v>
                </c:pt>
                <c:pt idx="63">
                  <c:v>103</c:v>
                </c:pt>
                <c:pt idx="64">
                  <c:v>63</c:v>
                </c:pt>
                <c:pt idx="65">
                  <c:v>37</c:v>
                </c:pt>
                <c:pt idx="66">
                  <c:v>60</c:v>
                </c:pt>
                <c:pt idx="67">
                  <c:v>99</c:v>
                </c:pt>
                <c:pt idx="68">
                  <c:v>59</c:v>
                </c:pt>
                <c:pt idx="69">
                  <c:v>60</c:v>
                </c:pt>
                <c:pt idx="70">
                  <c:v>60</c:v>
                </c:pt>
                <c:pt idx="71">
                  <c:v>57</c:v>
                </c:pt>
                <c:pt idx="72">
                  <c:v>117</c:v>
                </c:pt>
                <c:pt idx="73">
                  <c:v>66</c:v>
                </c:pt>
                <c:pt idx="74">
                  <c:v>47</c:v>
                </c:pt>
                <c:pt idx="75">
                  <c:v>40</c:v>
                </c:pt>
                <c:pt idx="76">
                  <c:v>27</c:v>
                </c:pt>
                <c:pt idx="77">
                  <c:v>87</c:v>
                </c:pt>
                <c:pt idx="78">
                  <c:v>80</c:v>
                </c:pt>
                <c:pt idx="79">
                  <c:v>35</c:v>
                </c:pt>
                <c:pt idx="80">
                  <c:v>52</c:v>
                </c:pt>
                <c:pt idx="81">
                  <c:v>67</c:v>
                </c:pt>
                <c:pt idx="82">
                  <c:v>57</c:v>
                </c:pt>
                <c:pt idx="83">
                  <c:v>42</c:v>
                </c:pt>
                <c:pt idx="84">
                  <c:v>52</c:v>
                </c:pt>
                <c:pt idx="85">
                  <c:v>45</c:v>
                </c:pt>
                <c:pt idx="86">
                  <c:v>48</c:v>
                </c:pt>
                <c:pt idx="87">
                  <c:v>54</c:v>
                </c:pt>
                <c:pt idx="8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24-49A4-9E32-B56B0A515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022879"/>
        <c:axId val="863314496"/>
      </c:lineChart>
      <c:catAx>
        <c:axId val="95802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3314496"/>
        <c:crosses val="autoZero"/>
        <c:auto val="1"/>
        <c:lblAlgn val="ctr"/>
        <c:lblOffset val="100"/>
        <c:noMultiLvlLbl val="0"/>
      </c:catAx>
      <c:valAx>
        <c:axId val="8633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2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[supermarket_sales_transformed.xlsx]overall stats!PivotTable7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'overall stats'!$O$1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'overall stats'!$N$2:$N$94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'overall stats'!$O$2:$O$94</c:f>
              <c:numCache>
                <c:formatCode>General</c:formatCode>
                <c:ptCount val="89"/>
                <c:pt idx="0">
                  <c:v>225.96100000000001</c:v>
                </c:pt>
                <c:pt idx="1">
                  <c:v>92.642999999999986</c:v>
                </c:pt>
                <c:pt idx="2">
                  <c:v>98.958500000000001</c:v>
                </c:pt>
                <c:pt idx="3">
                  <c:v>77.3185</c:v>
                </c:pt>
                <c:pt idx="4">
                  <c:v>168.4135</c:v>
                </c:pt>
                <c:pt idx="5">
                  <c:v>172.10499999999999</c:v>
                </c:pt>
                <c:pt idx="6">
                  <c:v>134.964</c:v>
                </c:pt>
                <c:pt idx="7">
                  <c:v>252.08249999999998</c:v>
                </c:pt>
                <c:pt idx="8">
                  <c:v>143.87350000000001</c:v>
                </c:pt>
                <c:pt idx="9">
                  <c:v>169.56900000000002</c:v>
                </c:pt>
                <c:pt idx="10">
                  <c:v>100.71250000000001</c:v>
                </c:pt>
                <c:pt idx="11">
                  <c:v>246.89349999999999</c:v>
                </c:pt>
                <c:pt idx="12">
                  <c:v>116.72399999999999</c:v>
                </c:pt>
                <c:pt idx="13">
                  <c:v>188.88650000000001</c:v>
                </c:pt>
                <c:pt idx="14">
                  <c:v>283.06</c:v>
                </c:pt>
                <c:pt idx="15">
                  <c:v>204.24199999999999</c:v>
                </c:pt>
                <c:pt idx="16">
                  <c:v>149.655</c:v>
                </c:pt>
                <c:pt idx="17">
                  <c:v>132.40350000000001</c:v>
                </c:pt>
                <c:pt idx="18">
                  <c:v>234.03449999999998</c:v>
                </c:pt>
                <c:pt idx="19">
                  <c:v>174.06899999999999</c:v>
                </c:pt>
                <c:pt idx="20">
                  <c:v>113.90949999999999</c:v>
                </c:pt>
                <c:pt idx="21">
                  <c:v>81.179500000000004</c:v>
                </c:pt>
                <c:pt idx="22">
                  <c:v>285.4375</c:v>
                </c:pt>
                <c:pt idx="23">
                  <c:v>257.2405</c:v>
                </c:pt>
                <c:pt idx="24">
                  <c:v>223.82700000000003</c:v>
                </c:pt>
                <c:pt idx="25">
                  <c:v>212.26250000000002</c:v>
                </c:pt>
                <c:pt idx="26">
                  <c:v>220.75700000000001</c:v>
                </c:pt>
                <c:pt idx="27">
                  <c:v>238.08150000000003</c:v>
                </c:pt>
                <c:pt idx="28">
                  <c:v>167.4555</c:v>
                </c:pt>
                <c:pt idx="29">
                  <c:v>121.822</c:v>
                </c:pt>
                <c:pt idx="30">
                  <c:v>249.16649999999996</c:v>
                </c:pt>
                <c:pt idx="31">
                  <c:v>116.40650000000001</c:v>
                </c:pt>
                <c:pt idx="32">
                  <c:v>197.18799999999999</c:v>
                </c:pt>
                <c:pt idx="33">
                  <c:v>260.3775</c:v>
                </c:pt>
                <c:pt idx="34">
                  <c:v>116.16650000000001</c:v>
                </c:pt>
                <c:pt idx="35">
                  <c:v>144.33950000000002</c:v>
                </c:pt>
                <c:pt idx="36">
                  <c:v>138.3535</c:v>
                </c:pt>
                <c:pt idx="37">
                  <c:v>344.20050000000003</c:v>
                </c:pt>
                <c:pt idx="38">
                  <c:v>242.12650000000002</c:v>
                </c:pt>
                <c:pt idx="39">
                  <c:v>155.80450000000002</c:v>
                </c:pt>
                <c:pt idx="40">
                  <c:v>149.57249999999999</c:v>
                </c:pt>
                <c:pt idx="41">
                  <c:v>216.29300000000001</c:v>
                </c:pt>
                <c:pt idx="42">
                  <c:v>142.80900000000003</c:v>
                </c:pt>
                <c:pt idx="43">
                  <c:v>44.487500000000004</c:v>
                </c:pt>
                <c:pt idx="44">
                  <c:v>116.86149999999998</c:v>
                </c:pt>
                <c:pt idx="45">
                  <c:v>325.27550000000002</c:v>
                </c:pt>
                <c:pt idx="46">
                  <c:v>119.227</c:v>
                </c:pt>
                <c:pt idx="47">
                  <c:v>252.36049999999997</c:v>
                </c:pt>
                <c:pt idx="48">
                  <c:v>71.239499999999992</c:v>
                </c:pt>
                <c:pt idx="49">
                  <c:v>201.339</c:v>
                </c:pt>
                <c:pt idx="50">
                  <c:v>128.87700000000001</c:v>
                </c:pt>
                <c:pt idx="51">
                  <c:v>66.368499999999997</c:v>
                </c:pt>
                <c:pt idx="52">
                  <c:v>116.30050000000001</c:v>
                </c:pt>
                <c:pt idx="53">
                  <c:v>111.40899999999999</c:v>
                </c:pt>
                <c:pt idx="54">
                  <c:v>129.64099999999999</c:v>
                </c:pt>
                <c:pt idx="55">
                  <c:v>228.91600000000003</c:v>
                </c:pt>
                <c:pt idx="56">
                  <c:v>114.67450000000001</c:v>
                </c:pt>
                <c:pt idx="57">
                  <c:v>279.02149999999995</c:v>
                </c:pt>
                <c:pt idx="58">
                  <c:v>99.858000000000018</c:v>
                </c:pt>
                <c:pt idx="59">
                  <c:v>125.446</c:v>
                </c:pt>
                <c:pt idx="60">
                  <c:v>312.39550000000003</c:v>
                </c:pt>
                <c:pt idx="61">
                  <c:v>231.1035</c:v>
                </c:pt>
                <c:pt idx="62">
                  <c:v>185.44949999999997</c:v>
                </c:pt>
                <c:pt idx="63">
                  <c:v>296.70850000000002</c:v>
                </c:pt>
                <c:pt idx="64">
                  <c:v>147.26649999999998</c:v>
                </c:pt>
                <c:pt idx="65">
                  <c:v>68.488500000000002</c:v>
                </c:pt>
                <c:pt idx="66">
                  <c:v>148.828</c:v>
                </c:pt>
                <c:pt idx="67">
                  <c:v>355.90699999999993</c:v>
                </c:pt>
                <c:pt idx="68">
                  <c:v>150.63000000000002</c:v>
                </c:pt>
                <c:pt idx="69">
                  <c:v>141.01200000000003</c:v>
                </c:pt>
                <c:pt idx="70">
                  <c:v>175.12150000000003</c:v>
                </c:pt>
                <c:pt idx="71">
                  <c:v>98.266999999999996</c:v>
                </c:pt>
                <c:pt idx="72">
                  <c:v>343.55399999999992</c:v>
                </c:pt>
                <c:pt idx="73">
                  <c:v>140.11500000000001</c:v>
                </c:pt>
                <c:pt idx="74">
                  <c:v>150.21300000000002</c:v>
                </c:pt>
                <c:pt idx="75">
                  <c:v>94.109000000000009</c:v>
                </c:pt>
                <c:pt idx="76">
                  <c:v>61.563500000000005</c:v>
                </c:pt>
                <c:pt idx="77">
                  <c:v>273.35200000000003</c:v>
                </c:pt>
                <c:pt idx="78">
                  <c:v>259.91450000000003</c:v>
                </c:pt>
                <c:pt idx="79">
                  <c:v>89.405500000000004</c:v>
                </c:pt>
                <c:pt idx="80">
                  <c:v>151.38799999999998</c:v>
                </c:pt>
                <c:pt idx="81">
                  <c:v>195.00200000000001</c:v>
                </c:pt>
                <c:pt idx="82">
                  <c:v>165.59350000000001</c:v>
                </c:pt>
                <c:pt idx="83">
                  <c:v>108.23650000000002</c:v>
                </c:pt>
                <c:pt idx="84">
                  <c:v>93.452999999999989</c:v>
                </c:pt>
                <c:pt idx="85">
                  <c:v>138.22949999999997</c:v>
                </c:pt>
                <c:pt idx="86">
                  <c:v>106.16200000000001</c:v>
                </c:pt>
                <c:pt idx="87">
                  <c:v>191.58300000000003</c:v>
                </c:pt>
                <c:pt idx="88">
                  <c:v>213.6695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6-4315-B38D-71D830A8A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020479"/>
        <c:axId val="957993119"/>
      </c:lineChart>
      <c:catAx>
        <c:axId val="95802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7993119"/>
        <c:crosses val="autoZero"/>
        <c:auto val="1"/>
        <c:lblAlgn val="ctr"/>
        <c:lblOffset val="100"/>
        <c:noMultiLvlLbl val="0"/>
      </c:catAx>
      <c:valAx>
        <c:axId val="95799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2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[supermarket_sales_transformed.xlsx]overall stats!PivotTable8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'overall stats'!$Y$1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'overall stats'!$X$2:$X$94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'overall stats'!$Y$2:$Y$94</c:f>
              <c:numCache>
                <c:formatCode>General</c:formatCode>
                <c:ptCount val="89"/>
                <c:pt idx="0">
                  <c:v>6.583333333333333</c:v>
                </c:pt>
                <c:pt idx="1">
                  <c:v>6.0500000000000007</c:v>
                </c:pt>
                <c:pt idx="2">
                  <c:v>8.1125000000000007</c:v>
                </c:pt>
                <c:pt idx="3">
                  <c:v>6.5166666666666657</c:v>
                </c:pt>
                <c:pt idx="4">
                  <c:v>7.4333333333333336</c:v>
                </c:pt>
                <c:pt idx="5">
                  <c:v>8.1777777777777771</c:v>
                </c:pt>
                <c:pt idx="6">
                  <c:v>7.6333333333333337</c:v>
                </c:pt>
                <c:pt idx="7">
                  <c:v>6.75</c:v>
                </c:pt>
                <c:pt idx="8">
                  <c:v>6.1375000000000002</c:v>
                </c:pt>
                <c:pt idx="9">
                  <c:v>6.0666666666666664</c:v>
                </c:pt>
                <c:pt idx="10">
                  <c:v>7.1</c:v>
                </c:pt>
                <c:pt idx="11">
                  <c:v>6.8454545454545448</c:v>
                </c:pt>
                <c:pt idx="12">
                  <c:v>6.7200000000000006</c:v>
                </c:pt>
                <c:pt idx="13">
                  <c:v>7.1923076923076916</c:v>
                </c:pt>
                <c:pt idx="14">
                  <c:v>6.5615384615384613</c:v>
                </c:pt>
                <c:pt idx="15">
                  <c:v>6.8599999999999994</c:v>
                </c:pt>
                <c:pt idx="16">
                  <c:v>6.5909090909090926</c:v>
                </c:pt>
                <c:pt idx="17">
                  <c:v>7.6222222222222218</c:v>
                </c:pt>
                <c:pt idx="18">
                  <c:v>7.6187499999999986</c:v>
                </c:pt>
                <c:pt idx="19">
                  <c:v>6.88</c:v>
                </c:pt>
                <c:pt idx="20">
                  <c:v>7.375</c:v>
                </c:pt>
                <c:pt idx="21">
                  <c:v>8.6142857142857139</c:v>
                </c:pt>
                <c:pt idx="22">
                  <c:v>6.9705882352941178</c:v>
                </c:pt>
                <c:pt idx="23">
                  <c:v>6.4230769230769216</c:v>
                </c:pt>
                <c:pt idx="24">
                  <c:v>6.8647058823529425</c:v>
                </c:pt>
                <c:pt idx="25">
                  <c:v>6.8058823529411772</c:v>
                </c:pt>
                <c:pt idx="26">
                  <c:v>7.8000000000000016</c:v>
                </c:pt>
                <c:pt idx="27">
                  <c:v>7.0928571428571434</c:v>
                </c:pt>
                <c:pt idx="28">
                  <c:v>7.45</c:v>
                </c:pt>
                <c:pt idx="29">
                  <c:v>6.0666666666666664</c:v>
                </c:pt>
                <c:pt idx="30">
                  <c:v>6.9571428571428564</c:v>
                </c:pt>
                <c:pt idx="31">
                  <c:v>6.8</c:v>
                </c:pt>
                <c:pt idx="32">
                  <c:v>7.1714285714285699</c:v>
                </c:pt>
                <c:pt idx="33">
                  <c:v>6.7642857142857142</c:v>
                </c:pt>
                <c:pt idx="34">
                  <c:v>8.0727272727272741</c:v>
                </c:pt>
                <c:pt idx="35">
                  <c:v>7.7249999999999988</c:v>
                </c:pt>
                <c:pt idx="36">
                  <c:v>7.0153846153846171</c:v>
                </c:pt>
                <c:pt idx="37">
                  <c:v>7.5699999999999985</c:v>
                </c:pt>
                <c:pt idx="38">
                  <c:v>7.375</c:v>
                </c:pt>
                <c:pt idx="39">
                  <c:v>5.9076923076923089</c:v>
                </c:pt>
                <c:pt idx="40">
                  <c:v>7.581818181818182</c:v>
                </c:pt>
                <c:pt idx="41">
                  <c:v>6.7124999999999995</c:v>
                </c:pt>
                <c:pt idx="42">
                  <c:v>7.25</c:v>
                </c:pt>
                <c:pt idx="43">
                  <c:v>6.6999999999999993</c:v>
                </c:pt>
                <c:pt idx="44">
                  <c:v>6.6</c:v>
                </c:pt>
                <c:pt idx="45">
                  <c:v>7.5157894736842108</c:v>
                </c:pt>
                <c:pt idx="46">
                  <c:v>6.3125</c:v>
                </c:pt>
                <c:pt idx="47">
                  <c:v>6.9846153846153856</c:v>
                </c:pt>
                <c:pt idx="48">
                  <c:v>6.5571428571428569</c:v>
                </c:pt>
                <c:pt idx="49">
                  <c:v>7.344444444444445</c:v>
                </c:pt>
                <c:pt idx="50">
                  <c:v>7.830000000000001</c:v>
                </c:pt>
                <c:pt idx="51">
                  <c:v>7.4333333333333327</c:v>
                </c:pt>
                <c:pt idx="52">
                  <c:v>7.463636363636363</c:v>
                </c:pt>
                <c:pt idx="53">
                  <c:v>7.4749999999999996</c:v>
                </c:pt>
                <c:pt idx="54">
                  <c:v>6</c:v>
                </c:pt>
                <c:pt idx="55">
                  <c:v>6.6812499999999995</c:v>
                </c:pt>
                <c:pt idx="56">
                  <c:v>6.0666666666666664</c:v>
                </c:pt>
                <c:pt idx="57">
                  <c:v>6.9999999999999991</c:v>
                </c:pt>
                <c:pt idx="58">
                  <c:v>6.8999999999999995</c:v>
                </c:pt>
                <c:pt idx="59">
                  <c:v>6.63</c:v>
                </c:pt>
                <c:pt idx="60">
                  <c:v>5.9388888888888891</c:v>
                </c:pt>
                <c:pt idx="61">
                  <c:v>6.9714285714285706</c:v>
                </c:pt>
                <c:pt idx="62">
                  <c:v>7.5250000000000012</c:v>
                </c:pt>
                <c:pt idx="63">
                  <c:v>6.7235294117647078</c:v>
                </c:pt>
                <c:pt idx="64">
                  <c:v>7.209090909090909</c:v>
                </c:pt>
                <c:pt idx="65">
                  <c:v>6.988888888888888</c:v>
                </c:pt>
                <c:pt idx="66">
                  <c:v>7.6181818181818191</c:v>
                </c:pt>
                <c:pt idx="67">
                  <c:v>7.28125</c:v>
                </c:pt>
                <c:pt idx="68">
                  <c:v>6.6749999999999998</c:v>
                </c:pt>
                <c:pt idx="69">
                  <c:v>6.5545454545454538</c:v>
                </c:pt>
                <c:pt idx="70">
                  <c:v>7.4250000000000007</c:v>
                </c:pt>
                <c:pt idx="71">
                  <c:v>6.43</c:v>
                </c:pt>
                <c:pt idx="72">
                  <c:v>6.3722222222222227</c:v>
                </c:pt>
                <c:pt idx="73">
                  <c:v>6.2416666666666663</c:v>
                </c:pt>
                <c:pt idx="74">
                  <c:v>6.9555555555555548</c:v>
                </c:pt>
                <c:pt idx="75">
                  <c:v>6.1166666666666671</c:v>
                </c:pt>
                <c:pt idx="76">
                  <c:v>6.7999999999999989</c:v>
                </c:pt>
                <c:pt idx="77">
                  <c:v>6.8812500000000005</c:v>
                </c:pt>
                <c:pt idx="78">
                  <c:v>6.7799999999999985</c:v>
                </c:pt>
                <c:pt idx="79">
                  <c:v>6.6000000000000005</c:v>
                </c:pt>
                <c:pt idx="80">
                  <c:v>6.7799999999999994</c:v>
                </c:pt>
                <c:pt idx="81">
                  <c:v>7.4090909090909092</c:v>
                </c:pt>
                <c:pt idx="82">
                  <c:v>6.9454545454545444</c:v>
                </c:pt>
                <c:pt idx="83">
                  <c:v>7.6000000000000005</c:v>
                </c:pt>
                <c:pt idx="84">
                  <c:v>6.6230769230769235</c:v>
                </c:pt>
                <c:pt idx="85">
                  <c:v>6.76</c:v>
                </c:pt>
                <c:pt idx="86">
                  <c:v>7.05</c:v>
                </c:pt>
                <c:pt idx="87">
                  <c:v>6.9249999999999998</c:v>
                </c:pt>
                <c:pt idx="88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0-4605-9B36-04156DCA5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971407"/>
        <c:axId val="1064967087"/>
      </c:lineChart>
      <c:catAx>
        <c:axId val="106497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4967087"/>
        <c:crosses val="autoZero"/>
        <c:auto val="1"/>
        <c:lblAlgn val="ctr"/>
        <c:lblOffset val="100"/>
        <c:noMultiLvlLbl val="0"/>
      </c:catAx>
      <c:valAx>
        <c:axId val="106496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6497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'type of customer stats'!$B$1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93-41DD-9186-B6971C0EE3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93-41DD-9186-B6971C0EE31C}"/>
              </c:ext>
            </c:extLst>
          </c:dPt>
          <c:cat>
            <c:strRef>
              <c:f>'type of customer stats'!$A$2:$A$4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'type of customer stats'!$B$2:$B$4</c:f>
              <c:numCache>
                <c:formatCode>General</c:formatCode>
                <c:ptCount val="2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2-4F63-ACE3-F7235EEB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'type of customer stats'!$B$18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4-45DA-8AAA-406C0235C9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94-45DA-8AAA-406C0235C979}"/>
              </c:ext>
            </c:extLst>
          </c:dPt>
          <c:cat>
            <c:strRef>
              <c:f>'type of customer stats'!$A$19:$A$21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'type of customer stats'!$B$19:$B$21</c:f>
              <c:numCache>
                <c:formatCode>General</c:formatCode>
                <c:ptCount val="2"/>
                <c:pt idx="0">
                  <c:v>2785</c:v>
                </c:pt>
                <c:pt idx="1">
                  <c:v>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0-4871-9E40-64B620B94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'type of customer stats'!$L$1:$L$2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customer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'type of customer stats'!$L$3:$L$9</c:f>
              <c:numCache>
                <c:formatCode>General</c:formatCode>
                <c:ptCount val="6"/>
                <c:pt idx="0">
                  <c:v>429</c:v>
                </c:pt>
                <c:pt idx="1">
                  <c:v>439</c:v>
                </c:pt>
                <c:pt idx="2">
                  <c:v>506</c:v>
                </c:pt>
                <c:pt idx="3">
                  <c:v>428</c:v>
                </c:pt>
                <c:pt idx="4">
                  <c:v>490</c:v>
                </c:pt>
                <c:pt idx="5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6-4B1B-B08E-AA82E8B261D5}"/>
            </c:ext>
          </c:extLst>
        </c:ser>
        <c:ser>
          <c:idx val="1"/>
          <c:order val="1"/>
          <c:tx>
            <c:strRef>
              <c:f>'type of customer stats'!$M$1:$M$2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of customer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'type of customer stats'!$M$3:$M$9</c:f>
              <c:numCache>
                <c:formatCode>General</c:formatCode>
                <c:ptCount val="6"/>
                <c:pt idx="0">
                  <c:v>542</c:v>
                </c:pt>
                <c:pt idx="1">
                  <c:v>463</c:v>
                </c:pt>
                <c:pt idx="2">
                  <c:v>446</c:v>
                </c:pt>
                <c:pt idx="3">
                  <c:v>426</c:v>
                </c:pt>
                <c:pt idx="4">
                  <c:v>421</c:v>
                </c:pt>
                <c:pt idx="5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6-4B1B-B08E-AA82E8B26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8012799"/>
        <c:axId val="958003679"/>
      </c:barChart>
      <c:catAx>
        <c:axId val="95801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03679"/>
        <c:crosses val="autoZero"/>
        <c:auto val="1"/>
        <c:lblAlgn val="ctr"/>
        <c:lblOffset val="100"/>
        <c:noMultiLvlLbl val="0"/>
      </c:catAx>
      <c:valAx>
        <c:axId val="9580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1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'type of customer stats'!$L$18:$L$19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customer stats'!$K$20:$K$23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'type of customer stats'!$L$20:$L$23</c:f>
              <c:numCache>
                <c:formatCode>General</c:formatCode>
                <c:ptCount val="3"/>
                <c:pt idx="0">
                  <c:v>165</c:v>
                </c:pt>
                <c:pt idx="1">
                  <c:v>169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A-44C1-9B3B-B88789738B84}"/>
            </c:ext>
          </c:extLst>
        </c:ser>
        <c:ser>
          <c:idx val="1"/>
          <c:order val="1"/>
          <c:tx>
            <c:strRef>
              <c:f>'type of customer stats'!$M$18:$M$19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of customer stats'!$K$20:$K$23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'type of customer stats'!$M$20:$M$23</c:f>
              <c:numCache>
                <c:formatCode>General</c:formatCode>
                <c:ptCount val="3"/>
                <c:pt idx="0">
                  <c:v>167</c:v>
                </c:pt>
                <c:pt idx="1">
                  <c:v>159</c:v>
                </c:pt>
                <c:pt idx="2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A-44C1-9B3B-B88789738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522719"/>
        <c:axId val="863339056"/>
      </c:barChart>
      <c:catAx>
        <c:axId val="105552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3339056"/>
        <c:crosses val="autoZero"/>
        <c:auto val="1"/>
        <c:lblAlgn val="ctr"/>
        <c:lblOffset val="100"/>
        <c:noMultiLvlLbl val="0"/>
      </c:catAx>
      <c:valAx>
        <c:axId val="863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552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'type of customer stats'!$L$34:$L$35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customer stats'!$K$36:$K$39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'type of customer stats'!$L$36:$L$39</c:f>
              <c:numCache>
                <c:formatCode>General</c:formatCode>
                <c:ptCount val="3"/>
                <c:pt idx="0">
                  <c:v>168</c:v>
                </c:pt>
                <c:pt idx="1">
                  <c:v>172</c:v>
                </c:pt>
                <c:pt idx="2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1-4256-8CAF-3CB8D81BE8BD}"/>
            </c:ext>
          </c:extLst>
        </c:ser>
        <c:ser>
          <c:idx val="1"/>
          <c:order val="1"/>
          <c:tx>
            <c:strRef>
              <c:f>'type of customer stats'!$M$34:$M$35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of customer stats'!$K$36:$K$39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'type of customer stats'!$M$36:$M$39</c:f>
              <c:numCache>
                <c:formatCode>General</c:formatCode>
                <c:ptCount val="3"/>
                <c:pt idx="0">
                  <c:v>176</c:v>
                </c:pt>
                <c:pt idx="1">
                  <c:v>139</c:v>
                </c:pt>
                <c:pt idx="2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21-4256-8CAF-3CB8D81BE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603791"/>
        <c:axId val="1079621071"/>
      </c:barChart>
      <c:catAx>
        <c:axId val="107960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21071"/>
        <c:crosses val="autoZero"/>
        <c:auto val="1"/>
        <c:lblAlgn val="ctr"/>
        <c:lblOffset val="100"/>
        <c:noMultiLvlLbl val="0"/>
      </c:catAx>
      <c:valAx>
        <c:axId val="10796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0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'type of customer stats'!$B$34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2B-42D0-BCC1-ECBAF66417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2B-42D0-BCC1-ECBAF664178E}"/>
              </c:ext>
            </c:extLst>
          </c:dPt>
          <c:cat>
            <c:strRef>
              <c:f>'type of customer stats'!$A$35:$A$37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'type of customer stats'!$B$35:$B$37</c:f>
              <c:numCache>
                <c:formatCode>General</c:formatCode>
                <c:ptCount val="2"/>
                <c:pt idx="0">
                  <c:v>164223.44400000002</c:v>
                </c:pt>
                <c:pt idx="1">
                  <c:v>158743.30500000005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8-445E-B315-9E7B2E1EF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'type of customer stats'!$X$1:$X$2</c:f>
              <c:strCache>
                <c:ptCount val="1"/>
                <c:pt idx="0">
                  <c:v>Member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'type of customer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'type of customer stats'!$X$3:$X$95</c:f>
              <c:numCache>
                <c:formatCode>General</c:formatCode>
                <c:ptCount val="89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8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  <c:pt idx="22">
                  <c:v>8</c:v>
                </c:pt>
                <c:pt idx="23">
                  <c:v>7</c:v>
                </c:pt>
                <c:pt idx="24">
                  <c:v>8</c:v>
                </c:pt>
                <c:pt idx="25">
                  <c:v>4</c:v>
                </c:pt>
                <c:pt idx="26">
                  <c:v>6</c:v>
                </c:pt>
                <c:pt idx="27">
                  <c:v>8</c:v>
                </c:pt>
                <c:pt idx="28">
                  <c:v>6</c:v>
                </c:pt>
                <c:pt idx="29">
                  <c:v>3</c:v>
                </c:pt>
                <c:pt idx="30">
                  <c:v>8</c:v>
                </c:pt>
                <c:pt idx="31">
                  <c:v>5</c:v>
                </c:pt>
                <c:pt idx="32">
                  <c:v>8</c:v>
                </c:pt>
                <c:pt idx="33">
                  <c:v>8</c:v>
                </c:pt>
                <c:pt idx="34">
                  <c:v>6</c:v>
                </c:pt>
                <c:pt idx="35">
                  <c:v>11</c:v>
                </c:pt>
                <c:pt idx="36">
                  <c:v>9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2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9</c:v>
                </c:pt>
                <c:pt idx="46">
                  <c:v>6</c:v>
                </c:pt>
                <c:pt idx="47">
                  <c:v>7</c:v>
                </c:pt>
                <c:pt idx="48">
                  <c:v>5</c:v>
                </c:pt>
                <c:pt idx="49">
                  <c:v>3</c:v>
                </c:pt>
                <c:pt idx="50">
                  <c:v>6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3</c:v>
                </c:pt>
                <c:pt idx="55">
                  <c:v>8</c:v>
                </c:pt>
                <c:pt idx="56">
                  <c:v>4</c:v>
                </c:pt>
                <c:pt idx="57">
                  <c:v>6</c:v>
                </c:pt>
                <c:pt idx="58">
                  <c:v>2</c:v>
                </c:pt>
                <c:pt idx="59">
                  <c:v>4</c:v>
                </c:pt>
                <c:pt idx="60">
                  <c:v>9</c:v>
                </c:pt>
                <c:pt idx="61">
                  <c:v>8</c:v>
                </c:pt>
                <c:pt idx="62">
                  <c:v>5</c:v>
                </c:pt>
                <c:pt idx="63">
                  <c:v>10</c:v>
                </c:pt>
                <c:pt idx="64">
                  <c:v>6</c:v>
                </c:pt>
                <c:pt idx="65">
                  <c:v>2</c:v>
                </c:pt>
                <c:pt idx="66">
                  <c:v>3</c:v>
                </c:pt>
                <c:pt idx="67">
                  <c:v>10</c:v>
                </c:pt>
                <c:pt idx="68">
                  <c:v>4</c:v>
                </c:pt>
                <c:pt idx="69">
                  <c:v>5</c:v>
                </c:pt>
                <c:pt idx="70">
                  <c:v>8</c:v>
                </c:pt>
                <c:pt idx="71">
                  <c:v>4</c:v>
                </c:pt>
                <c:pt idx="72">
                  <c:v>8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3</c:v>
                </c:pt>
                <c:pt idx="77">
                  <c:v>7</c:v>
                </c:pt>
                <c:pt idx="78">
                  <c:v>10</c:v>
                </c:pt>
                <c:pt idx="79">
                  <c:v>4</c:v>
                </c:pt>
                <c:pt idx="80">
                  <c:v>3</c:v>
                </c:pt>
                <c:pt idx="81">
                  <c:v>5</c:v>
                </c:pt>
                <c:pt idx="82">
                  <c:v>6</c:v>
                </c:pt>
                <c:pt idx="83">
                  <c:v>2</c:v>
                </c:pt>
                <c:pt idx="84">
                  <c:v>9</c:v>
                </c:pt>
                <c:pt idx="85">
                  <c:v>6</c:v>
                </c:pt>
                <c:pt idx="86">
                  <c:v>5</c:v>
                </c:pt>
                <c:pt idx="87">
                  <c:v>4</c:v>
                </c:pt>
                <c:pt idx="8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2-4347-8167-9AE4F67DDA9B}"/>
            </c:ext>
          </c:extLst>
        </c:ser>
        <c:ser>
          <c:idx val="1"/>
          <c:order val="1"/>
          <c:tx>
            <c:strRef>
              <c:f>'type of customer stats'!$Y$1:$Y$2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'type of customer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'type of customer stats'!$Y$3:$Y$95</c:f>
              <c:numCache>
                <c:formatCode>General</c:formatCode>
                <c:ptCount val="89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8</c:v>
                </c:pt>
                <c:pt idx="14">
                  <c:v>7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8</c:v>
                </c:pt>
                <c:pt idx="19">
                  <c:v>5</c:v>
                </c:pt>
                <c:pt idx="20">
                  <c:v>4</c:v>
                </c:pt>
                <c:pt idx="21">
                  <c:v>5</c:v>
                </c:pt>
                <c:pt idx="22">
                  <c:v>9</c:v>
                </c:pt>
                <c:pt idx="23">
                  <c:v>6</c:v>
                </c:pt>
                <c:pt idx="24">
                  <c:v>9</c:v>
                </c:pt>
                <c:pt idx="25">
                  <c:v>13</c:v>
                </c:pt>
                <c:pt idx="26">
                  <c:v>8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1</c:v>
                </c:pt>
                <c:pt idx="32">
                  <c:v>6</c:v>
                </c:pt>
                <c:pt idx="33">
                  <c:v>6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15</c:v>
                </c:pt>
                <c:pt idx="38">
                  <c:v>6</c:v>
                </c:pt>
                <c:pt idx="39">
                  <c:v>6</c:v>
                </c:pt>
                <c:pt idx="40">
                  <c:v>3</c:v>
                </c:pt>
                <c:pt idx="41">
                  <c:v>6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10</c:v>
                </c:pt>
                <c:pt idx="46">
                  <c:v>2</c:v>
                </c:pt>
                <c:pt idx="47">
                  <c:v>6</c:v>
                </c:pt>
                <c:pt idx="48">
                  <c:v>2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7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5</c:v>
                </c:pt>
                <c:pt idx="57">
                  <c:v>8</c:v>
                </c:pt>
                <c:pt idx="58">
                  <c:v>4</c:v>
                </c:pt>
                <c:pt idx="59">
                  <c:v>6</c:v>
                </c:pt>
                <c:pt idx="60">
                  <c:v>9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7</c:v>
                </c:pt>
                <c:pt idx="66">
                  <c:v>8</c:v>
                </c:pt>
                <c:pt idx="67">
                  <c:v>6</c:v>
                </c:pt>
                <c:pt idx="68">
                  <c:v>8</c:v>
                </c:pt>
                <c:pt idx="69">
                  <c:v>6</c:v>
                </c:pt>
                <c:pt idx="70">
                  <c:v>4</c:v>
                </c:pt>
                <c:pt idx="71">
                  <c:v>6</c:v>
                </c:pt>
                <c:pt idx="72">
                  <c:v>10</c:v>
                </c:pt>
                <c:pt idx="73">
                  <c:v>8</c:v>
                </c:pt>
                <c:pt idx="74">
                  <c:v>8</c:v>
                </c:pt>
                <c:pt idx="75">
                  <c:v>3</c:v>
                </c:pt>
                <c:pt idx="76">
                  <c:v>4</c:v>
                </c:pt>
                <c:pt idx="77">
                  <c:v>9</c:v>
                </c:pt>
                <c:pt idx="78">
                  <c:v>5</c:v>
                </c:pt>
                <c:pt idx="79">
                  <c:v>2</c:v>
                </c:pt>
                <c:pt idx="80">
                  <c:v>7</c:v>
                </c:pt>
                <c:pt idx="81">
                  <c:v>6</c:v>
                </c:pt>
                <c:pt idx="82">
                  <c:v>5</c:v>
                </c:pt>
                <c:pt idx="83">
                  <c:v>7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2-4347-8167-9AE4F67DD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66943"/>
        <c:axId val="1053367151"/>
      </c:lineChart>
      <c:catAx>
        <c:axId val="109396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3367151"/>
        <c:crosses val="autoZero"/>
        <c:auto val="1"/>
        <c:lblAlgn val="ctr"/>
        <c:lblOffset val="100"/>
        <c:noMultiLvlLbl val="0"/>
      </c:catAx>
      <c:valAx>
        <c:axId val="10533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396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'type of customer stats'!$AJ$1:$AJ$2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customer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'type of customer stats'!$AJ$3:$AJ$10</c:f>
              <c:numCache>
                <c:formatCode>General</c:formatCode>
                <c:ptCount val="7"/>
                <c:pt idx="0">
                  <c:v>66</c:v>
                </c:pt>
                <c:pt idx="1">
                  <c:v>59</c:v>
                </c:pt>
                <c:pt idx="2">
                  <c:v>90</c:v>
                </c:pt>
                <c:pt idx="3">
                  <c:v>76</c:v>
                </c:pt>
                <c:pt idx="4">
                  <c:v>64</c:v>
                </c:pt>
                <c:pt idx="5">
                  <c:v>64</c:v>
                </c:pt>
                <c:pt idx="6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ED-4179-AD72-E2C7AAA67904}"/>
            </c:ext>
          </c:extLst>
        </c:ser>
        <c:ser>
          <c:idx val="1"/>
          <c:order val="1"/>
          <c:tx>
            <c:strRef>
              <c:f>'type of customer stats'!$AK$1:$AK$2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of customer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'type of customer stats'!$AK$3:$AK$10</c:f>
              <c:numCache>
                <c:formatCode>General</c:formatCode>
                <c:ptCount val="7"/>
                <c:pt idx="0">
                  <c:v>67</c:v>
                </c:pt>
                <c:pt idx="1">
                  <c:v>66</c:v>
                </c:pt>
                <c:pt idx="2">
                  <c:v>68</c:v>
                </c:pt>
                <c:pt idx="3">
                  <c:v>67</c:v>
                </c:pt>
                <c:pt idx="4">
                  <c:v>74</c:v>
                </c:pt>
                <c:pt idx="5">
                  <c:v>75</c:v>
                </c:pt>
                <c:pt idx="6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D-4179-AD72-E2C7AAA67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2303"/>
        <c:axId val="1105599023"/>
      </c:barChart>
      <c:catAx>
        <c:axId val="110559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023"/>
        <c:crosses val="autoZero"/>
        <c:auto val="1"/>
        <c:lblAlgn val="ctr"/>
        <c:lblOffset val="100"/>
        <c:noMultiLvlLbl val="0"/>
      </c:catAx>
      <c:valAx>
        <c:axId val="11055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'type of customer stats'!$AJ$18:$AJ$19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of customer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'type of customer stats'!$AJ$20:$AJ$23</c:f>
              <c:numCache>
                <c:formatCode>General</c:formatCode>
                <c:ptCount val="3"/>
                <c:pt idx="0">
                  <c:v>272</c:v>
                </c:pt>
                <c:pt idx="1">
                  <c:v>141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3-4D72-9A8C-9485E4410619}"/>
            </c:ext>
          </c:extLst>
        </c:ser>
        <c:ser>
          <c:idx val="1"/>
          <c:order val="1"/>
          <c:tx>
            <c:strRef>
              <c:f>'type of customer stats'!$AK$18:$AK$19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'type of customer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'type of customer stats'!$AK$20:$AK$23</c:f>
              <c:numCache>
                <c:formatCode>General</c:formatCode>
                <c:ptCount val="3"/>
                <c:pt idx="0">
                  <c:v>256</c:v>
                </c:pt>
                <c:pt idx="1">
                  <c:v>140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3-4D72-9A8C-9485E4410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4223"/>
        <c:axId val="1105599983"/>
      </c:barChart>
      <c:catAx>
        <c:axId val="110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983"/>
        <c:crosses val="autoZero"/>
        <c:auto val="1"/>
        <c:lblAlgn val="ctr"/>
        <c:lblOffset val="100"/>
        <c:noMultiLvlLbl val="0"/>
      </c:catAx>
      <c:valAx>
        <c:axId val="11055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[supermarket_sales_transformed.xlsx]type of customer stats!PivotTable19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'type of customer stats'!$AJ$35:$AJ$36</c:f>
              <c:strCache>
                <c:ptCount val="1"/>
                <c:pt idx="0">
                  <c:v>Member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'type of customer stats'!$AI$37:$AI$129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'type of customer stats'!$AJ$37:$AJ$129</c:f>
              <c:numCache>
                <c:formatCode>General</c:formatCode>
                <c:ptCount val="89"/>
                <c:pt idx="0">
                  <c:v>6.3166666666666673</c:v>
                </c:pt>
                <c:pt idx="1">
                  <c:v>6.0666666666666664</c:v>
                </c:pt>
                <c:pt idx="2">
                  <c:v>7.6666666666666652</c:v>
                </c:pt>
                <c:pt idx="3">
                  <c:v>6.9399999999999995</c:v>
                </c:pt>
                <c:pt idx="4">
                  <c:v>6.9000000000000012</c:v>
                </c:pt>
                <c:pt idx="5">
                  <c:v>9.0500000000000007</c:v>
                </c:pt>
                <c:pt idx="6">
                  <c:v>8.1999999999999993</c:v>
                </c:pt>
                <c:pt idx="7">
                  <c:v>6.4153846153846148</c:v>
                </c:pt>
                <c:pt idx="8">
                  <c:v>5.7499999999999991</c:v>
                </c:pt>
                <c:pt idx="9">
                  <c:v>5.68</c:v>
                </c:pt>
                <c:pt idx="10">
                  <c:v>8.5</c:v>
                </c:pt>
                <c:pt idx="11">
                  <c:v>6.16</c:v>
                </c:pt>
                <c:pt idx="12">
                  <c:v>7.05</c:v>
                </c:pt>
                <c:pt idx="13">
                  <c:v>6.8</c:v>
                </c:pt>
                <c:pt idx="14">
                  <c:v>6.6833333333333336</c:v>
                </c:pt>
                <c:pt idx="15">
                  <c:v>5.98</c:v>
                </c:pt>
                <c:pt idx="16">
                  <c:v>6.1499999999999995</c:v>
                </c:pt>
                <c:pt idx="17">
                  <c:v>7.5400000000000009</c:v>
                </c:pt>
                <c:pt idx="18">
                  <c:v>8.1624999999999996</c:v>
                </c:pt>
                <c:pt idx="19">
                  <c:v>7.24</c:v>
                </c:pt>
                <c:pt idx="20">
                  <c:v>7.4249999999999998</c:v>
                </c:pt>
                <c:pt idx="21">
                  <c:v>8.9499999999999993</c:v>
                </c:pt>
                <c:pt idx="22">
                  <c:v>6.2750000000000004</c:v>
                </c:pt>
                <c:pt idx="23">
                  <c:v>5.9857142857142858</c:v>
                </c:pt>
                <c:pt idx="24">
                  <c:v>6.75</c:v>
                </c:pt>
                <c:pt idx="25">
                  <c:v>7.45</c:v>
                </c:pt>
                <c:pt idx="26">
                  <c:v>8.8333333333333339</c:v>
                </c:pt>
                <c:pt idx="27">
                  <c:v>7.6875000000000009</c:v>
                </c:pt>
                <c:pt idx="28">
                  <c:v>7.25</c:v>
                </c:pt>
                <c:pt idx="29">
                  <c:v>5.4000000000000012</c:v>
                </c:pt>
                <c:pt idx="30">
                  <c:v>7.1375000000000002</c:v>
                </c:pt>
                <c:pt idx="31">
                  <c:v>7.18</c:v>
                </c:pt>
                <c:pt idx="32">
                  <c:v>7.5125000000000002</c:v>
                </c:pt>
                <c:pt idx="33">
                  <c:v>6.4125000000000005</c:v>
                </c:pt>
                <c:pt idx="34">
                  <c:v>8.6666666666666661</c:v>
                </c:pt>
                <c:pt idx="35">
                  <c:v>7.5454545454545441</c:v>
                </c:pt>
                <c:pt idx="36">
                  <c:v>7.0555555555555554</c:v>
                </c:pt>
                <c:pt idx="37">
                  <c:v>7.44</c:v>
                </c:pt>
                <c:pt idx="38">
                  <c:v>7.5</c:v>
                </c:pt>
                <c:pt idx="39">
                  <c:v>5.6285714285714281</c:v>
                </c:pt>
                <c:pt idx="40">
                  <c:v>7.4250000000000007</c:v>
                </c:pt>
                <c:pt idx="41">
                  <c:v>7.5</c:v>
                </c:pt>
                <c:pt idx="42">
                  <c:v>7.0400000000000009</c:v>
                </c:pt>
                <c:pt idx="43">
                  <c:v>7.083333333333333</c:v>
                </c:pt>
                <c:pt idx="44">
                  <c:v>7.080000000000001</c:v>
                </c:pt>
                <c:pt idx="45">
                  <c:v>7.2333333333333343</c:v>
                </c:pt>
                <c:pt idx="46">
                  <c:v>6.3500000000000005</c:v>
                </c:pt>
                <c:pt idx="47">
                  <c:v>5.8</c:v>
                </c:pt>
                <c:pt idx="48">
                  <c:v>7.08</c:v>
                </c:pt>
                <c:pt idx="49">
                  <c:v>7.833333333333333</c:v>
                </c:pt>
                <c:pt idx="50">
                  <c:v>8.1666666666666661</c:v>
                </c:pt>
                <c:pt idx="51">
                  <c:v>7.4249999999999998</c:v>
                </c:pt>
                <c:pt idx="52">
                  <c:v>7.1749999999999998</c:v>
                </c:pt>
                <c:pt idx="53">
                  <c:v>7.38</c:v>
                </c:pt>
                <c:pt idx="54">
                  <c:v>4.2666666666666666</c:v>
                </c:pt>
                <c:pt idx="55">
                  <c:v>6.4375</c:v>
                </c:pt>
                <c:pt idx="56">
                  <c:v>4.9000000000000004</c:v>
                </c:pt>
                <c:pt idx="57">
                  <c:v>7.1500000000000012</c:v>
                </c:pt>
                <c:pt idx="58">
                  <c:v>7.55</c:v>
                </c:pt>
                <c:pt idx="59">
                  <c:v>5.3250000000000002</c:v>
                </c:pt>
                <c:pt idx="60">
                  <c:v>5.9666666666666659</c:v>
                </c:pt>
                <c:pt idx="61">
                  <c:v>7.45</c:v>
                </c:pt>
                <c:pt idx="62">
                  <c:v>8.1800000000000015</c:v>
                </c:pt>
                <c:pt idx="63">
                  <c:v>7.1000000000000014</c:v>
                </c:pt>
                <c:pt idx="64">
                  <c:v>7.166666666666667</c:v>
                </c:pt>
                <c:pt idx="65">
                  <c:v>6.6</c:v>
                </c:pt>
                <c:pt idx="66">
                  <c:v>7.6000000000000005</c:v>
                </c:pt>
                <c:pt idx="67">
                  <c:v>6.85</c:v>
                </c:pt>
                <c:pt idx="68">
                  <c:v>6.6</c:v>
                </c:pt>
                <c:pt idx="69">
                  <c:v>7.1</c:v>
                </c:pt>
                <c:pt idx="70">
                  <c:v>7.375</c:v>
                </c:pt>
                <c:pt idx="71">
                  <c:v>5.5499999999999989</c:v>
                </c:pt>
                <c:pt idx="72">
                  <c:v>6.6375000000000002</c:v>
                </c:pt>
                <c:pt idx="73">
                  <c:v>6.4</c:v>
                </c:pt>
                <c:pt idx="74">
                  <c:v>7.2</c:v>
                </c:pt>
                <c:pt idx="75">
                  <c:v>6.8</c:v>
                </c:pt>
                <c:pt idx="76">
                  <c:v>8.7000000000000011</c:v>
                </c:pt>
                <c:pt idx="77">
                  <c:v>6.5714285714285712</c:v>
                </c:pt>
                <c:pt idx="78">
                  <c:v>6.6300000000000008</c:v>
                </c:pt>
                <c:pt idx="79">
                  <c:v>7.3000000000000007</c:v>
                </c:pt>
                <c:pt idx="80">
                  <c:v>6.4333333333333336</c:v>
                </c:pt>
                <c:pt idx="81">
                  <c:v>7.4599999999999991</c:v>
                </c:pt>
                <c:pt idx="82">
                  <c:v>7.4666666666666659</c:v>
                </c:pt>
                <c:pt idx="83">
                  <c:v>7.25</c:v>
                </c:pt>
                <c:pt idx="84">
                  <c:v>6.2777777777777777</c:v>
                </c:pt>
                <c:pt idx="85">
                  <c:v>6.5333333333333341</c:v>
                </c:pt>
                <c:pt idx="86">
                  <c:v>6.34</c:v>
                </c:pt>
                <c:pt idx="87">
                  <c:v>7.3250000000000002</c:v>
                </c:pt>
                <c:pt idx="88">
                  <c:v>6.3000000000000007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A-4102-BA48-FE5F8E61C44E}"/>
            </c:ext>
          </c:extLst>
        </c:ser>
        <c:ser>
          <c:idx val="1"/>
          <c:order val="1"/>
          <c:tx>
            <c:strRef>
              <c:f>'type of customer stats'!$AK$35:$AK$36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'type of customer stats'!$AI$37:$AI$129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'type of customer stats'!$AK$37:$AK$129</c:f>
              <c:numCache>
                <c:formatCode>General</c:formatCode>
                <c:ptCount val="89"/>
                <c:pt idx="0">
                  <c:v>6.8500000000000005</c:v>
                </c:pt>
                <c:pt idx="1">
                  <c:v>6.0400000000000009</c:v>
                </c:pt>
                <c:pt idx="2">
                  <c:v>8.3800000000000008</c:v>
                </c:pt>
                <c:pt idx="3">
                  <c:v>4.4000000000000004</c:v>
                </c:pt>
                <c:pt idx="4">
                  <c:v>7.9666666666666659</c:v>
                </c:pt>
                <c:pt idx="5">
                  <c:v>7.9285714285714288</c:v>
                </c:pt>
                <c:pt idx="6">
                  <c:v>6.5</c:v>
                </c:pt>
                <c:pt idx="7">
                  <c:v>7.62</c:v>
                </c:pt>
                <c:pt idx="8">
                  <c:v>6.5250000000000004</c:v>
                </c:pt>
                <c:pt idx="9">
                  <c:v>6.55</c:v>
                </c:pt>
                <c:pt idx="10">
                  <c:v>5.7</c:v>
                </c:pt>
                <c:pt idx="11">
                  <c:v>7.416666666666667</c:v>
                </c:pt>
                <c:pt idx="12">
                  <c:v>6.2249999999999996</c:v>
                </c:pt>
                <c:pt idx="13">
                  <c:v>7.4374999999999991</c:v>
                </c:pt>
                <c:pt idx="14">
                  <c:v>6.4571428571428564</c:v>
                </c:pt>
                <c:pt idx="15">
                  <c:v>7.74</c:v>
                </c:pt>
                <c:pt idx="16">
                  <c:v>7.1199999999999992</c:v>
                </c:pt>
                <c:pt idx="17">
                  <c:v>7.7249999999999996</c:v>
                </c:pt>
                <c:pt idx="18">
                  <c:v>7.0750000000000011</c:v>
                </c:pt>
                <c:pt idx="19">
                  <c:v>6.5200000000000005</c:v>
                </c:pt>
                <c:pt idx="20">
                  <c:v>7.3250000000000002</c:v>
                </c:pt>
                <c:pt idx="21">
                  <c:v>8.48</c:v>
                </c:pt>
                <c:pt idx="22">
                  <c:v>7.5888888888888903</c:v>
                </c:pt>
                <c:pt idx="23">
                  <c:v>6.9333333333333336</c:v>
                </c:pt>
                <c:pt idx="24">
                  <c:v>6.9666666666666668</c:v>
                </c:pt>
                <c:pt idx="25">
                  <c:v>6.6076923076923091</c:v>
                </c:pt>
                <c:pt idx="26">
                  <c:v>7.0250000000000004</c:v>
                </c:pt>
                <c:pt idx="27">
                  <c:v>6.3</c:v>
                </c:pt>
                <c:pt idx="28">
                  <c:v>7.6500000000000012</c:v>
                </c:pt>
                <c:pt idx="29">
                  <c:v>6.3999999999999995</c:v>
                </c:pt>
                <c:pt idx="30">
                  <c:v>6.7166666666666677</c:v>
                </c:pt>
                <c:pt idx="31">
                  <c:v>4.9000000000000004</c:v>
                </c:pt>
                <c:pt idx="32">
                  <c:v>6.7166666666666677</c:v>
                </c:pt>
                <c:pt idx="33">
                  <c:v>7.2333333333333334</c:v>
                </c:pt>
                <c:pt idx="34">
                  <c:v>7.3599999999999994</c:v>
                </c:pt>
                <c:pt idx="35">
                  <c:v>9.6999999999999993</c:v>
                </c:pt>
                <c:pt idx="36">
                  <c:v>6.9249999999999998</c:v>
                </c:pt>
                <c:pt idx="37">
                  <c:v>7.6133333333333324</c:v>
                </c:pt>
                <c:pt idx="38">
                  <c:v>7.25</c:v>
                </c:pt>
                <c:pt idx="39">
                  <c:v>6.2333333333333343</c:v>
                </c:pt>
                <c:pt idx="40">
                  <c:v>8</c:v>
                </c:pt>
                <c:pt idx="41">
                  <c:v>6.4499999999999993</c:v>
                </c:pt>
                <c:pt idx="42">
                  <c:v>7.5999999999999988</c:v>
                </c:pt>
                <c:pt idx="43">
                  <c:v>5.55</c:v>
                </c:pt>
                <c:pt idx="44">
                  <c:v>5.8</c:v>
                </c:pt>
                <c:pt idx="45">
                  <c:v>7.7699999999999987</c:v>
                </c:pt>
                <c:pt idx="46">
                  <c:v>6.1999999999999993</c:v>
                </c:pt>
                <c:pt idx="47">
                  <c:v>8.3666666666666671</c:v>
                </c:pt>
                <c:pt idx="48">
                  <c:v>5.25</c:v>
                </c:pt>
                <c:pt idx="49">
                  <c:v>7.0999999999999988</c:v>
                </c:pt>
                <c:pt idx="50">
                  <c:v>7.3250000000000002</c:v>
                </c:pt>
                <c:pt idx="51">
                  <c:v>7.45</c:v>
                </c:pt>
                <c:pt idx="52">
                  <c:v>7.628571428571429</c:v>
                </c:pt>
                <c:pt idx="53">
                  <c:v>7.6333333333333329</c:v>
                </c:pt>
                <c:pt idx="54">
                  <c:v>6.8666666666666663</c:v>
                </c:pt>
                <c:pt idx="55">
                  <c:v>6.9249999999999998</c:v>
                </c:pt>
                <c:pt idx="56">
                  <c:v>7</c:v>
                </c:pt>
                <c:pt idx="57">
                  <c:v>6.8875000000000002</c:v>
                </c:pt>
                <c:pt idx="58">
                  <c:v>6.5750000000000002</c:v>
                </c:pt>
                <c:pt idx="59">
                  <c:v>7.5</c:v>
                </c:pt>
                <c:pt idx="60">
                  <c:v>5.9111111111111105</c:v>
                </c:pt>
                <c:pt idx="61">
                  <c:v>6.333333333333333</c:v>
                </c:pt>
                <c:pt idx="62">
                  <c:v>7.0571428571428578</c:v>
                </c:pt>
                <c:pt idx="63">
                  <c:v>6.1857142857142859</c:v>
                </c:pt>
                <c:pt idx="64">
                  <c:v>7.2600000000000007</c:v>
                </c:pt>
                <c:pt idx="65">
                  <c:v>7.1</c:v>
                </c:pt>
                <c:pt idx="66">
                  <c:v>7.6250000000000018</c:v>
                </c:pt>
                <c:pt idx="67">
                  <c:v>8</c:v>
                </c:pt>
                <c:pt idx="68">
                  <c:v>6.7125000000000004</c:v>
                </c:pt>
                <c:pt idx="69">
                  <c:v>6.1000000000000005</c:v>
                </c:pt>
                <c:pt idx="70">
                  <c:v>7.5249999999999995</c:v>
                </c:pt>
                <c:pt idx="71">
                  <c:v>7.0166666666666657</c:v>
                </c:pt>
                <c:pt idx="72">
                  <c:v>6.1599999999999984</c:v>
                </c:pt>
                <c:pt idx="73">
                  <c:v>6.1624999999999996</c:v>
                </c:pt>
                <c:pt idx="74">
                  <c:v>6.9249999999999989</c:v>
                </c:pt>
                <c:pt idx="75">
                  <c:v>5.4333333333333336</c:v>
                </c:pt>
                <c:pt idx="76">
                  <c:v>5.375</c:v>
                </c:pt>
                <c:pt idx="77">
                  <c:v>7.1222222222222236</c:v>
                </c:pt>
                <c:pt idx="78">
                  <c:v>7.080000000000001</c:v>
                </c:pt>
                <c:pt idx="79">
                  <c:v>5.2</c:v>
                </c:pt>
                <c:pt idx="80">
                  <c:v>6.9285714285714288</c:v>
                </c:pt>
                <c:pt idx="81">
                  <c:v>7.3666666666666671</c:v>
                </c:pt>
                <c:pt idx="82">
                  <c:v>6.32</c:v>
                </c:pt>
                <c:pt idx="83">
                  <c:v>7.7000000000000011</c:v>
                </c:pt>
                <c:pt idx="84">
                  <c:v>7.4</c:v>
                </c:pt>
                <c:pt idx="85">
                  <c:v>7.1000000000000005</c:v>
                </c:pt>
                <c:pt idx="86">
                  <c:v>7.76</c:v>
                </c:pt>
                <c:pt idx="87">
                  <c:v>6.5250000000000004</c:v>
                </c:pt>
                <c:pt idx="88">
                  <c:v>8.1333333333333329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A-4102-BA48-FE5F8E61C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601903"/>
        <c:axId val="1105587983"/>
      </c:lineChart>
      <c:catAx>
        <c:axId val="110560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87983"/>
        <c:crosses val="autoZero"/>
        <c:auto val="1"/>
        <c:lblAlgn val="ctr"/>
        <c:lblOffset val="100"/>
        <c:noMultiLvlLbl val="0"/>
      </c:catAx>
      <c:valAx>
        <c:axId val="110558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60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stats'!$B$1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08-4E2A-9939-B9ACDB1503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08-4E2A-9939-B9ACDB1503B6}"/>
              </c:ext>
            </c:extLst>
          </c:dPt>
          <c:cat>
            <c:strRef>
              <c:f>'gender stats'!$A$2:$A$4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stats'!$B$2:$B$4</c:f>
              <c:numCache>
                <c:formatCode>General</c:formatCode>
                <c:ptCount val="2"/>
                <c:pt idx="0">
                  <c:v>501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08-4E2A-9939-B9ACDB15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stats'!$B$18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4-4F2E-8A12-C6C7C993C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4-4F2E-8A12-C6C7C993C00D}"/>
              </c:ext>
            </c:extLst>
          </c:dPt>
          <c:cat>
            <c:strRef>
              <c:f>'gender stats'!$A$19:$A$21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stats'!$B$19:$B$21</c:f>
              <c:numCache>
                <c:formatCode>General</c:formatCode>
                <c:ptCount val="2"/>
                <c:pt idx="0">
                  <c:v>2869</c:v>
                </c:pt>
                <c:pt idx="1">
                  <c:v>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B4-4F2E-8A12-C6C7C993C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stats'!$L$1:$L$2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'gender stats'!$L$3:$L$9</c:f>
              <c:numCache>
                <c:formatCode>General</c:formatCode>
                <c:ptCount val="6"/>
                <c:pt idx="0">
                  <c:v>488</c:v>
                </c:pt>
                <c:pt idx="1">
                  <c:v>530</c:v>
                </c:pt>
                <c:pt idx="2">
                  <c:v>514</c:v>
                </c:pt>
                <c:pt idx="3">
                  <c:v>343</c:v>
                </c:pt>
                <c:pt idx="4">
                  <c:v>498</c:v>
                </c:pt>
                <c:pt idx="5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F-45C7-9D1D-315941BF243C}"/>
            </c:ext>
          </c:extLst>
        </c:ser>
        <c:ser>
          <c:idx val="1"/>
          <c:order val="1"/>
          <c:tx>
            <c:strRef>
              <c:f>'gender stats'!$M$1:$M$2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'gender stats'!$M$3:$M$9</c:f>
              <c:numCache>
                <c:formatCode>General</c:formatCode>
                <c:ptCount val="6"/>
                <c:pt idx="0">
                  <c:v>483</c:v>
                </c:pt>
                <c:pt idx="1">
                  <c:v>372</c:v>
                </c:pt>
                <c:pt idx="2">
                  <c:v>438</c:v>
                </c:pt>
                <c:pt idx="3">
                  <c:v>511</c:v>
                </c:pt>
                <c:pt idx="4">
                  <c:v>413</c:v>
                </c:pt>
                <c:pt idx="5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7F-45C7-9D1D-315941BF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8012799"/>
        <c:axId val="958003679"/>
      </c:barChart>
      <c:catAx>
        <c:axId val="95801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03679"/>
        <c:crosses val="autoZero"/>
        <c:auto val="1"/>
        <c:lblAlgn val="ctr"/>
        <c:lblOffset val="100"/>
        <c:noMultiLvlLbl val="0"/>
      </c:catAx>
      <c:valAx>
        <c:axId val="9580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1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stats'!$L$18:$L$19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stats'!$K$20:$K$23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'gender stats'!$L$20:$L$23</c:f>
              <c:numCache>
                <c:formatCode>General</c:formatCode>
                <c:ptCount val="3"/>
                <c:pt idx="0">
                  <c:v>162</c:v>
                </c:pt>
                <c:pt idx="1">
                  <c:v>178</c:v>
                </c:pt>
                <c:pt idx="2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B-440B-A043-E53C8B804922}"/>
            </c:ext>
          </c:extLst>
        </c:ser>
        <c:ser>
          <c:idx val="1"/>
          <c:order val="1"/>
          <c:tx>
            <c:strRef>
              <c:f>'gender stats'!$M$18:$M$19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stats'!$K$20:$K$23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'gender stats'!$M$20:$M$23</c:f>
              <c:numCache>
                <c:formatCode>General</c:formatCode>
                <c:ptCount val="3"/>
                <c:pt idx="0">
                  <c:v>170</c:v>
                </c:pt>
                <c:pt idx="1">
                  <c:v>150</c:v>
                </c:pt>
                <c:pt idx="2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8B-440B-A043-E53C8B804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522719"/>
        <c:axId val="863339056"/>
      </c:barChart>
      <c:catAx>
        <c:axId val="105552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3339056"/>
        <c:crosses val="autoZero"/>
        <c:auto val="1"/>
        <c:lblAlgn val="ctr"/>
        <c:lblOffset val="100"/>
        <c:noMultiLvlLbl val="0"/>
      </c:catAx>
      <c:valAx>
        <c:axId val="8633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552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stats'!$L$34:$L$35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stats'!$K$36:$K$39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'gender stats'!$L$36:$L$39</c:f>
              <c:numCache>
                <c:formatCode>General</c:formatCode>
                <c:ptCount val="3"/>
                <c:pt idx="0">
                  <c:v>178</c:v>
                </c:pt>
                <c:pt idx="1">
                  <c:v>163</c:v>
                </c:pt>
                <c:pt idx="2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B-4901-9007-371AB3B03B34}"/>
            </c:ext>
          </c:extLst>
        </c:ser>
        <c:ser>
          <c:idx val="1"/>
          <c:order val="1"/>
          <c:tx>
            <c:strRef>
              <c:f>'gender stats'!$M$34:$M$35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stats'!$K$36:$K$39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'gender stats'!$M$36:$M$39</c:f>
              <c:numCache>
                <c:formatCode>General</c:formatCode>
                <c:ptCount val="3"/>
                <c:pt idx="0">
                  <c:v>166</c:v>
                </c:pt>
                <c:pt idx="1">
                  <c:v>148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5B-4901-9007-371AB3B0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603791"/>
        <c:axId val="1079621071"/>
      </c:barChart>
      <c:catAx>
        <c:axId val="107960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21071"/>
        <c:crosses val="autoZero"/>
        <c:auto val="1"/>
        <c:lblAlgn val="ctr"/>
        <c:lblOffset val="100"/>
        <c:noMultiLvlLbl val="0"/>
      </c:catAx>
      <c:valAx>
        <c:axId val="10796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0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'gender stats'!$B$34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ED-4D55-9719-9ECE4962E8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ED-4D55-9719-9ECE4962E826}"/>
              </c:ext>
            </c:extLst>
          </c:dPt>
          <c:cat>
            <c:strRef>
              <c:f>'gender stats'!$A$35:$A$37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'gender stats'!$B$35:$B$37</c:f>
              <c:numCache>
                <c:formatCode>General</c:formatCode>
                <c:ptCount val="2"/>
                <c:pt idx="0">
                  <c:v>167882.92500000002</c:v>
                </c:pt>
                <c:pt idx="1">
                  <c:v>155083.82400000014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D-4D55-9719-9ECE4962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'gender stats'!$X$1:$X$2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'gender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'gender stats'!$X$3:$X$95</c:f>
              <c:numCache>
                <c:formatCode>General</c:formatCode>
                <c:ptCount val="89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9</c:v>
                </c:pt>
                <c:pt idx="5">
                  <c:v>4</c:v>
                </c:pt>
                <c:pt idx="6">
                  <c:v>5</c:v>
                </c:pt>
                <c:pt idx="7">
                  <c:v>12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9</c:v>
                </c:pt>
                <c:pt idx="23">
                  <c:v>5</c:v>
                </c:pt>
                <c:pt idx="24">
                  <c:v>7</c:v>
                </c:pt>
                <c:pt idx="25">
                  <c:v>9</c:v>
                </c:pt>
                <c:pt idx="26">
                  <c:v>9</c:v>
                </c:pt>
                <c:pt idx="27">
                  <c:v>6</c:v>
                </c:pt>
                <c:pt idx="28">
                  <c:v>5</c:v>
                </c:pt>
                <c:pt idx="29">
                  <c:v>6</c:v>
                </c:pt>
                <c:pt idx="30">
                  <c:v>3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10</c:v>
                </c:pt>
                <c:pt idx="38">
                  <c:v>6</c:v>
                </c:pt>
                <c:pt idx="39">
                  <c:v>5</c:v>
                </c:pt>
                <c:pt idx="40">
                  <c:v>7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3</c:v>
                </c:pt>
                <c:pt idx="45">
                  <c:v>11</c:v>
                </c:pt>
                <c:pt idx="46">
                  <c:v>3</c:v>
                </c:pt>
                <c:pt idx="47">
                  <c:v>6</c:v>
                </c:pt>
                <c:pt idx="48">
                  <c:v>5</c:v>
                </c:pt>
                <c:pt idx="49">
                  <c:v>5</c:v>
                </c:pt>
                <c:pt idx="50">
                  <c:v>3</c:v>
                </c:pt>
                <c:pt idx="51">
                  <c:v>4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7</c:v>
                </c:pt>
                <c:pt idx="56">
                  <c:v>5</c:v>
                </c:pt>
                <c:pt idx="57">
                  <c:v>8</c:v>
                </c:pt>
                <c:pt idx="58">
                  <c:v>2</c:v>
                </c:pt>
                <c:pt idx="59">
                  <c:v>3</c:v>
                </c:pt>
                <c:pt idx="60">
                  <c:v>13</c:v>
                </c:pt>
                <c:pt idx="61">
                  <c:v>5</c:v>
                </c:pt>
                <c:pt idx="62">
                  <c:v>8</c:v>
                </c:pt>
                <c:pt idx="63">
                  <c:v>10</c:v>
                </c:pt>
                <c:pt idx="64">
                  <c:v>3</c:v>
                </c:pt>
                <c:pt idx="65">
                  <c:v>3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  <c:pt idx="69">
                  <c:v>8</c:v>
                </c:pt>
                <c:pt idx="70">
                  <c:v>4</c:v>
                </c:pt>
                <c:pt idx="71">
                  <c:v>4</c:v>
                </c:pt>
                <c:pt idx="72">
                  <c:v>8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8</c:v>
                </c:pt>
                <c:pt idx="78">
                  <c:v>4</c:v>
                </c:pt>
                <c:pt idx="79">
                  <c:v>5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4</c:v>
                </c:pt>
                <c:pt idx="84">
                  <c:v>7</c:v>
                </c:pt>
                <c:pt idx="85">
                  <c:v>3</c:v>
                </c:pt>
                <c:pt idx="86">
                  <c:v>6</c:v>
                </c:pt>
                <c:pt idx="87">
                  <c:v>2</c:v>
                </c:pt>
                <c:pt idx="8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3-454D-ABCF-1C602AC78EBD}"/>
            </c:ext>
          </c:extLst>
        </c:ser>
        <c:ser>
          <c:idx val="1"/>
          <c:order val="1"/>
          <c:tx>
            <c:strRef>
              <c:f>'gender stats'!$Y$1:$Y$2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'gender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'gender stats'!$Y$3:$Y$95</c:f>
              <c:numCache>
                <c:formatCode>General</c:formatCode>
                <c:ptCount val="89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10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8</c:v>
                </c:pt>
                <c:pt idx="23">
                  <c:v>8</c:v>
                </c:pt>
                <c:pt idx="24">
                  <c:v>10</c:v>
                </c:pt>
                <c:pt idx="25">
                  <c:v>8</c:v>
                </c:pt>
                <c:pt idx="26">
                  <c:v>5</c:v>
                </c:pt>
                <c:pt idx="27">
                  <c:v>8</c:v>
                </c:pt>
                <c:pt idx="28">
                  <c:v>7</c:v>
                </c:pt>
                <c:pt idx="29">
                  <c:v>3</c:v>
                </c:pt>
                <c:pt idx="30">
                  <c:v>11</c:v>
                </c:pt>
                <c:pt idx="31">
                  <c:v>1</c:v>
                </c:pt>
                <c:pt idx="32">
                  <c:v>5</c:v>
                </c:pt>
                <c:pt idx="33">
                  <c:v>8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10</c:v>
                </c:pt>
                <c:pt idx="38">
                  <c:v>6</c:v>
                </c:pt>
                <c:pt idx="39">
                  <c:v>8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8</c:v>
                </c:pt>
                <c:pt idx="46">
                  <c:v>5</c:v>
                </c:pt>
                <c:pt idx="47">
                  <c:v>7</c:v>
                </c:pt>
                <c:pt idx="48">
                  <c:v>2</c:v>
                </c:pt>
                <c:pt idx="49">
                  <c:v>4</c:v>
                </c:pt>
                <c:pt idx="50">
                  <c:v>7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3</c:v>
                </c:pt>
                <c:pt idx="55">
                  <c:v>9</c:v>
                </c:pt>
                <c:pt idx="56">
                  <c:v>4</c:v>
                </c:pt>
                <c:pt idx="57">
                  <c:v>6</c:v>
                </c:pt>
                <c:pt idx="58">
                  <c:v>4</c:v>
                </c:pt>
                <c:pt idx="59">
                  <c:v>7</c:v>
                </c:pt>
                <c:pt idx="60">
                  <c:v>5</c:v>
                </c:pt>
                <c:pt idx="61">
                  <c:v>9</c:v>
                </c:pt>
                <c:pt idx="62">
                  <c:v>4</c:v>
                </c:pt>
                <c:pt idx="63">
                  <c:v>7</c:v>
                </c:pt>
                <c:pt idx="64">
                  <c:v>8</c:v>
                </c:pt>
                <c:pt idx="65">
                  <c:v>6</c:v>
                </c:pt>
                <c:pt idx="66">
                  <c:v>4</c:v>
                </c:pt>
                <c:pt idx="67">
                  <c:v>9</c:v>
                </c:pt>
                <c:pt idx="68">
                  <c:v>7</c:v>
                </c:pt>
                <c:pt idx="69">
                  <c:v>3</c:v>
                </c:pt>
                <c:pt idx="70">
                  <c:v>8</c:v>
                </c:pt>
                <c:pt idx="71">
                  <c:v>6</c:v>
                </c:pt>
                <c:pt idx="72">
                  <c:v>10</c:v>
                </c:pt>
                <c:pt idx="73">
                  <c:v>10</c:v>
                </c:pt>
                <c:pt idx="74">
                  <c:v>6</c:v>
                </c:pt>
                <c:pt idx="75">
                  <c:v>2</c:v>
                </c:pt>
                <c:pt idx="76">
                  <c:v>3</c:v>
                </c:pt>
                <c:pt idx="77">
                  <c:v>8</c:v>
                </c:pt>
                <c:pt idx="78">
                  <c:v>11</c:v>
                </c:pt>
                <c:pt idx="79">
                  <c:v>1</c:v>
                </c:pt>
                <c:pt idx="80">
                  <c:v>6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7</c:v>
                </c:pt>
                <c:pt idx="86">
                  <c:v>4</c:v>
                </c:pt>
                <c:pt idx="87">
                  <c:v>6</c:v>
                </c:pt>
                <c:pt idx="8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3-454D-ABCF-1C602AC78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66943"/>
        <c:axId val="1053367151"/>
      </c:lineChart>
      <c:catAx>
        <c:axId val="109396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3367151"/>
        <c:crosses val="autoZero"/>
        <c:auto val="1"/>
        <c:lblAlgn val="ctr"/>
        <c:lblOffset val="100"/>
        <c:noMultiLvlLbl val="0"/>
      </c:catAx>
      <c:valAx>
        <c:axId val="10533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396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stats'!$AJ$1:$AJ$2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'gender stats'!$AJ$3:$AJ$10</c:f>
              <c:numCache>
                <c:formatCode>General</c:formatCode>
                <c:ptCount val="7"/>
                <c:pt idx="0">
                  <c:v>67</c:v>
                </c:pt>
                <c:pt idx="1">
                  <c:v>68</c:v>
                </c:pt>
                <c:pt idx="2">
                  <c:v>87</c:v>
                </c:pt>
                <c:pt idx="3">
                  <c:v>64</c:v>
                </c:pt>
                <c:pt idx="4">
                  <c:v>63</c:v>
                </c:pt>
                <c:pt idx="5">
                  <c:v>65</c:v>
                </c:pt>
                <c:pt idx="6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3-496B-8C82-5065283CD95A}"/>
            </c:ext>
          </c:extLst>
        </c:ser>
        <c:ser>
          <c:idx val="1"/>
          <c:order val="1"/>
          <c:tx>
            <c:strRef>
              <c:f>'gender stats'!$AK$1:$AK$2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'gender stats'!$AK$3:$AK$10</c:f>
              <c:numCache>
                <c:formatCode>General</c:formatCode>
                <c:ptCount val="7"/>
                <c:pt idx="0">
                  <c:v>66</c:v>
                </c:pt>
                <c:pt idx="1">
                  <c:v>57</c:v>
                </c:pt>
                <c:pt idx="2">
                  <c:v>71</c:v>
                </c:pt>
                <c:pt idx="3">
                  <c:v>79</c:v>
                </c:pt>
                <c:pt idx="4">
                  <c:v>75</c:v>
                </c:pt>
                <c:pt idx="5">
                  <c:v>74</c:v>
                </c:pt>
                <c:pt idx="6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E3-496B-8C82-5065283CD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2303"/>
        <c:axId val="1105599023"/>
      </c:barChart>
      <c:catAx>
        <c:axId val="110559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023"/>
        <c:crosses val="autoZero"/>
        <c:auto val="1"/>
        <c:lblAlgn val="ctr"/>
        <c:lblOffset val="100"/>
        <c:noMultiLvlLbl val="0"/>
      </c:catAx>
      <c:valAx>
        <c:axId val="11055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stats'!$AJ$18:$AJ$19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'gender stats'!$AJ$20:$AJ$23</c:f>
              <c:numCache>
                <c:formatCode>General</c:formatCode>
                <c:ptCount val="3"/>
                <c:pt idx="0">
                  <c:v>262</c:v>
                </c:pt>
                <c:pt idx="1">
                  <c:v>130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A-4975-8308-B2FBD5FE8450}"/>
            </c:ext>
          </c:extLst>
        </c:ser>
        <c:ser>
          <c:idx val="1"/>
          <c:order val="1"/>
          <c:tx>
            <c:strRef>
              <c:f>'gender stats'!$AK$18:$AK$19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'gender stats'!$AK$20:$AK$23</c:f>
              <c:numCache>
                <c:formatCode>General</c:formatCode>
                <c:ptCount val="3"/>
                <c:pt idx="0">
                  <c:v>266</c:v>
                </c:pt>
                <c:pt idx="1">
                  <c:v>151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DA-4975-8308-B2FBD5FE8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4223"/>
        <c:axId val="1105599983"/>
      </c:barChart>
      <c:catAx>
        <c:axId val="110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983"/>
        <c:crosses val="autoZero"/>
        <c:auto val="1"/>
        <c:lblAlgn val="ctr"/>
        <c:lblOffset val="100"/>
        <c:noMultiLvlLbl val="0"/>
      </c:catAx>
      <c:valAx>
        <c:axId val="11055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stats!PivotTable18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'gender stats'!$AJ$34:$AJ$35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'gender stats'!$AI$36:$AI$38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'gender stats'!$AJ$36:$AJ$38</c:f>
              <c:numCache>
                <c:formatCode>General</c:formatCode>
                <c:ptCount val="2"/>
                <c:pt idx="0">
                  <c:v>261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1F-4CCC-8179-152BA2533012}"/>
            </c:ext>
          </c:extLst>
        </c:ser>
        <c:ser>
          <c:idx val="1"/>
          <c:order val="1"/>
          <c:tx>
            <c:strRef>
              <c:f>'gender stats'!$AK$34:$AK$35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'gender stats'!$AI$36:$AI$38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'gender stats'!$AK$36:$AK$38</c:f>
              <c:numCache>
                <c:formatCode>General</c:formatCode>
                <c:ptCount val="2"/>
                <c:pt idx="0">
                  <c:v>240</c:v>
                </c:pt>
                <c:pt idx="1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F-4CCC-8179-152BA2533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7809007"/>
        <c:axId val="1147802767"/>
      </c:barChart>
      <c:catAx>
        <c:axId val="114780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802767"/>
        <c:crosses val="autoZero"/>
        <c:auto val="1"/>
        <c:lblAlgn val="ctr"/>
        <c:lblOffset val="100"/>
        <c:noMultiLvlLbl val="0"/>
      </c:catAx>
      <c:valAx>
        <c:axId val="114780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80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[supermarket_sales_transformed.xlsx]gender stats!PivotTable22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'gender stats'!$AJ$51:$AJ$52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'gender stats'!$AI$53:$AI$145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'gender stats'!$AJ$53:$AJ$145</c:f>
              <c:numCache>
                <c:formatCode>General</c:formatCode>
                <c:ptCount val="89"/>
                <c:pt idx="0">
                  <c:v>6.8874999999999993</c:v>
                </c:pt>
                <c:pt idx="1">
                  <c:v>5.35</c:v>
                </c:pt>
                <c:pt idx="2">
                  <c:v>9.125</c:v>
                </c:pt>
                <c:pt idx="3">
                  <c:v>6.9333333333333327</c:v>
                </c:pt>
                <c:pt idx="4">
                  <c:v>8.0777777777777757</c:v>
                </c:pt>
                <c:pt idx="5">
                  <c:v>8.0749999999999993</c:v>
                </c:pt>
                <c:pt idx="6">
                  <c:v>8.08</c:v>
                </c:pt>
                <c:pt idx="7">
                  <c:v>6.9833333333333316</c:v>
                </c:pt>
                <c:pt idx="8">
                  <c:v>5.7799999999999994</c:v>
                </c:pt>
                <c:pt idx="9">
                  <c:v>6.68</c:v>
                </c:pt>
                <c:pt idx="10">
                  <c:v>7.2</c:v>
                </c:pt>
                <c:pt idx="11">
                  <c:v>6.6000000000000005</c:v>
                </c:pt>
                <c:pt idx="12">
                  <c:v>6.24</c:v>
                </c:pt>
                <c:pt idx="13">
                  <c:v>8.25</c:v>
                </c:pt>
                <c:pt idx="14">
                  <c:v>6.0857142857142845</c:v>
                </c:pt>
                <c:pt idx="15">
                  <c:v>7.4799999999999995</c:v>
                </c:pt>
                <c:pt idx="16">
                  <c:v>5.62</c:v>
                </c:pt>
                <c:pt idx="17">
                  <c:v>7.2600000000000007</c:v>
                </c:pt>
                <c:pt idx="18">
                  <c:v>7.1833333333333336</c:v>
                </c:pt>
                <c:pt idx="19">
                  <c:v>6.0250000000000004</c:v>
                </c:pt>
                <c:pt idx="20">
                  <c:v>7.375</c:v>
                </c:pt>
                <c:pt idx="21">
                  <c:v>8.2750000000000004</c:v>
                </c:pt>
                <c:pt idx="22">
                  <c:v>7.4777777777777779</c:v>
                </c:pt>
                <c:pt idx="23">
                  <c:v>5.14</c:v>
                </c:pt>
                <c:pt idx="24">
                  <c:v>7.2857142857142865</c:v>
                </c:pt>
                <c:pt idx="25">
                  <c:v>7.333333333333333</c:v>
                </c:pt>
                <c:pt idx="26">
                  <c:v>7.3000000000000007</c:v>
                </c:pt>
                <c:pt idx="27">
                  <c:v>7.3333333333333348</c:v>
                </c:pt>
                <c:pt idx="28">
                  <c:v>6.7200000000000006</c:v>
                </c:pt>
                <c:pt idx="29">
                  <c:v>6.3166666666666664</c:v>
                </c:pt>
                <c:pt idx="30">
                  <c:v>7.7</c:v>
                </c:pt>
                <c:pt idx="31">
                  <c:v>6.4599999999999991</c:v>
                </c:pt>
                <c:pt idx="32">
                  <c:v>7.2777777777777777</c:v>
                </c:pt>
                <c:pt idx="33">
                  <c:v>7.9333333333333336</c:v>
                </c:pt>
                <c:pt idx="34">
                  <c:v>7.9</c:v>
                </c:pt>
                <c:pt idx="35">
                  <c:v>7.2249999999999996</c:v>
                </c:pt>
                <c:pt idx="36">
                  <c:v>5.9285714285714288</c:v>
                </c:pt>
                <c:pt idx="37">
                  <c:v>8</c:v>
                </c:pt>
                <c:pt idx="38">
                  <c:v>7.1166666666666671</c:v>
                </c:pt>
                <c:pt idx="39">
                  <c:v>5.0999999999999996</c:v>
                </c:pt>
                <c:pt idx="40">
                  <c:v>7.2714285714285722</c:v>
                </c:pt>
                <c:pt idx="41">
                  <c:v>7.1499999999999995</c:v>
                </c:pt>
                <c:pt idx="42">
                  <c:v>8.0749999999999993</c:v>
                </c:pt>
                <c:pt idx="43">
                  <c:v>6.7200000000000006</c:v>
                </c:pt>
                <c:pt idx="44">
                  <c:v>5.2333333333333334</c:v>
                </c:pt>
                <c:pt idx="45">
                  <c:v>7.3999999999999995</c:v>
                </c:pt>
                <c:pt idx="46">
                  <c:v>4.5</c:v>
                </c:pt>
                <c:pt idx="47">
                  <c:v>4.9499999999999993</c:v>
                </c:pt>
                <c:pt idx="48">
                  <c:v>6.2600000000000007</c:v>
                </c:pt>
                <c:pt idx="49">
                  <c:v>7.839999999999999</c:v>
                </c:pt>
                <c:pt idx="50">
                  <c:v>7.6333333333333329</c:v>
                </c:pt>
                <c:pt idx="51">
                  <c:v>7.1499999999999995</c:v>
                </c:pt>
                <c:pt idx="52">
                  <c:v>7.7142857142857153</c:v>
                </c:pt>
                <c:pt idx="53">
                  <c:v>7.2833333333333323</c:v>
                </c:pt>
                <c:pt idx="54">
                  <c:v>5.8833333333333329</c:v>
                </c:pt>
                <c:pt idx="55">
                  <c:v>7.1285714285714272</c:v>
                </c:pt>
                <c:pt idx="56">
                  <c:v>5.9599999999999991</c:v>
                </c:pt>
                <c:pt idx="57">
                  <c:v>6.7125000000000004</c:v>
                </c:pt>
                <c:pt idx="58">
                  <c:v>7.75</c:v>
                </c:pt>
                <c:pt idx="59">
                  <c:v>4.4666666666666668</c:v>
                </c:pt>
                <c:pt idx="60">
                  <c:v>5.9</c:v>
                </c:pt>
                <c:pt idx="61">
                  <c:v>7.5200000000000005</c:v>
                </c:pt>
                <c:pt idx="62">
                  <c:v>7.5750000000000011</c:v>
                </c:pt>
                <c:pt idx="63">
                  <c:v>7.0000000000000018</c:v>
                </c:pt>
                <c:pt idx="64">
                  <c:v>7.3000000000000007</c:v>
                </c:pt>
                <c:pt idx="65">
                  <c:v>6.2666666666666657</c:v>
                </c:pt>
                <c:pt idx="66">
                  <c:v>8.0285714285714285</c:v>
                </c:pt>
                <c:pt idx="67">
                  <c:v>7.7000000000000011</c:v>
                </c:pt>
                <c:pt idx="68">
                  <c:v>6.0600000000000005</c:v>
                </c:pt>
                <c:pt idx="69">
                  <c:v>6.625</c:v>
                </c:pt>
                <c:pt idx="70">
                  <c:v>7.9749999999999996</c:v>
                </c:pt>
                <c:pt idx="71">
                  <c:v>6.3250000000000002</c:v>
                </c:pt>
                <c:pt idx="72">
                  <c:v>6.0125000000000002</c:v>
                </c:pt>
                <c:pt idx="73">
                  <c:v>6.9</c:v>
                </c:pt>
                <c:pt idx="74">
                  <c:v>7.3</c:v>
                </c:pt>
                <c:pt idx="75">
                  <c:v>5.6749999999999998</c:v>
                </c:pt>
                <c:pt idx="76">
                  <c:v>6.3</c:v>
                </c:pt>
                <c:pt idx="77">
                  <c:v>6.5750000000000002</c:v>
                </c:pt>
                <c:pt idx="78">
                  <c:v>7.3250000000000002</c:v>
                </c:pt>
                <c:pt idx="79">
                  <c:v>6.1599999999999993</c:v>
                </c:pt>
                <c:pt idx="80">
                  <c:v>5.95</c:v>
                </c:pt>
                <c:pt idx="81">
                  <c:v>7.2200000000000006</c:v>
                </c:pt>
                <c:pt idx="82">
                  <c:v>7.1166666666666663</c:v>
                </c:pt>
                <c:pt idx="83">
                  <c:v>8.3000000000000007</c:v>
                </c:pt>
                <c:pt idx="84">
                  <c:v>7.6000000000000014</c:v>
                </c:pt>
                <c:pt idx="85">
                  <c:v>7.5666666666666664</c:v>
                </c:pt>
                <c:pt idx="86">
                  <c:v>7.0333333333333341</c:v>
                </c:pt>
                <c:pt idx="87">
                  <c:v>6.9499999999999993</c:v>
                </c:pt>
                <c:pt idx="88">
                  <c:v>7.4333333333333336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9-4F2F-ABA4-B270184C6C3A}"/>
            </c:ext>
          </c:extLst>
        </c:ser>
        <c:ser>
          <c:idx val="1"/>
          <c:order val="1"/>
          <c:tx>
            <c:strRef>
              <c:f>'gender stats'!$AK$51:$AK$52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'gender stats'!$AI$53:$AI$145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'gender stats'!$AK$53:$AK$145</c:f>
              <c:numCache>
                <c:formatCode>General</c:formatCode>
                <c:ptCount val="89"/>
                <c:pt idx="0">
                  <c:v>5.9750000000000005</c:v>
                </c:pt>
                <c:pt idx="1">
                  <c:v>6.2833333333333341</c:v>
                </c:pt>
                <c:pt idx="2">
                  <c:v>7.1</c:v>
                </c:pt>
                <c:pt idx="3">
                  <c:v>6.1000000000000005</c:v>
                </c:pt>
                <c:pt idx="4">
                  <c:v>5.5</c:v>
                </c:pt>
                <c:pt idx="5">
                  <c:v>8.26</c:v>
                </c:pt>
                <c:pt idx="6">
                  <c:v>7.0750000000000002</c:v>
                </c:pt>
                <c:pt idx="7">
                  <c:v>6.2833333333333323</c:v>
                </c:pt>
                <c:pt idx="8">
                  <c:v>6.7333333333333334</c:v>
                </c:pt>
                <c:pt idx="9">
                  <c:v>5.3</c:v>
                </c:pt>
                <c:pt idx="10">
                  <c:v>7.0400000000000009</c:v>
                </c:pt>
                <c:pt idx="11">
                  <c:v>7.1400000000000006</c:v>
                </c:pt>
                <c:pt idx="12">
                  <c:v>7.2</c:v>
                </c:pt>
                <c:pt idx="13">
                  <c:v>6.2857142857142865</c:v>
                </c:pt>
                <c:pt idx="14">
                  <c:v>7.1166666666666671</c:v>
                </c:pt>
                <c:pt idx="15">
                  <c:v>6.24</c:v>
                </c:pt>
                <c:pt idx="16">
                  <c:v>7.4000000000000012</c:v>
                </c:pt>
                <c:pt idx="17">
                  <c:v>8.0749999999999993</c:v>
                </c:pt>
                <c:pt idx="18">
                  <c:v>7.88</c:v>
                </c:pt>
                <c:pt idx="19">
                  <c:v>7.45</c:v>
                </c:pt>
                <c:pt idx="20">
                  <c:v>7.3750000000000009</c:v>
                </c:pt>
                <c:pt idx="21">
                  <c:v>9.0666666666666682</c:v>
                </c:pt>
                <c:pt idx="22">
                  <c:v>6.4</c:v>
                </c:pt>
                <c:pt idx="23">
                  <c:v>7.2250000000000005</c:v>
                </c:pt>
                <c:pt idx="24">
                  <c:v>6.5699999999999985</c:v>
                </c:pt>
                <c:pt idx="25">
                  <c:v>6.2124999999999995</c:v>
                </c:pt>
                <c:pt idx="26">
                  <c:v>8.6999999999999993</c:v>
                </c:pt>
                <c:pt idx="27">
                  <c:v>6.9125000000000005</c:v>
                </c:pt>
                <c:pt idx="28">
                  <c:v>7.9714285714285706</c:v>
                </c:pt>
                <c:pt idx="29">
                  <c:v>5.5666666666666673</c:v>
                </c:pt>
                <c:pt idx="30">
                  <c:v>6.754545454545454</c:v>
                </c:pt>
                <c:pt idx="31">
                  <c:v>8.5</c:v>
                </c:pt>
                <c:pt idx="32">
                  <c:v>6.9799999999999995</c:v>
                </c:pt>
                <c:pt idx="33">
                  <c:v>5.8875000000000002</c:v>
                </c:pt>
                <c:pt idx="34">
                  <c:v>8.375</c:v>
                </c:pt>
                <c:pt idx="35">
                  <c:v>8.7249999999999996</c:v>
                </c:pt>
                <c:pt idx="36">
                  <c:v>8.2833333333333332</c:v>
                </c:pt>
                <c:pt idx="37">
                  <c:v>7.1400000000000006</c:v>
                </c:pt>
                <c:pt idx="38">
                  <c:v>7.6333333333333329</c:v>
                </c:pt>
                <c:pt idx="39">
                  <c:v>6.4125000000000014</c:v>
                </c:pt>
                <c:pt idx="40">
                  <c:v>8.125</c:v>
                </c:pt>
                <c:pt idx="41">
                  <c:v>6.2750000000000004</c:v>
                </c:pt>
                <c:pt idx="42">
                  <c:v>6.4249999999999998</c:v>
                </c:pt>
                <c:pt idx="43">
                  <c:v>6.666666666666667</c:v>
                </c:pt>
                <c:pt idx="44">
                  <c:v>7.419999999999999</c:v>
                </c:pt>
                <c:pt idx="45">
                  <c:v>7.6750000000000007</c:v>
                </c:pt>
                <c:pt idx="46">
                  <c:v>7.4</c:v>
                </c:pt>
                <c:pt idx="47">
                  <c:v>8.7285714285714295</c:v>
                </c:pt>
                <c:pt idx="48">
                  <c:v>7.3000000000000007</c:v>
                </c:pt>
                <c:pt idx="49">
                  <c:v>6.7250000000000005</c:v>
                </c:pt>
                <c:pt idx="50">
                  <c:v>7.9142857142857137</c:v>
                </c:pt>
                <c:pt idx="51">
                  <c:v>8</c:v>
                </c:pt>
                <c:pt idx="52">
                  <c:v>7.0250000000000004</c:v>
                </c:pt>
                <c:pt idx="53">
                  <c:v>8.0500000000000007</c:v>
                </c:pt>
                <c:pt idx="54">
                  <c:v>6.2333333333333334</c:v>
                </c:pt>
                <c:pt idx="55">
                  <c:v>6.3333333333333339</c:v>
                </c:pt>
                <c:pt idx="56">
                  <c:v>6.1999999999999993</c:v>
                </c:pt>
                <c:pt idx="57">
                  <c:v>7.3833333333333329</c:v>
                </c:pt>
                <c:pt idx="58">
                  <c:v>6.4749999999999996</c:v>
                </c:pt>
                <c:pt idx="59">
                  <c:v>7.5571428571428569</c:v>
                </c:pt>
                <c:pt idx="60">
                  <c:v>6.0400000000000009</c:v>
                </c:pt>
                <c:pt idx="61">
                  <c:v>6.666666666666667</c:v>
                </c:pt>
                <c:pt idx="62">
                  <c:v>7.4249999999999998</c:v>
                </c:pt>
                <c:pt idx="63">
                  <c:v>6.3285714285714292</c:v>
                </c:pt>
                <c:pt idx="64">
                  <c:v>7.1749999999999998</c:v>
                </c:pt>
                <c:pt idx="65">
                  <c:v>7.3500000000000005</c:v>
                </c:pt>
                <c:pt idx="66">
                  <c:v>6.9</c:v>
                </c:pt>
                <c:pt idx="67">
                  <c:v>6.9555555555555566</c:v>
                </c:pt>
                <c:pt idx="68">
                  <c:v>7.1142857142857139</c:v>
                </c:pt>
                <c:pt idx="69">
                  <c:v>6.3666666666666671</c:v>
                </c:pt>
                <c:pt idx="70">
                  <c:v>7.15</c:v>
                </c:pt>
                <c:pt idx="71">
                  <c:v>6.5</c:v>
                </c:pt>
                <c:pt idx="72">
                  <c:v>6.6599999999999993</c:v>
                </c:pt>
                <c:pt idx="73">
                  <c:v>6.1099999999999994</c:v>
                </c:pt>
                <c:pt idx="74">
                  <c:v>6.7833333333333323</c:v>
                </c:pt>
                <c:pt idx="75">
                  <c:v>7</c:v>
                </c:pt>
                <c:pt idx="76">
                  <c:v>7.4666666666666677</c:v>
                </c:pt>
                <c:pt idx="77">
                  <c:v>7.1875</c:v>
                </c:pt>
                <c:pt idx="78">
                  <c:v>6.5818181818181811</c:v>
                </c:pt>
                <c:pt idx="79">
                  <c:v>8.8000000000000007</c:v>
                </c:pt>
                <c:pt idx="80">
                  <c:v>7.333333333333333</c:v>
                </c:pt>
                <c:pt idx="81">
                  <c:v>7.5666666666666664</c:v>
                </c:pt>
                <c:pt idx="82">
                  <c:v>6.7399999999999993</c:v>
                </c:pt>
                <c:pt idx="83">
                  <c:v>7.0400000000000009</c:v>
                </c:pt>
                <c:pt idx="84">
                  <c:v>5.4833333333333334</c:v>
                </c:pt>
                <c:pt idx="85">
                  <c:v>6.4142857142857137</c:v>
                </c:pt>
                <c:pt idx="86">
                  <c:v>7.0750000000000002</c:v>
                </c:pt>
                <c:pt idx="87">
                  <c:v>6.916666666666667</c:v>
                </c:pt>
                <c:pt idx="88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9-4F2F-ABA4-B270184C6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749487"/>
        <c:axId val="1147750447"/>
      </c:lineChart>
      <c:catAx>
        <c:axId val="114774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750447"/>
        <c:crosses val="autoZero"/>
        <c:auto val="1"/>
        <c:lblAlgn val="ctr"/>
        <c:lblOffset val="100"/>
        <c:noMultiLvlLbl val="0"/>
      </c:catAx>
      <c:valAx>
        <c:axId val="114775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74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'city stats'!$B$1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93-4636-8621-ED9F826A72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93-4636-8621-ED9F826A72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EC-4502-939F-70FB23E09CD2}"/>
              </c:ext>
            </c:extLst>
          </c:dPt>
          <c:cat>
            <c:strRef>
              <c:f>'city stats'!$A$2:$A$5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'city stats'!$B$2:$B$5</c:f>
              <c:numCache>
                <c:formatCode>General</c:formatCode>
                <c:ptCount val="3"/>
                <c:pt idx="0">
                  <c:v>332</c:v>
                </c:pt>
                <c:pt idx="1">
                  <c:v>328</c:v>
                </c:pt>
                <c:pt idx="2">
                  <c:v>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93-4636-8621-ED9F826A7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'city stats'!$B$18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D4-4E2E-AB20-4CFB7882FE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D4-4E2E-AB20-4CFB7882FE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A3-458A-9E5A-DE7527C64FD6}"/>
              </c:ext>
            </c:extLst>
          </c:dPt>
          <c:cat>
            <c:strRef>
              <c:f>'city stats'!$A$19:$A$22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'city stats'!$B$19:$B$22</c:f>
              <c:numCache>
                <c:formatCode>General</c:formatCode>
                <c:ptCount val="3"/>
                <c:pt idx="0">
                  <c:v>1820</c:v>
                </c:pt>
                <c:pt idx="1">
                  <c:v>1831</c:v>
                </c:pt>
                <c:pt idx="2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D4-4E2E-AB20-4CFB7882F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'city stats'!$L$1:$L$2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'city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'city stats'!$L$3:$L$9</c:f>
              <c:numCache>
                <c:formatCode>General</c:formatCode>
                <c:ptCount val="6"/>
                <c:pt idx="0">
                  <c:v>316</c:v>
                </c:pt>
                <c:pt idx="1">
                  <c:v>297</c:v>
                </c:pt>
                <c:pt idx="2">
                  <c:v>270</c:v>
                </c:pt>
                <c:pt idx="3">
                  <c:v>320</c:v>
                </c:pt>
                <c:pt idx="4">
                  <c:v>295</c:v>
                </c:pt>
                <c:pt idx="5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6-4C2B-A5E6-6D99EF9DD812}"/>
            </c:ext>
          </c:extLst>
        </c:ser>
        <c:ser>
          <c:idx val="1"/>
          <c:order val="1"/>
          <c:tx>
            <c:strRef>
              <c:f>'city stats'!$M$1:$M$2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'city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'city stats'!$M$3:$M$9</c:f>
              <c:numCache>
                <c:formatCode>General</c:formatCode>
                <c:ptCount val="6"/>
                <c:pt idx="0">
                  <c:v>333</c:v>
                </c:pt>
                <c:pt idx="1">
                  <c:v>342</c:v>
                </c:pt>
                <c:pt idx="2">
                  <c:v>369</c:v>
                </c:pt>
                <c:pt idx="3">
                  <c:v>277</c:v>
                </c:pt>
                <c:pt idx="4">
                  <c:v>245</c:v>
                </c:pt>
                <c:pt idx="5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26-4C2B-A5E6-6D99EF9DD812}"/>
            </c:ext>
          </c:extLst>
        </c:ser>
        <c:ser>
          <c:idx val="2"/>
          <c:order val="2"/>
          <c:tx>
            <c:strRef>
              <c:f>'city stats'!$N$1:$N$2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'city stats'!$K$3:$K$9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'city stats'!$N$3:$N$9</c:f>
              <c:numCache>
                <c:formatCode>General</c:formatCode>
                <c:ptCount val="6"/>
                <c:pt idx="0">
                  <c:v>322</c:v>
                </c:pt>
                <c:pt idx="1">
                  <c:v>263</c:v>
                </c:pt>
                <c:pt idx="2">
                  <c:v>313</c:v>
                </c:pt>
                <c:pt idx="3">
                  <c:v>257</c:v>
                </c:pt>
                <c:pt idx="4">
                  <c:v>371</c:v>
                </c:pt>
                <c:pt idx="5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6-4C2B-A5E6-6D99EF9DD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8012799"/>
        <c:axId val="958003679"/>
      </c:barChart>
      <c:catAx>
        <c:axId val="95801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03679"/>
        <c:crosses val="autoZero"/>
        <c:auto val="1"/>
        <c:lblAlgn val="ctr"/>
        <c:lblOffset val="100"/>
        <c:noMultiLvlLbl val="0"/>
      </c:catAx>
      <c:valAx>
        <c:axId val="9580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01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'city stats'!$L$17:$L$18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'city stats'!$K$19:$K$22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'city stats'!$L$19:$L$22</c:f>
              <c:numCache>
                <c:formatCode>General</c:formatCode>
                <c:ptCount val="3"/>
                <c:pt idx="0">
                  <c:v>110</c:v>
                </c:pt>
                <c:pt idx="1">
                  <c:v>109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2-4255-BF0B-F394B3FEF734}"/>
            </c:ext>
          </c:extLst>
        </c:ser>
        <c:ser>
          <c:idx val="1"/>
          <c:order val="1"/>
          <c:tx>
            <c:strRef>
              <c:f>'city stats'!$M$17:$M$18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'city stats'!$K$19:$K$22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'city stats'!$M$19:$M$22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F2-4255-BF0B-F394B3FEF734}"/>
            </c:ext>
          </c:extLst>
        </c:ser>
        <c:ser>
          <c:idx val="2"/>
          <c:order val="2"/>
          <c:tx>
            <c:strRef>
              <c:f>'city stats'!$N$17:$N$18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'city stats'!$K$19:$K$22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'city stats'!$N$19:$N$22</c:f>
              <c:numCache>
                <c:formatCode>General</c:formatCode>
                <c:ptCount val="3"/>
                <c:pt idx="0">
                  <c:v>110</c:v>
                </c:pt>
                <c:pt idx="1">
                  <c:v>104</c:v>
                </c:pt>
                <c:pt idx="2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F2-4255-BF0B-F394B3FEF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9603791"/>
        <c:axId val="1079621071"/>
      </c:barChart>
      <c:catAx>
        <c:axId val="107960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21071"/>
        <c:crosses val="autoZero"/>
        <c:auto val="1"/>
        <c:lblAlgn val="ctr"/>
        <c:lblOffset val="100"/>
        <c:noMultiLvlLbl val="0"/>
      </c:catAx>
      <c:valAx>
        <c:axId val="10796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7960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'city stats'!$B$34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55-47B1-B5AA-E59E32E147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55-47B1-B5AA-E59E32E147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92-458B-BF09-8F714AC8282E}"/>
              </c:ext>
            </c:extLst>
          </c:dPt>
          <c:cat>
            <c:strRef>
              <c:f>'city stats'!$A$35:$A$38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'city stats'!$B$35:$B$38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110568.70649999994</c:v>
                </c:pt>
                <c:pt idx="2">
                  <c:v>106200.37050000011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55-47B1-B5AA-E59E32E14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'city stats'!$X$1:$X$2</c:f>
              <c:strCache>
                <c:ptCount val="1"/>
                <c:pt idx="0">
                  <c:v>Mandalay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stats'!$X$3:$X$95</c:f>
              <c:numCache>
                <c:formatCode>General</c:formatCode>
                <c:ptCount val="8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3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3">
                  <c:v>6</c:v>
                </c:pt>
                <c:pt idx="24">
                  <c:v>7</c:v>
                </c:pt>
                <c:pt idx="25">
                  <c:v>10</c:v>
                </c:pt>
                <c:pt idx="26">
                  <c:v>2</c:v>
                </c:pt>
                <c:pt idx="27">
                  <c:v>6</c:v>
                </c:pt>
                <c:pt idx="28">
                  <c:v>3</c:v>
                </c:pt>
                <c:pt idx="29">
                  <c:v>2</c:v>
                </c:pt>
                <c:pt idx="30">
                  <c:v>7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3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7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6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3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2</c:v>
                </c:pt>
                <c:pt idx="59">
                  <c:v>5</c:v>
                </c:pt>
                <c:pt idx="60">
                  <c:v>9</c:v>
                </c:pt>
                <c:pt idx="61">
                  <c:v>3</c:v>
                </c:pt>
                <c:pt idx="62">
                  <c:v>1</c:v>
                </c:pt>
                <c:pt idx="63">
                  <c:v>10</c:v>
                </c:pt>
                <c:pt idx="64">
                  <c:v>6</c:v>
                </c:pt>
                <c:pt idx="65">
                  <c:v>2</c:v>
                </c:pt>
                <c:pt idx="66">
                  <c:v>1</c:v>
                </c:pt>
                <c:pt idx="67">
                  <c:v>6</c:v>
                </c:pt>
                <c:pt idx="68">
                  <c:v>3</c:v>
                </c:pt>
                <c:pt idx="69">
                  <c:v>3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6</c:v>
                </c:pt>
                <c:pt idx="79">
                  <c:v>1</c:v>
                </c:pt>
                <c:pt idx="80">
                  <c:v>3</c:v>
                </c:pt>
                <c:pt idx="81">
                  <c:v>1</c:v>
                </c:pt>
                <c:pt idx="82">
                  <c:v>4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1</c:v>
                </c:pt>
                <c:pt idx="87">
                  <c:v>4</c:v>
                </c:pt>
                <c:pt idx="8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6-4671-95E6-1E8AC9BEC465}"/>
            </c:ext>
          </c:extLst>
        </c:ser>
        <c:ser>
          <c:idx val="1"/>
          <c:order val="1"/>
          <c:tx>
            <c:strRef>
              <c:f>'city stats'!$Y$1:$Y$2</c:f>
              <c:strCache>
                <c:ptCount val="1"/>
                <c:pt idx="0">
                  <c:v>Naypyitaw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stats'!$Y$3:$Y$95</c:f>
              <c:numCache>
                <c:formatCode>General</c:formatCode>
                <c:ptCount val="8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10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4</c:v>
                </c:pt>
                <c:pt idx="29">
                  <c:v>6</c:v>
                </c:pt>
                <c:pt idx="30">
                  <c:v>4</c:v>
                </c:pt>
                <c:pt idx="31">
                  <c:v>3</c:v>
                </c:pt>
                <c:pt idx="32">
                  <c:v>6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6</c:v>
                </c:pt>
                <c:pt idx="37">
                  <c:v>9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7</c:v>
                </c:pt>
                <c:pt idx="46">
                  <c:v>3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2</c:v>
                </c:pt>
                <c:pt idx="56">
                  <c:v>1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5</c:v>
                </c:pt>
                <c:pt idx="64">
                  <c:v>1</c:v>
                </c:pt>
                <c:pt idx="65">
                  <c:v>4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5</c:v>
                </c:pt>
                <c:pt idx="71">
                  <c:v>4</c:v>
                </c:pt>
                <c:pt idx="72">
                  <c:v>9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7</c:v>
                </c:pt>
                <c:pt idx="78">
                  <c:v>3</c:v>
                </c:pt>
                <c:pt idx="79">
                  <c:v>1</c:v>
                </c:pt>
                <c:pt idx="81">
                  <c:v>4</c:v>
                </c:pt>
                <c:pt idx="82">
                  <c:v>5</c:v>
                </c:pt>
                <c:pt idx="83">
                  <c:v>3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C6-4671-95E6-1E8AC9BEC465}"/>
            </c:ext>
          </c:extLst>
        </c:ser>
        <c:ser>
          <c:idx val="2"/>
          <c:order val="2"/>
          <c:tx>
            <c:strRef>
              <c:f>'city stats'!$Z$1:$Z$2</c:f>
              <c:strCache>
                <c:ptCount val="1"/>
                <c:pt idx="0">
                  <c:v>Yangon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stats'!$W$3:$W$95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stats'!$Z$3:$Z$95</c:f>
              <c:numCache>
                <c:formatCode>General</c:formatCode>
                <c:ptCount val="89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5</c:v>
                </c:pt>
                <c:pt idx="21">
                  <c:v>2</c:v>
                </c:pt>
                <c:pt idx="22">
                  <c:v>7</c:v>
                </c:pt>
                <c:pt idx="23">
                  <c:v>5</c:v>
                </c:pt>
                <c:pt idx="24">
                  <c:v>5</c:v>
                </c:pt>
                <c:pt idx="25">
                  <c:v>3</c:v>
                </c:pt>
                <c:pt idx="26">
                  <c:v>6</c:v>
                </c:pt>
                <c:pt idx="27">
                  <c:v>2</c:v>
                </c:pt>
                <c:pt idx="28">
                  <c:v>5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2</c:v>
                </c:pt>
                <c:pt idx="37">
                  <c:v>5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5</c:v>
                </c:pt>
                <c:pt idx="46">
                  <c:v>1</c:v>
                </c:pt>
                <c:pt idx="47">
                  <c:v>7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1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6</c:v>
                </c:pt>
                <c:pt idx="56">
                  <c:v>2</c:v>
                </c:pt>
                <c:pt idx="57">
                  <c:v>5</c:v>
                </c:pt>
                <c:pt idx="58">
                  <c:v>2</c:v>
                </c:pt>
                <c:pt idx="59">
                  <c:v>3</c:v>
                </c:pt>
                <c:pt idx="60">
                  <c:v>3</c:v>
                </c:pt>
                <c:pt idx="61">
                  <c:v>5</c:v>
                </c:pt>
                <c:pt idx="62">
                  <c:v>9</c:v>
                </c:pt>
                <c:pt idx="63">
                  <c:v>2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6</c:v>
                </c:pt>
                <c:pt idx="68">
                  <c:v>6</c:v>
                </c:pt>
                <c:pt idx="69">
                  <c:v>5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6</c:v>
                </c:pt>
                <c:pt idx="78">
                  <c:v>6</c:v>
                </c:pt>
                <c:pt idx="79">
                  <c:v>4</c:v>
                </c:pt>
                <c:pt idx="80">
                  <c:v>7</c:v>
                </c:pt>
                <c:pt idx="81">
                  <c:v>6</c:v>
                </c:pt>
                <c:pt idx="82">
                  <c:v>2</c:v>
                </c:pt>
                <c:pt idx="83">
                  <c:v>4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2</c:v>
                </c:pt>
                <c:pt idx="8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C6-4671-95E6-1E8AC9BEC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66943"/>
        <c:axId val="1053367151"/>
      </c:lineChart>
      <c:catAx>
        <c:axId val="109396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53367151"/>
        <c:crosses val="autoZero"/>
        <c:auto val="1"/>
        <c:lblAlgn val="ctr"/>
        <c:lblOffset val="100"/>
        <c:noMultiLvlLbl val="0"/>
      </c:catAx>
      <c:valAx>
        <c:axId val="105336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9396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'city stats'!$AJ$1:$AJ$2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'city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'city stats'!$AJ$3:$AJ$10</c:f>
              <c:numCache>
                <c:formatCode>General</c:formatCode>
                <c:ptCount val="7"/>
                <c:pt idx="0">
                  <c:v>35</c:v>
                </c:pt>
                <c:pt idx="1">
                  <c:v>39</c:v>
                </c:pt>
                <c:pt idx="2">
                  <c:v>53</c:v>
                </c:pt>
                <c:pt idx="3">
                  <c:v>50</c:v>
                </c:pt>
                <c:pt idx="4">
                  <c:v>44</c:v>
                </c:pt>
                <c:pt idx="5">
                  <c:v>51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F-49B7-8F6C-8477C0E2AD1F}"/>
            </c:ext>
          </c:extLst>
        </c:ser>
        <c:ser>
          <c:idx val="1"/>
          <c:order val="1"/>
          <c:tx>
            <c:strRef>
              <c:f>'city stats'!$AK$1:$AK$2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'city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'city stats'!$AK$3:$AK$10</c:f>
              <c:numCache>
                <c:formatCode>General</c:formatCode>
                <c:ptCount val="7"/>
                <c:pt idx="0">
                  <c:v>46</c:v>
                </c:pt>
                <c:pt idx="1">
                  <c:v>38</c:v>
                </c:pt>
                <c:pt idx="2">
                  <c:v>54</c:v>
                </c:pt>
                <c:pt idx="3">
                  <c:v>50</c:v>
                </c:pt>
                <c:pt idx="4">
                  <c:v>48</c:v>
                </c:pt>
                <c:pt idx="5">
                  <c:v>38</c:v>
                </c:pt>
                <c:pt idx="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BF-49B7-8F6C-8477C0E2AD1F}"/>
            </c:ext>
          </c:extLst>
        </c:ser>
        <c:ser>
          <c:idx val="2"/>
          <c:order val="2"/>
          <c:tx>
            <c:strRef>
              <c:f>'city stats'!$AL$1:$AL$2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'city stats'!$AI$3:$AI$10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'city stats'!$AL$3:$AL$10</c:f>
              <c:numCache>
                <c:formatCode>General</c:formatCode>
                <c:ptCount val="7"/>
                <c:pt idx="0">
                  <c:v>52</c:v>
                </c:pt>
                <c:pt idx="1">
                  <c:v>48</c:v>
                </c:pt>
                <c:pt idx="2">
                  <c:v>51</c:v>
                </c:pt>
                <c:pt idx="3">
                  <c:v>43</c:v>
                </c:pt>
                <c:pt idx="4">
                  <c:v>46</c:v>
                </c:pt>
                <c:pt idx="5">
                  <c:v>50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BF-49B7-8F6C-8477C0E2A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2303"/>
        <c:axId val="1105599023"/>
      </c:barChart>
      <c:catAx>
        <c:axId val="110559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023"/>
        <c:crosses val="autoZero"/>
        <c:auto val="1"/>
        <c:lblAlgn val="ctr"/>
        <c:lblOffset val="100"/>
        <c:noMultiLvlLbl val="0"/>
      </c:catAx>
      <c:valAx>
        <c:axId val="11055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'city stats'!$AJ$18:$AJ$19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'city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'city stats'!$AJ$20:$AJ$23</c:f>
              <c:numCache>
                <c:formatCode>General</c:formatCode>
                <c:ptCount val="3"/>
                <c:pt idx="0">
                  <c:v>162</c:v>
                </c:pt>
                <c:pt idx="1">
                  <c:v>111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8-47FF-AAEC-4895351A0A60}"/>
            </c:ext>
          </c:extLst>
        </c:ser>
        <c:ser>
          <c:idx val="1"/>
          <c:order val="1"/>
          <c:tx>
            <c:strRef>
              <c:f>'city stats'!$AK$18:$AK$19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'city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'city stats'!$AK$20:$AK$23</c:f>
              <c:numCache>
                <c:formatCode>General</c:formatCode>
                <c:ptCount val="3"/>
                <c:pt idx="0">
                  <c:v>181</c:v>
                </c:pt>
                <c:pt idx="1">
                  <c:v>88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8-47FF-AAEC-4895351A0A60}"/>
            </c:ext>
          </c:extLst>
        </c:ser>
        <c:ser>
          <c:idx val="2"/>
          <c:order val="2"/>
          <c:tx>
            <c:strRef>
              <c:f>'city stats'!$AL$18:$AL$19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'city stats'!$AI$20:$AI$23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'city stats'!$AL$20:$AL$23</c:f>
              <c:numCache>
                <c:formatCode>General</c:formatCode>
                <c:ptCount val="3"/>
                <c:pt idx="0">
                  <c:v>185</c:v>
                </c:pt>
                <c:pt idx="1">
                  <c:v>82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48-47FF-AAEC-4895351A0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5594223"/>
        <c:axId val="1105599983"/>
      </c:barChart>
      <c:catAx>
        <c:axId val="110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9983"/>
        <c:crosses val="autoZero"/>
        <c:auto val="1"/>
        <c:lblAlgn val="ctr"/>
        <c:lblOffset val="100"/>
        <c:noMultiLvlLbl val="0"/>
      </c:catAx>
      <c:valAx>
        <c:axId val="11055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0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stats!PivotTable18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'city stats'!$AJ$34:$AJ$35</c:f>
              <c:strCache>
                <c:ptCount val="1"/>
                <c:pt idx="0">
                  <c:v>Mandalay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'city stats'!$AI$36:$AI$38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'city stats'!$AJ$36:$AJ$38</c:f>
              <c:numCache>
                <c:formatCode>General</c:formatCode>
                <c:ptCount val="2"/>
                <c:pt idx="0">
                  <c:v>165</c:v>
                </c:pt>
                <c:pt idx="1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F-4593-A478-0620B381723F}"/>
            </c:ext>
          </c:extLst>
        </c:ser>
        <c:ser>
          <c:idx val="1"/>
          <c:order val="1"/>
          <c:tx>
            <c:strRef>
              <c:f>'city stats'!$AK$34:$AK$35</c:f>
              <c:strCache>
                <c:ptCount val="1"/>
                <c:pt idx="0">
                  <c:v>Naypyitaw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'city stats'!$AI$36:$AI$38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'city stats'!$AK$36:$AK$38</c:f>
              <c:numCache>
                <c:formatCode>General</c:formatCode>
                <c:ptCount val="2"/>
                <c:pt idx="0">
                  <c:v>169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CF-4593-A478-0620B381723F}"/>
            </c:ext>
          </c:extLst>
        </c:ser>
        <c:ser>
          <c:idx val="2"/>
          <c:order val="2"/>
          <c:tx>
            <c:strRef>
              <c:f>'city stats'!$AL$34:$AL$35</c:f>
              <c:strCache>
                <c:ptCount val="1"/>
                <c:pt idx="0">
                  <c:v>Yangon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'city stats'!$AI$36:$AI$38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'city stats'!$AL$36:$AL$38</c:f>
              <c:numCache>
                <c:formatCode>General</c:formatCode>
                <c:ptCount val="2"/>
                <c:pt idx="0">
                  <c:v>167</c:v>
                </c:pt>
                <c:pt idx="1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CF-4593-A478-0620B3817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7809007"/>
        <c:axId val="1147802767"/>
      </c:barChart>
      <c:catAx>
        <c:axId val="114780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802767"/>
        <c:crosses val="autoZero"/>
        <c:auto val="1"/>
        <c:lblAlgn val="ctr"/>
        <c:lblOffset val="100"/>
        <c:noMultiLvlLbl val="0"/>
      </c:catAx>
      <c:valAx>
        <c:axId val="114780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780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[supermarket_sales_transformed.xlsx]city stats!PivotTable24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'city stats'!$AJ$50:$AJ$51</c:f>
              <c:strCache>
                <c:ptCount val="1"/>
                <c:pt idx="0">
                  <c:v>Mandalay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stats'!$AI$52:$AI$144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stats'!$AJ$52:$AJ$144</c:f>
              <c:numCache>
                <c:formatCode>General</c:formatCode>
                <c:ptCount val="89"/>
                <c:pt idx="0">
                  <c:v>7.333333333333333</c:v>
                </c:pt>
                <c:pt idx="1">
                  <c:v>6.1999999999999993</c:v>
                </c:pt>
                <c:pt idx="2">
                  <c:v>8.5333333333333332</c:v>
                </c:pt>
                <c:pt idx="3">
                  <c:v>4.8666666666666663</c:v>
                </c:pt>
                <c:pt idx="4">
                  <c:v>7.9333333333333327</c:v>
                </c:pt>
                <c:pt idx="5">
                  <c:v>6.75</c:v>
                </c:pt>
                <c:pt idx="6">
                  <c:v>7.9666666666666677</c:v>
                </c:pt>
                <c:pt idx="7">
                  <c:v>6.9666666666666677</c:v>
                </c:pt>
                <c:pt idx="8">
                  <c:v>4.4000000000000004</c:v>
                </c:pt>
                <c:pt idx="9">
                  <c:v>6.5333333333333341</c:v>
                </c:pt>
                <c:pt idx="11">
                  <c:v>6.4833333333333334</c:v>
                </c:pt>
                <c:pt idx="12">
                  <c:v>7.2333333333333343</c:v>
                </c:pt>
                <c:pt idx="13">
                  <c:v>7.8400000000000007</c:v>
                </c:pt>
                <c:pt idx="14">
                  <c:v>5.3599999999999994</c:v>
                </c:pt>
                <c:pt idx="15">
                  <c:v>6.8</c:v>
                </c:pt>
                <c:pt idx="16">
                  <c:v>6.4500000000000011</c:v>
                </c:pt>
                <c:pt idx="17">
                  <c:v>7.3999999999999995</c:v>
                </c:pt>
                <c:pt idx="18">
                  <c:v>8.4666666666666668</c:v>
                </c:pt>
                <c:pt idx="19">
                  <c:v>5.9</c:v>
                </c:pt>
                <c:pt idx="20">
                  <c:v>8.9</c:v>
                </c:pt>
                <c:pt idx="21">
                  <c:v>8.9499999999999993</c:v>
                </c:pt>
                <c:pt idx="23">
                  <c:v>7.0666666666666664</c:v>
                </c:pt>
                <c:pt idx="24">
                  <c:v>6.5571428571428569</c:v>
                </c:pt>
                <c:pt idx="25">
                  <c:v>6.69</c:v>
                </c:pt>
                <c:pt idx="26">
                  <c:v>6.3000000000000007</c:v>
                </c:pt>
                <c:pt idx="27">
                  <c:v>6.75</c:v>
                </c:pt>
                <c:pt idx="28">
                  <c:v>8.4333333333333318</c:v>
                </c:pt>
                <c:pt idx="29">
                  <c:v>4.8499999999999996</c:v>
                </c:pt>
                <c:pt idx="30">
                  <c:v>5.9571428571428573</c:v>
                </c:pt>
                <c:pt idx="32">
                  <c:v>7.9250000000000007</c:v>
                </c:pt>
                <c:pt idx="33">
                  <c:v>7.080000000000001</c:v>
                </c:pt>
                <c:pt idx="34">
                  <c:v>8.3000000000000007</c:v>
                </c:pt>
                <c:pt idx="35">
                  <c:v>7.7333333333333334</c:v>
                </c:pt>
                <c:pt idx="36">
                  <c:v>6.88</c:v>
                </c:pt>
                <c:pt idx="37">
                  <c:v>7.1333333333333337</c:v>
                </c:pt>
                <c:pt idx="38">
                  <c:v>7.0166666666666666</c:v>
                </c:pt>
                <c:pt idx="39">
                  <c:v>5.5249999999999995</c:v>
                </c:pt>
                <c:pt idx="40">
                  <c:v>7.5</c:v>
                </c:pt>
                <c:pt idx="41">
                  <c:v>6.9333333333333327</c:v>
                </c:pt>
                <c:pt idx="42">
                  <c:v>7.0666666666666664</c:v>
                </c:pt>
                <c:pt idx="43">
                  <c:v>6.0666666666666664</c:v>
                </c:pt>
                <c:pt idx="44">
                  <c:v>6.05</c:v>
                </c:pt>
                <c:pt idx="45">
                  <c:v>6.2714285714285722</c:v>
                </c:pt>
                <c:pt idx="46">
                  <c:v>7.1499999999999995</c:v>
                </c:pt>
                <c:pt idx="47">
                  <c:v>6.8500000000000005</c:v>
                </c:pt>
                <c:pt idx="48">
                  <c:v>4.3</c:v>
                </c:pt>
                <c:pt idx="49">
                  <c:v>7.3</c:v>
                </c:pt>
                <c:pt idx="50">
                  <c:v>7.1333333333333329</c:v>
                </c:pt>
                <c:pt idx="51">
                  <c:v>8</c:v>
                </c:pt>
                <c:pt idx="52">
                  <c:v>8.120000000000001</c:v>
                </c:pt>
                <c:pt idx="53">
                  <c:v>7.35</c:v>
                </c:pt>
                <c:pt idx="54">
                  <c:v>6.2333333333333343</c:v>
                </c:pt>
                <c:pt idx="55">
                  <c:v>7.7249999999999996</c:v>
                </c:pt>
                <c:pt idx="56">
                  <c:v>6.2666666666666666</c:v>
                </c:pt>
                <c:pt idx="57">
                  <c:v>6.45</c:v>
                </c:pt>
                <c:pt idx="58">
                  <c:v>6.65</c:v>
                </c:pt>
                <c:pt idx="59">
                  <c:v>7.2</c:v>
                </c:pt>
                <c:pt idx="60">
                  <c:v>5.5111111111111111</c:v>
                </c:pt>
                <c:pt idx="61">
                  <c:v>7.9666666666666659</c:v>
                </c:pt>
                <c:pt idx="62">
                  <c:v>8</c:v>
                </c:pt>
                <c:pt idx="63">
                  <c:v>6.9300000000000015</c:v>
                </c:pt>
                <c:pt idx="64">
                  <c:v>6.5666666666666664</c:v>
                </c:pt>
                <c:pt idx="65">
                  <c:v>8.1</c:v>
                </c:pt>
                <c:pt idx="66">
                  <c:v>8.5</c:v>
                </c:pt>
                <c:pt idx="67">
                  <c:v>7.7833333333333341</c:v>
                </c:pt>
                <c:pt idx="68">
                  <c:v>6.5333333333333341</c:v>
                </c:pt>
                <c:pt idx="69">
                  <c:v>6.6333333333333329</c:v>
                </c:pt>
                <c:pt idx="70">
                  <c:v>6.76</c:v>
                </c:pt>
                <c:pt idx="71">
                  <c:v>6.6000000000000005</c:v>
                </c:pt>
                <c:pt idx="72">
                  <c:v>5.9799999999999995</c:v>
                </c:pt>
                <c:pt idx="73">
                  <c:v>6.1125000000000007</c:v>
                </c:pt>
                <c:pt idx="74">
                  <c:v>6.7333333333333343</c:v>
                </c:pt>
                <c:pt idx="75">
                  <c:v>6.05</c:v>
                </c:pt>
                <c:pt idx="76">
                  <c:v>6.3000000000000007</c:v>
                </c:pt>
                <c:pt idx="77">
                  <c:v>6.5333333333333341</c:v>
                </c:pt>
                <c:pt idx="78">
                  <c:v>6.333333333333333</c:v>
                </c:pt>
                <c:pt idx="79">
                  <c:v>6.6</c:v>
                </c:pt>
                <c:pt idx="80">
                  <c:v>5.1000000000000005</c:v>
                </c:pt>
                <c:pt idx="81">
                  <c:v>4.8</c:v>
                </c:pt>
                <c:pt idx="82">
                  <c:v>7.0250000000000004</c:v>
                </c:pt>
                <c:pt idx="83">
                  <c:v>6.5</c:v>
                </c:pt>
                <c:pt idx="84">
                  <c:v>8.4333333333333336</c:v>
                </c:pt>
                <c:pt idx="85">
                  <c:v>6.9</c:v>
                </c:pt>
                <c:pt idx="86">
                  <c:v>5.0999999999999996</c:v>
                </c:pt>
                <c:pt idx="87">
                  <c:v>7.6999999999999993</c:v>
                </c:pt>
                <c:pt idx="88">
                  <c:v>5.3666666666666671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A-4673-ACAF-CEE161342CD5}"/>
            </c:ext>
          </c:extLst>
        </c:ser>
        <c:ser>
          <c:idx val="1"/>
          <c:order val="1"/>
          <c:tx>
            <c:strRef>
              <c:f>'city stats'!$AK$50:$AK$51</c:f>
              <c:strCache>
                <c:ptCount val="1"/>
                <c:pt idx="0">
                  <c:v>Naypyitaw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stats'!$AI$52:$AI$144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stats'!$AK$52:$AK$144</c:f>
              <c:numCache>
                <c:formatCode>General</c:formatCode>
                <c:ptCount val="89"/>
                <c:pt idx="0">
                  <c:v>6.375</c:v>
                </c:pt>
                <c:pt idx="1">
                  <c:v>6.15</c:v>
                </c:pt>
                <c:pt idx="2">
                  <c:v>8.3999999999999986</c:v>
                </c:pt>
                <c:pt idx="3">
                  <c:v>9.6999999999999993</c:v>
                </c:pt>
                <c:pt idx="4">
                  <c:v>8.5749999999999993</c:v>
                </c:pt>
                <c:pt idx="5">
                  <c:v>9.35</c:v>
                </c:pt>
                <c:pt idx="6">
                  <c:v>7.0666666666666664</c:v>
                </c:pt>
                <c:pt idx="7">
                  <c:v>6.4124999999999996</c:v>
                </c:pt>
                <c:pt idx="8">
                  <c:v>6.94</c:v>
                </c:pt>
                <c:pt idx="9">
                  <c:v>5.6333333333333329</c:v>
                </c:pt>
                <c:pt idx="10">
                  <c:v>8.5500000000000007</c:v>
                </c:pt>
                <c:pt idx="11">
                  <c:v>7.25</c:v>
                </c:pt>
                <c:pt idx="12">
                  <c:v>6</c:v>
                </c:pt>
                <c:pt idx="13">
                  <c:v>7.1499999999999995</c:v>
                </c:pt>
                <c:pt idx="14">
                  <c:v>7.6333333333333337</c:v>
                </c:pt>
                <c:pt idx="15">
                  <c:v>7.080000000000001</c:v>
                </c:pt>
                <c:pt idx="16">
                  <c:v>5.0666666666666673</c:v>
                </c:pt>
                <c:pt idx="17">
                  <c:v>6.166666666666667</c:v>
                </c:pt>
                <c:pt idx="18">
                  <c:v>8.6800000000000015</c:v>
                </c:pt>
                <c:pt idx="19">
                  <c:v>7.75</c:v>
                </c:pt>
                <c:pt idx="20">
                  <c:v>5.15</c:v>
                </c:pt>
                <c:pt idx="21">
                  <c:v>7.9666666666666659</c:v>
                </c:pt>
                <c:pt idx="22">
                  <c:v>7.3</c:v>
                </c:pt>
                <c:pt idx="23">
                  <c:v>5.3</c:v>
                </c:pt>
                <c:pt idx="24">
                  <c:v>6.8</c:v>
                </c:pt>
                <c:pt idx="25">
                  <c:v>7.3</c:v>
                </c:pt>
                <c:pt idx="26">
                  <c:v>7.8500000000000005</c:v>
                </c:pt>
                <c:pt idx="27">
                  <c:v>6.8166666666666664</c:v>
                </c:pt>
                <c:pt idx="28">
                  <c:v>7.7249999999999996</c:v>
                </c:pt>
                <c:pt idx="29">
                  <c:v>6.5</c:v>
                </c:pt>
                <c:pt idx="30">
                  <c:v>8.4250000000000007</c:v>
                </c:pt>
                <c:pt idx="31">
                  <c:v>6.5</c:v>
                </c:pt>
                <c:pt idx="32">
                  <c:v>7.2166666666666677</c:v>
                </c:pt>
                <c:pt idx="33">
                  <c:v>7.375</c:v>
                </c:pt>
                <c:pt idx="34">
                  <c:v>7.9</c:v>
                </c:pt>
                <c:pt idx="35">
                  <c:v>8.85</c:v>
                </c:pt>
                <c:pt idx="36">
                  <c:v>7.3833333333333329</c:v>
                </c:pt>
                <c:pt idx="37">
                  <c:v>7.8888888888888893</c:v>
                </c:pt>
                <c:pt idx="38">
                  <c:v>7.6333333333333329</c:v>
                </c:pt>
                <c:pt idx="39">
                  <c:v>6.3666666666666671</c:v>
                </c:pt>
                <c:pt idx="40">
                  <c:v>6.8666666666666671</c:v>
                </c:pt>
                <c:pt idx="41">
                  <c:v>6.5666666666666673</c:v>
                </c:pt>
                <c:pt idx="42">
                  <c:v>6.95</c:v>
                </c:pt>
                <c:pt idx="43">
                  <c:v>7.2333333333333343</c:v>
                </c:pt>
                <c:pt idx="44">
                  <c:v>6.7</c:v>
                </c:pt>
                <c:pt idx="45">
                  <c:v>8.257142857142858</c:v>
                </c:pt>
                <c:pt idx="46">
                  <c:v>4.9333333333333336</c:v>
                </c:pt>
                <c:pt idx="47">
                  <c:v>6.4749999999999996</c:v>
                </c:pt>
                <c:pt idx="48">
                  <c:v>6.833333333333333</c:v>
                </c:pt>
                <c:pt idx="49">
                  <c:v>7.0250000000000004</c:v>
                </c:pt>
                <c:pt idx="50">
                  <c:v>7</c:v>
                </c:pt>
                <c:pt idx="51">
                  <c:v>7.6999999999999993</c:v>
                </c:pt>
                <c:pt idx="52">
                  <c:v>7.4333333333333336</c:v>
                </c:pt>
                <c:pt idx="53">
                  <c:v>8.1333333333333346</c:v>
                </c:pt>
                <c:pt idx="54">
                  <c:v>6.5500000000000007</c:v>
                </c:pt>
                <c:pt idx="55">
                  <c:v>4.5999999999999996</c:v>
                </c:pt>
                <c:pt idx="56">
                  <c:v>5.5</c:v>
                </c:pt>
                <c:pt idx="57">
                  <c:v>8.3666666666666671</c:v>
                </c:pt>
                <c:pt idx="58">
                  <c:v>7.1</c:v>
                </c:pt>
                <c:pt idx="59">
                  <c:v>5.7</c:v>
                </c:pt>
                <c:pt idx="60">
                  <c:v>6.5666666666666664</c:v>
                </c:pt>
                <c:pt idx="61">
                  <c:v>6.8666666666666671</c:v>
                </c:pt>
                <c:pt idx="62">
                  <c:v>8</c:v>
                </c:pt>
                <c:pt idx="63">
                  <c:v>6.36</c:v>
                </c:pt>
                <c:pt idx="64">
                  <c:v>7.9</c:v>
                </c:pt>
                <c:pt idx="65">
                  <c:v>6.65</c:v>
                </c:pt>
                <c:pt idx="66">
                  <c:v>7.7333333333333343</c:v>
                </c:pt>
                <c:pt idx="67">
                  <c:v>6.7499999999999991</c:v>
                </c:pt>
                <c:pt idx="68">
                  <c:v>5.8666666666666671</c:v>
                </c:pt>
                <c:pt idx="69">
                  <c:v>7.1333333333333329</c:v>
                </c:pt>
                <c:pt idx="70">
                  <c:v>7.5000000000000018</c:v>
                </c:pt>
                <c:pt idx="71">
                  <c:v>6.7749999999999995</c:v>
                </c:pt>
                <c:pt idx="72">
                  <c:v>6.2333333333333325</c:v>
                </c:pt>
                <c:pt idx="73">
                  <c:v>6.3</c:v>
                </c:pt>
                <c:pt idx="74">
                  <c:v>7.7333333333333334</c:v>
                </c:pt>
                <c:pt idx="75">
                  <c:v>7.4</c:v>
                </c:pt>
                <c:pt idx="76">
                  <c:v>8.7000000000000011</c:v>
                </c:pt>
                <c:pt idx="77">
                  <c:v>6.5714285714285712</c:v>
                </c:pt>
                <c:pt idx="78">
                  <c:v>6.3666666666666671</c:v>
                </c:pt>
                <c:pt idx="79">
                  <c:v>5.9</c:v>
                </c:pt>
                <c:pt idx="81">
                  <c:v>7.7750000000000004</c:v>
                </c:pt>
                <c:pt idx="82">
                  <c:v>6.5400000000000009</c:v>
                </c:pt>
                <c:pt idx="83">
                  <c:v>7.8</c:v>
                </c:pt>
                <c:pt idx="84">
                  <c:v>5.6749999999999998</c:v>
                </c:pt>
                <c:pt idx="85">
                  <c:v>6.6</c:v>
                </c:pt>
                <c:pt idx="86">
                  <c:v>7.8</c:v>
                </c:pt>
                <c:pt idx="87">
                  <c:v>5.35</c:v>
                </c:pt>
                <c:pt idx="88">
                  <c:v>6.8999999999999995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A-4673-ACAF-CEE161342CD5}"/>
            </c:ext>
          </c:extLst>
        </c:ser>
        <c:ser>
          <c:idx val="2"/>
          <c:order val="2"/>
          <c:tx>
            <c:strRef>
              <c:f>'city stats'!$AL$50:$AL$51</c:f>
              <c:strCache>
                <c:ptCount val="1"/>
                <c:pt idx="0">
                  <c:v>Yangon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'city stats'!$AI$52:$AI$144</c:f>
              <c:multiLvlStrCache>
                <c:ptCount val="8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5</c:v>
                  </c:pt>
                  <c:pt idx="36">
                    <c:v>6</c:v>
                  </c:pt>
                  <c:pt idx="37">
                    <c:v>7</c:v>
                  </c:pt>
                  <c:pt idx="38">
                    <c:v>8</c:v>
                  </c:pt>
                  <c:pt idx="39">
                    <c:v>9</c:v>
                  </c:pt>
                  <c:pt idx="40">
                    <c:v>10</c:v>
                  </c:pt>
                  <c:pt idx="41">
                    <c:v>11</c:v>
                  </c:pt>
                  <c:pt idx="42">
                    <c:v>12</c:v>
                  </c:pt>
                  <c:pt idx="43">
                    <c:v>13</c:v>
                  </c:pt>
                  <c:pt idx="44">
                    <c:v>14</c:v>
                  </c:pt>
                  <c:pt idx="45">
                    <c:v>15</c:v>
                  </c:pt>
                  <c:pt idx="46">
                    <c:v>16</c:v>
                  </c:pt>
                  <c:pt idx="47">
                    <c:v>17</c:v>
                  </c:pt>
                  <c:pt idx="48">
                    <c:v>18</c:v>
                  </c:pt>
                  <c:pt idx="49">
                    <c:v>19</c:v>
                  </c:pt>
                  <c:pt idx="50">
                    <c:v>20</c:v>
                  </c:pt>
                  <c:pt idx="51">
                    <c:v>21</c:v>
                  </c:pt>
                  <c:pt idx="52">
                    <c:v>22</c:v>
                  </c:pt>
                  <c:pt idx="53">
                    <c:v>23</c:v>
                  </c:pt>
                  <c:pt idx="54">
                    <c:v>24</c:v>
                  </c:pt>
                  <c:pt idx="55">
                    <c:v>25</c:v>
                  </c:pt>
                  <c:pt idx="56">
                    <c:v>26</c:v>
                  </c:pt>
                  <c:pt idx="57">
                    <c:v>27</c:v>
                  </c:pt>
                  <c:pt idx="58">
                    <c:v>28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  <c:pt idx="63">
                    <c:v>5</c:v>
                  </c:pt>
                  <c:pt idx="64">
                    <c:v>6</c:v>
                  </c:pt>
                  <c:pt idx="65">
                    <c:v>7</c:v>
                  </c:pt>
                  <c:pt idx="66">
                    <c:v>8</c:v>
                  </c:pt>
                  <c:pt idx="67">
                    <c:v>9</c:v>
                  </c:pt>
                  <c:pt idx="68">
                    <c:v>10</c:v>
                  </c:pt>
                  <c:pt idx="69">
                    <c:v>11</c:v>
                  </c:pt>
                  <c:pt idx="70">
                    <c:v>12</c:v>
                  </c:pt>
                  <c:pt idx="71">
                    <c:v>13</c:v>
                  </c:pt>
                  <c:pt idx="72">
                    <c:v>14</c:v>
                  </c:pt>
                  <c:pt idx="73">
                    <c:v>15</c:v>
                  </c:pt>
                  <c:pt idx="74">
                    <c:v>16</c:v>
                  </c:pt>
                  <c:pt idx="75">
                    <c:v>17</c:v>
                  </c:pt>
                  <c:pt idx="76">
                    <c:v>18</c:v>
                  </c:pt>
                  <c:pt idx="77">
                    <c:v>19</c:v>
                  </c:pt>
                  <c:pt idx="78">
                    <c:v>20</c:v>
                  </c:pt>
                  <c:pt idx="79">
                    <c:v>21</c:v>
                  </c:pt>
                  <c:pt idx="80">
                    <c:v>22</c:v>
                  </c:pt>
                  <c:pt idx="81">
                    <c:v>23</c:v>
                  </c:pt>
                  <c:pt idx="82">
                    <c:v>24</c:v>
                  </c:pt>
                  <c:pt idx="83">
                    <c:v>25</c:v>
                  </c:pt>
                  <c:pt idx="84">
                    <c:v>26</c:v>
                  </c:pt>
                  <c:pt idx="85">
                    <c:v>27</c:v>
                  </c:pt>
                  <c:pt idx="86">
                    <c:v>28</c:v>
                  </c:pt>
                  <c:pt idx="87">
                    <c:v>29</c:v>
                  </c:pt>
                  <c:pt idx="88">
                    <c:v>30</c:v>
                  </c:pt>
                </c:lvl>
                <c:lvl>
                  <c:pt idx="0">
                    <c:v>January</c:v>
                  </c:pt>
                  <c:pt idx="31">
                    <c:v>February</c:v>
                  </c:pt>
                  <c:pt idx="59">
                    <c:v>March</c:v>
                  </c:pt>
                </c:lvl>
              </c:multiLvlStrCache>
            </c:multiLvlStrRef>
          </c:cat>
          <c:val>
            <c:numRef>
              <c:f>'city stats'!$AL$52:$AL$144</c:f>
              <c:numCache>
                <c:formatCode>General</c:formatCode>
                <c:ptCount val="89"/>
                <c:pt idx="0">
                  <c:v>6.3000000000000007</c:v>
                </c:pt>
                <c:pt idx="1">
                  <c:v>5.65</c:v>
                </c:pt>
                <c:pt idx="2">
                  <c:v>7.5</c:v>
                </c:pt>
                <c:pt idx="3">
                  <c:v>7.4</c:v>
                </c:pt>
                <c:pt idx="4">
                  <c:v>6.2200000000000006</c:v>
                </c:pt>
                <c:pt idx="5">
                  <c:v>8.2799999999999994</c:v>
                </c:pt>
                <c:pt idx="6">
                  <c:v>7.8666666666666671</c:v>
                </c:pt>
                <c:pt idx="7">
                  <c:v>7.1</c:v>
                </c:pt>
                <c:pt idx="8">
                  <c:v>5.6</c:v>
                </c:pt>
                <c:pt idx="9">
                  <c:v>6.0333333333333341</c:v>
                </c:pt>
                <c:pt idx="10">
                  <c:v>6.6166666666666671</c:v>
                </c:pt>
                <c:pt idx="11">
                  <c:v>7.3</c:v>
                </c:pt>
                <c:pt idx="12">
                  <c:v>6.875</c:v>
                </c:pt>
                <c:pt idx="13">
                  <c:v>5.7</c:v>
                </c:pt>
                <c:pt idx="14">
                  <c:v>7.12</c:v>
                </c:pt>
                <c:pt idx="15">
                  <c:v>6.4</c:v>
                </c:pt>
                <c:pt idx="16">
                  <c:v>7.8749999999999991</c:v>
                </c:pt>
                <c:pt idx="17">
                  <c:v>8.8249999999999993</c:v>
                </c:pt>
                <c:pt idx="18">
                  <c:v>6.6375000000000011</c:v>
                </c:pt>
                <c:pt idx="19">
                  <c:v>6.5</c:v>
                </c:pt>
                <c:pt idx="20">
                  <c:v>7.9600000000000009</c:v>
                </c:pt>
                <c:pt idx="21">
                  <c:v>9.25</c:v>
                </c:pt>
                <c:pt idx="22">
                  <c:v>6.5</c:v>
                </c:pt>
                <c:pt idx="23">
                  <c:v>6.1</c:v>
                </c:pt>
                <c:pt idx="24">
                  <c:v>7.3599999999999994</c:v>
                </c:pt>
                <c:pt idx="25">
                  <c:v>6.5333333333333341</c:v>
                </c:pt>
                <c:pt idx="26">
                  <c:v>8.25</c:v>
                </c:pt>
                <c:pt idx="27">
                  <c:v>8.9499999999999993</c:v>
                </c:pt>
                <c:pt idx="28">
                  <c:v>6.6400000000000006</c:v>
                </c:pt>
                <c:pt idx="29">
                  <c:v>5.9</c:v>
                </c:pt>
                <c:pt idx="30">
                  <c:v>7.333333333333333</c:v>
                </c:pt>
                <c:pt idx="31">
                  <c:v>7.1000000000000005</c:v>
                </c:pt>
                <c:pt idx="32">
                  <c:v>6.35</c:v>
                </c:pt>
                <c:pt idx="33">
                  <c:v>5.9599999999999991</c:v>
                </c:pt>
                <c:pt idx="34">
                  <c:v>7.9599999999999991</c:v>
                </c:pt>
                <c:pt idx="35">
                  <c:v>6.82</c:v>
                </c:pt>
                <c:pt idx="36">
                  <c:v>6.25</c:v>
                </c:pt>
                <c:pt idx="37">
                  <c:v>7.5200000000000005</c:v>
                </c:pt>
                <c:pt idx="38">
                  <c:v>7.833333333333333</c:v>
                </c:pt>
                <c:pt idx="39">
                  <c:v>5.5</c:v>
                </c:pt>
                <c:pt idx="40">
                  <c:v>8.2000000000000011</c:v>
                </c:pt>
                <c:pt idx="41">
                  <c:v>6.6</c:v>
                </c:pt>
                <c:pt idx="42">
                  <c:v>7.6333333333333329</c:v>
                </c:pt>
                <c:pt idx="43">
                  <c:v>6.85</c:v>
                </c:pt>
                <c:pt idx="44">
                  <c:v>6.8666666666666671</c:v>
                </c:pt>
                <c:pt idx="45">
                  <c:v>8.2200000000000006</c:v>
                </c:pt>
                <c:pt idx="46">
                  <c:v>7.1</c:v>
                </c:pt>
                <c:pt idx="47">
                  <c:v>7.3142857142857149</c:v>
                </c:pt>
                <c:pt idx="48">
                  <c:v>7.0333333333333341</c:v>
                </c:pt>
                <c:pt idx="49">
                  <c:v>7.6750000000000007</c:v>
                </c:pt>
                <c:pt idx="50">
                  <c:v>9.5</c:v>
                </c:pt>
                <c:pt idx="51">
                  <c:v>5.5</c:v>
                </c:pt>
                <c:pt idx="52">
                  <c:v>6.3999999999999995</c:v>
                </c:pt>
                <c:pt idx="53">
                  <c:v>6</c:v>
                </c:pt>
                <c:pt idx="54">
                  <c:v>4.55</c:v>
                </c:pt>
                <c:pt idx="55">
                  <c:v>5.9833333333333334</c:v>
                </c:pt>
                <c:pt idx="56">
                  <c:v>5.75</c:v>
                </c:pt>
                <c:pt idx="57">
                  <c:v>6.839999999999999</c:v>
                </c:pt>
                <c:pt idx="58">
                  <c:v>6.9499999999999993</c:v>
                </c:pt>
                <c:pt idx="59">
                  <c:v>6.3</c:v>
                </c:pt>
                <c:pt idx="60">
                  <c:v>5.9666666666666659</c:v>
                </c:pt>
                <c:pt idx="61">
                  <c:v>6.5</c:v>
                </c:pt>
                <c:pt idx="62">
                  <c:v>7.366666666666668</c:v>
                </c:pt>
                <c:pt idx="63">
                  <c:v>6.6</c:v>
                </c:pt>
                <c:pt idx="64">
                  <c:v>8</c:v>
                </c:pt>
                <c:pt idx="65">
                  <c:v>6.7</c:v>
                </c:pt>
                <c:pt idx="66">
                  <c:v>7.2249999999999996</c:v>
                </c:pt>
                <c:pt idx="67">
                  <c:v>7.1333333333333337</c:v>
                </c:pt>
                <c:pt idx="68">
                  <c:v>7.1499999999999986</c:v>
                </c:pt>
                <c:pt idx="69">
                  <c:v>6.16</c:v>
                </c:pt>
                <c:pt idx="70">
                  <c:v>8.8999999999999986</c:v>
                </c:pt>
                <c:pt idx="71">
                  <c:v>5.8</c:v>
                </c:pt>
                <c:pt idx="72">
                  <c:v>7.1750000000000007</c:v>
                </c:pt>
                <c:pt idx="73">
                  <c:v>6.5666666666666664</c:v>
                </c:pt>
                <c:pt idx="74">
                  <c:v>6.3999999999999995</c:v>
                </c:pt>
                <c:pt idx="75">
                  <c:v>4.9000000000000004</c:v>
                </c:pt>
                <c:pt idx="76">
                  <c:v>4.45</c:v>
                </c:pt>
                <c:pt idx="77">
                  <c:v>7.416666666666667</c:v>
                </c:pt>
                <c:pt idx="78">
                  <c:v>7.4333333333333327</c:v>
                </c:pt>
                <c:pt idx="79">
                  <c:v>6.7750000000000004</c:v>
                </c:pt>
                <c:pt idx="80">
                  <c:v>7.5000000000000009</c:v>
                </c:pt>
                <c:pt idx="81">
                  <c:v>7.6000000000000014</c:v>
                </c:pt>
                <c:pt idx="82">
                  <c:v>7.8</c:v>
                </c:pt>
                <c:pt idx="83">
                  <c:v>8</c:v>
                </c:pt>
                <c:pt idx="84">
                  <c:v>6.3500000000000005</c:v>
                </c:pt>
                <c:pt idx="85">
                  <c:v>6.68</c:v>
                </c:pt>
                <c:pt idx="86">
                  <c:v>7</c:v>
                </c:pt>
                <c:pt idx="87">
                  <c:v>6.9499999999999993</c:v>
                </c:pt>
                <c:pt idx="88">
                  <c:v>7.7750000000000004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A-4673-ACAF-CEE161342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22832"/>
        <c:axId val="122535792"/>
      </c:lineChart>
      <c:catAx>
        <c:axId val="12252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35792"/>
        <c:crosses val="autoZero"/>
        <c:auto val="1"/>
        <c:lblAlgn val="ctr"/>
        <c:lblOffset val="100"/>
        <c:noMultiLvlLbl val="0"/>
      </c:catAx>
      <c:valAx>
        <c:axId val="1225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52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'customer-type stats strat'!$A$8</c:f>
              <c:strCache>
                <c:ptCount val="1"/>
                <c:pt idx="0">
                  <c:v>Member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strat'!$B$7:$BJ$7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strat'!$B$8:$BJ$8</c:f>
              <c:numCache>
                <c:formatCode>General</c:formatCode>
                <c:ptCount val="61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8</c:v>
                </c:pt>
                <c:pt idx="8">
                  <c:v>6</c:v>
                </c:pt>
                <c:pt idx="9">
                  <c:v>10</c:v>
                </c:pt>
                <c:pt idx="10">
                  <c:v>13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11</c:v>
                </c:pt>
                <c:pt idx="17">
                  <c:v>6</c:v>
                </c:pt>
                <c:pt idx="18">
                  <c:v>7</c:v>
                </c:pt>
                <c:pt idx="19">
                  <c:v>9</c:v>
                </c:pt>
                <c:pt idx="20">
                  <c:v>12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10</c:v>
                </c:pt>
                <c:pt idx="26">
                  <c:v>14</c:v>
                </c:pt>
                <c:pt idx="27">
                  <c:v>9</c:v>
                </c:pt>
                <c:pt idx="28">
                  <c:v>6</c:v>
                </c:pt>
                <c:pt idx="29">
                  <c:v>7</c:v>
                </c:pt>
                <c:pt idx="30">
                  <c:v>13</c:v>
                </c:pt>
                <c:pt idx="31">
                  <c:v>7</c:v>
                </c:pt>
                <c:pt idx="32">
                  <c:v>6</c:v>
                </c:pt>
                <c:pt idx="33">
                  <c:v>12</c:v>
                </c:pt>
                <c:pt idx="34">
                  <c:v>5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11</c:v>
                </c:pt>
                <c:pt idx="41">
                  <c:v>8</c:v>
                </c:pt>
                <c:pt idx="42">
                  <c:v>5</c:v>
                </c:pt>
                <c:pt idx="43">
                  <c:v>5</c:v>
                </c:pt>
                <c:pt idx="44">
                  <c:v>11</c:v>
                </c:pt>
                <c:pt idx="45">
                  <c:v>12</c:v>
                </c:pt>
                <c:pt idx="46">
                  <c:v>9</c:v>
                </c:pt>
                <c:pt idx="47">
                  <c:v>10</c:v>
                </c:pt>
                <c:pt idx="48">
                  <c:v>8</c:v>
                </c:pt>
                <c:pt idx="49">
                  <c:v>9</c:v>
                </c:pt>
                <c:pt idx="50">
                  <c:v>6</c:v>
                </c:pt>
                <c:pt idx="51">
                  <c:v>8</c:v>
                </c:pt>
                <c:pt idx="52">
                  <c:v>6</c:v>
                </c:pt>
                <c:pt idx="53">
                  <c:v>5</c:v>
                </c:pt>
                <c:pt idx="54">
                  <c:v>6</c:v>
                </c:pt>
                <c:pt idx="55">
                  <c:v>14</c:v>
                </c:pt>
                <c:pt idx="56">
                  <c:v>7</c:v>
                </c:pt>
                <c:pt idx="57">
                  <c:v>8</c:v>
                </c:pt>
                <c:pt idx="58">
                  <c:v>11</c:v>
                </c:pt>
                <c:pt idx="59">
                  <c:v>7</c:v>
                </c:pt>
                <c:pt idx="6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C-4AF0-9B13-F1DF76312ABC}"/>
            </c:ext>
          </c:extLst>
        </c:ser>
        <c:ser>
          <c:idx val="1"/>
          <c:order val="1"/>
          <c:tx>
            <c:strRef>
              <c:f>'customer-type stats strat'!$A$9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strat'!$B$7:$BJ$7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strat'!$B$9:$BJ$9</c:f>
              <c:numCache>
                <c:formatCode>General</c:formatCode>
                <c:ptCount val="61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7</c:v>
                </c:pt>
                <c:pt idx="4">
                  <c:v>10</c:v>
                </c:pt>
                <c:pt idx="5">
                  <c:v>7</c:v>
                </c:pt>
                <c:pt idx="6">
                  <c:v>2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13</c:v>
                </c:pt>
                <c:pt idx="12">
                  <c:v>8</c:v>
                </c:pt>
                <c:pt idx="13">
                  <c:v>5</c:v>
                </c:pt>
                <c:pt idx="14">
                  <c:v>6</c:v>
                </c:pt>
                <c:pt idx="15">
                  <c:v>11</c:v>
                </c:pt>
                <c:pt idx="16">
                  <c:v>5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  <c:pt idx="20">
                  <c:v>14</c:v>
                </c:pt>
                <c:pt idx="21">
                  <c:v>7</c:v>
                </c:pt>
                <c:pt idx="22">
                  <c:v>15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10</c:v>
                </c:pt>
                <c:pt idx="27">
                  <c:v>10</c:v>
                </c:pt>
                <c:pt idx="28">
                  <c:v>7</c:v>
                </c:pt>
                <c:pt idx="29">
                  <c:v>8</c:v>
                </c:pt>
                <c:pt idx="30">
                  <c:v>7</c:v>
                </c:pt>
                <c:pt idx="31">
                  <c:v>9</c:v>
                </c:pt>
                <c:pt idx="32">
                  <c:v>12</c:v>
                </c:pt>
                <c:pt idx="33">
                  <c:v>6</c:v>
                </c:pt>
                <c:pt idx="34">
                  <c:v>11</c:v>
                </c:pt>
                <c:pt idx="35">
                  <c:v>5</c:v>
                </c:pt>
                <c:pt idx="36">
                  <c:v>11</c:v>
                </c:pt>
                <c:pt idx="37">
                  <c:v>10</c:v>
                </c:pt>
                <c:pt idx="38">
                  <c:v>7</c:v>
                </c:pt>
                <c:pt idx="39">
                  <c:v>11</c:v>
                </c:pt>
                <c:pt idx="40">
                  <c:v>10</c:v>
                </c:pt>
                <c:pt idx="41">
                  <c:v>5</c:v>
                </c:pt>
                <c:pt idx="42">
                  <c:v>9</c:v>
                </c:pt>
                <c:pt idx="43">
                  <c:v>6</c:v>
                </c:pt>
                <c:pt idx="44">
                  <c:v>7</c:v>
                </c:pt>
                <c:pt idx="45">
                  <c:v>6</c:v>
                </c:pt>
                <c:pt idx="46">
                  <c:v>9</c:v>
                </c:pt>
                <c:pt idx="47">
                  <c:v>10</c:v>
                </c:pt>
                <c:pt idx="48">
                  <c:v>6</c:v>
                </c:pt>
                <c:pt idx="49">
                  <c:v>7</c:v>
                </c:pt>
                <c:pt idx="50">
                  <c:v>9</c:v>
                </c:pt>
                <c:pt idx="51">
                  <c:v>6</c:v>
                </c:pt>
                <c:pt idx="52">
                  <c:v>10</c:v>
                </c:pt>
                <c:pt idx="53">
                  <c:v>11</c:v>
                </c:pt>
                <c:pt idx="54">
                  <c:v>6</c:v>
                </c:pt>
                <c:pt idx="55">
                  <c:v>8</c:v>
                </c:pt>
                <c:pt idx="56">
                  <c:v>10</c:v>
                </c:pt>
                <c:pt idx="57">
                  <c:v>6</c:v>
                </c:pt>
                <c:pt idx="58">
                  <c:v>8</c:v>
                </c:pt>
                <c:pt idx="59">
                  <c:v>9</c:v>
                </c:pt>
                <c:pt idx="6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DC-4AF0-9B13-F1DF76312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314176"/>
        <c:axId val="1508339616"/>
      </c:scatterChart>
      <c:valAx>
        <c:axId val="15083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9616"/>
        <c:crosses val="autoZero"/>
        <c:crossBetween val="midCat"/>
      </c:valAx>
      <c:valAx>
        <c:axId val="15083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1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'customer-type stats strat'!$A$34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strat'!$B$33:$BJ$33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strat'!$B$34:$BJ$34</c:f>
              <c:numCache>
                <c:formatCode>General</c:formatCode>
                <c:ptCount val="61"/>
                <c:pt idx="0">
                  <c:v>6</c:v>
                </c:pt>
                <c:pt idx="1">
                  <c:v>13</c:v>
                </c:pt>
                <c:pt idx="2">
                  <c:v>14</c:v>
                </c:pt>
                <c:pt idx="3">
                  <c:v>7</c:v>
                </c:pt>
                <c:pt idx="4">
                  <c:v>7</c:v>
                </c:pt>
                <c:pt idx="5">
                  <c:v>13</c:v>
                </c:pt>
                <c:pt idx="6">
                  <c:v>4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  <c:pt idx="12">
                  <c:v>7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8</c:v>
                </c:pt>
                <c:pt idx="20">
                  <c:v>8</c:v>
                </c:pt>
                <c:pt idx="21">
                  <c:v>6</c:v>
                </c:pt>
                <c:pt idx="22">
                  <c:v>10</c:v>
                </c:pt>
                <c:pt idx="23">
                  <c:v>8</c:v>
                </c:pt>
                <c:pt idx="24">
                  <c:v>9</c:v>
                </c:pt>
                <c:pt idx="25">
                  <c:v>11</c:v>
                </c:pt>
                <c:pt idx="26">
                  <c:v>14</c:v>
                </c:pt>
                <c:pt idx="27">
                  <c:v>7</c:v>
                </c:pt>
                <c:pt idx="28">
                  <c:v>8</c:v>
                </c:pt>
                <c:pt idx="29">
                  <c:v>2</c:v>
                </c:pt>
                <c:pt idx="30">
                  <c:v>8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7</c:v>
                </c:pt>
                <c:pt idx="35">
                  <c:v>9</c:v>
                </c:pt>
                <c:pt idx="36">
                  <c:v>12</c:v>
                </c:pt>
                <c:pt idx="37">
                  <c:v>12</c:v>
                </c:pt>
                <c:pt idx="38">
                  <c:v>7</c:v>
                </c:pt>
                <c:pt idx="39">
                  <c:v>8</c:v>
                </c:pt>
                <c:pt idx="40">
                  <c:v>13</c:v>
                </c:pt>
                <c:pt idx="41">
                  <c:v>5</c:v>
                </c:pt>
                <c:pt idx="42">
                  <c:v>8</c:v>
                </c:pt>
                <c:pt idx="43">
                  <c:v>6</c:v>
                </c:pt>
                <c:pt idx="44">
                  <c:v>9</c:v>
                </c:pt>
                <c:pt idx="45">
                  <c:v>12</c:v>
                </c:pt>
                <c:pt idx="46">
                  <c:v>9</c:v>
                </c:pt>
                <c:pt idx="47">
                  <c:v>9</c:v>
                </c:pt>
                <c:pt idx="48">
                  <c:v>7</c:v>
                </c:pt>
                <c:pt idx="49">
                  <c:v>7</c:v>
                </c:pt>
                <c:pt idx="50">
                  <c:v>5</c:v>
                </c:pt>
                <c:pt idx="51">
                  <c:v>9</c:v>
                </c:pt>
                <c:pt idx="52">
                  <c:v>9</c:v>
                </c:pt>
                <c:pt idx="53">
                  <c:v>7</c:v>
                </c:pt>
                <c:pt idx="54">
                  <c:v>3</c:v>
                </c:pt>
                <c:pt idx="55">
                  <c:v>15</c:v>
                </c:pt>
                <c:pt idx="56">
                  <c:v>9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BD-4B40-B65A-5C4069B0497D}"/>
            </c:ext>
          </c:extLst>
        </c:ser>
        <c:ser>
          <c:idx val="1"/>
          <c:order val="1"/>
          <c:tx>
            <c:strRef>
              <c:f>'customer-type stats strat'!$A$35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strat'!$B$33:$BJ$33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strat'!$B$35:$BJ$35</c:f>
              <c:numCache>
                <c:formatCode>General</c:formatCode>
                <c:ptCount val="61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12</c:v>
                </c:pt>
                <c:pt idx="16">
                  <c:v>11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18</c:v>
                </c:pt>
                <c:pt idx="21">
                  <c:v>8</c:v>
                </c:pt>
                <c:pt idx="22">
                  <c:v>11</c:v>
                </c:pt>
                <c:pt idx="23">
                  <c:v>7</c:v>
                </c:pt>
                <c:pt idx="24">
                  <c:v>7</c:v>
                </c:pt>
                <c:pt idx="25">
                  <c:v>10</c:v>
                </c:pt>
                <c:pt idx="26">
                  <c:v>10</c:v>
                </c:pt>
                <c:pt idx="27">
                  <c:v>12</c:v>
                </c:pt>
                <c:pt idx="28">
                  <c:v>5</c:v>
                </c:pt>
                <c:pt idx="29">
                  <c:v>13</c:v>
                </c:pt>
                <c:pt idx="30">
                  <c:v>12</c:v>
                </c:pt>
                <c:pt idx="31">
                  <c:v>6</c:v>
                </c:pt>
                <c:pt idx="32">
                  <c:v>10</c:v>
                </c:pt>
                <c:pt idx="33">
                  <c:v>8</c:v>
                </c:pt>
                <c:pt idx="34">
                  <c:v>9</c:v>
                </c:pt>
                <c:pt idx="35">
                  <c:v>4</c:v>
                </c:pt>
                <c:pt idx="36">
                  <c:v>8</c:v>
                </c:pt>
                <c:pt idx="37">
                  <c:v>6</c:v>
                </c:pt>
                <c:pt idx="38">
                  <c:v>8</c:v>
                </c:pt>
                <c:pt idx="39">
                  <c:v>10</c:v>
                </c:pt>
                <c:pt idx="40">
                  <c:v>8</c:v>
                </c:pt>
                <c:pt idx="41">
                  <c:v>8</c:v>
                </c:pt>
                <c:pt idx="42">
                  <c:v>6</c:v>
                </c:pt>
                <c:pt idx="43">
                  <c:v>5</c:v>
                </c:pt>
                <c:pt idx="44">
                  <c:v>9</c:v>
                </c:pt>
                <c:pt idx="45">
                  <c:v>6</c:v>
                </c:pt>
                <c:pt idx="46">
                  <c:v>9</c:v>
                </c:pt>
                <c:pt idx="47">
                  <c:v>11</c:v>
                </c:pt>
                <c:pt idx="48">
                  <c:v>7</c:v>
                </c:pt>
                <c:pt idx="49">
                  <c:v>9</c:v>
                </c:pt>
                <c:pt idx="50">
                  <c:v>10</c:v>
                </c:pt>
                <c:pt idx="51">
                  <c:v>5</c:v>
                </c:pt>
                <c:pt idx="52">
                  <c:v>7</c:v>
                </c:pt>
                <c:pt idx="53">
                  <c:v>9</c:v>
                </c:pt>
                <c:pt idx="54">
                  <c:v>9</c:v>
                </c:pt>
                <c:pt idx="55">
                  <c:v>7</c:v>
                </c:pt>
                <c:pt idx="56">
                  <c:v>8</c:v>
                </c:pt>
                <c:pt idx="57">
                  <c:v>7</c:v>
                </c:pt>
                <c:pt idx="58">
                  <c:v>12</c:v>
                </c:pt>
                <c:pt idx="59">
                  <c:v>8</c:v>
                </c:pt>
                <c:pt idx="6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BD-4B40-B65A-5C4069B04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326176"/>
        <c:axId val="1508332896"/>
      </c:scatterChart>
      <c:valAx>
        <c:axId val="150832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2896"/>
        <c:crosses val="autoZero"/>
        <c:crossBetween val="midCat"/>
      </c:valAx>
      <c:valAx>
        <c:axId val="15083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2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'customer-type stats strat'!$A$65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strat'!$B$65:$BJ$65</c:f>
              <c:numCache>
                <c:formatCode>General</c:formatCode>
                <c:ptCount val="61"/>
                <c:pt idx="0">
                  <c:v>4</c:v>
                </c:pt>
                <c:pt idx="1">
                  <c:v>19</c:v>
                </c:pt>
                <c:pt idx="2">
                  <c:v>12</c:v>
                </c:pt>
                <c:pt idx="3">
                  <c:v>32</c:v>
                </c:pt>
                <c:pt idx="4">
                  <c:v>19</c:v>
                </c:pt>
                <c:pt idx="5">
                  <c:v>8</c:v>
                </c:pt>
                <c:pt idx="7">
                  <c:v>29</c:v>
                </c:pt>
                <c:pt idx="8">
                  <c:v>18</c:v>
                </c:pt>
                <c:pt idx="9">
                  <c:v>22</c:v>
                </c:pt>
                <c:pt idx="10">
                  <c:v>24</c:v>
                </c:pt>
                <c:pt idx="11">
                  <c:v>16</c:v>
                </c:pt>
                <c:pt idx="12">
                  <c:v>18</c:v>
                </c:pt>
                <c:pt idx="13">
                  <c:v>8</c:v>
                </c:pt>
                <c:pt idx="14">
                  <c:v>13</c:v>
                </c:pt>
                <c:pt idx="15">
                  <c:v>36</c:v>
                </c:pt>
                <c:pt idx="16">
                  <c:v>18</c:v>
                </c:pt>
                <c:pt idx="17">
                  <c:v>8</c:v>
                </c:pt>
                <c:pt idx="18">
                  <c:v>21</c:v>
                </c:pt>
                <c:pt idx="19">
                  <c:v>13</c:v>
                </c:pt>
                <c:pt idx="20">
                  <c:v>26</c:v>
                </c:pt>
                <c:pt idx="21">
                  <c:v>8</c:v>
                </c:pt>
                <c:pt idx="22">
                  <c:v>40</c:v>
                </c:pt>
                <c:pt idx="23">
                  <c:v>12</c:v>
                </c:pt>
                <c:pt idx="24">
                  <c:v>11</c:v>
                </c:pt>
                <c:pt idx="25">
                  <c:v>25</c:v>
                </c:pt>
                <c:pt idx="26">
                  <c:v>14</c:v>
                </c:pt>
                <c:pt idx="27">
                  <c:v>14</c:v>
                </c:pt>
                <c:pt idx="28">
                  <c:v>4</c:v>
                </c:pt>
                <c:pt idx="29">
                  <c:v>11</c:v>
                </c:pt>
                <c:pt idx="30">
                  <c:v>20</c:v>
                </c:pt>
                <c:pt idx="31">
                  <c:v>21</c:v>
                </c:pt>
                <c:pt idx="32">
                  <c:v>11</c:v>
                </c:pt>
                <c:pt idx="33">
                  <c:v>33</c:v>
                </c:pt>
                <c:pt idx="35">
                  <c:v>14</c:v>
                </c:pt>
                <c:pt idx="36">
                  <c:v>48</c:v>
                </c:pt>
                <c:pt idx="37">
                  <c:v>3</c:v>
                </c:pt>
                <c:pt idx="38">
                  <c:v>26</c:v>
                </c:pt>
                <c:pt idx="39">
                  <c:v>4</c:v>
                </c:pt>
                <c:pt idx="40">
                  <c:v>19</c:v>
                </c:pt>
                <c:pt idx="41">
                  <c:v>17</c:v>
                </c:pt>
                <c:pt idx="42">
                  <c:v>25</c:v>
                </c:pt>
                <c:pt idx="44">
                  <c:v>2</c:v>
                </c:pt>
                <c:pt idx="45">
                  <c:v>2</c:v>
                </c:pt>
                <c:pt idx="46">
                  <c:v>26</c:v>
                </c:pt>
                <c:pt idx="47">
                  <c:v>9</c:v>
                </c:pt>
                <c:pt idx="48">
                  <c:v>17</c:v>
                </c:pt>
                <c:pt idx="49">
                  <c:v>13</c:v>
                </c:pt>
                <c:pt idx="50">
                  <c:v>30</c:v>
                </c:pt>
                <c:pt idx="51">
                  <c:v>5</c:v>
                </c:pt>
                <c:pt idx="52">
                  <c:v>10</c:v>
                </c:pt>
                <c:pt idx="53">
                  <c:v>13</c:v>
                </c:pt>
                <c:pt idx="54">
                  <c:v>10</c:v>
                </c:pt>
                <c:pt idx="55">
                  <c:v>17</c:v>
                </c:pt>
                <c:pt idx="56">
                  <c:v>5</c:v>
                </c:pt>
                <c:pt idx="57">
                  <c:v>15</c:v>
                </c:pt>
                <c:pt idx="58">
                  <c:v>26</c:v>
                </c:pt>
                <c:pt idx="59">
                  <c:v>17</c:v>
                </c:pt>
                <c:pt idx="6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2-4858-8E25-D0E60BD561E6}"/>
            </c:ext>
          </c:extLst>
        </c:ser>
        <c:ser>
          <c:idx val="1"/>
          <c:order val="1"/>
          <c:tx>
            <c:strRef>
              <c:f>'customer-type stats strat'!$A$66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strat'!$B$66:$BJ$66</c:f>
              <c:numCache>
                <c:formatCode>General</c:formatCode>
                <c:ptCount val="61"/>
                <c:pt idx="0">
                  <c:v>2</c:v>
                </c:pt>
                <c:pt idx="1">
                  <c:v>10</c:v>
                </c:pt>
                <c:pt idx="2">
                  <c:v>15</c:v>
                </c:pt>
                <c:pt idx="3">
                  <c:v>2</c:v>
                </c:pt>
                <c:pt idx="4">
                  <c:v>24</c:v>
                </c:pt>
                <c:pt idx="5">
                  <c:v>19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15</c:v>
                </c:pt>
                <c:pt idx="10">
                  <c:v>20</c:v>
                </c:pt>
                <c:pt idx="11">
                  <c:v>3</c:v>
                </c:pt>
                <c:pt idx="12">
                  <c:v>19</c:v>
                </c:pt>
                <c:pt idx="13">
                  <c:v>15</c:v>
                </c:pt>
                <c:pt idx="14">
                  <c:v>5</c:v>
                </c:pt>
                <c:pt idx="15">
                  <c:v>22</c:v>
                </c:pt>
                <c:pt idx="16">
                  <c:v>10</c:v>
                </c:pt>
                <c:pt idx="17">
                  <c:v>30</c:v>
                </c:pt>
                <c:pt idx="18">
                  <c:v>1</c:v>
                </c:pt>
                <c:pt idx="19">
                  <c:v>26</c:v>
                </c:pt>
                <c:pt idx="20">
                  <c:v>12</c:v>
                </c:pt>
                <c:pt idx="21">
                  <c:v>7</c:v>
                </c:pt>
                <c:pt idx="22">
                  <c:v>18</c:v>
                </c:pt>
                <c:pt idx="23">
                  <c:v>7</c:v>
                </c:pt>
                <c:pt idx="24">
                  <c:v>4</c:v>
                </c:pt>
                <c:pt idx="25">
                  <c:v>12</c:v>
                </c:pt>
                <c:pt idx="26">
                  <c:v>38</c:v>
                </c:pt>
                <c:pt idx="27">
                  <c:v>22</c:v>
                </c:pt>
                <c:pt idx="28">
                  <c:v>30</c:v>
                </c:pt>
                <c:pt idx="29">
                  <c:v>14</c:v>
                </c:pt>
                <c:pt idx="30">
                  <c:v>16</c:v>
                </c:pt>
                <c:pt idx="31">
                  <c:v>18</c:v>
                </c:pt>
                <c:pt idx="32">
                  <c:v>33</c:v>
                </c:pt>
                <c:pt idx="33">
                  <c:v>18</c:v>
                </c:pt>
                <c:pt idx="34">
                  <c:v>13</c:v>
                </c:pt>
                <c:pt idx="35">
                  <c:v>19</c:v>
                </c:pt>
                <c:pt idx="36">
                  <c:v>21</c:v>
                </c:pt>
                <c:pt idx="37">
                  <c:v>11</c:v>
                </c:pt>
                <c:pt idx="38">
                  <c:v>2</c:v>
                </c:pt>
                <c:pt idx="39">
                  <c:v>22</c:v>
                </c:pt>
                <c:pt idx="40">
                  <c:v>11</c:v>
                </c:pt>
                <c:pt idx="41">
                  <c:v>3</c:v>
                </c:pt>
                <c:pt idx="42">
                  <c:v>6</c:v>
                </c:pt>
                <c:pt idx="43">
                  <c:v>4</c:v>
                </c:pt>
                <c:pt idx="44">
                  <c:v>17</c:v>
                </c:pt>
                <c:pt idx="45">
                  <c:v>30</c:v>
                </c:pt>
                <c:pt idx="46">
                  <c:v>19</c:v>
                </c:pt>
                <c:pt idx="47">
                  <c:v>28</c:v>
                </c:pt>
                <c:pt idx="49">
                  <c:v>25</c:v>
                </c:pt>
                <c:pt idx="50">
                  <c:v>10</c:v>
                </c:pt>
                <c:pt idx="51">
                  <c:v>13</c:v>
                </c:pt>
                <c:pt idx="52">
                  <c:v>25</c:v>
                </c:pt>
                <c:pt idx="53">
                  <c:v>17</c:v>
                </c:pt>
                <c:pt idx="54">
                  <c:v>8</c:v>
                </c:pt>
                <c:pt idx="55">
                  <c:v>34</c:v>
                </c:pt>
                <c:pt idx="56">
                  <c:v>21</c:v>
                </c:pt>
                <c:pt idx="57">
                  <c:v>12</c:v>
                </c:pt>
                <c:pt idx="58">
                  <c:v>4</c:v>
                </c:pt>
                <c:pt idx="5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2-4858-8E25-D0E60BD561E6}"/>
            </c:ext>
          </c:extLst>
        </c:ser>
        <c:ser>
          <c:idx val="2"/>
          <c:order val="2"/>
          <c:tx>
            <c:strRef>
              <c:f>'customer-type stats strat'!$A$67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strat'!$B$67:$BJ$67</c:f>
              <c:numCache>
                <c:formatCode>General</c:formatCode>
                <c:ptCount val="61"/>
                <c:pt idx="0">
                  <c:v>26</c:v>
                </c:pt>
                <c:pt idx="1">
                  <c:v>9</c:v>
                </c:pt>
                <c:pt idx="2">
                  <c:v>30</c:v>
                </c:pt>
                <c:pt idx="3">
                  <c:v>6</c:v>
                </c:pt>
                <c:pt idx="4">
                  <c:v>22</c:v>
                </c:pt>
                <c:pt idx="5">
                  <c:v>29</c:v>
                </c:pt>
                <c:pt idx="6">
                  <c:v>14</c:v>
                </c:pt>
                <c:pt idx="8">
                  <c:v>6</c:v>
                </c:pt>
                <c:pt idx="9">
                  <c:v>6</c:v>
                </c:pt>
                <c:pt idx="10">
                  <c:v>20</c:v>
                </c:pt>
                <c:pt idx="11">
                  <c:v>16</c:v>
                </c:pt>
                <c:pt idx="12">
                  <c:v>16</c:v>
                </c:pt>
                <c:pt idx="14">
                  <c:v>21</c:v>
                </c:pt>
                <c:pt idx="15">
                  <c:v>16</c:v>
                </c:pt>
                <c:pt idx="16">
                  <c:v>35</c:v>
                </c:pt>
                <c:pt idx="17">
                  <c:v>2</c:v>
                </c:pt>
                <c:pt idx="18">
                  <c:v>7</c:v>
                </c:pt>
                <c:pt idx="19">
                  <c:v>19</c:v>
                </c:pt>
                <c:pt idx="20">
                  <c:v>37</c:v>
                </c:pt>
                <c:pt idx="21">
                  <c:v>10</c:v>
                </c:pt>
                <c:pt idx="22">
                  <c:v>14</c:v>
                </c:pt>
                <c:pt idx="23">
                  <c:v>19</c:v>
                </c:pt>
                <c:pt idx="24">
                  <c:v>23</c:v>
                </c:pt>
                <c:pt idx="25">
                  <c:v>7</c:v>
                </c:pt>
                <c:pt idx="26">
                  <c:v>25</c:v>
                </c:pt>
                <c:pt idx="27">
                  <c:v>10</c:v>
                </c:pt>
                <c:pt idx="29">
                  <c:v>14</c:v>
                </c:pt>
                <c:pt idx="30">
                  <c:v>13</c:v>
                </c:pt>
                <c:pt idx="31">
                  <c:v>13</c:v>
                </c:pt>
                <c:pt idx="32">
                  <c:v>1</c:v>
                </c:pt>
                <c:pt idx="33">
                  <c:v>16</c:v>
                </c:pt>
                <c:pt idx="34">
                  <c:v>19</c:v>
                </c:pt>
                <c:pt idx="35">
                  <c:v>10</c:v>
                </c:pt>
                <c:pt idx="36">
                  <c:v>23</c:v>
                </c:pt>
                <c:pt idx="37">
                  <c:v>18</c:v>
                </c:pt>
                <c:pt idx="38">
                  <c:v>9</c:v>
                </c:pt>
                <c:pt idx="39">
                  <c:v>6</c:v>
                </c:pt>
                <c:pt idx="40">
                  <c:v>23</c:v>
                </c:pt>
                <c:pt idx="41">
                  <c:v>14</c:v>
                </c:pt>
                <c:pt idx="42">
                  <c:v>10</c:v>
                </c:pt>
                <c:pt idx="43">
                  <c:v>19</c:v>
                </c:pt>
                <c:pt idx="44">
                  <c:v>27</c:v>
                </c:pt>
                <c:pt idx="45">
                  <c:v>22</c:v>
                </c:pt>
                <c:pt idx="46">
                  <c:v>13</c:v>
                </c:pt>
                <c:pt idx="47">
                  <c:v>22</c:v>
                </c:pt>
                <c:pt idx="48">
                  <c:v>16</c:v>
                </c:pt>
                <c:pt idx="49">
                  <c:v>31</c:v>
                </c:pt>
                <c:pt idx="50">
                  <c:v>15</c:v>
                </c:pt>
                <c:pt idx="51">
                  <c:v>24</c:v>
                </c:pt>
                <c:pt idx="52">
                  <c:v>16</c:v>
                </c:pt>
                <c:pt idx="53">
                  <c:v>8</c:v>
                </c:pt>
                <c:pt idx="54">
                  <c:v>17</c:v>
                </c:pt>
                <c:pt idx="55">
                  <c:v>20</c:v>
                </c:pt>
                <c:pt idx="56">
                  <c:v>31</c:v>
                </c:pt>
                <c:pt idx="58">
                  <c:v>5</c:v>
                </c:pt>
                <c:pt idx="59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62-4858-8E25-D0E60BD561E6}"/>
            </c:ext>
          </c:extLst>
        </c:ser>
        <c:ser>
          <c:idx val="3"/>
          <c:order val="3"/>
          <c:tx>
            <c:strRef>
              <c:f>'customer-type stats strat'!$A$68</c:f>
              <c:strCache>
                <c:ptCount val="1"/>
                <c:pt idx="0">
                  <c:v>Health and beauty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strat'!$B$68:$BJ$68</c:f>
              <c:numCache>
                <c:formatCode>General</c:formatCode>
                <c:ptCount val="61"/>
                <c:pt idx="0">
                  <c:v>16</c:v>
                </c:pt>
                <c:pt idx="1">
                  <c:v>5</c:v>
                </c:pt>
                <c:pt idx="2">
                  <c:v>30</c:v>
                </c:pt>
                <c:pt idx="3">
                  <c:v>14</c:v>
                </c:pt>
                <c:pt idx="4">
                  <c:v>11</c:v>
                </c:pt>
                <c:pt idx="6">
                  <c:v>15</c:v>
                </c:pt>
                <c:pt idx="7">
                  <c:v>1</c:v>
                </c:pt>
                <c:pt idx="8">
                  <c:v>13</c:v>
                </c:pt>
                <c:pt idx="9">
                  <c:v>17</c:v>
                </c:pt>
                <c:pt idx="10">
                  <c:v>38</c:v>
                </c:pt>
                <c:pt idx="11">
                  <c:v>31</c:v>
                </c:pt>
                <c:pt idx="13">
                  <c:v>19</c:v>
                </c:pt>
                <c:pt idx="15">
                  <c:v>12</c:v>
                </c:pt>
                <c:pt idx="16">
                  <c:v>15</c:v>
                </c:pt>
                <c:pt idx="17">
                  <c:v>18</c:v>
                </c:pt>
                <c:pt idx="18">
                  <c:v>12</c:v>
                </c:pt>
                <c:pt idx="19">
                  <c:v>10</c:v>
                </c:pt>
                <c:pt idx="20">
                  <c:v>42</c:v>
                </c:pt>
                <c:pt idx="21">
                  <c:v>13</c:v>
                </c:pt>
                <c:pt idx="22">
                  <c:v>17</c:v>
                </c:pt>
                <c:pt idx="23">
                  <c:v>3</c:v>
                </c:pt>
                <c:pt idx="24">
                  <c:v>4</c:v>
                </c:pt>
                <c:pt idx="25">
                  <c:v>10</c:v>
                </c:pt>
                <c:pt idx="26">
                  <c:v>31</c:v>
                </c:pt>
                <c:pt idx="27">
                  <c:v>2</c:v>
                </c:pt>
                <c:pt idx="28">
                  <c:v>9</c:v>
                </c:pt>
                <c:pt idx="30">
                  <c:v>11</c:v>
                </c:pt>
                <c:pt idx="31">
                  <c:v>1</c:v>
                </c:pt>
                <c:pt idx="32">
                  <c:v>9</c:v>
                </c:pt>
                <c:pt idx="33">
                  <c:v>4</c:v>
                </c:pt>
                <c:pt idx="34">
                  <c:v>15</c:v>
                </c:pt>
                <c:pt idx="35">
                  <c:v>7</c:v>
                </c:pt>
                <c:pt idx="36">
                  <c:v>29</c:v>
                </c:pt>
                <c:pt idx="37">
                  <c:v>27</c:v>
                </c:pt>
                <c:pt idx="38">
                  <c:v>9</c:v>
                </c:pt>
                <c:pt idx="39">
                  <c:v>15</c:v>
                </c:pt>
                <c:pt idx="40">
                  <c:v>23</c:v>
                </c:pt>
                <c:pt idx="41">
                  <c:v>29</c:v>
                </c:pt>
                <c:pt idx="42">
                  <c:v>4</c:v>
                </c:pt>
                <c:pt idx="43">
                  <c:v>16</c:v>
                </c:pt>
                <c:pt idx="44">
                  <c:v>42</c:v>
                </c:pt>
                <c:pt idx="45">
                  <c:v>6</c:v>
                </c:pt>
                <c:pt idx="46">
                  <c:v>10</c:v>
                </c:pt>
                <c:pt idx="47">
                  <c:v>24</c:v>
                </c:pt>
                <c:pt idx="48">
                  <c:v>25</c:v>
                </c:pt>
                <c:pt idx="49">
                  <c:v>21</c:v>
                </c:pt>
                <c:pt idx="50">
                  <c:v>7</c:v>
                </c:pt>
                <c:pt idx="51">
                  <c:v>21</c:v>
                </c:pt>
                <c:pt idx="52">
                  <c:v>15</c:v>
                </c:pt>
                <c:pt idx="53">
                  <c:v>16</c:v>
                </c:pt>
                <c:pt idx="55">
                  <c:v>14</c:v>
                </c:pt>
                <c:pt idx="57">
                  <c:v>11</c:v>
                </c:pt>
                <c:pt idx="58">
                  <c:v>16</c:v>
                </c:pt>
                <c:pt idx="59">
                  <c:v>9</c:v>
                </c:pt>
                <c:pt idx="6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62-4858-8E25-D0E60BD561E6}"/>
            </c:ext>
          </c:extLst>
        </c:ser>
        <c:ser>
          <c:idx val="4"/>
          <c:order val="4"/>
          <c:tx>
            <c:strRef>
              <c:f>'customer-type stats strat'!$A$69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strat'!$B$69:$BJ$69</c:f>
              <c:numCache>
                <c:formatCode>General</c:formatCode>
                <c:ptCount val="61"/>
                <c:pt idx="1">
                  <c:v>13</c:v>
                </c:pt>
                <c:pt idx="2">
                  <c:v>25</c:v>
                </c:pt>
                <c:pt idx="3">
                  <c:v>33</c:v>
                </c:pt>
                <c:pt idx="4">
                  <c:v>18</c:v>
                </c:pt>
                <c:pt idx="5">
                  <c:v>17</c:v>
                </c:pt>
                <c:pt idx="6">
                  <c:v>8</c:v>
                </c:pt>
                <c:pt idx="7">
                  <c:v>22</c:v>
                </c:pt>
                <c:pt idx="8">
                  <c:v>19</c:v>
                </c:pt>
                <c:pt idx="9">
                  <c:v>26</c:v>
                </c:pt>
                <c:pt idx="11">
                  <c:v>24</c:v>
                </c:pt>
                <c:pt idx="12">
                  <c:v>12</c:v>
                </c:pt>
                <c:pt idx="14">
                  <c:v>31</c:v>
                </c:pt>
                <c:pt idx="15">
                  <c:v>5</c:v>
                </c:pt>
                <c:pt idx="17">
                  <c:v>28</c:v>
                </c:pt>
                <c:pt idx="18">
                  <c:v>22</c:v>
                </c:pt>
                <c:pt idx="19">
                  <c:v>17</c:v>
                </c:pt>
                <c:pt idx="20">
                  <c:v>14</c:v>
                </c:pt>
                <c:pt idx="21">
                  <c:v>6</c:v>
                </c:pt>
                <c:pt idx="22">
                  <c:v>17</c:v>
                </c:pt>
                <c:pt idx="23">
                  <c:v>19</c:v>
                </c:pt>
                <c:pt idx="24">
                  <c:v>10</c:v>
                </c:pt>
                <c:pt idx="25">
                  <c:v>11</c:v>
                </c:pt>
                <c:pt idx="26">
                  <c:v>5</c:v>
                </c:pt>
                <c:pt idx="27">
                  <c:v>7</c:v>
                </c:pt>
                <c:pt idx="28">
                  <c:v>17</c:v>
                </c:pt>
                <c:pt idx="29">
                  <c:v>6</c:v>
                </c:pt>
                <c:pt idx="30">
                  <c:v>34</c:v>
                </c:pt>
                <c:pt idx="31">
                  <c:v>20</c:v>
                </c:pt>
                <c:pt idx="32">
                  <c:v>18</c:v>
                </c:pt>
                <c:pt idx="33">
                  <c:v>26</c:v>
                </c:pt>
                <c:pt idx="34">
                  <c:v>28</c:v>
                </c:pt>
                <c:pt idx="35">
                  <c:v>17</c:v>
                </c:pt>
                <c:pt idx="36">
                  <c:v>5</c:v>
                </c:pt>
                <c:pt idx="37">
                  <c:v>24</c:v>
                </c:pt>
                <c:pt idx="38">
                  <c:v>20</c:v>
                </c:pt>
                <c:pt idx="39">
                  <c:v>14</c:v>
                </c:pt>
                <c:pt idx="40">
                  <c:v>35</c:v>
                </c:pt>
                <c:pt idx="41">
                  <c:v>7</c:v>
                </c:pt>
                <c:pt idx="42">
                  <c:v>7</c:v>
                </c:pt>
                <c:pt idx="43">
                  <c:v>13</c:v>
                </c:pt>
                <c:pt idx="44">
                  <c:v>15</c:v>
                </c:pt>
                <c:pt idx="45">
                  <c:v>15</c:v>
                </c:pt>
                <c:pt idx="46">
                  <c:v>4</c:v>
                </c:pt>
                <c:pt idx="47">
                  <c:v>27</c:v>
                </c:pt>
                <c:pt idx="48">
                  <c:v>26</c:v>
                </c:pt>
                <c:pt idx="49">
                  <c:v>8</c:v>
                </c:pt>
                <c:pt idx="50">
                  <c:v>2</c:v>
                </c:pt>
                <c:pt idx="51">
                  <c:v>8</c:v>
                </c:pt>
                <c:pt idx="52">
                  <c:v>8</c:v>
                </c:pt>
                <c:pt idx="53">
                  <c:v>10</c:v>
                </c:pt>
                <c:pt idx="54">
                  <c:v>27</c:v>
                </c:pt>
                <c:pt idx="55">
                  <c:v>11</c:v>
                </c:pt>
                <c:pt idx="56">
                  <c:v>11</c:v>
                </c:pt>
                <c:pt idx="57">
                  <c:v>7</c:v>
                </c:pt>
                <c:pt idx="58">
                  <c:v>31</c:v>
                </c:pt>
                <c:pt idx="5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62-4858-8E25-D0E60BD561E6}"/>
            </c:ext>
          </c:extLst>
        </c:ser>
        <c:ser>
          <c:idx val="5"/>
          <c:order val="5"/>
          <c:tx>
            <c:strRef>
              <c:f>'customer-type stats strat'!$A$70</c:f>
              <c:strCache>
                <c:ptCount val="1"/>
                <c:pt idx="0">
                  <c:v>Sports and travel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strat'!$B$64:$BJ$64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strat'!$B$70:$BJ$70</c:f>
              <c:numCache>
                <c:formatCode>General</c:formatCode>
                <c:ptCount val="61"/>
                <c:pt idx="0">
                  <c:v>7</c:v>
                </c:pt>
                <c:pt idx="1">
                  <c:v>19</c:v>
                </c:pt>
                <c:pt idx="2">
                  <c:v>38</c:v>
                </c:pt>
                <c:pt idx="3">
                  <c:v>13</c:v>
                </c:pt>
                <c:pt idx="4">
                  <c:v>3</c:v>
                </c:pt>
                <c:pt idx="5">
                  <c:v>32</c:v>
                </c:pt>
                <c:pt idx="6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24</c:v>
                </c:pt>
                <c:pt idx="11">
                  <c:v>39</c:v>
                </c:pt>
                <c:pt idx="12">
                  <c:v>17</c:v>
                </c:pt>
                <c:pt idx="13">
                  <c:v>19</c:v>
                </c:pt>
                <c:pt idx="14">
                  <c:v>21</c:v>
                </c:pt>
                <c:pt idx="15">
                  <c:v>14</c:v>
                </c:pt>
                <c:pt idx="16">
                  <c:v>25</c:v>
                </c:pt>
                <c:pt idx="17">
                  <c:v>8</c:v>
                </c:pt>
                <c:pt idx="18">
                  <c:v>1</c:v>
                </c:pt>
                <c:pt idx="19">
                  <c:v>6</c:v>
                </c:pt>
                <c:pt idx="20">
                  <c:v>23</c:v>
                </c:pt>
                <c:pt idx="21">
                  <c:v>14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36</c:v>
                </c:pt>
                <c:pt idx="26">
                  <c:v>23</c:v>
                </c:pt>
                <c:pt idx="27">
                  <c:v>39</c:v>
                </c:pt>
                <c:pt idx="28">
                  <c:v>7</c:v>
                </c:pt>
                <c:pt idx="29">
                  <c:v>23</c:v>
                </c:pt>
                <c:pt idx="30">
                  <c:v>19</c:v>
                </c:pt>
                <c:pt idx="31">
                  <c:v>15</c:v>
                </c:pt>
                <c:pt idx="32">
                  <c:v>13</c:v>
                </c:pt>
                <c:pt idx="33">
                  <c:v>14</c:v>
                </c:pt>
                <c:pt idx="34">
                  <c:v>24</c:v>
                </c:pt>
                <c:pt idx="35">
                  <c:v>4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16</c:v>
                </c:pt>
                <c:pt idx="41">
                  <c:v>10</c:v>
                </c:pt>
                <c:pt idx="42">
                  <c:v>27</c:v>
                </c:pt>
                <c:pt idx="43">
                  <c:v>6</c:v>
                </c:pt>
                <c:pt idx="45">
                  <c:v>19</c:v>
                </c:pt>
                <c:pt idx="46">
                  <c:v>26</c:v>
                </c:pt>
                <c:pt idx="47">
                  <c:v>16</c:v>
                </c:pt>
                <c:pt idx="48">
                  <c:v>2</c:v>
                </c:pt>
                <c:pt idx="49">
                  <c:v>11</c:v>
                </c:pt>
                <c:pt idx="50">
                  <c:v>15</c:v>
                </c:pt>
                <c:pt idx="52">
                  <c:v>8</c:v>
                </c:pt>
                <c:pt idx="53">
                  <c:v>25</c:v>
                </c:pt>
                <c:pt idx="54">
                  <c:v>10</c:v>
                </c:pt>
                <c:pt idx="55">
                  <c:v>10</c:v>
                </c:pt>
                <c:pt idx="56">
                  <c:v>31</c:v>
                </c:pt>
                <c:pt idx="57">
                  <c:v>20</c:v>
                </c:pt>
                <c:pt idx="58">
                  <c:v>1</c:v>
                </c:pt>
                <c:pt idx="59">
                  <c:v>16</c:v>
                </c:pt>
                <c:pt idx="6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62-4858-8E25-D0E60BD56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333376"/>
        <c:axId val="1508333856"/>
      </c:scatterChart>
      <c:valAx>
        <c:axId val="15083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3856"/>
        <c:crosses val="autoZero"/>
        <c:crossBetween val="midCat"/>
      </c:valAx>
      <c:valAx>
        <c:axId val="15083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strat'!$A$92:$BI$92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strat'!$A$93:$BI$93</c:f>
              <c:numCache>
                <c:formatCode>General</c:formatCode>
                <c:ptCount val="61"/>
                <c:pt idx="0">
                  <c:v>55</c:v>
                </c:pt>
                <c:pt idx="1">
                  <c:v>75</c:v>
                </c:pt>
                <c:pt idx="2">
                  <c:v>150</c:v>
                </c:pt>
                <c:pt idx="3">
                  <c:v>100</c:v>
                </c:pt>
                <c:pt idx="4">
                  <c:v>97</c:v>
                </c:pt>
                <c:pt idx="5">
                  <c:v>105</c:v>
                </c:pt>
                <c:pt idx="6">
                  <c:v>43</c:v>
                </c:pt>
                <c:pt idx="7">
                  <c:v>53</c:v>
                </c:pt>
                <c:pt idx="8">
                  <c:v>75</c:v>
                </c:pt>
                <c:pt idx="9">
                  <c:v>92</c:v>
                </c:pt>
                <c:pt idx="10">
                  <c:v>126</c:v>
                </c:pt>
                <c:pt idx="11">
                  <c:v>129</c:v>
                </c:pt>
                <c:pt idx="12">
                  <c:v>82</c:v>
                </c:pt>
                <c:pt idx="13">
                  <c:v>61</c:v>
                </c:pt>
                <c:pt idx="14">
                  <c:v>91</c:v>
                </c:pt>
                <c:pt idx="15">
                  <c:v>105</c:v>
                </c:pt>
                <c:pt idx="16">
                  <c:v>103</c:v>
                </c:pt>
                <c:pt idx="17">
                  <c:v>94</c:v>
                </c:pt>
                <c:pt idx="18">
                  <c:v>64</c:v>
                </c:pt>
                <c:pt idx="19">
                  <c:v>91</c:v>
                </c:pt>
                <c:pt idx="20">
                  <c:v>154</c:v>
                </c:pt>
                <c:pt idx="21">
                  <c:v>58</c:v>
                </c:pt>
                <c:pt idx="22">
                  <c:v>126</c:v>
                </c:pt>
                <c:pt idx="23">
                  <c:v>75</c:v>
                </c:pt>
                <c:pt idx="24">
                  <c:v>66</c:v>
                </c:pt>
                <c:pt idx="25">
                  <c:v>101</c:v>
                </c:pt>
                <c:pt idx="26">
                  <c:v>136</c:v>
                </c:pt>
                <c:pt idx="27">
                  <c:v>94</c:v>
                </c:pt>
                <c:pt idx="28">
                  <c:v>67</c:v>
                </c:pt>
                <c:pt idx="29">
                  <c:v>68</c:v>
                </c:pt>
                <c:pt idx="30">
                  <c:v>113</c:v>
                </c:pt>
                <c:pt idx="31">
                  <c:v>88</c:v>
                </c:pt>
                <c:pt idx="32">
                  <c:v>85</c:v>
                </c:pt>
                <c:pt idx="33">
                  <c:v>111</c:v>
                </c:pt>
                <c:pt idx="34">
                  <c:v>99</c:v>
                </c:pt>
                <c:pt idx="35">
                  <c:v>71</c:v>
                </c:pt>
                <c:pt idx="36">
                  <c:v>126</c:v>
                </c:pt>
                <c:pt idx="37">
                  <c:v>90</c:v>
                </c:pt>
                <c:pt idx="38">
                  <c:v>78</c:v>
                </c:pt>
                <c:pt idx="39">
                  <c:v>75</c:v>
                </c:pt>
                <c:pt idx="40">
                  <c:v>127</c:v>
                </c:pt>
                <c:pt idx="41">
                  <c:v>80</c:v>
                </c:pt>
                <c:pt idx="42">
                  <c:v>79</c:v>
                </c:pt>
                <c:pt idx="43">
                  <c:v>58</c:v>
                </c:pt>
                <c:pt idx="44">
                  <c:v>103</c:v>
                </c:pt>
                <c:pt idx="45">
                  <c:v>94</c:v>
                </c:pt>
                <c:pt idx="46">
                  <c:v>98</c:v>
                </c:pt>
                <c:pt idx="47">
                  <c:v>126</c:v>
                </c:pt>
                <c:pt idx="48">
                  <c:v>86</c:v>
                </c:pt>
                <c:pt idx="49">
                  <c:v>109</c:v>
                </c:pt>
                <c:pt idx="50">
                  <c:v>79</c:v>
                </c:pt>
                <c:pt idx="51">
                  <c:v>71</c:v>
                </c:pt>
                <c:pt idx="52">
                  <c:v>82</c:v>
                </c:pt>
                <c:pt idx="53">
                  <c:v>89</c:v>
                </c:pt>
                <c:pt idx="54">
                  <c:v>72</c:v>
                </c:pt>
                <c:pt idx="55">
                  <c:v>106</c:v>
                </c:pt>
                <c:pt idx="56">
                  <c:v>99</c:v>
                </c:pt>
                <c:pt idx="57">
                  <c:v>65</c:v>
                </c:pt>
                <c:pt idx="58">
                  <c:v>83</c:v>
                </c:pt>
                <c:pt idx="59">
                  <c:v>94</c:v>
                </c:pt>
                <c:pt idx="60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F-481A-863F-882E93D4F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722144"/>
        <c:axId val="1385723584"/>
      </c:scatterChart>
      <c:valAx>
        <c:axId val="138572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5723584"/>
        <c:crosses val="autoZero"/>
        <c:crossBetween val="midCat"/>
      </c:valAx>
      <c:valAx>
        <c:axId val="13857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57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strat'!$A$114:$BI$114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strat'!$A$115:$BI$115</c:f>
              <c:numCache>
                <c:formatCode>General</c:formatCode>
                <c:ptCount val="61"/>
                <c:pt idx="0">
                  <c:v>189.83400000000003</c:v>
                </c:pt>
                <c:pt idx="1">
                  <c:v>170.9135</c:v>
                </c:pt>
                <c:pt idx="2">
                  <c:v>441.71</c:v>
                </c:pt>
                <c:pt idx="3">
                  <c:v>283.71949999999998</c:v>
                </c:pt>
                <c:pt idx="4">
                  <c:v>319.83649999999994</c:v>
                </c:pt>
                <c:pt idx="5">
                  <c:v>381.92500000000001</c:v>
                </c:pt>
                <c:pt idx="6">
                  <c:v>125.431</c:v>
                </c:pt>
                <c:pt idx="7">
                  <c:v>181.0675</c:v>
                </c:pt>
                <c:pt idx="8">
                  <c:v>211.90050000000005</c:v>
                </c:pt>
                <c:pt idx="9">
                  <c:v>261.10050000000001</c:v>
                </c:pt>
                <c:pt idx="10">
                  <c:v>304.41849999999999</c:v>
                </c:pt>
                <c:pt idx="11">
                  <c:v>347.96800000000007</c:v>
                </c:pt>
                <c:pt idx="12">
                  <c:v>270.54600000000005</c:v>
                </c:pt>
                <c:pt idx="13">
                  <c:v>205.0515</c:v>
                </c:pt>
                <c:pt idx="14">
                  <c:v>255.71450000000004</c:v>
                </c:pt>
                <c:pt idx="15">
                  <c:v>323.64799999999997</c:v>
                </c:pt>
                <c:pt idx="16">
                  <c:v>263.92700000000002</c:v>
                </c:pt>
                <c:pt idx="17">
                  <c:v>238.0385</c:v>
                </c:pt>
                <c:pt idx="18">
                  <c:v>138.78549999999998</c:v>
                </c:pt>
                <c:pt idx="19">
                  <c:v>193.04400000000004</c:v>
                </c:pt>
                <c:pt idx="20">
                  <c:v>440.61600000000004</c:v>
                </c:pt>
                <c:pt idx="21">
                  <c:v>154.71700000000001</c:v>
                </c:pt>
                <c:pt idx="22">
                  <c:v>357.75049999999993</c:v>
                </c:pt>
                <c:pt idx="23">
                  <c:v>207.83350000000004</c:v>
                </c:pt>
                <c:pt idx="24">
                  <c:v>198.84100000000001</c:v>
                </c:pt>
                <c:pt idx="25">
                  <c:v>289.21999999999997</c:v>
                </c:pt>
                <c:pt idx="26">
                  <c:v>407.63299999999998</c:v>
                </c:pt>
                <c:pt idx="27">
                  <c:v>265.11900000000003</c:v>
                </c:pt>
                <c:pt idx="28">
                  <c:v>148.82499999999999</c:v>
                </c:pt>
                <c:pt idx="29">
                  <c:v>193.62800000000001</c:v>
                </c:pt>
                <c:pt idx="30">
                  <c:v>243.291</c:v>
                </c:pt>
                <c:pt idx="31">
                  <c:v>200.55200000000002</c:v>
                </c:pt>
                <c:pt idx="32">
                  <c:v>264.53199999999998</c:v>
                </c:pt>
                <c:pt idx="33">
                  <c:v>332.60150000000004</c:v>
                </c:pt>
                <c:pt idx="34">
                  <c:v>297.21949999999998</c:v>
                </c:pt>
                <c:pt idx="35">
                  <c:v>225.20150000000001</c:v>
                </c:pt>
                <c:pt idx="36">
                  <c:v>364.95800000000003</c:v>
                </c:pt>
                <c:pt idx="37">
                  <c:v>237.65499999999997</c:v>
                </c:pt>
                <c:pt idx="38">
                  <c:v>180.10650000000001</c:v>
                </c:pt>
                <c:pt idx="39">
                  <c:v>195.74749999999995</c:v>
                </c:pt>
                <c:pt idx="40">
                  <c:v>358.26350000000002</c:v>
                </c:pt>
                <c:pt idx="41">
                  <c:v>191.06600000000003</c:v>
                </c:pt>
                <c:pt idx="42">
                  <c:v>183.25</c:v>
                </c:pt>
                <c:pt idx="43">
                  <c:v>152.28649999999999</c:v>
                </c:pt>
                <c:pt idx="44">
                  <c:v>289.69750000000005</c:v>
                </c:pt>
                <c:pt idx="45">
                  <c:v>274.5575</c:v>
                </c:pt>
                <c:pt idx="46">
                  <c:v>200.78799999999998</c:v>
                </c:pt>
                <c:pt idx="47">
                  <c:v>372.72549999999995</c:v>
                </c:pt>
                <c:pt idx="48">
                  <c:v>254.84450000000001</c:v>
                </c:pt>
                <c:pt idx="49">
                  <c:v>271.06849999999997</c:v>
                </c:pt>
                <c:pt idx="50">
                  <c:v>258.7235</c:v>
                </c:pt>
                <c:pt idx="51">
                  <c:v>210.27350000000001</c:v>
                </c:pt>
                <c:pt idx="52">
                  <c:v>264.33150000000006</c:v>
                </c:pt>
                <c:pt idx="53">
                  <c:v>262.17500000000001</c:v>
                </c:pt>
                <c:pt idx="54">
                  <c:v>182.74999999999997</c:v>
                </c:pt>
                <c:pt idx="55">
                  <c:v>299.61400000000009</c:v>
                </c:pt>
                <c:pt idx="56">
                  <c:v>266.298</c:v>
                </c:pt>
                <c:pt idx="57">
                  <c:v>158.68550000000002</c:v>
                </c:pt>
                <c:pt idx="58">
                  <c:v>236.99649999999997</c:v>
                </c:pt>
                <c:pt idx="59">
                  <c:v>277.28250000000003</c:v>
                </c:pt>
                <c:pt idx="60">
                  <c:v>99.064499999999995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D-47B1-9BA3-95B2634F3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336256"/>
        <c:axId val="1508336736"/>
      </c:scatterChart>
      <c:valAx>
        <c:axId val="150833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6736"/>
        <c:crosses val="autoZero"/>
        <c:crossBetween val="midCat"/>
      </c:valAx>
      <c:valAx>
        <c:axId val="15083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833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'overall stats'!$C$105</c:f>
              <c:strCache>
                <c:ptCount val="1"/>
                <c:pt idx="0">
                  <c:v>Cash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'overall stats'!$D$104:$BL$104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'overall stats'!$D$105:$BL$105</c:f>
              <c:numCache>
                <c:formatCode>General</c:formatCode>
                <c:ptCount val="61"/>
                <c:pt idx="0">
                  <c:v>35.413499999999999</c:v>
                </c:pt>
                <c:pt idx="1">
                  <c:v>74.106499999999997</c:v>
                </c:pt>
                <c:pt idx="2">
                  <c:v>166.69</c:v>
                </c:pt>
                <c:pt idx="3">
                  <c:v>37.149500000000003</c:v>
                </c:pt>
                <c:pt idx="4">
                  <c:v>45.150500000000001</c:v>
                </c:pt>
                <c:pt idx="5">
                  <c:v>143.60299999999998</c:v>
                </c:pt>
                <c:pt idx="6">
                  <c:v>37.405000000000001</c:v>
                </c:pt>
                <c:pt idx="7">
                  <c:v>42.978000000000009</c:v>
                </c:pt>
                <c:pt idx="8">
                  <c:v>75.599000000000004</c:v>
                </c:pt>
                <c:pt idx="9">
                  <c:v>33.448999999999998</c:v>
                </c:pt>
                <c:pt idx="10">
                  <c:v>115.93749999999999</c:v>
                </c:pt>
                <c:pt idx="11">
                  <c:v>118.9875</c:v>
                </c:pt>
                <c:pt idx="12">
                  <c:v>112.267</c:v>
                </c:pt>
                <c:pt idx="13">
                  <c:v>101.495</c:v>
                </c:pt>
                <c:pt idx="14">
                  <c:v>103.0325</c:v>
                </c:pt>
                <c:pt idx="15">
                  <c:v>159.06950000000001</c:v>
                </c:pt>
                <c:pt idx="16">
                  <c:v>49.260000000000005</c:v>
                </c:pt>
                <c:pt idx="17">
                  <c:v>142.26849999999999</c:v>
                </c:pt>
                <c:pt idx="18">
                  <c:v>79.829499999999996</c:v>
                </c:pt>
                <c:pt idx="19">
                  <c:v>39.616999999999997</c:v>
                </c:pt>
                <c:pt idx="20">
                  <c:v>128.4495</c:v>
                </c:pt>
                <c:pt idx="21">
                  <c:v>92.069500000000005</c:v>
                </c:pt>
                <c:pt idx="22">
                  <c:v>135.227</c:v>
                </c:pt>
                <c:pt idx="23">
                  <c:v>79.471499999999992</c:v>
                </c:pt>
                <c:pt idx="24">
                  <c:v>46.283999999999999</c:v>
                </c:pt>
                <c:pt idx="25">
                  <c:v>36.625500000000002</c:v>
                </c:pt>
                <c:pt idx="26">
                  <c:v>160.8545</c:v>
                </c:pt>
                <c:pt idx="27">
                  <c:v>152.21549999999999</c:v>
                </c:pt>
                <c:pt idx="28">
                  <c:v>90.66</c:v>
                </c:pt>
                <c:pt idx="29">
                  <c:v>56.4925</c:v>
                </c:pt>
                <c:pt idx="30">
                  <c:v>65.676500000000004</c:v>
                </c:pt>
                <c:pt idx="31">
                  <c:v>67.391999999999996</c:v>
                </c:pt>
                <c:pt idx="32">
                  <c:v>93.748500000000007</c:v>
                </c:pt>
                <c:pt idx="33">
                  <c:v>122.25749999999999</c:v>
                </c:pt>
                <c:pt idx="34">
                  <c:v>117.92000000000002</c:v>
                </c:pt>
                <c:pt idx="35">
                  <c:v>36.911999999999999</c:v>
                </c:pt>
                <c:pt idx="36">
                  <c:v>183.73650000000001</c:v>
                </c:pt>
                <c:pt idx="37">
                  <c:v>116.11949999999999</c:v>
                </c:pt>
                <c:pt idx="38">
                  <c:v>21.333500000000001</c:v>
                </c:pt>
                <c:pt idx="39">
                  <c:v>42.594999999999999</c:v>
                </c:pt>
                <c:pt idx="40">
                  <c:v>113.16850000000001</c:v>
                </c:pt>
                <c:pt idx="41">
                  <c:v>101.12650000000001</c:v>
                </c:pt>
                <c:pt idx="42">
                  <c:v>84.076000000000008</c:v>
                </c:pt>
                <c:pt idx="43">
                  <c:v>36.359000000000002</c:v>
                </c:pt>
                <c:pt idx="44">
                  <c:v>131.87</c:v>
                </c:pt>
                <c:pt idx="45">
                  <c:v>62.465000000000003</c:v>
                </c:pt>
                <c:pt idx="46">
                  <c:v>47.329500000000003</c:v>
                </c:pt>
                <c:pt idx="47">
                  <c:v>33.079499999999996</c:v>
                </c:pt>
                <c:pt idx="48">
                  <c:v>98.066999999999993</c:v>
                </c:pt>
                <c:pt idx="49">
                  <c:v>109.259</c:v>
                </c:pt>
                <c:pt idx="50">
                  <c:v>62.988</c:v>
                </c:pt>
                <c:pt idx="51">
                  <c:v>130.03199999999998</c:v>
                </c:pt>
                <c:pt idx="52">
                  <c:v>153.37900000000002</c:v>
                </c:pt>
                <c:pt idx="53">
                  <c:v>110.42</c:v>
                </c:pt>
                <c:pt idx="54">
                  <c:v>10.047499999999999</c:v>
                </c:pt>
                <c:pt idx="55">
                  <c:v>146.54050000000001</c:v>
                </c:pt>
                <c:pt idx="56">
                  <c:v>65.267499999999998</c:v>
                </c:pt>
                <c:pt idx="57">
                  <c:v>61.99</c:v>
                </c:pt>
                <c:pt idx="58">
                  <c:v>112.17449999999999</c:v>
                </c:pt>
                <c:pt idx="59">
                  <c:v>114.1825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75-49DF-BD52-346458BA6242}"/>
            </c:ext>
          </c:extLst>
        </c:ser>
        <c:ser>
          <c:idx val="1"/>
          <c:order val="1"/>
          <c:tx>
            <c:strRef>
              <c:f>'overall stats'!$C$106</c:f>
              <c:strCache>
                <c:ptCount val="1"/>
                <c:pt idx="0">
                  <c:v>Credit card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'overall stats'!$D$104:$BL$104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'overall stats'!$D$106:$BL$106</c:f>
              <c:numCache>
                <c:formatCode>General</c:formatCode>
                <c:ptCount val="61"/>
                <c:pt idx="0">
                  <c:v>75.843499999999992</c:v>
                </c:pt>
                <c:pt idx="1">
                  <c:v>10.361000000000001</c:v>
                </c:pt>
                <c:pt idx="2">
                  <c:v>208.89299999999997</c:v>
                </c:pt>
                <c:pt idx="3">
                  <c:v>117.9915</c:v>
                </c:pt>
                <c:pt idx="4">
                  <c:v>118.67749999999999</c:v>
                </c:pt>
                <c:pt idx="5">
                  <c:v>142.04700000000003</c:v>
                </c:pt>
                <c:pt idx="6">
                  <c:v>49.689499999999995</c:v>
                </c:pt>
                <c:pt idx="7">
                  <c:v>12.188499999999999</c:v>
                </c:pt>
                <c:pt idx="8">
                  <c:v>79.209000000000003</c:v>
                </c:pt>
                <c:pt idx="9">
                  <c:v>122.6065</c:v>
                </c:pt>
                <c:pt idx="10">
                  <c:v>86.917500000000004</c:v>
                </c:pt>
                <c:pt idx="11">
                  <c:v>45.21</c:v>
                </c:pt>
                <c:pt idx="12">
                  <c:v>95.10599999999998</c:v>
                </c:pt>
                <c:pt idx="13">
                  <c:v>22.475999999999999</c:v>
                </c:pt>
                <c:pt idx="14">
                  <c:v>73.865999999999985</c:v>
                </c:pt>
                <c:pt idx="15">
                  <c:v>102.75149999999999</c:v>
                </c:pt>
                <c:pt idx="16">
                  <c:v>84.78949999999999</c:v>
                </c:pt>
                <c:pt idx="17">
                  <c:v>9.0045000000000002</c:v>
                </c:pt>
                <c:pt idx="18">
                  <c:v>14.790000000000001</c:v>
                </c:pt>
                <c:pt idx="19">
                  <c:v>112.33399999999999</c:v>
                </c:pt>
                <c:pt idx="20">
                  <c:v>99.64500000000001</c:v>
                </c:pt>
                <c:pt idx="21">
                  <c:v>33.195499999999996</c:v>
                </c:pt>
                <c:pt idx="22">
                  <c:v>161.041</c:v>
                </c:pt>
                <c:pt idx="23">
                  <c:v>53.003</c:v>
                </c:pt>
                <c:pt idx="24">
                  <c:v>46.185000000000002</c:v>
                </c:pt>
                <c:pt idx="25">
                  <c:v>184.06300000000002</c:v>
                </c:pt>
                <c:pt idx="26">
                  <c:v>139.41649999999998</c:v>
                </c:pt>
                <c:pt idx="27">
                  <c:v>56.563999999999993</c:v>
                </c:pt>
                <c:pt idx="28">
                  <c:v>25.946000000000002</c:v>
                </c:pt>
                <c:pt idx="29">
                  <c:v>48.973000000000006</c:v>
                </c:pt>
                <c:pt idx="30">
                  <c:v>69.77600000000001</c:v>
                </c:pt>
                <c:pt idx="31">
                  <c:v>43.808999999999997</c:v>
                </c:pt>
                <c:pt idx="32">
                  <c:v>67.929999999999993</c:v>
                </c:pt>
                <c:pt idx="33">
                  <c:v>89.037499999999994</c:v>
                </c:pt>
                <c:pt idx="34">
                  <c:v>86.83250000000001</c:v>
                </c:pt>
                <c:pt idx="35">
                  <c:v>36.644000000000005</c:v>
                </c:pt>
                <c:pt idx="36">
                  <c:v>60.222499999999997</c:v>
                </c:pt>
                <c:pt idx="37">
                  <c:v>102.1095</c:v>
                </c:pt>
                <c:pt idx="38">
                  <c:v>84.206499999999991</c:v>
                </c:pt>
                <c:pt idx="39">
                  <c:v>35.424500000000002</c:v>
                </c:pt>
                <c:pt idx="40">
                  <c:v>104.661</c:v>
                </c:pt>
                <c:pt idx="41">
                  <c:v>53.513500000000001</c:v>
                </c:pt>
                <c:pt idx="42">
                  <c:v>29.341000000000001</c:v>
                </c:pt>
                <c:pt idx="43">
                  <c:v>84.123999999999995</c:v>
                </c:pt>
                <c:pt idx="44">
                  <c:v>100.066</c:v>
                </c:pt>
                <c:pt idx="45">
                  <c:v>80.033500000000004</c:v>
                </c:pt>
                <c:pt idx="46">
                  <c:v>137.39250000000001</c:v>
                </c:pt>
                <c:pt idx="47">
                  <c:v>191.79500000000002</c:v>
                </c:pt>
                <c:pt idx="48">
                  <c:v>100.3545</c:v>
                </c:pt>
                <c:pt idx="49">
                  <c:v>84.590999999999994</c:v>
                </c:pt>
                <c:pt idx="50">
                  <c:v>112.00149999999999</c:v>
                </c:pt>
                <c:pt idx="51">
                  <c:v>41.655000000000001</c:v>
                </c:pt>
                <c:pt idx="52">
                  <c:v>28.022000000000002</c:v>
                </c:pt>
                <c:pt idx="53">
                  <c:v>81.68249999999999</c:v>
                </c:pt>
                <c:pt idx="54">
                  <c:v>74.998499999999993</c:v>
                </c:pt>
                <c:pt idx="55">
                  <c:v>86.614000000000004</c:v>
                </c:pt>
                <c:pt idx="56">
                  <c:v>126.93400000000001</c:v>
                </c:pt>
                <c:pt idx="57">
                  <c:v>42.026000000000003</c:v>
                </c:pt>
                <c:pt idx="58">
                  <c:v>42.257000000000005</c:v>
                </c:pt>
                <c:pt idx="59">
                  <c:v>67.722499999999997</c:v>
                </c:pt>
                <c:pt idx="60">
                  <c:v>19.870999999999999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75-49DF-BD52-346458BA6242}"/>
            </c:ext>
          </c:extLst>
        </c:ser>
        <c:ser>
          <c:idx val="2"/>
          <c:order val="2"/>
          <c:tx>
            <c:strRef>
              <c:f>'overall stats'!$C$107</c:f>
              <c:strCache>
                <c:ptCount val="1"/>
                <c:pt idx="0">
                  <c:v>Ewallet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'overall stats'!$D$104:$BL$104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'overall stats'!$D$107:$BL$107</c:f>
              <c:numCache>
                <c:formatCode>General</c:formatCode>
                <c:ptCount val="61"/>
                <c:pt idx="0">
                  <c:v>78.576999999999998</c:v>
                </c:pt>
                <c:pt idx="1">
                  <c:v>86.446000000000012</c:v>
                </c:pt>
                <c:pt idx="2">
                  <c:v>66.12700000000001</c:v>
                </c:pt>
                <c:pt idx="3">
                  <c:v>128.57850000000002</c:v>
                </c:pt>
                <c:pt idx="4">
                  <c:v>156.0085</c:v>
                </c:pt>
                <c:pt idx="5">
                  <c:v>96.275000000000006</c:v>
                </c:pt>
                <c:pt idx="6">
                  <c:v>38.336500000000001</c:v>
                </c:pt>
                <c:pt idx="7">
                  <c:v>125.90099999999998</c:v>
                </c:pt>
                <c:pt idx="8">
                  <c:v>57.092500000000001</c:v>
                </c:pt>
                <c:pt idx="9">
                  <c:v>105.04500000000002</c:v>
                </c:pt>
                <c:pt idx="10">
                  <c:v>101.56349999999999</c:v>
                </c:pt>
                <c:pt idx="11">
                  <c:v>183.7705</c:v>
                </c:pt>
                <c:pt idx="12">
                  <c:v>63.173000000000002</c:v>
                </c:pt>
                <c:pt idx="13">
                  <c:v>81.080500000000001</c:v>
                </c:pt>
                <c:pt idx="14">
                  <c:v>78.816000000000003</c:v>
                </c:pt>
                <c:pt idx="15">
                  <c:v>61.827000000000005</c:v>
                </c:pt>
                <c:pt idx="16">
                  <c:v>129.8775</c:v>
                </c:pt>
                <c:pt idx="17">
                  <c:v>86.765500000000003</c:v>
                </c:pt>
                <c:pt idx="18">
                  <c:v>44.165999999999997</c:v>
                </c:pt>
                <c:pt idx="19">
                  <c:v>41.093000000000004</c:v>
                </c:pt>
                <c:pt idx="20">
                  <c:v>212.5215</c:v>
                </c:pt>
                <c:pt idx="21">
                  <c:v>29.452000000000002</c:v>
                </c:pt>
                <c:pt idx="22">
                  <c:v>61.482499999999995</c:v>
                </c:pt>
                <c:pt idx="23">
                  <c:v>75.359000000000009</c:v>
                </c:pt>
                <c:pt idx="24">
                  <c:v>106.37199999999999</c:v>
                </c:pt>
                <c:pt idx="25">
                  <c:v>68.531499999999994</c:v>
                </c:pt>
                <c:pt idx="26">
                  <c:v>107.36200000000001</c:v>
                </c:pt>
                <c:pt idx="27">
                  <c:v>56.339499999999994</c:v>
                </c:pt>
                <c:pt idx="28">
                  <c:v>32.219000000000001</c:v>
                </c:pt>
                <c:pt idx="29">
                  <c:v>88.162500000000009</c:v>
                </c:pt>
                <c:pt idx="30">
                  <c:v>107.83850000000001</c:v>
                </c:pt>
                <c:pt idx="31">
                  <c:v>89.350999999999999</c:v>
                </c:pt>
                <c:pt idx="32">
                  <c:v>102.85350000000001</c:v>
                </c:pt>
                <c:pt idx="33">
                  <c:v>121.3065</c:v>
                </c:pt>
                <c:pt idx="34">
                  <c:v>92.466999999999999</c:v>
                </c:pt>
                <c:pt idx="35">
                  <c:v>151.64550000000003</c:v>
                </c:pt>
                <c:pt idx="36">
                  <c:v>120.999</c:v>
                </c:pt>
                <c:pt idx="37">
                  <c:v>19.426000000000002</c:v>
                </c:pt>
                <c:pt idx="38">
                  <c:v>74.566500000000005</c:v>
                </c:pt>
                <c:pt idx="39">
                  <c:v>117.72799999999999</c:v>
                </c:pt>
                <c:pt idx="40">
                  <c:v>140.434</c:v>
                </c:pt>
                <c:pt idx="41">
                  <c:v>36.426000000000002</c:v>
                </c:pt>
                <c:pt idx="42">
                  <c:v>69.832999999999998</c:v>
                </c:pt>
                <c:pt idx="43">
                  <c:v>31.8035</c:v>
                </c:pt>
                <c:pt idx="44">
                  <c:v>57.761500000000005</c:v>
                </c:pt>
                <c:pt idx="45">
                  <c:v>132.059</c:v>
                </c:pt>
                <c:pt idx="46">
                  <c:v>16.066000000000003</c:v>
                </c:pt>
                <c:pt idx="47">
                  <c:v>147.851</c:v>
                </c:pt>
                <c:pt idx="48">
                  <c:v>56.423000000000002</c:v>
                </c:pt>
                <c:pt idx="49">
                  <c:v>77.218500000000006</c:v>
                </c:pt>
                <c:pt idx="50">
                  <c:v>83.733999999999995</c:v>
                </c:pt>
                <c:pt idx="51">
                  <c:v>38.586499999999994</c:v>
                </c:pt>
                <c:pt idx="52">
                  <c:v>82.930500000000009</c:v>
                </c:pt>
                <c:pt idx="53">
                  <c:v>70.072500000000019</c:v>
                </c:pt>
                <c:pt idx="54">
                  <c:v>97.704000000000008</c:v>
                </c:pt>
                <c:pt idx="55">
                  <c:v>66.459499999999991</c:v>
                </c:pt>
                <c:pt idx="56">
                  <c:v>74.096500000000006</c:v>
                </c:pt>
                <c:pt idx="57">
                  <c:v>54.669499999999999</c:v>
                </c:pt>
                <c:pt idx="58">
                  <c:v>82.564999999999998</c:v>
                </c:pt>
                <c:pt idx="59">
                  <c:v>95.377499999999998</c:v>
                </c:pt>
                <c:pt idx="60">
                  <c:v>79.1935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75-49DF-BD52-346458BA6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712064"/>
        <c:axId val="1385735584"/>
      </c:scatterChart>
      <c:valAx>
        <c:axId val="13857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5735584"/>
        <c:crosses val="autoZero"/>
        <c:crossBetween val="midCat"/>
      </c:valAx>
      <c:valAx>
        <c:axId val="138573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571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'customer-type stats strat'!$A$165</c:f>
              <c:strCache>
                <c:ptCount val="1"/>
                <c:pt idx="0">
                  <c:v>Count of Gross income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'customer-type stats strat'!$B$164:$BJ$164</c:f>
              <c:numCache>
                <c:formatCode>General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5.5</c:v>
                </c:pt>
                <c:pt idx="16">
                  <c:v>5.6</c:v>
                </c:pt>
                <c:pt idx="17">
                  <c:v>5.7</c:v>
                </c:pt>
                <c:pt idx="18">
                  <c:v>5.8</c:v>
                </c:pt>
                <c:pt idx="19">
                  <c:v>5.9</c:v>
                </c:pt>
                <c:pt idx="20">
                  <c:v>6</c:v>
                </c:pt>
                <c:pt idx="21">
                  <c:v>6.1</c:v>
                </c:pt>
                <c:pt idx="22">
                  <c:v>6.2</c:v>
                </c:pt>
                <c:pt idx="23">
                  <c:v>6.3</c:v>
                </c:pt>
                <c:pt idx="24">
                  <c:v>6.4</c:v>
                </c:pt>
                <c:pt idx="25">
                  <c:v>6.5</c:v>
                </c:pt>
                <c:pt idx="26">
                  <c:v>6.6</c:v>
                </c:pt>
                <c:pt idx="27">
                  <c:v>6.7</c:v>
                </c:pt>
                <c:pt idx="28">
                  <c:v>6.8</c:v>
                </c:pt>
                <c:pt idx="29">
                  <c:v>6.9</c:v>
                </c:pt>
                <c:pt idx="30">
                  <c:v>7</c:v>
                </c:pt>
                <c:pt idx="31">
                  <c:v>7.1</c:v>
                </c:pt>
                <c:pt idx="32">
                  <c:v>7.2</c:v>
                </c:pt>
                <c:pt idx="33">
                  <c:v>7.3</c:v>
                </c:pt>
                <c:pt idx="34">
                  <c:v>7.4</c:v>
                </c:pt>
                <c:pt idx="35">
                  <c:v>7.5</c:v>
                </c:pt>
                <c:pt idx="36">
                  <c:v>7.6</c:v>
                </c:pt>
                <c:pt idx="37">
                  <c:v>7.7</c:v>
                </c:pt>
                <c:pt idx="38">
                  <c:v>7.8</c:v>
                </c:pt>
                <c:pt idx="39">
                  <c:v>7.9</c:v>
                </c:pt>
                <c:pt idx="40">
                  <c:v>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'customer-type stats strat'!$B$165:$BJ$165</c:f>
              <c:numCache>
                <c:formatCode>General</c:formatCode>
                <c:ptCount val="61"/>
                <c:pt idx="0">
                  <c:v>11</c:v>
                </c:pt>
                <c:pt idx="1">
                  <c:v>17</c:v>
                </c:pt>
                <c:pt idx="2">
                  <c:v>22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8</c:v>
                </c:pt>
                <c:pt idx="7">
                  <c:v>12</c:v>
                </c:pt>
                <c:pt idx="8">
                  <c:v>13</c:v>
                </c:pt>
                <c:pt idx="9">
                  <c:v>18</c:v>
                </c:pt>
                <c:pt idx="10">
                  <c:v>21</c:v>
                </c:pt>
                <c:pt idx="11">
                  <c:v>21</c:v>
                </c:pt>
                <c:pt idx="12">
                  <c:v>15</c:v>
                </c:pt>
                <c:pt idx="13">
                  <c:v>11</c:v>
                </c:pt>
                <c:pt idx="14">
                  <c:v>14</c:v>
                </c:pt>
                <c:pt idx="15">
                  <c:v>19</c:v>
                </c:pt>
                <c:pt idx="16">
                  <c:v>16</c:v>
                </c:pt>
                <c:pt idx="17">
                  <c:v>14</c:v>
                </c:pt>
                <c:pt idx="18">
                  <c:v>14</c:v>
                </c:pt>
                <c:pt idx="19">
                  <c:v>17</c:v>
                </c:pt>
                <c:pt idx="20">
                  <c:v>26</c:v>
                </c:pt>
                <c:pt idx="21">
                  <c:v>14</c:v>
                </c:pt>
                <c:pt idx="22">
                  <c:v>21</c:v>
                </c:pt>
                <c:pt idx="23">
                  <c:v>15</c:v>
                </c:pt>
                <c:pt idx="24">
                  <c:v>16</c:v>
                </c:pt>
                <c:pt idx="25">
                  <c:v>21</c:v>
                </c:pt>
                <c:pt idx="26">
                  <c:v>24</c:v>
                </c:pt>
                <c:pt idx="27">
                  <c:v>19</c:v>
                </c:pt>
                <c:pt idx="28">
                  <c:v>13</c:v>
                </c:pt>
                <c:pt idx="29">
                  <c:v>15</c:v>
                </c:pt>
                <c:pt idx="30">
                  <c:v>20</c:v>
                </c:pt>
                <c:pt idx="31">
                  <c:v>16</c:v>
                </c:pt>
                <c:pt idx="32">
                  <c:v>18</c:v>
                </c:pt>
                <c:pt idx="33">
                  <c:v>18</c:v>
                </c:pt>
                <c:pt idx="34">
                  <c:v>16</c:v>
                </c:pt>
                <c:pt idx="35">
                  <c:v>13</c:v>
                </c:pt>
                <c:pt idx="36">
                  <c:v>20</c:v>
                </c:pt>
                <c:pt idx="37">
                  <c:v>18</c:v>
                </c:pt>
                <c:pt idx="38">
                  <c:v>15</c:v>
                </c:pt>
                <c:pt idx="39">
                  <c:v>18</c:v>
                </c:pt>
                <c:pt idx="40">
                  <c:v>21</c:v>
                </c:pt>
                <c:pt idx="41">
                  <c:v>13</c:v>
                </c:pt>
                <c:pt idx="42">
                  <c:v>14</c:v>
                </c:pt>
                <c:pt idx="43">
                  <c:v>11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20</c:v>
                </c:pt>
                <c:pt idx="48">
                  <c:v>14</c:v>
                </c:pt>
                <c:pt idx="49">
                  <c:v>16</c:v>
                </c:pt>
                <c:pt idx="50">
                  <c:v>15</c:v>
                </c:pt>
                <c:pt idx="51">
                  <c:v>14</c:v>
                </c:pt>
                <c:pt idx="52">
                  <c:v>16</c:v>
                </c:pt>
                <c:pt idx="53">
                  <c:v>16</c:v>
                </c:pt>
                <c:pt idx="54">
                  <c:v>12</c:v>
                </c:pt>
                <c:pt idx="55">
                  <c:v>22</c:v>
                </c:pt>
                <c:pt idx="56">
                  <c:v>17</c:v>
                </c:pt>
                <c:pt idx="57">
                  <c:v>14</c:v>
                </c:pt>
                <c:pt idx="58">
                  <c:v>19</c:v>
                </c:pt>
                <c:pt idx="59">
                  <c:v>16</c:v>
                </c:pt>
                <c:pt idx="6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8-44D4-81F4-B45C9B47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589920"/>
        <c:axId val="1673587520"/>
      </c:scatterChart>
      <c:valAx>
        <c:axId val="167358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587520"/>
        <c:crosses val="autoZero"/>
        <c:crossBetween val="midCat"/>
      </c:valAx>
      <c:valAx>
        <c:axId val="16735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58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strat'!$BN$1:$BN$2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strat'!$BM$3:$BM$5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'customer-type stats strat'!$BN$3:$BN$5</c:f>
              <c:numCache>
                <c:formatCode>General</c:formatCode>
                <c:ptCount val="2"/>
                <c:pt idx="0">
                  <c:v>168</c:v>
                </c:pt>
                <c:pt idx="1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6-46F2-A865-52B6231157BC}"/>
            </c:ext>
          </c:extLst>
        </c:ser>
        <c:ser>
          <c:idx val="1"/>
          <c:order val="1"/>
          <c:tx>
            <c:strRef>
              <c:f>'customer-type stats strat'!$BO$1:$BO$2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strat'!$BM$3:$BM$5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'customer-type stats strat'!$BO$3:$BO$5</c:f>
              <c:numCache>
                <c:formatCode>General</c:formatCode>
                <c:ptCount val="2"/>
                <c:pt idx="0">
                  <c:v>168</c:v>
                </c:pt>
                <c:pt idx="1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6-46F2-A865-52B6231157BC}"/>
            </c:ext>
          </c:extLst>
        </c:ser>
        <c:ser>
          <c:idx val="2"/>
          <c:order val="2"/>
          <c:tx>
            <c:strRef>
              <c:f>'customer-type stats strat'!$BP$1:$BP$2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strat'!$BM$3:$BM$5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'customer-type stats strat'!$BP$3:$BP$5</c:f>
              <c:numCache>
                <c:formatCode>General</c:formatCode>
                <c:ptCount val="2"/>
                <c:pt idx="0">
                  <c:v>165</c:v>
                </c:pt>
                <c:pt idx="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6-46F2-A865-52B623115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3590880"/>
        <c:axId val="1673603840"/>
      </c:barChart>
      <c:catAx>
        <c:axId val="16735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603840"/>
        <c:crosses val="autoZero"/>
        <c:auto val="1"/>
        <c:lblAlgn val="ctr"/>
        <c:lblOffset val="100"/>
        <c:noMultiLvlLbl val="0"/>
      </c:catAx>
      <c:valAx>
        <c:axId val="16736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5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strat'!$BN$27:$BN$28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strat'!$BM$29:$BM$31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'customer-type stats strat'!$BN$29:$BN$31</c:f>
              <c:numCache>
                <c:formatCode>General</c:formatCode>
                <c:ptCount val="2"/>
                <c:pt idx="0">
                  <c:v>168</c:v>
                </c:pt>
                <c:pt idx="1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E-4CE3-8777-D4041B2EF892}"/>
            </c:ext>
          </c:extLst>
        </c:ser>
        <c:ser>
          <c:idx val="1"/>
          <c:order val="1"/>
          <c:tx>
            <c:strRef>
              <c:f>'customer-type stats strat'!$BO$27:$BO$28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strat'!$BM$29:$BM$31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'customer-type stats strat'!$BO$29:$BO$31</c:f>
              <c:numCache>
                <c:formatCode>General</c:formatCode>
                <c:ptCount val="2"/>
                <c:pt idx="0">
                  <c:v>159</c:v>
                </c:pt>
                <c:pt idx="1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E-4CE3-8777-D4041B2EF892}"/>
            </c:ext>
          </c:extLst>
        </c:ser>
        <c:ser>
          <c:idx val="2"/>
          <c:order val="2"/>
          <c:tx>
            <c:strRef>
              <c:f>'customer-type stats strat'!$BP$27:$BP$28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strat'!$BM$29:$BM$31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'customer-type stats strat'!$BP$29:$BP$31</c:f>
              <c:numCache>
                <c:formatCode>General</c:formatCode>
                <c:ptCount val="2"/>
                <c:pt idx="0">
                  <c:v>174</c:v>
                </c:pt>
                <c:pt idx="1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6E-4CE3-8777-D4041B2EF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3610560"/>
        <c:axId val="1673585600"/>
      </c:barChart>
      <c:catAx>
        <c:axId val="16736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585600"/>
        <c:crosses val="autoZero"/>
        <c:auto val="1"/>
        <c:lblAlgn val="ctr"/>
        <c:lblOffset val="100"/>
        <c:noMultiLvlLbl val="0"/>
      </c:catAx>
      <c:valAx>
        <c:axId val="167358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736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strat'!$BN$54:$BN$55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strat'!$BM$56:$BM$62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'customer-type stats strat'!$BN$56:$BN$62</c:f>
              <c:numCache>
                <c:formatCode>General</c:formatCode>
                <c:ptCount val="6"/>
                <c:pt idx="0">
                  <c:v>288</c:v>
                </c:pt>
                <c:pt idx="1">
                  <c:v>306</c:v>
                </c:pt>
                <c:pt idx="2">
                  <c:v>365</c:v>
                </c:pt>
                <c:pt idx="3">
                  <c:v>319</c:v>
                </c:pt>
                <c:pt idx="4">
                  <c:v>273</c:v>
                </c:pt>
                <c:pt idx="5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B-4DDE-9692-497BC8C00D2C}"/>
            </c:ext>
          </c:extLst>
        </c:ser>
        <c:ser>
          <c:idx val="1"/>
          <c:order val="1"/>
          <c:tx>
            <c:strRef>
              <c:f>'customer-type stats strat'!$BO$54:$BO$55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strat'!$BM$56:$BM$62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'customer-type stats strat'!$BO$56:$BO$62</c:f>
              <c:numCache>
                <c:formatCode>General</c:formatCode>
                <c:ptCount val="6"/>
                <c:pt idx="0">
                  <c:v>338</c:v>
                </c:pt>
                <c:pt idx="1">
                  <c:v>259</c:v>
                </c:pt>
                <c:pt idx="2">
                  <c:v>300</c:v>
                </c:pt>
                <c:pt idx="3">
                  <c:v>277</c:v>
                </c:pt>
                <c:pt idx="4">
                  <c:v>320</c:v>
                </c:pt>
                <c:pt idx="5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B-4DDE-9692-497BC8C00D2C}"/>
            </c:ext>
          </c:extLst>
        </c:ser>
        <c:ser>
          <c:idx val="2"/>
          <c:order val="2"/>
          <c:tx>
            <c:strRef>
              <c:f>'customer-type stats strat'!$BP$54:$BP$55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strat'!$BM$56:$BM$62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'customer-type stats strat'!$BP$56:$BP$62</c:f>
              <c:numCache>
                <c:formatCode>General</c:formatCode>
                <c:ptCount val="6"/>
                <c:pt idx="0">
                  <c:v>345</c:v>
                </c:pt>
                <c:pt idx="1">
                  <c:v>337</c:v>
                </c:pt>
                <c:pt idx="2">
                  <c:v>287</c:v>
                </c:pt>
                <c:pt idx="3">
                  <c:v>258</c:v>
                </c:pt>
                <c:pt idx="4">
                  <c:v>318</c:v>
                </c:pt>
                <c:pt idx="5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2B-4DDE-9692-497BC8C00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5419375"/>
        <c:axId val="2035399215"/>
      </c:barChart>
      <c:catAx>
        <c:axId val="203541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5399215"/>
        <c:crosses val="autoZero"/>
        <c:auto val="1"/>
        <c:lblAlgn val="ctr"/>
        <c:lblOffset val="100"/>
        <c:noMultiLvlLbl val="0"/>
      </c:catAx>
      <c:valAx>
        <c:axId val="20353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3541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'customer-type stats strat'!$BN$88:$BN$89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'customer-type stats strat'!$BM$90:$BM$93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'customer-type stats strat'!$BN$90:$BN$93</c:f>
              <c:numCache>
                <c:formatCode>General</c:formatCode>
                <c:ptCount val="3"/>
                <c:pt idx="0">
                  <c:v>631</c:v>
                </c:pt>
                <c:pt idx="1">
                  <c:v>640</c:v>
                </c:pt>
                <c:pt idx="2">
                  <c:v>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D-4CDD-9E58-A33FEEEE03B7}"/>
            </c:ext>
          </c:extLst>
        </c:ser>
        <c:ser>
          <c:idx val="1"/>
          <c:order val="1"/>
          <c:tx>
            <c:strRef>
              <c:f>'customer-type stats strat'!$BO$88:$BO$89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'customer-type stats strat'!$BM$90:$BM$93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'customer-type stats strat'!$BO$90:$BO$93</c:f>
              <c:numCache>
                <c:formatCode>General</c:formatCode>
                <c:ptCount val="3"/>
                <c:pt idx="0">
                  <c:v>679</c:v>
                </c:pt>
                <c:pt idx="1">
                  <c:v>489</c:v>
                </c:pt>
                <c:pt idx="2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D-4CDD-9E58-A33FEEEE03B7}"/>
            </c:ext>
          </c:extLst>
        </c:ser>
        <c:ser>
          <c:idx val="2"/>
          <c:order val="2"/>
          <c:tx>
            <c:strRef>
              <c:f>'customer-type stats strat'!$BP$88:$BP$89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'customer-type stats strat'!$BM$90:$BM$93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'customer-type stats strat'!$BP$90:$BP$93</c:f>
              <c:numCache>
                <c:formatCode>General</c:formatCode>
                <c:ptCount val="3"/>
                <c:pt idx="0">
                  <c:v>655</c:v>
                </c:pt>
                <c:pt idx="1">
                  <c:v>525</c:v>
                </c:pt>
                <c:pt idx="2">
                  <c:v>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D-4CDD-9E58-A33FEEEE0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508959"/>
        <c:axId val="1218516639"/>
      </c:lineChart>
      <c:catAx>
        <c:axId val="121850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8516639"/>
        <c:crosses val="autoZero"/>
        <c:auto val="1"/>
        <c:lblAlgn val="ctr"/>
        <c:lblOffset val="100"/>
        <c:noMultiLvlLbl val="0"/>
      </c:catAx>
      <c:valAx>
        <c:axId val="12185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850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strat'!$BN$114:$BN$115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strat'!$BM$116:$BM$119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'customer-type stats strat'!$BN$116:$BN$119</c:f>
              <c:numCache>
                <c:formatCode>General</c:formatCode>
                <c:ptCount val="3"/>
                <c:pt idx="0">
                  <c:v>98</c:v>
                </c:pt>
                <c:pt idx="1">
                  <c:v>119</c:v>
                </c:pt>
                <c:pt idx="2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4-4042-8A38-846B0E8DAFEC}"/>
            </c:ext>
          </c:extLst>
        </c:ser>
        <c:ser>
          <c:idx val="1"/>
          <c:order val="1"/>
          <c:tx>
            <c:strRef>
              <c:f>'customer-type stats strat'!$BO$114:$BO$115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strat'!$BM$116:$BM$119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'customer-type stats strat'!$BO$116:$BO$119</c:f>
              <c:numCache>
                <c:formatCode>General</c:formatCode>
                <c:ptCount val="3"/>
                <c:pt idx="0">
                  <c:v>112</c:v>
                </c:pt>
                <c:pt idx="1">
                  <c:v>97</c:v>
                </c:pt>
                <c:pt idx="2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4-4042-8A38-846B0E8DAFEC}"/>
            </c:ext>
          </c:extLst>
        </c:ser>
        <c:ser>
          <c:idx val="2"/>
          <c:order val="2"/>
          <c:tx>
            <c:strRef>
              <c:f>'customer-type stats strat'!$BP$114:$BP$115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strat'!$BM$116:$BM$119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'customer-type stats strat'!$BP$116:$BP$119</c:f>
              <c:numCache>
                <c:formatCode>General</c:formatCode>
                <c:ptCount val="3"/>
                <c:pt idx="0">
                  <c:v>122</c:v>
                </c:pt>
                <c:pt idx="1">
                  <c:v>112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04-4042-8A38-846B0E8DA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8747247"/>
        <c:axId val="838747727"/>
      </c:barChart>
      <c:catAx>
        <c:axId val="83874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8747727"/>
        <c:crosses val="autoZero"/>
        <c:auto val="1"/>
        <c:lblAlgn val="ctr"/>
        <c:lblOffset val="100"/>
        <c:noMultiLvlLbl val="0"/>
      </c:catAx>
      <c:valAx>
        <c:axId val="83874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874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strat'!$BN$139:$BN$140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strat'!$BM$141:$BM$144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'customer-type stats strat'!$BN$141:$BN$144</c:f>
              <c:numCache>
                <c:formatCode>General</c:formatCode>
                <c:ptCount val="3"/>
                <c:pt idx="0">
                  <c:v>109</c:v>
                </c:pt>
                <c:pt idx="1">
                  <c:v>112</c:v>
                </c:pt>
                <c:pt idx="2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B-4709-9DDE-AD6D1F3CA377}"/>
            </c:ext>
          </c:extLst>
        </c:ser>
        <c:ser>
          <c:idx val="1"/>
          <c:order val="1"/>
          <c:tx>
            <c:strRef>
              <c:f>'customer-type stats strat'!$BO$139:$BO$140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strat'!$BM$141:$BM$144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'customer-type stats strat'!$BO$141:$BO$144</c:f>
              <c:numCache>
                <c:formatCode>General</c:formatCode>
                <c:ptCount val="3"/>
                <c:pt idx="0">
                  <c:v>106</c:v>
                </c:pt>
                <c:pt idx="1">
                  <c:v>100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B-4709-9DDE-AD6D1F3CA377}"/>
            </c:ext>
          </c:extLst>
        </c:ser>
        <c:ser>
          <c:idx val="2"/>
          <c:order val="2"/>
          <c:tx>
            <c:strRef>
              <c:f>'customer-type stats strat'!$BP$139:$BP$140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strat'!$BM$141:$BM$144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'customer-type stats strat'!$BP$141:$BP$144</c:f>
              <c:numCache>
                <c:formatCode>General</c:formatCode>
                <c:ptCount val="3"/>
                <c:pt idx="0">
                  <c:v>129</c:v>
                </c:pt>
                <c:pt idx="1">
                  <c:v>99</c:v>
                </c:pt>
                <c:pt idx="2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B-4709-9DDE-AD6D1F3CA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8697327"/>
        <c:axId val="838704527"/>
      </c:barChart>
      <c:catAx>
        <c:axId val="83869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8704527"/>
        <c:crosses val="autoZero"/>
        <c:auto val="1"/>
        <c:lblAlgn val="ctr"/>
        <c:lblOffset val="100"/>
        <c:noMultiLvlLbl val="0"/>
      </c:catAx>
      <c:valAx>
        <c:axId val="83870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869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strat'!$BN$162:$BN$163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strat'!$BM$164:$BM$171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'customer-type stats strat'!$BN$164:$BN$171</c:f>
              <c:numCache>
                <c:formatCode>General</c:formatCode>
                <c:ptCount val="7"/>
                <c:pt idx="0">
                  <c:v>290</c:v>
                </c:pt>
                <c:pt idx="1">
                  <c:v>232</c:v>
                </c:pt>
                <c:pt idx="2">
                  <c:v>335</c:v>
                </c:pt>
                <c:pt idx="3">
                  <c:v>205</c:v>
                </c:pt>
                <c:pt idx="4">
                  <c:v>208</c:v>
                </c:pt>
                <c:pt idx="5">
                  <c:v>252</c:v>
                </c:pt>
                <c:pt idx="6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8-404F-B645-6355CBB419E4}"/>
            </c:ext>
          </c:extLst>
        </c:ser>
        <c:ser>
          <c:idx val="1"/>
          <c:order val="1"/>
          <c:tx>
            <c:strRef>
              <c:f>'customer-type stats strat'!$BO$162:$BO$163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strat'!$BM$164:$BM$171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'customer-type stats strat'!$BO$164:$BO$171</c:f>
              <c:numCache>
                <c:formatCode>General</c:formatCode>
                <c:ptCount val="7"/>
                <c:pt idx="0">
                  <c:v>258</c:v>
                </c:pt>
                <c:pt idx="1">
                  <c:v>179</c:v>
                </c:pt>
                <c:pt idx="2">
                  <c:v>261</c:v>
                </c:pt>
                <c:pt idx="3">
                  <c:v>336</c:v>
                </c:pt>
                <c:pt idx="4">
                  <c:v>253</c:v>
                </c:pt>
                <c:pt idx="5">
                  <c:v>223</c:v>
                </c:pt>
                <c:pt idx="6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8-404F-B645-6355CBB419E4}"/>
            </c:ext>
          </c:extLst>
        </c:ser>
        <c:ser>
          <c:idx val="2"/>
          <c:order val="2"/>
          <c:tx>
            <c:strRef>
              <c:f>'customer-type stats strat'!$BP$162:$BP$163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strat'!$BM$164:$BM$171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'customer-type stats strat'!$BP$164:$BP$171</c:f>
              <c:numCache>
                <c:formatCode>General</c:formatCode>
                <c:ptCount val="7"/>
                <c:pt idx="0">
                  <c:v>230</c:v>
                </c:pt>
                <c:pt idx="1">
                  <c:v>227</c:v>
                </c:pt>
                <c:pt idx="2">
                  <c:v>266</c:v>
                </c:pt>
                <c:pt idx="3">
                  <c:v>259</c:v>
                </c:pt>
                <c:pt idx="4">
                  <c:v>294</c:v>
                </c:pt>
                <c:pt idx="5">
                  <c:v>283</c:v>
                </c:pt>
                <c:pt idx="6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8-404F-B645-6355CBB41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6967903"/>
        <c:axId val="336989983"/>
      </c:barChart>
      <c:catAx>
        <c:axId val="33696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6989983"/>
        <c:crosses val="autoZero"/>
        <c:auto val="1"/>
        <c:lblAlgn val="ctr"/>
        <c:lblOffset val="100"/>
        <c:noMultiLvlLbl val="0"/>
      </c:catAx>
      <c:valAx>
        <c:axId val="3369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696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[supermarket_sales_transformed.xlsx]customer-type stats strat!PivotTable12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'customer-type stats strat'!$BN$179:$BN$180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'customer-type stats strat'!$BM$181:$BM$184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'customer-type stats strat'!$BN$181:$BN$184</c:f>
              <c:numCache>
                <c:formatCode>General</c:formatCode>
                <c:ptCount val="3"/>
                <c:pt idx="0">
                  <c:v>956</c:v>
                </c:pt>
                <c:pt idx="1">
                  <c:v>554</c:v>
                </c:pt>
                <c:pt idx="2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F-4DA4-B582-3157048B35FB}"/>
            </c:ext>
          </c:extLst>
        </c:ser>
        <c:ser>
          <c:idx val="1"/>
          <c:order val="1"/>
          <c:tx>
            <c:strRef>
              <c:f>'customer-type stats strat'!$BO$179:$BO$180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'customer-type stats strat'!$BM$181:$BM$184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'customer-type stats strat'!$BO$181:$BO$184</c:f>
              <c:numCache>
                <c:formatCode>General</c:formatCode>
                <c:ptCount val="3"/>
                <c:pt idx="0">
                  <c:v>952</c:v>
                </c:pt>
                <c:pt idx="1">
                  <c:v>487</c:v>
                </c:pt>
                <c:pt idx="2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F-4DA4-B582-3157048B35FB}"/>
            </c:ext>
          </c:extLst>
        </c:ser>
        <c:ser>
          <c:idx val="2"/>
          <c:order val="2"/>
          <c:tx>
            <c:strRef>
              <c:f>'customer-type stats strat'!$BP$179:$BP$180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'customer-type stats strat'!$BM$181:$BM$184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'customer-type stats strat'!$BP$181:$BP$184</c:f>
              <c:numCache>
                <c:formatCode>General</c:formatCode>
                <c:ptCount val="3"/>
                <c:pt idx="0">
                  <c:v>1038</c:v>
                </c:pt>
                <c:pt idx="1">
                  <c:v>485</c:v>
                </c:pt>
                <c:pt idx="2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F-4DA4-B582-3157048B3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0040463"/>
        <c:axId val="910032783"/>
      </c:barChart>
      <c:catAx>
        <c:axId val="9100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0032783"/>
        <c:crosses val="autoZero"/>
        <c:auto val="1"/>
        <c:lblAlgn val="ctr"/>
        <c:lblOffset val="100"/>
        <c:noMultiLvlLbl val="0"/>
      </c:catAx>
      <c:valAx>
        <c:axId val="9100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004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2.xml"/><Relationship Id="rId13" Type="http://schemas.openxmlformats.org/officeDocument/2006/relationships/chart" Target="../charts/chart47.xml"/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12" Type="http://schemas.openxmlformats.org/officeDocument/2006/relationships/chart" Target="../charts/chart46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11" Type="http://schemas.openxmlformats.org/officeDocument/2006/relationships/chart" Target="../charts/chart45.xml"/><Relationship Id="rId5" Type="http://schemas.openxmlformats.org/officeDocument/2006/relationships/chart" Target="../charts/chart39.xml"/><Relationship Id="rId15" Type="http://schemas.openxmlformats.org/officeDocument/2006/relationships/chart" Target="../charts/chart49.xml"/><Relationship Id="rId10" Type="http://schemas.openxmlformats.org/officeDocument/2006/relationships/chart" Target="../charts/chart44.xml"/><Relationship Id="rId4" Type="http://schemas.openxmlformats.org/officeDocument/2006/relationships/chart" Target="../charts/chart38.xml"/><Relationship Id="rId9" Type="http://schemas.openxmlformats.org/officeDocument/2006/relationships/chart" Target="../charts/chart43.xml"/><Relationship Id="rId1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10548</xdr:colOff>
      <xdr:row>0</xdr:row>
      <xdr:rowOff>0</xdr:rowOff>
    </xdr:from>
    <xdr:to>
      <xdr:col>12</xdr:col>
      <xdr:colOff>302943</xdr:colOff>
      <xdr:row>14</xdr:row>
      <xdr:rowOff>138223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45B067-CA31-2C94-5D13-A7994E70A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9070</xdr:colOff>
      <xdr:row>0</xdr:row>
      <xdr:rowOff>0</xdr:rowOff>
    </xdr:from>
    <xdr:to>
      <xdr:col>22</xdr:col>
      <xdr:colOff>326570</xdr:colOff>
      <xdr:row>15</xdr:row>
      <xdr:rowOff>21771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ADCB69-F995-83C1-A0C7-1A97C4196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10160</xdr:colOff>
      <xdr:row>0</xdr:row>
      <xdr:rowOff>0</xdr:rowOff>
    </xdr:from>
    <xdr:to>
      <xdr:col>32</xdr:col>
      <xdr:colOff>314960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DC5013-4C24-9D71-2FF6-02FFEB36F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ED604-F027-E933-17AA-47B0A1094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1013460</xdr:colOff>
      <xdr:row>16</xdr:row>
      <xdr:rowOff>179070</xdr:rowOff>
    </xdr:from>
    <xdr:to>
      <xdr:col>9</xdr:col>
      <xdr:colOff>297180</xdr:colOff>
      <xdr:row>31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371BC3-A56E-9329-C01A-028ABBC6C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728255</xdr:colOff>
      <xdr:row>0</xdr:row>
      <xdr:rowOff>0</xdr:rowOff>
    </xdr:from>
    <xdr:to>
      <xdr:col>21</xdr:col>
      <xdr:colOff>295003</xdr:colOff>
      <xdr:row>15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3430CE-6B93-0A0C-ADAE-888303601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751115</xdr:colOff>
      <xdr:row>16</xdr:row>
      <xdr:rowOff>163286</xdr:rowOff>
    </xdr:from>
    <xdr:to>
      <xdr:col>21</xdr:col>
      <xdr:colOff>293915</xdr:colOff>
      <xdr:row>31</xdr:row>
      <xdr:rowOff>130629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5CA19-7E37-DDBC-6863-E6D4695B5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9066</xdr:colOff>
      <xdr:row>33</xdr:row>
      <xdr:rowOff>12916</xdr:rowOff>
    </xdr:from>
    <xdr:to>
      <xdr:col>21</xdr:col>
      <xdr:colOff>272834</xdr:colOff>
      <xdr:row>48</xdr:row>
      <xdr:rowOff>118423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43ED53-321C-1FA7-93C1-1FBEA664F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19373</xdr:colOff>
      <xdr:row>32</xdr:row>
      <xdr:rowOff>133027</xdr:rowOff>
    </xdr:from>
    <xdr:to>
      <xdr:col>9</xdr:col>
      <xdr:colOff>342254</xdr:colOff>
      <xdr:row>47</xdr:row>
      <xdr:rowOff>164024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164437-E044-FEFE-A199-325CF89B2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1035430</xdr:colOff>
      <xdr:row>0</xdr:row>
      <xdr:rowOff>0</xdr:rowOff>
    </xdr:from>
    <xdr:to>
      <xdr:col>33</xdr:col>
      <xdr:colOff>299190</xdr:colOff>
      <xdr:row>15</xdr:row>
      <xdr:rowOff>30997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D80D9C-541B-E357-A208-54DE485A9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1008945</xdr:colOff>
      <xdr:row>0</xdr:row>
      <xdr:rowOff>0</xdr:rowOff>
    </xdr:from>
    <xdr:to>
      <xdr:col>45</xdr:col>
      <xdr:colOff>303390</xdr:colOff>
      <xdr:row>14</xdr:row>
      <xdr:rowOff>174978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E9F3A6-ABDB-D864-4BB6-0077D69F8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1023055</xdr:colOff>
      <xdr:row>16</xdr:row>
      <xdr:rowOff>138290</xdr:rowOff>
    </xdr:from>
    <xdr:to>
      <xdr:col>45</xdr:col>
      <xdr:colOff>317500</xdr:colOff>
      <xdr:row>31</xdr:row>
      <xdr:rowOff>129823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BAEF2C5-27F9-41CE-E9B8-669C9F572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1123292</xdr:colOff>
      <xdr:row>33</xdr:row>
      <xdr:rowOff>172107</xdr:rowOff>
    </xdr:from>
    <xdr:to>
      <xdr:col>45</xdr:col>
      <xdr:colOff>335016</xdr:colOff>
      <xdr:row>48</xdr:row>
      <xdr:rowOff>156341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E9B65F9-47E5-D2CE-C61B-AC30925D2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BB8B7-D174-4F78-B67E-7C8FC25D9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1013460</xdr:colOff>
      <xdr:row>16</xdr:row>
      <xdr:rowOff>179070</xdr:rowOff>
    </xdr:from>
    <xdr:to>
      <xdr:col>9</xdr:col>
      <xdr:colOff>297180</xdr:colOff>
      <xdr:row>31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6AA4B-C414-41A7-B12F-9ACC8A7C2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728255</xdr:colOff>
      <xdr:row>0</xdr:row>
      <xdr:rowOff>0</xdr:rowOff>
    </xdr:from>
    <xdr:to>
      <xdr:col>21</xdr:col>
      <xdr:colOff>295003</xdr:colOff>
      <xdr:row>15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09769-02A5-41A1-A692-92CA93013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320</xdr:colOff>
      <xdr:row>16</xdr:row>
      <xdr:rowOff>174492</xdr:rowOff>
    </xdr:from>
    <xdr:to>
      <xdr:col>22</xdr:col>
      <xdr:colOff>2561</xdr:colOff>
      <xdr:row>31</xdr:row>
      <xdr:rowOff>141835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370620-E6E6-4EFA-BBC8-D77DF84E9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9066</xdr:colOff>
      <xdr:row>33</xdr:row>
      <xdr:rowOff>12916</xdr:rowOff>
    </xdr:from>
    <xdr:to>
      <xdr:col>21</xdr:col>
      <xdr:colOff>272834</xdr:colOff>
      <xdr:row>48</xdr:row>
      <xdr:rowOff>118423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AF75B5-5308-44F1-9A9B-7BDEB2FF0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19373</xdr:colOff>
      <xdr:row>32</xdr:row>
      <xdr:rowOff>133027</xdr:rowOff>
    </xdr:from>
    <xdr:to>
      <xdr:col>9</xdr:col>
      <xdr:colOff>342254</xdr:colOff>
      <xdr:row>47</xdr:row>
      <xdr:rowOff>164024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C98392-A32C-415D-AB75-FF049CC53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1035430</xdr:colOff>
      <xdr:row>0</xdr:row>
      <xdr:rowOff>0</xdr:rowOff>
    </xdr:from>
    <xdr:to>
      <xdr:col>33</xdr:col>
      <xdr:colOff>299190</xdr:colOff>
      <xdr:row>15</xdr:row>
      <xdr:rowOff>30997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0AA4CF-20CB-4740-AF77-4A639FCDC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1008945</xdr:colOff>
      <xdr:row>0</xdr:row>
      <xdr:rowOff>0</xdr:rowOff>
    </xdr:from>
    <xdr:to>
      <xdr:col>45</xdr:col>
      <xdr:colOff>303390</xdr:colOff>
      <xdr:row>14</xdr:row>
      <xdr:rowOff>174978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AC6A6E-0305-4AA4-B329-0F8AD98A81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1023055</xdr:colOff>
      <xdr:row>16</xdr:row>
      <xdr:rowOff>138290</xdr:rowOff>
    </xdr:from>
    <xdr:to>
      <xdr:col>45</xdr:col>
      <xdr:colOff>317500</xdr:colOff>
      <xdr:row>31</xdr:row>
      <xdr:rowOff>129823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94819D2-EA77-41FD-B0DE-7E53D35BE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1018309</xdr:colOff>
      <xdr:row>32</xdr:row>
      <xdr:rowOff>166254</xdr:rowOff>
    </xdr:from>
    <xdr:to>
      <xdr:col>45</xdr:col>
      <xdr:colOff>297873</xdr:colOff>
      <xdr:row>48</xdr:row>
      <xdr:rowOff>27709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AFEC58-7CF9-DDD4-E97D-FD3847ADD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110289</xdr:colOff>
      <xdr:row>49</xdr:row>
      <xdr:rowOff>52137</xdr:rowOff>
    </xdr:from>
    <xdr:to>
      <xdr:col>45</xdr:col>
      <xdr:colOff>471236</xdr:colOff>
      <xdr:row>64</xdr:row>
      <xdr:rowOff>88232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2A28A00-684E-698F-DCC7-6144254D4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A6E64-F3CB-4AF6-908B-E27B9A390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1013460</xdr:colOff>
      <xdr:row>16</xdr:row>
      <xdr:rowOff>179070</xdr:rowOff>
    </xdr:from>
    <xdr:to>
      <xdr:col>9</xdr:col>
      <xdr:colOff>297180</xdr:colOff>
      <xdr:row>31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194E1-C6AB-4ADA-8A61-473958FD9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728255</xdr:colOff>
      <xdr:row>0</xdr:row>
      <xdr:rowOff>0</xdr:rowOff>
    </xdr:from>
    <xdr:to>
      <xdr:col>21</xdr:col>
      <xdr:colOff>295003</xdr:colOff>
      <xdr:row>15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29A32-7774-4D6D-A49F-5CC120802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20272</xdr:colOff>
      <xdr:row>16</xdr:row>
      <xdr:rowOff>1711</xdr:rowOff>
    </xdr:from>
    <xdr:to>
      <xdr:col>21</xdr:col>
      <xdr:colOff>284040</xdr:colOff>
      <xdr:row>31</xdr:row>
      <xdr:rowOff>107218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579DC8-1044-4E1D-AA6A-DBF976C20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19373</xdr:colOff>
      <xdr:row>32</xdr:row>
      <xdr:rowOff>133027</xdr:rowOff>
    </xdr:from>
    <xdr:to>
      <xdr:col>9</xdr:col>
      <xdr:colOff>342254</xdr:colOff>
      <xdr:row>47</xdr:row>
      <xdr:rowOff>164024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5564DF-9461-4A85-BA2A-A62CAE790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1035430</xdr:colOff>
      <xdr:row>0</xdr:row>
      <xdr:rowOff>0</xdr:rowOff>
    </xdr:from>
    <xdr:to>
      <xdr:col>33</xdr:col>
      <xdr:colOff>299190</xdr:colOff>
      <xdr:row>15</xdr:row>
      <xdr:rowOff>30997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AA754B-F0D9-4F03-8C05-DE9291B3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1008945</xdr:colOff>
      <xdr:row>0</xdr:row>
      <xdr:rowOff>0</xdr:rowOff>
    </xdr:from>
    <xdr:to>
      <xdr:col>45</xdr:col>
      <xdr:colOff>303390</xdr:colOff>
      <xdr:row>14</xdr:row>
      <xdr:rowOff>174978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1114F7-B974-4140-BFFE-79DE09AE0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1023055</xdr:colOff>
      <xdr:row>16</xdr:row>
      <xdr:rowOff>138290</xdr:rowOff>
    </xdr:from>
    <xdr:to>
      <xdr:col>45</xdr:col>
      <xdr:colOff>317500</xdr:colOff>
      <xdr:row>31</xdr:row>
      <xdr:rowOff>129823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F14BA24-984D-4B20-8DD2-D0AFFB3A9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1018309</xdr:colOff>
      <xdr:row>32</xdr:row>
      <xdr:rowOff>166254</xdr:rowOff>
    </xdr:from>
    <xdr:to>
      <xdr:col>45</xdr:col>
      <xdr:colOff>297873</xdr:colOff>
      <xdr:row>48</xdr:row>
      <xdr:rowOff>27709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C0668F1-CCE1-4BBC-82E3-EE7B19DBA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33618</xdr:colOff>
      <xdr:row>48</xdr:row>
      <xdr:rowOff>163606</xdr:rowOff>
    </xdr:from>
    <xdr:to>
      <xdr:col>46</xdr:col>
      <xdr:colOff>369794</xdr:colOff>
      <xdr:row>64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C75E383-84F2-FE14-D24C-ECE47A70C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</xdr:row>
      <xdr:rowOff>134471</xdr:rowOff>
    </xdr:from>
    <xdr:to>
      <xdr:col>34</xdr:col>
      <xdr:colOff>78441</xdr:colOff>
      <xdr:row>22</xdr:row>
      <xdr:rowOff>133798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21E94-D6C7-D5F2-0A18-B80E69A34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158353</xdr:rowOff>
    </xdr:from>
    <xdr:to>
      <xdr:col>9</xdr:col>
      <xdr:colOff>250031</xdr:colOff>
      <xdr:row>51</xdr:row>
      <xdr:rowOff>44053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88E78-135D-C898-1E63-A8769185C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69</xdr:row>
      <xdr:rowOff>132522</xdr:rowOff>
    </xdr:from>
    <xdr:to>
      <xdr:col>13</xdr:col>
      <xdr:colOff>86139</xdr:colOff>
      <xdr:row>90</xdr:row>
      <xdr:rowOff>59635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0ABC4-919C-A09C-E6AF-02878D18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146892</xdr:colOff>
      <xdr:row>93</xdr:row>
      <xdr:rowOff>74364</xdr:rowOff>
    </xdr:from>
    <xdr:to>
      <xdr:col>20</xdr:col>
      <xdr:colOff>100988</xdr:colOff>
      <xdr:row>108</xdr:row>
      <xdr:rowOff>63348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CD82E4-006D-CD82-CD05-BC83EA771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115</xdr:row>
      <xdr:rowOff>51319</xdr:rowOff>
    </xdr:from>
    <xdr:to>
      <xdr:col>5</xdr:col>
      <xdr:colOff>466531</xdr:colOff>
      <xdr:row>129</xdr:row>
      <xdr:rowOff>181947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11D3D0-3C2D-A0B0-9891-463E7A142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143</xdr:row>
      <xdr:rowOff>0</xdr:rowOff>
    </xdr:from>
    <xdr:to>
      <xdr:col>5</xdr:col>
      <xdr:colOff>507793</xdr:colOff>
      <xdr:row>158</xdr:row>
      <xdr:rowOff>105825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E46064F-8F6B-4B28-A9E2-3411A1DB0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165</xdr:row>
      <xdr:rowOff>75431</xdr:rowOff>
    </xdr:from>
    <xdr:to>
      <xdr:col>10</xdr:col>
      <xdr:colOff>52809</xdr:colOff>
      <xdr:row>180</xdr:row>
      <xdr:rowOff>137520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151543-05EC-BB6A-BA44-D0A7FD05C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64</xdr:col>
      <xdr:colOff>5862</xdr:colOff>
      <xdr:row>6</xdr:row>
      <xdr:rowOff>5862</xdr:rowOff>
    </xdr:from>
    <xdr:to>
      <xdr:col>70</xdr:col>
      <xdr:colOff>64477</xdr:colOff>
      <xdr:row>20</xdr:row>
      <xdr:rowOff>123092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3E6391-0ED4-341C-6163-EE266A567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63</xdr:col>
      <xdr:colOff>511628</xdr:colOff>
      <xdr:row>31</xdr:row>
      <xdr:rowOff>76201</xdr:rowOff>
    </xdr:from>
    <xdr:to>
      <xdr:col>69</xdr:col>
      <xdr:colOff>555171</xdr:colOff>
      <xdr:row>46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CDE7A8A-7CA8-744B-3141-F16DD001F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0</xdr:colOff>
      <xdr:row>62</xdr:row>
      <xdr:rowOff>159871</xdr:rowOff>
    </xdr:from>
    <xdr:to>
      <xdr:col>68</xdr:col>
      <xdr:colOff>239059</xdr:colOff>
      <xdr:row>78</xdr:row>
      <xdr:rowOff>34365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7768F2-3C53-F762-C47A-EDC3B035A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69</xdr:col>
      <xdr:colOff>182263</xdr:colOff>
      <xdr:row>86</xdr:row>
      <xdr:rowOff>178760</xdr:rowOff>
    </xdr:from>
    <xdr:to>
      <xdr:col>76</xdr:col>
      <xdr:colOff>490178</xdr:colOff>
      <xdr:row>101</xdr:row>
      <xdr:rowOff>122718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C009EA-31E4-4D72-4A92-F9D0159DC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64</xdr:col>
      <xdr:colOff>28864</xdr:colOff>
      <xdr:row>121</xdr:row>
      <xdr:rowOff>135083</xdr:rowOff>
    </xdr:from>
    <xdr:to>
      <xdr:col>69</xdr:col>
      <xdr:colOff>375228</xdr:colOff>
      <xdr:row>136</xdr:row>
      <xdr:rowOff>107374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3198182-0661-D2EE-9AB3-838E8A80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63</xdr:col>
      <xdr:colOff>606136</xdr:colOff>
      <xdr:row>144</xdr:row>
      <xdr:rowOff>65809</xdr:rowOff>
    </xdr:from>
    <xdr:to>
      <xdr:col>70</xdr:col>
      <xdr:colOff>144318</xdr:colOff>
      <xdr:row>159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9D9195-0001-258A-2F31-366BBF0AD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71</xdr:col>
      <xdr:colOff>167409</xdr:colOff>
      <xdr:row>163</xdr:row>
      <xdr:rowOff>111991</xdr:rowOff>
    </xdr:from>
    <xdr:to>
      <xdr:col>78</xdr:col>
      <xdr:colOff>456045</xdr:colOff>
      <xdr:row>178</xdr:row>
      <xdr:rowOff>84281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85C1DD-ADF8-802A-BF3F-4FAB647FB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70</xdr:col>
      <xdr:colOff>17318</xdr:colOff>
      <xdr:row>180</xdr:row>
      <xdr:rowOff>8082</xdr:rowOff>
    </xdr:from>
    <xdr:to>
      <xdr:col>77</xdr:col>
      <xdr:colOff>305954</xdr:colOff>
      <xdr:row>194</xdr:row>
      <xdr:rowOff>165100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3116E5-9B44-57A1-C346-FDAC20C18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&amp;C" refreshedDate="45533.385887037039" createdVersion="8" refreshedVersion="8" minRefreshableVersion="3" recordCount="1000" xr:uid="{32C7DBEB-0FA9-40F9-A235-87F7BDB12F6C}">
  <cacheSource type="worksheet">
    <worksheetSource name="supermarketData"/>
  </cacheSource>
  <cacheFields count="24">
    <cacheField name="Country" numFmtId="0">
      <sharedItems/>
    </cacheField>
    <cacheField name="City" numFmtId="0">
      <sharedItems count="3">
        <s v="Yangon"/>
        <s v="Naypyitaw"/>
        <s v="Mandalay"/>
      </sharedItems>
    </cacheField>
    <cacheField name="Latitude" numFmtId="0">
      <sharedItems containsSemiMixedTypes="0" containsString="0" containsNumber="1" minValue="16.80528" maxValue="21.974730000000001"/>
    </cacheField>
    <cacheField name="Longitude" numFmtId="0">
      <sharedItems containsSemiMixedTypes="0" containsString="0" containsNumber="1" minValue="96.083590000000001" maxValue="96.156109999999998"/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44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 count="10">
        <n v="7"/>
        <n v="5"/>
        <n v="8"/>
        <n v="6"/>
        <n v="10"/>
        <n v="2"/>
        <n v="3"/>
        <n v="4"/>
        <n v="1"/>
        <n v="9"/>
      </sharedItems>
    </cacheField>
    <cacheField name="Tax 5%" numFmtId="44">
      <sharedItems containsSemiMixedTypes="0" containsString="0" containsNumber="1" minValue="0.50849999999999995" maxValue="49.65"/>
    </cacheField>
    <cacheField name="Total" numFmtId="44">
      <sharedItems containsSemiMixedTypes="0" containsString="0" containsNumber="1" minValue="10.6785" maxValue="1042.6500000000001"/>
    </cacheField>
    <cacheField name="Payment" numFmtId="0">
      <sharedItems count="3">
        <s v="Ewallet"/>
        <s v="Cash"/>
        <s v="Credit card"/>
      </sharedItems>
    </cacheField>
    <cacheField name="Cost of goods sold" numFmtId="44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44">
      <sharedItems containsSemiMixedTypes="0" containsString="0" containsNumber="1" minValue="0.50849999999999995" maxValue="49.65"/>
    </cacheField>
    <cacheField name="Customer stratification rating" numFmtId="0">
      <sharedItems containsSemiMixedTypes="0" containsString="0" containsNumber="1" minValue="4" maxValue="10" count="61">
        <n v="9.1"/>
        <n v="9.6"/>
        <n v="7.4"/>
        <n v="8.4"/>
        <n v="5.3"/>
        <n v="4.0999999999999996"/>
        <n v="5.8"/>
        <n v="8"/>
        <n v="7.2"/>
        <n v="5.9"/>
        <n v="4.5"/>
        <n v="6.8"/>
        <n v="7.1"/>
        <n v="8.1999999999999993"/>
        <n v="5.7"/>
        <n v="4.5999999999999996"/>
        <n v="6.9"/>
        <n v="8.6"/>
        <n v="4.4000000000000004"/>
        <n v="4.8"/>
        <n v="5.0999999999999996"/>
        <n v="9.9"/>
        <n v="6"/>
        <n v="8.5"/>
        <n v="6.7"/>
        <n v="7.7"/>
        <n v="7.5"/>
        <n v="7"/>
        <n v="4.7"/>
        <n v="7.6"/>
        <n v="7.9"/>
        <n v="6.3"/>
        <n v="5.6"/>
        <n v="9.5"/>
        <n v="8.1"/>
        <n v="6.5"/>
        <n v="6.1"/>
        <n v="6.6"/>
        <n v="5.4"/>
        <n v="9.3000000000000007"/>
        <n v="10"/>
        <n v="6.4"/>
        <n v="4.3"/>
        <n v="4"/>
        <n v="8.6999999999999993"/>
        <n v="9.4"/>
        <n v="5.5"/>
        <n v="8.3000000000000007"/>
        <n v="7.3"/>
        <n v="4.9000000000000004"/>
        <n v="4.2"/>
        <n v="9.1999999999999993"/>
        <n v="7.8"/>
        <n v="5.2"/>
        <n v="9"/>
        <n v="8.8000000000000007"/>
        <n v="6.2"/>
        <n v="9.8000000000000007"/>
        <n v="9.6999999999999993"/>
        <n v="5"/>
        <n v="8.9"/>
      </sharedItems>
    </cacheField>
    <cacheField name="Customer value" numFmtId="0">
      <sharedItems count="3">
        <s v="High"/>
        <s v="Medium"/>
        <s v="Low"/>
      </sharedItems>
    </cacheField>
    <cacheField name="Datetime" numFmtId="164">
      <sharedItems containsSemiMixedTypes="0" containsNonDate="0" containsDate="1" containsString="0" minDate="2019-01-01T10:39:00" maxDate="2019-03-30T20:37:00"/>
    </cacheField>
    <cacheField name="Year" numFmtId="0">
      <sharedItems containsSemiMixedTypes="0" containsString="0" containsNumber="1" containsInteger="1" minValue="2019" maxValue="2019"/>
    </cacheField>
    <cacheField name="Month" numFmtId="0">
      <sharedItems count="3">
        <s v="January"/>
        <s v="March"/>
        <s v="February"/>
      </sharedItems>
    </cacheField>
    <cacheField name="Day" numFmtId="0">
      <sharedItems containsSemiMixedTypes="0" containsString="0" containsNumber="1" containsInteger="1" minValue="1" maxValue="31" count="31">
        <n v="5"/>
        <n v="8"/>
        <n v="3"/>
        <n v="27"/>
        <n v="25"/>
        <n v="24"/>
        <n v="10"/>
        <n v="20"/>
        <n v="6"/>
        <n v="9"/>
        <n v="12"/>
        <n v="7"/>
        <n v="29"/>
        <n v="15"/>
        <n v="11"/>
        <n v="1"/>
        <n v="21"/>
        <n v="17"/>
        <n v="2"/>
        <n v="22"/>
        <n v="28"/>
        <n v="23"/>
        <n v="4"/>
        <n v="16"/>
        <n v="19"/>
        <n v="14"/>
        <n v="13"/>
        <n v="26"/>
        <n v="18"/>
        <n v="30"/>
        <n v="31"/>
      </sharedItems>
    </cacheField>
    <cacheField name="Weekday name" numFmtId="0">
      <sharedItems count="7">
        <s v="Saturday"/>
        <s v="Friday"/>
        <s v="Sunday"/>
        <s v="Monday"/>
        <s v="Thursday"/>
        <s v="Wednesday"/>
        <s v="Tuesday"/>
      </sharedItems>
    </cacheField>
    <cacheField name="Hour" numFmtId="0">
      <sharedItems containsSemiMixedTypes="0" containsString="0" containsNumber="1" containsInteger="1" minValue="10" maxValue="20"/>
    </cacheField>
    <cacheField name="Time of the day" numFmtId="0">
      <sharedItems count="3">
        <s v="Afternoon"/>
        <s v="Morning"/>
        <s v="Even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Myanmar"/>
    <x v="0"/>
    <n v="16.80528"/>
    <n v="96.156109999999998"/>
    <x v="0"/>
    <x v="0"/>
    <x v="0"/>
    <n v="74.69"/>
    <x v="0"/>
    <n v="26.141500000000001"/>
    <n v="548.97149999999999"/>
    <x v="0"/>
    <n v="522.83000000000004"/>
    <n v="4.7619047620000003"/>
    <n v="26.141500000000001"/>
    <x v="0"/>
    <x v="0"/>
    <d v="2019-01-05T13:08:00"/>
    <n v="2019"/>
    <x v="0"/>
    <x v="0"/>
    <x v="0"/>
    <n v="13"/>
    <x v="0"/>
  </r>
  <r>
    <s v="Myanmar"/>
    <x v="1"/>
    <n v="19.745000000000001"/>
    <n v="96.129720000000006"/>
    <x v="1"/>
    <x v="0"/>
    <x v="1"/>
    <n v="15.28"/>
    <x v="1"/>
    <n v="3.82"/>
    <n v="80.22"/>
    <x v="1"/>
    <n v="76.400000000000006"/>
    <n v="4.7619047620000003"/>
    <n v="3.82"/>
    <x v="1"/>
    <x v="0"/>
    <d v="2019-03-08T10:29:00"/>
    <n v="2019"/>
    <x v="1"/>
    <x v="1"/>
    <x v="1"/>
    <n v="10"/>
    <x v="1"/>
  </r>
  <r>
    <s v="Myanmar"/>
    <x v="0"/>
    <n v="16.80528"/>
    <n v="96.156109999999998"/>
    <x v="1"/>
    <x v="1"/>
    <x v="2"/>
    <n v="46.33"/>
    <x v="0"/>
    <n v="16.215499999999999"/>
    <n v="340.52550000000002"/>
    <x v="2"/>
    <n v="324.31"/>
    <n v="4.7619047620000003"/>
    <n v="16.215499999999999"/>
    <x v="2"/>
    <x v="1"/>
    <d v="2019-03-03T13:23:00"/>
    <n v="2019"/>
    <x v="1"/>
    <x v="2"/>
    <x v="2"/>
    <n v="13"/>
    <x v="0"/>
  </r>
  <r>
    <s v="Myanmar"/>
    <x v="0"/>
    <n v="16.80528"/>
    <n v="96.156109999999998"/>
    <x v="0"/>
    <x v="1"/>
    <x v="0"/>
    <n v="58.22"/>
    <x v="2"/>
    <n v="23.288"/>
    <n v="489.048"/>
    <x v="0"/>
    <n v="465.76"/>
    <n v="4.7619047620000003"/>
    <n v="23.288"/>
    <x v="3"/>
    <x v="0"/>
    <d v="2019-01-27T20:33:00"/>
    <n v="2019"/>
    <x v="0"/>
    <x v="3"/>
    <x v="2"/>
    <n v="20"/>
    <x v="2"/>
  </r>
  <r>
    <s v="Myanmar"/>
    <x v="0"/>
    <n v="16.80528"/>
    <n v="96.156109999999998"/>
    <x v="1"/>
    <x v="1"/>
    <x v="3"/>
    <n v="86.31"/>
    <x v="0"/>
    <n v="30.208500000000001"/>
    <n v="634.37850000000003"/>
    <x v="0"/>
    <n v="604.16999999999996"/>
    <n v="4.7619047620000003"/>
    <n v="30.208500000000001"/>
    <x v="4"/>
    <x v="2"/>
    <d v="2019-02-08T10:37:00"/>
    <n v="2019"/>
    <x v="2"/>
    <x v="1"/>
    <x v="1"/>
    <n v="10"/>
    <x v="1"/>
  </r>
  <r>
    <s v="Myanmar"/>
    <x v="1"/>
    <n v="19.745000000000001"/>
    <n v="96.129720000000006"/>
    <x v="1"/>
    <x v="1"/>
    <x v="1"/>
    <n v="85.39"/>
    <x v="0"/>
    <n v="29.886500000000002"/>
    <n v="627.61649999999997"/>
    <x v="0"/>
    <n v="597.73"/>
    <n v="4.7619047620000003"/>
    <n v="29.886500000000002"/>
    <x v="5"/>
    <x v="2"/>
    <d v="2019-03-25T18:30:00"/>
    <n v="2019"/>
    <x v="1"/>
    <x v="4"/>
    <x v="3"/>
    <n v="18"/>
    <x v="2"/>
  </r>
  <r>
    <s v="Myanmar"/>
    <x v="0"/>
    <n v="16.80528"/>
    <n v="96.156109999999998"/>
    <x v="0"/>
    <x v="0"/>
    <x v="1"/>
    <n v="68.84"/>
    <x v="3"/>
    <n v="20.652000000000001"/>
    <n v="433.69200000000001"/>
    <x v="0"/>
    <n v="413.04"/>
    <n v="4.7619047620000003"/>
    <n v="20.652000000000001"/>
    <x v="6"/>
    <x v="2"/>
    <d v="2019-02-25T14:36:00"/>
    <n v="2019"/>
    <x v="2"/>
    <x v="4"/>
    <x v="3"/>
    <n v="14"/>
    <x v="0"/>
  </r>
  <r>
    <s v="Myanmar"/>
    <x v="1"/>
    <n v="19.745000000000001"/>
    <n v="96.129720000000006"/>
    <x v="1"/>
    <x v="0"/>
    <x v="2"/>
    <n v="73.56"/>
    <x v="4"/>
    <n v="36.78"/>
    <n v="772.38"/>
    <x v="0"/>
    <n v="735.6"/>
    <n v="4.7619047620000003"/>
    <n v="36.78"/>
    <x v="7"/>
    <x v="0"/>
    <d v="2019-02-24T11:38:00"/>
    <n v="2019"/>
    <x v="2"/>
    <x v="5"/>
    <x v="2"/>
    <n v="11"/>
    <x v="1"/>
  </r>
  <r>
    <s v="Myanmar"/>
    <x v="0"/>
    <n v="16.80528"/>
    <n v="96.156109999999998"/>
    <x v="0"/>
    <x v="0"/>
    <x v="0"/>
    <n v="36.26"/>
    <x v="5"/>
    <n v="3.6259999999999999"/>
    <n v="76.146000000000001"/>
    <x v="2"/>
    <n v="72.52"/>
    <n v="4.7619047620000003"/>
    <n v="3.6259999999999999"/>
    <x v="8"/>
    <x v="1"/>
    <d v="2019-01-10T17:15:00"/>
    <n v="2019"/>
    <x v="0"/>
    <x v="6"/>
    <x v="4"/>
    <n v="17"/>
    <x v="0"/>
  </r>
  <r>
    <s v="Myanmar"/>
    <x v="2"/>
    <n v="21.974730000000001"/>
    <n v="96.083590000000001"/>
    <x v="0"/>
    <x v="0"/>
    <x v="4"/>
    <n v="54.84"/>
    <x v="6"/>
    <n v="8.2260000000000009"/>
    <n v="172.74600000000001"/>
    <x v="2"/>
    <n v="164.52"/>
    <n v="4.7619047620000003"/>
    <n v="8.2260000000000009"/>
    <x v="9"/>
    <x v="2"/>
    <d v="2019-02-20T13:27:00"/>
    <n v="2019"/>
    <x v="2"/>
    <x v="7"/>
    <x v="5"/>
    <n v="13"/>
    <x v="0"/>
  </r>
  <r>
    <s v="Myanmar"/>
    <x v="2"/>
    <n v="21.974730000000001"/>
    <n v="96.083590000000001"/>
    <x v="0"/>
    <x v="0"/>
    <x v="5"/>
    <n v="14.48"/>
    <x v="7"/>
    <n v="2.8959999999999999"/>
    <n v="60.816000000000003"/>
    <x v="0"/>
    <n v="57.92"/>
    <n v="4.7619047620000003"/>
    <n v="2.8959999999999999"/>
    <x v="10"/>
    <x v="2"/>
    <d v="2019-02-06T18:07:00"/>
    <n v="2019"/>
    <x v="2"/>
    <x v="8"/>
    <x v="5"/>
    <n v="18"/>
    <x v="2"/>
  </r>
  <r>
    <s v="Myanmar"/>
    <x v="2"/>
    <n v="21.974730000000001"/>
    <n v="96.083590000000001"/>
    <x v="0"/>
    <x v="1"/>
    <x v="1"/>
    <n v="25.51"/>
    <x v="7"/>
    <n v="5.1020000000000003"/>
    <n v="107.142"/>
    <x v="1"/>
    <n v="102.04"/>
    <n v="4.7619047620000003"/>
    <n v="5.1020000000000003"/>
    <x v="11"/>
    <x v="1"/>
    <d v="2019-03-09T17:03:00"/>
    <n v="2019"/>
    <x v="1"/>
    <x v="9"/>
    <x v="0"/>
    <n v="17"/>
    <x v="0"/>
  </r>
  <r>
    <s v="Myanmar"/>
    <x v="0"/>
    <n v="16.80528"/>
    <n v="96.156109999999998"/>
    <x v="1"/>
    <x v="0"/>
    <x v="1"/>
    <n v="46.95"/>
    <x v="1"/>
    <n v="11.737500000000001"/>
    <n v="246.48750000000001"/>
    <x v="0"/>
    <n v="234.75"/>
    <n v="4.7619047620000003"/>
    <n v="11.737500000000001"/>
    <x v="12"/>
    <x v="1"/>
    <d v="2019-02-12T10:25:00"/>
    <n v="2019"/>
    <x v="2"/>
    <x v="10"/>
    <x v="6"/>
    <n v="10"/>
    <x v="1"/>
  </r>
  <r>
    <s v="Myanmar"/>
    <x v="0"/>
    <n v="16.80528"/>
    <n v="96.156109999999998"/>
    <x v="1"/>
    <x v="1"/>
    <x v="4"/>
    <n v="43.19"/>
    <x v="4"/>
    <n v="21.594999999999999"/>
    <n v="453.495"/>
    <x v="0"/>
    <n v="431.9"/>
    <n v="4.7619047620000003"/>
    <n v="21.594999999999999"/>
    <x v="13"/>
    <x v="0"/>
    <d v="2019-02-07T16:48:00"/>
    <n v="2019"/>
    <x v="2"/>
    <x v="11"/>
    <x v="4"/>
    <n v="16"/>
    <x v="0"/>
  </r>
  <r>
    <s v="Myanmar"/>
    <x v="0"/>
    <n v="16.80528"/>
    <n v="96.156109999999998"/>
    <x v="1"/>
    <x v="0"/>
    <x v="0"/>
    <n v="71.38"/>
    <x v="4"/>
    <n v="35.69"/>
    <n v="749.49"/>
    <x v="1"/>
    <n v="713.8"/>
    <n v="4.7619047620000003"/>
    <n v="35.69"/>
    <x v="14"/>
    <x v="2"/>
    <d v="2019-03-29T19:21:00"/>
    <n v="2019"/>
    <x v="1"/>
    <x v="12"/>
    <x v="1"/>
    <n v="19"/>
    <x v="2"/>
  </r>
  <r>
    <s v="Myanmar"/>
    <x v="2"/>
    <n v="21.974730000000001"/>
    <n v="96.083590000000001"/>
    <x v="0"/>
    <x v="0"/>
    <x v="3"/>
    <n v="93.72"/>
    <x v="3"/>
    <n v="28.116"/>
    <n v="590.43600000000004"/>
    <x v="1"/>
    <n v="562.32000000000005"/>
    <n v="4.7619047620000003"/>
    <n v="28.116"/>
    <x v="10"/>
    <x v="2"/>
    <d v="2019-01-15T16:19:00"/>
    <n v="2019"/>
    <x v="0"/>
    <x v="13"/>
    <x v="6"/>
    <n v="16"/>
    <x v="0"/>
  </r>
  <r>
    <s v="Myanmar"/>
    <x v="0"/>
    <n v="16.80528"/>
    <n v="96.156109999999998"/>
    <x v="0"/>
    <x v="0"/>
    <x v="0"/>
    <n v="68.930000000000007"/>
    <x v="0"/>
    <n v="24.125499999999999"/>
    <n v="506.63549999999998"/>
    <x v="2"/>
    <n v="482.51"/>
    <n v="4.7619047620000003"/>
    <n v="24.125499999999999"/>
    <x v="15"/>
    <x v="2"/>
    <d v="2019-03-11T11:03:00"/>
    <n v="2019"/>
    <x v="1"/>
    <x v="14"/>
    <x v="3"/>
    <n v="11"/>
    <x v="1"/>
  </r>
  <r>
    <s v="Myanmar"/>
    <x v="0"/>
    <n v="16.80528"/>
    <n v="96.156109999999998"/>
    <x v="1"/>
    <x v="1"/>
    <x v="3"/>
    <n v="72.61"/>
    <x v="3"/>
    <n v="21.783000000000001"/>
    <n v="457.44299999999998"/>
    <x v="2"/>
    <n v="435.66"/>
    <n v="4.7619047620000003"/>
    <n v="21.783000000000001"/>
    <x v="16"/>
    <x v="1"/>
    <d v="2019-01-01T10:39:00"/>
    <n v="2019"/>
    <x v="0"/>
    <x v="15"/>
    <x v="6"/>
    <n v="10"/>
    <x v="1"/>
  </r>
  <r>
    <s v="Myanmar"/>
    <x v="0"/>
    <n v="16.80528"/>
    <n v="96.156109999999998"/>
    <x v="1"/>
    <x v="1"/>
    <x v="4"/>
    <n v="54.67"/>
    <x v="6"/>
    <n v="8.2004999999999999"/>
    <n v="172.2105"/>
    <x v="2"/>
    <n v="164.01"/>
    <n v="4.7619047620000003"/>
    <n v="8.2004999999999999"/>
    <x v="17"/>
    <x v="0"/>
    <d v="2019-01-21T18:00:00"/>
    <n v="2019"/>
    <x v="0"/>
    <x v="16"/>
    <x v="3"/>
    <n v="18"/>
    <x v="2"/>
  </r>
  <r>
    <s v="Myanmar"/>
    <x v="2"/>
    <n v="21.974730000000001"/>
    <n v="96.083590000000001"/>
    <x v="1"/>
    <x v="0"/>
    <x v="2"/>
    <n v="40.299999999999997"/>
    <x v="5"/>
    <n v="4.03"/>
    <n v="84.63"/>
    <x v="0"/>
    <n v="80.599999999999994"/>
    <n v="4.7619047620000003"/>
    <n v="4.03"/>
    <x v="18"/>
    <x v="2"/>
    <d v="2019-03-11T15:30:00"/>
    <n v="2019"/>
    <x v="1"/>
    <x v="14"/>
    <x v="3"/>
    <n v="15"/>
    <x v="0"/>
  </r>
  <r>
    <s v="Myanmar"/>
    <x v="1"/>
    <n v="19.745000000000001"/>
    <n v="96.129720000000006"/>
    <x v="0"/>
    <x v="1"/>
    <x v="1"/>
    <n v="86.04"/>
    <x v="1"/>
    <n v="21.51"/>
    <n v="451.71"/>
    <x v="0"/>
    <n v="430.2"/>
    <n v="4.7619047620000003"/>
    <n v="21.51"/>
    <x v="19"/>
    <x v="2"/>
    <d v="2019-02-25T11:24:00"/>
    <n v="2019"/>
    <x v="2"/>
    <x v="4"/>
    <x v="3"/>
    <n v="11"/>
    <x v="1"/>
  </r>
  <r>
    <s v="Myanmar"/>
    <x v="2"/>
    <n v="21.974730000000001"/>
    <n v="96.083590000000001"/>
    <x v="1"/>
    <x v="1"/>
    <x v="0"/>
    <n v="87.98"/>
    <x v="6"/>
    <n v="13.196999999999999"/>
    <n v="277.137"/>
    <x v="0"/>
    <n v="263.94"/>
    <n v="4.7619047620000003"/>
    <n v="13.196999999999999"/>
    <x v="20"/>
    <x v="2"/>
    <d v="2019-03-05T10:40:00"/>
    <n v="2019"/>
    <x v="1"/>
    <x v="0"/>
    <x v="6"/>
    <n v="10"/>
    <x v="1"/>
  </r>
  <r>
    <s v="Myanmar"/>
    <x v="2"/>
    <n v="21.974730000000001"/>
    <n v="96.083590000000001"/>
    <x v="1"/>
    <x v="1"/>
    <x v="2"/>
    <n v="33.200000000000003"/>
    <x v="5"/>
    <n v="3.32"/>
    <n v="69.72"/>
    <x v="2"/>
    <n v="66.400000000000006"/>
    <n v="4.7619047620000003"/>
    <n v="3.32"/>
    <x v="18"/>
    <x v="2"/>
    <d v="2019-03-15T12:20:00"/>
    <n v="2019"/>
    <x v="1"/>
    <x v="13"/>
    <x v="1"/>
    <n v="12"/>
    <x v="0"/>
  </r>
  <r>
    <s v="Myanmar"/>
    <x v="0"/>
    <n v="16.80528"/>
    <n v="96.156109999999998"/>
    <x v="1"/>
    <x v="1"/>
    <x v="1"/>
    <n v="34.56"/>
    <x v="1"/>
    <n v="8.64"/>
    <n v="181.44"/>
    <x v="0"/>
    <n v="172.8"/>
    <n v="4.7619047620000003"/>
    <n v="8.64"/>
    <x v="21"/>
    <x v="0"/>
    <d v="2019-02-17T11:15:00"/>
    <n v="2019"/>
    <x v="2"/>
    <x v="17"/>
    <x v="2"/>
    <n v="11"/>
    <x v="1"/>
  </r>
  <r>
    <s v="Myanmar"/>
    <x v="0"/>
    <n v="16.80528"/>
    <n v="96.156109999999998"/>
    <x v="0"/>
    <x v="1"/>
    <x v="3"/>
    <n v="88.63"/>
    <x v="6"/>
    <n v="13.294499999999999"/>
    <n v="279.18450000000001"/>
    <x v="0"/>
    <n v="265.89"/>
    <n v="4.7619047620000003"/>
    <n v="13.294499999999999"/>
    <x v="22"/>
    <x v="1"/>
    <d v="2019-03-02T17:36:00"/>
    <n v="2019"/>
    <x v="1"/>
    <x v="18"/>
    <x v="0"/>
    <n v="17"/>
    <x v="0"/>
  </r>
  <r>
    <s v="Myanmar"/>
    <x v="0"/>
    <n v="16.80528"/>
    <n v="96.156109999999998"/>
    <x v="0"/>
    <x v="0"/>
    <x v="2"/>
    <n v="52.59"/>
    <x v="2"/>
    <n v="21.036000000000001"/>
    <n v="441.75599999999997"/>
    <x v="2"/>
    <n v="420.72"/>
    <n v="4.7619047620000003"/>
    <n v="21.036000000000001"/>
    <x v="23"/>
    <x v="0"/>
    <d v="2019-03-22T19:20:00"/>
    <n v="2019"/>
    <x v="1"/>
    <x v="19"/>
    <x v="1"/>
    <n v="19"/>
    <x v="2"/>
  </r>
  <r>
    <s v="Myanmar"/>
    <x v="2"/>
    <n v="21.974730000000001"/>
    <n v="96.083590000000001"/>
    <x v="1"/>
    <x v="1"/>
    <x v="5"/>
    <n v="33.520000000000003"/>
    <x v="8"/>
    <n v="1.6759999999999999"/>
    <n v="35.195999999999998"/>
    <x v="1"/>
    <n v="33.520000000000003"/>
    <n v="4.7619047620000003"/>
    <n v="1.6759999999999999"/>
    <x v="24"/>
    <x v="1"/>
    <d v="2019-02-08T15:31:00"/>
    <n v="2019"/>
    <x v="2"/>
    <x v="1"/>
    <x v="1"/>
    <n v="15"/>
    <x v="0"/>
  </r>
  <r>
    <s v="Myanmar"/>
    <x v="0"/>
    <n v="16.80528"/>
    <n v="96.156109999999998"/>
    <x v="1"/>
    <x v="0"/>
    <x v="5"/>
    <n v="87.67"/>
    <x v="5"/>
    <n v="8.7669999999999995"/>
    <n v="184.107"/>
    <x v="2"/>
    <n v="175.34"/>
    <n v="4.7619047620000003"/>
    <n v="8.7669999999999995"/>
    <x v="25"/>
    <x v="1"/>
    <d v="2019-03-10T12:17:00"/>
    <n v="2019"/>
    <x v="1"/>
    <x v="6"/>
    <x v="2"/>
    <n v="12"/>
    <x v="0"/>
  </r>
  <r>
    <s v="Myanmar"/>
    <x v="2"/>
    <n v="21.974730000000001"/>
    <n v="96.083590000000001"/>
    <x v="1"/>
    <x v="0"/>
    <x v="4"/>
    <n v="88.36"/>
    <x v="1"/>
    <n v="22.09"/>
    <n v="463.89"/>
    <x v="1"/>
    <n v="441.8"/>
    <n v="4.7619047620000003"/>
    <n v="22.09"/>
    <x v="1"/>
    <x v="0"/>
    <d v="2019-01-25T19:48:00"/>
    <n v="2019"/>
    <x v="0"/>
    <x v="4"/>
    <x v="1"/>
    <n v="19"/>
    <x v="2"/>
  </r>
  <r>
    <s v="Myanmar"/>
    <x v="0"/>
    <n v="16.80528"/>
    <n v="96.156109999999998"/>
    <x v="1"/>
    <x v="1"/>
    <x v="0"/>
    <n v="24.89"/>
    <x v="9"/>
    <n v="11.2005"/>
    <n v="235.2105"/>
    <x v="1"/>
    <n v="224.01"/>
    <n v="4.7619047620000003"/>
    <n v="11.2005"/>
    <x v="2"/>
    <x v="1"/>
    <d v="2019-03-15T15:36:00"/>
    <n v="2019"/>
    <x v="1"/>
    <x v="13"/>
    <x v="1"/>
    <n v="15"/>
    <x v="0"/>
  </r>
  <r>
    <s v="Myanmar"/>
    <x v="2"/>
    <n v="21.974730000000001"/>
    <n v="96.083590000000001"/>
    <x v="1"/>
    <x v="1"/>
    <x v="5"/>
    <n v="94.13"/>
    <x v="1"/>
    <n v="23.532499999999999"/>
    <n v="494.1825"/>
    <x v="2"/>
    <n v="470.65"/>
    <n v="4.7619047620000003"/>
    <n v="23.532499999999999"/>
    <x v="19"/>
    <x v="2"/>
    <d v="2019-02-25T19:39:00"/>
    <n v="2019"/>
    <x v="2"/>
    <x v="4"/>
    <x v="3"/>
    <n v="19"/>
    <x v="2"/>
  </r>
  <r>
    <s v="Myanmar"/>
    <x v="2"/>
    <n v="21.974730000000001"/>
    <n v="96.083590000000001"/>
    <x v="0"/>
    <x v="1"/>
    <x v="3"/>
    <n v="78.069999999999993"/>
    <x v="9"/>
    <n v="35.131500000000003"/>
    <n v="737.76149999999996"/>
    <x v="1"/>
    <n v="702.63"/>
    <n v="4.7619047620000003"/>
    <n v="35.131500000000003"/>
    <x v="10"/>
    <x v="2"/>
    <d v="2019-01-28T12:43:00"/>
    <n v="2019"/>
    <x v="0"/>
    <x v="20"/>
    <x v="3"/>
    <n v="12"/>
    <x v="0"/>
  </r>
  <r>
    <s v="Myanmar"/>
    <x v="2"/>
    <n v="21.974730000000001"/>
    <n v="96.083590000000001"/>
    <x v="1"/>
    <x v="1"/>
    <x v="3"/>
    <n v="83.78"/>
    <x v="2"/>
    <n v="33.512"/>
    <n v="703.75199999999995"/>
    <x v="1"/>
    <n v="670.24"/>
    <n v="4.7619047620000003"/>
    <n v="33.512"/>
    <x v="20"/>
    <x v="2"/>
    <d v="2019-01-10T14:49:00"/>
    <n v="2019"/>
    <x v="0"/>
    <x v="6"/>
    <x v="4"/>
    <n v="14"/>
    <x v="0"/>
  </r>
  <r>
    <s v="Myanmar"/>
    <x v="0"/>
    <n v="16.80528"/>
    <n v="96.156109999999998"/>
    <x v="1"/>
    <x v="1"/>
    <x v="0"/>
    <n v="96.58"/>
    <x v="5"/>
    <n v="9.6579999999999995"/>
    <n v="202.81800000000001"/>
    <x v="2"/>
    <n v="193.16"/>
    <n v="4.7619047620000003"/>
    <n v="9.6579999999999995"/>
    <x v="20"/>
    <x v="2"/>
    <d v="2019-03-15T10:12:00"/>
    <n v="2019"/>
    <x v="1"/>
    <x v="13"/>
    <x v="1"/>
    <n v="10"/>
    <x v="1"/>
  </r>
  <r>
    <s v="Myanmar"/>
    <x v="1"/>
    <n v="19.745000000000001"/>
    <n v="96.129720000000006"/>
    <x v="0"/>
    <x v="0"/>
    <x v="4"/>
    <n v="99.42"/>
    <x v="7"/>
    <n v="19.884"/>
    <n v="417.56400000000002"/>
    <x v="0"/>
    <n v="397.68"/>
    <n v="4.7619047620000003"/>
    <n v="19.884"/>
    <x v="26"/>
    <x v="1"/>
    <d v="2019-02-06T10:42:00"/>
    <n v="2019"/>
    <x v="2"/>
    <x v="8"/>
    <x v="5"/>
    <n v="10"/>
    <x v="1"/>
  </r>
  <r>
    <s v="Myanmar"/>
    <x v="1"/>
    <n v="19.745000000000001"/>
    <n v="96.129720000000006"/>
    <x v="0"/>
    <x v="0"/>
    <x v="3"/>
    <n v="68.12"/>
    <x v="8"/>
    <n v="3.4060000000000001"/>
    <n v="71.525999999999996"/>
    <x v="0"/>
    <n v="68.12"/>
    <n v="4.7619047620000003"/>
    <n v="3.4060000000000001"/>
    <x v="11"/>
    <x v="1"/>
    <d v="2019-01-07T12:28:00"/>
    <n v="2019"/>
    <x v="0"/>
    <x v="11"/>
    <x v="3"/>
    <n v="12"/>
    <x v="0"/>
  </r>
  <r>
    <s v="Myanmar"/>
    <x v="0"/>
    <n v="16.80528"/>
    <n v="96.156109999999998"/>
    <x v="0"/>
    <x v="1"/>
    <x v="3"/>
    <n v="62.62"/>
    <x v="1"/>
    <n v="15.654999999999999"/>
    <n v="328.755"/>
    <x v="0"/>
    <n v="313.10000000000002"/>
    <n v="4.7619047620000003"/>
    <n v="15.654999999999999"/>
    <x v="27"/>
    <x v="1"/>
    <d v="2019-03-10T19:15:00"/>
    <n v="2019"/>
    <x v="1"/>
    <x v="6"/>
    <x v="2"/>
    <n v="19"/>
    <x v="2"/>
  </r>
  <r>
    <s v="Myanmar"/>
    <x v="0"/>
    <n v="16.80528"/>
    <n v="96.156109999999998"/>
    <x v="1"/>
    <x v="0"/>
    <x v="1"/>
    <n v="60.88"/>
    <x v="9"/>
    <n v="27.396000000000001"/>
    <n v="575.31600000000003"/>
    <x v="0"/>
    <n v="547.91999999999996"/>
    <n v="4.7619047620000003"/>
    <n v="27.396000000000001"/>
    <x v="28"/>
    <x v="2"/>
    <d v="2019-01-15T17:17:00"/>
    <n v="2019"/>
    <x v="0"/>
    <x v="13"/>
    <x v="6"/>
    <n v="17"/>
    <x v="0"/>
  </r>
  <r>
    <s v="Myanmar"/>
    <x v="1"/>
    <n v="19.745000000000001"/>
    <n v="96.129720000000006"/>
    <x v="1"/>
    <x v="0"/>
    <x v="0"/>
    <n v="54.92"/>
    <x v="2"/>
    <n v="21.968"/>
    <n v="461.32799999999997"/>
    <x v="0"/>
    <n v="439.36"/>
    <n v="4.7619047620000003"/>
    <n v="21.968"/>
    <x v="29"/>
    <x v="1"/>
    <d v="2019-03-23T13:24:00"/>
    <n v="2019"/>
    <x v="1"/>
    <x v="21"/>
    <x v="0"/>
    <n v="13"/>
    <x v="0"/>
  </r>
  <r>
    <s v="Myanmar"/>
    <x v="2"/>
    <n v="21.974730000000001"/>
    <n v="96.083590000000001"/>
    <x v="0"/>
    <x v="1"/>
    <x v="2"/>
    <n v="30.12"/>
    <x v="2"/>
    <n v="12.048"/>
    <n v="253.00800000000001"/>
    <x v="1"/>
    <n v="240.96"/>
    <n v="4.7619047620000003"/>
    <n v="12.048"/>
    <x v="25"/>
    <x v="1"/>
    <d v="2019-03-03T13:01:00"/>
    <n v="2019"/>
    <x v="1"/>
    <x v="2"/>
    <x v="2"/>
    <n v="13"/>
    <x v="0"/>
  </r>
  <r>
    <s v="Myanmar"/>
    <x v="2"/>
    <n v="21.974730000000001"/>
    <n v="96.083590000000001"/>
    <x v="0"/>
    <x v="0"/>
    <x v="2"/>
    <n v="86.72"/>
    <x v="8"/>
    <n v="4.3360000000000003"/>
    <n v="91.055999999999997"/>
    <x v="0"/>
    <n v="86.72"/>
    <n v="4.7619047620000003"/>
    <n v="4.3360000000000003"/>
    <x v="30"/>
    <x v="1"/>
    <d v="2019-01-17T18:45:00"/>
    <n v="2019"/>
    <x v="0"/>
    <x v="17"/>
    <x v="4"/>
    <n v="18"/>
    <x v="2"/>
  </r>
  <r>
    <s v="Myanmar"/>
    <x v="1"/>
    <n v="19.745000000000001"/>
    <n v="96.129720000000006"/>
    <x v="0"/>
    <x v="1"/>
    <x v="2"/>
    <n v="56.11"/>
    <x v="5"/>
    <n v="5.6109999999999998"/>
    <n v="117.831"/>
    <x v="1"/>
    <n v="112.22"/>
    <n v="4.7619047620000003"/>
    <n v="5.6109999999999998"/>
    <x v="31"/>
    <x v="1"/>
    <d v="2019-02-02T10:11:00"/>
    <n v="2019"/>
    <x v="2"/>
    <x v="18"/>
    <x v="0"/>
    <n v="10"/>
    <x v="1"/>
  </r>
  <r>
    <s v="Myanmar"/>
    <x v="2"/>
    <n v="21.974730000000001"/>
    <n v="96.083590000000001"/>
    <x v="0"/>
    <x v="0"/>
    <x v="3"/>
    <n v="69.12"/>
    <x v="3"/>
    <n v="20.736000000000001"/>
    <n v="435.45600000000002"/>
    <x v="1"/>
    <n v="414.72"/>
    <n v="4.7619047620000003"/>
    <n v="20.736000000000001"/>
    <x v="32"/>
    <x v="2"/>
    <d v="2019-02-08T13:03:00"/>
    <n v="2019"/>
    <x v="2"/>
    <x v="1"/>
    <x v="1"/>
    <n v="13"/>
    <x v="0"/>
  </r>
  <r>
    <s v="Myanmar"/>
    <x v="1"/>
    <n v="19.745000000000001"/>
    <n v="96.129720000000006"/>
    <x v="0"/>
    <x v="0"/>
    <x v="4"/>
    <n v="98.7"/>
    <x v="2"/>
    <n v="39.479999999999997"/>
    <n v="829.08"/>
    <x v="1"/>
    <n v="789.6"/>
    <n v="4.7619047620000003"/>
    <n v="39.479999999999997"/>
    <x v="29"/>
    <x v="1"/>
    <d v="2019-03-04T20:39:00"/>
    <n v="2019"/>
    <x v="1"/>
    <x v="22"/>
    <x v="3"/>
    <n v="20"/>
    <x v="2"/>
  </r>
  <r>
    <s v="Myanmar"/>
    <x v="1"/>
    <n v="19.745000000000001"/>
    <n v="96.129720000000006"/>
    <x v="0"/>
    <x v="1"/>
    <x v="0"/>
    <n v="15.37"/>
    <x v="5"/>
    <n v="1.5369999999999999"/>
    <n v="32.277000000000001"/>
    <x v="1"/>
    <n v="30.74"/>
    <n v="4.7619047620000003"/>
    <n v="1.5369999999999999"/>
    <x v="8"/>
    <x v="1"/>
    <d v="2019-03-16T19:47:00"/>
    <n v="2019"/>
    <x v="1"/>
    <x v="23"/>
    <x v="0"/>
    <n v="19"/>
    <x v="2"/>
  </r>
  <r>
    <s v="Myanmar"/>
    <x v="2"/>
    <n v="21.974730000000001"/>
    <n v="96.083590000000001"/>
    <x v="0"/>
    <x v="0"/>
    <x v="1"/>
    <n v="93.96"/>
    <x v="7"/>
    <n v="18.792000000000002"/>
    <n v="394.63200000000001"/>
    <x v="1"/>
    <n v="375.84"/>
    <n v="4.7619047620000003"/>
    <n v="18.792000000000002"/>
    <x v="33"/>
    <x v="0"/>
    <d v="2019-03-09T18:00:00"/>
    <n v="2019"/>
    <x v="1"/>
    <x v="9"/>
    <x v="0"/>
    <n v="18"/>
    <x v="2"/>
  </r>
  <r>
    <s v="Myanmar"/>
    <x v="2"/>
    <n v="21.974730000000001"/>
    <n v="96.083590000000001"/>
    <x v="0"/>
    <x v="1"/>
    <x v="0"/>
    <n v="56.69"/>
    <x v="9"/>
    <n v="25.5105"/>
    <n v="535.72050000000002"/>
    <x v="2"/>
    <n v="510.21"/>
    <n v="4.7619047620000003"/>
    <n v="25.5105"/>
    <x v="3"/>
    <x v="0"/>
    <d v="2019-02-27T17:24:00"/>
    <n v="2019"/>
    <x v="2"/>
    <x v="3"/>
    <x v="5"/>
    <n v="17"/>
    <x v="0"/>
  </r>
  <r>
    <s v="Myanmar"/>
    <x v="2"/>
    <n v="21.974730000000001"/>
    <n v="96.083590000000001"/>
    <x v="0"/>
    <x v="0"/>
    <x v="4"/>
    <n v="20.010000000000002"/>
    <x v="9"/>
    <n v="9.0045000000000002"/>
    <n v="189.09450000000001"/>
    <x v="0"/>
    <n v="180.09"/>
    <n v="4.7619047620000003"/>
    <n v="9.0045000000000002"/>
    <x v="5"/>
    <x v="2"/>
    <d v="2019-02-06T15:47:00"/>
    <n v="2019"/>
    <x v="2"/>
    <x v="8"/>
    <x v="5"/>
    <n v="15"/>
    <x v="0"/>
  </r>
  <r>
    <s v="Myanmar"/>
    <x v="2"/>
    <n v="21.974730000000001"/>
    <n v="96.083590000000001"/>
    <x v="0"/>
    <x v="1"/>
    <x v="1"/>
    <n v="18.93"/>
    <x v="3"/>
    <n v="5.6790000000000003"/>
    <n v="119.259"/>
    <x v="2"/>
    <n v="113.58"/>
    <n v="4.7619047620000003"/>
    <n v="5.6790000000000003"/>
    <x v="34"/>
    <x v="0"/>
    <d v="2019-02-10T12:45:00"/>
    <n v="2019"/>
    <x v="2"/>
    <x v="6"/>
    <x v="2"/>
    <n v="12"/>
    <x v="0"/>
  </r>
  <r>
    <s v="Myanmar"/>
    <x v="1"/>
    <n v="19.745000000000001"/>
    <n v="96.129720000000006"/>
    <x v="0"/>
    <x v="0"/>
    <x v="5"/>
    <n v="82.63"/>
    <x v="4"/>
    <n v="41.314999999999998"/>
    <n v="867.61500000000001"/>
    <x v="0"/>
    <n v="826.3"/>
    <n v="4.7619047620000003"/>
    <n v="41.314999999999998"/>
    <x v="30"/>
    <x v="1"/>
    <d v="2019-03-19T17:08:00"/>
    <n v="2019"/>
    <x v="1"/>
    <x v="24"/>
    <x v="6"/>
    <n v="17"/>
    <x v="0"/>
  </r>
  <r>
    <s v="Myanmar"/>
    <x v="1"/>
    <n v="19.745000000000001"/>
    <n v="96.129720000000006"/>
    <x v="0"/>
    <x v="1"/>
    <x v="4"/>
    <n v="91.4"/>
    <x v="0"/>
    <n v="31.99"/>
    <n v="671.79"/>
    <x v="1"/>
    <n v="639.79999999999995"/>
    <n v="4.7619047620000003"/>
    <n v="31.99"/>
    <x v="33"/>
    <x v="0"/>
    <d v="2019-02-03T10:19:00"/>
    <n v="2019"/>
    <x v="2"/>
    <x v="2"/>
    <x v="2"/>
    <n v="10"/>
    <x v="1"/>
  </r>
  <r>
    <s v="Myanmar"/>
    <x v="0"/>
    <n v="16.80528"/>
    <n v="96.156109999999998"/>
    <x v="0"/>
    <x v="0"/>
    <x v="4"/>
    <n v="44.59"/>
    <x v="1"/>
    <n v="11.147500000000001"/>
    <n v="234.0975"/>
    <x v="1"/>
    <n v="222.95"/>
    <n v="4.7619047620000003"/>
    <n v="11.147500000000001"/>
    <x v="23"/>
    <x v="0"/>
    <d v="2019-02-10T15:10:00"/>
    <n v="2019"/>
    <x v="2"/>
    <x v="6"/>
    <x v="2"/>
    <n v="15"/>
    <x v="0"/>
  </r>
  <r>
    <s v="Myanmar"/>
    <x v="2"/>
    <n v="21.974730000000001"/>
    <n v="96.083590000000001"/>
    <x v="0"/>
    <x v="0"/>
    <x v="5"/>
    <n v="17.87"/>
    <x v="7"/>
    <n v="3.5739999999999998"/>
    <n v="75.054000000000002"/>
    <x v="0"/>
    <n v="71.48"/>
    <n v="4.7619047620000003"/>
    <n v="3.5739999999999998"/>
    <x v="35"/>
    <x v="1"/>
    <d v="2019-03-22T14:42:00"/>
    <n v="2019"/>
    <x v="1"/>
    <x v="19"/>
    <x v="1"/>
    <n v="14"/>
    <x v="0"/>
  </r>
  <r>
    <s v="Myanmar"/>
    <x v="1"/>
    <n v="19.745000000000001"/>
    <n v="96.129720000000006"/>
    <x v="0"/>
    <x v="1"/>
    <x v="5"/>
    <n v="15.43"/>
    <x v="8"/>
    <n v="0.77149999999999996"/>
    <n v="16.201499999999999"/>
    <x v="2"/>
    <n v="15.43"/>
    <n v="4.7619047620000003"/>
    <n v="0.77149999999999996"/>
    <x v="36"/>
    <x v="1"/>
    <d v="2019-01-25T15:46:00"/>
    <n v="2019"/>
    <x v="0"/>
    <x v="4"/>
    <x v="1"/>
    <n v="15"/>
    <x v="0"/>
  </r>
  <r>
    <s v="Myanmar"/>
    <x v="2"/>
    <n v="21.974730000000001"/>
    <n v="96.083590000000001"/>
    <x v="1"/>
    <x v="1"/>
    <x v="2"/>
    <n v="16.16"/>
    <x v="5"/>
    <n v="1.6160000000000001"/>
    <n v="33.936"/>
    <x v="0"/>
    <n v="32.32"/>
    <n v="4.7619047620000003"/>
    <n v="1.6160000000000001"/>
    <x v="35"/>
    <x v="1"/>
    <d v="2019-03-07T11:49:00"/>
    <n v="2019"/>
    <x v="1"/>
    <x v="11"/>
    <x v="4"/>
    <n v="11"/>
    <x v="1"/>
  </r>
  <r>
    <s v="Myanmar"/>
    <x v="1"/>
    <n v="19.745000000000001"/>
    <n v="96.129720000000006"/>
    <x v="1"/>
    <x v="0"/>
    <x v="1"/>
    <n v="85.98"/>
    <x v="2"/>
    <n v="34.392000000000003"/>
    <n v="722.23199999999997"/>
    <x v="1"/>
    <n v="687.84"/>
    <n v="4.7619047620000003"/>
    <n v="34.392000000000003"/>
    <x v="13"/>
    <x v="0"/>
    <d v="2019-02-28T19:01:00"/>
    <n v="2019"/>
    <x v="2"/>
    <x v="20"/>
    <x v="4"/>
    <n v="19"/>
    <x v="2"/>
  </r>
  <r>
    <s v="Myanmar"/>
    <x v="0"/>
    <n v="16.80528"/>
    <n v="96.156109999999998"/>
    <x v="0"/>
    <x v="1"/>
    <x v="2"/>
    <n v="44.34"/>
    <x v="5"/>
    <n v="4.4340000000000002"/>
    <n v="93.114000000000004"/>
    <x v="1"/>
    <n v="88.68"/>
    <n v="4.7619047620000003"/>
    <n v="4.4340000000000002"/>
    <x v="6"/>
    <x v="2"/>
    <d v="2019-03-27T11:26:00"/>
    <n v="2019"/>
    <x v="1"/>
    <x v="3"/>
    <x v="5"/>
    <n v="11"/>
    <x v="1"/>
  </r>
  <r>
    <s v="Myanmar"/>
    <x v="0"/>
    <n v="16.80528"/>
    <n v="96.156109999999998"/>
    <x v="1"/>
    <x v="1"/>
    <x v="0"/>
    <n v="89.6"/>
    <x v="2"/>
    <n v="35.840000000000003"/>
    <n v="752.64"/>
    <x v="0"/>
    <n v="716.8"/>
    <n v="4.7619047620000003"/>
    <n v="35.840000000000003"/>
    <x v="37"/>
    <x v="1"/>
    <d v="2019-02-07T11:28:00"/>
    <n v="2019"/>
    <x v="2"/>
    <x v="11"/>
    <x v="4"/>
    <n v="11"/>
    <x v="1"/>
  </r>
  <r>
    <s v="Myanmar"/>
    <x v="0"/>
    <n v="16.80528"/>
    <n v="96.156109999999998"/>
    <x v="0"/>
    <x v="0"/>
    <x v="2"/>
    <n v="72.349999999999994"/>
    <x v="4"/>
    <n v="36.174999999999997"/>
    <n v="759.67499999999995"/>
    <x v="1"/>
    <n v="723.5"/>
    <n v="4.7619047620000003"/>
    <n v="36.174999999999997"/>
    <x v="38"/>
    <x v="2"/>
    <d v="2019-01-20T15:55:00"/>
    <n v="2019"/>
    <x v="0"/>
    <x v="7"/>
    <x v="2"/>
    <n v="15"/>
    <x v="0"/>
  </r>
  <r>
    <s v="Myanmar"/>
    <x v="1"/>
    <n v="19.745000000000001"/>
    <n v="96.129720000000006"/>
    <x v="1"/>
    <x v="1"/>
    <x v="1"/>
    <n v="30.61"/>
    <x v="3"/>
    <n v="9.1829999999999998"/>
    <n v="192.84299999999999"/>
    <x v="1"/>
    <n v="183.66"/>
    <n v="4.7619047620000003"/>
    <n v="9.1829999999999998"/>
    <x v="39"/>
    <x v="0"/>
    <d v="2019-03-12T20:36:00"/>
    <n v="2019"/>
    <x v="1"/>
    <x v="10"/>
    <x v="6"/>
    <n v="20"/>
    <x v="2"/>
  </r>
  <r>
    <s v="Myanmar"/>
    <x v="1"/>
    <n v="19.745000000000001"/>
    <n v="96.129720000000006"/>
    <x v="0"/>
    <x v="0"/>
    <x v="3"/>
    <n v="24.74"/>
    <x v="6"/>
    <n v="3.7109999999999999"/>
    <n v="77.930999999999997"/>
    <x v="2"/>
    <n v="74.22"/>
    <n v="4.7619047620000003"/>
    <n v="3.7109999999999999"/>
    <x v="40"/>
    <x v="0"/>
    <d v="2019-02-15T17:47:00"/>
    <n v="2019"/>
    <x v="2"/>
    <x v="13"/>
    <x v="1"/>
    <n v="17"/>
    <x v="0"/>
  </r>
  <r>
    <s v="Myanmar"/>
    <x v="1"/>
    <n v="19.745000000000001"/>
    <n v="96.129720000000006"/>
    <x v="1"/>
    <x v="1"/>
    <x v="2"/>
    <n v="55.73"/>
    <x v="3"/>
    <n v="16.719000000000001"/>
    <n v="351.09899999999999"/>
    <x v="0"/>
    <n v="334.38"/>
    <n v="4.7619047620000003"/>
    <n v="16.719000000000001"/>
    <x v="27"/>
    <x v="1"/>
    <d v="2019-02-24T10:55:00"/>
    <n v="2019"/>
    <x v="2"/>
    <x v="5"/>
    <x v="2"/>
    <n v="10"/>
    <x v="1"/>
  </r>
  <r>
    <s v="Myanmar"/>
    <x v="2"/>
    <n v="21.974730000000001"/>
    <n v="96.083590000000001"/>
    <x v="0"/>
    <x v="0"/>
    <x v="3"/>
    <n v="55.07"/>
    <x v="9"/>
    <n v="24.781500000000001"/>
    <n v="520.41150000000005"/>
    <x v="0"/>
    <n v="495.63"/>
    <n v="4.7619047620000003"/>
    <n v="24.781500000000001"/>
    <x v="40"/>
    <x v="0"/>
    <d v="2019-02-03T13:40:00"/>
    <n v="2019"/>
    <x v="2"/>
    <x v="2"/>
    <x v="2"/>
    <n v="13"/>
    <x v="0"/>
  </r>
  <r>
    <s v="Myanmar"/>
    <x v="0"/>
    <n v="16.80528"/>
    <n v="96.156109999999998"/>
    <x v="0"/>
    <x v="1"/>
    <x v="3"/>
    <n v="15.81"/>
    <x v="4"/>
    <n v="7.9050000000000002"/>
    <n v="166.005"/>
    <x v="2"/>
    <n v="158.1"/>
    <n v="4.7619047620000003"/>
    <n v="7.9050000000000002"/>
    <x v="17"/>
    <x v="0"/>
    <d v="2019-03-06T12:27:00"/>
    <n v="2019"/>
    <x v="1"/>
    <x v="8"/>
    <x v="5"/>
    <n v="12"/>
    <x v="0"/>
  </r>
  <r>
    <s v="Myanmar"/>
    <x v="2"/>
    <n v="21.974730000000001"/>
    <n v="96.083590000000001"/>
    <x v="0"/>
    <x v="1"/>
    <x v="0"/>
    <n v="75.739999999999995"/>
    <x v="7"/>
    <n v="15.148"/>
    <n v="318.108"/>
    <x v="1"/>
    <n v="302.95999999999998"/>
    <n v="4.7619047620000003"/>
    <n v="15.148"/>
    <x v="29"/>
    <x v="1"/>
    <d v="2019-02-14T14:35:00"/>
    <n v="2019"/>
    <x v="2"/>
    <x v="25"/>
    <x v="4"/>
    <n v="14"/>
    <x v="0"/>
  </r>
  <r>
    <s v="Myanmar"/>
    <x v="0"/>
    <n v="16.80528"/>
    <n v="96.156109999999998"/>
    <x v="0"/>
    <x v="1"/>
    <x v="0"/>
    <n v="15.87"/>
    <x v="4"/>
    <n v="7.9349999999999996"/>
    <n v="166.63499999999999"/>
    <x v="1"/>
    <n v="158.69999999999999"/>
    <n v="4.7619047620000003"/>
    <n v="7.9349999999999996"/>
    <x v="6"/>
    <x v="2"/>
    <d v="2019-03-13T16:40:00"/>
    <n v="2019"/>
    <x v="1"/>
    <x v="26"/>
    <x v="5"/>
    <n v="16"/>
    <x v="0"/>
  </r>
  <r>
    <s v="Myanmar"/>
    <x v="1"/>
    <n v="19.745000000000001"/>
    <n v="96.129720000000006"/>
    <x v="1"/>
    <x v="0"/>
    <x v="0"/>
    <n v="33.47"/>
    <x v="5"/>
    <n v="3.347"/>
    <n v="70.287000000000006"/>
    <x v="0"/>
    <n v="66.94"/>
    <n v="4.7619047620000003"/>
    <n v="3.347"/>
    <x v="24"/>
    <x v="1"/>
    <d v="2019-02-10T15:43:00"/>
    <n v="2019"/>
    <x v="2"/>
    <x v="6"/>
    <x v="2"/>
    <n v="15"/>
    <x v="0"/>
  </r>
  <r>
    <s v="Myanmar"/>
    <x v="2"/>
    <n v="21.974730000000001"/>
    <n v="96.083590000000001"/>
    <x v="0"/>
    <x v="0"/>
    <x v="5"/>
    <n v="97.61"/>
    <x v="3"/>
    <n v="29.283000000000001"/>
    <n v="614.94299999999998"/>
    <x v="0"/>
    <n v="585.66"/>
    <n v="4.7619047620000003"/>
    <n v="29.283000000000001"/>
    <x v="21"/>
    <x v="0"/>
    <d v="2019-01-07T15:01:00"/>
    <n v="2019"/>
    <x v="0"/>
    <x v="11"/>
    <x v="3"/>
    <n v="15"/>
    <x v="0"/>
  </r>
  <r>
    <s v="Myanmar"/>
    <x v="0"/>
    <n v="16.80528"/>
    <n v="96.156109999999998"/>
    <x v="1"/>
    <x v="1"/>
    <x v="3"/>
    <n v="78.77"/>
    <x v="4"/>
    <n v="39.384999999999998"/>
    <n v="827.08500000000004"/>
    <x v="1"/>
    <n v="787.7"/>
    <n v="4.7619047620000003"/>
    <n v="39.384999999999998"/>
    <x v="41"/>
    <x v="1"/>
    <d v="2019-01-24T10:04:00"/>
    <n v="2019"/>
    <x v="0"/>
    <x v="5"/>
    <x v="4"/>
    <n v="10"/>
    <x v="1"/>
  </r>
  <r>
    <s v="Myanmar"/>
    <x v="0"/>
    <n v="16.80528"/>
    <n v="96.156109999999998"/>
    <x v="0"/>
    <x v="0"/>
    <x v="0"/>
    <n v="18.329999999999998"/>
    <x v="8"/>
    <n v="0.91649999999999998"/>
    <n v="19.246500000000001"/>
    <x v="1"/>
    <n v="18.329999999999998"/>
    <n v="4.7619047620000003"/>
    <n v="0.91649999999999998"/>
    <x v="42"/>
    <x v="2"/>
    <d v="2019-02-02T18:50:00"/>
    <n v="2019"/>
    <x v="2"/>
    <x v="18"/>
    <x v="0"/>
    <n v="18"/>
    <x v="2"/>
  </r>
  <r>
    <s v="Myanmar"/>
    <x v="1"/>
    <n v="19.745000000000001"/>
    <n v="96.129720000000006"/>
    <x v="1"/>
    <x v="1"/>
    <x v="4"/>
    <n v="89.48"/>
    <x v="4"/>
    <n v="44.74"/>
    <n v="939.54"/>
    <x v="2"/>
    <n v="894.8"/>
    <n v="4.7619047620000003"/>
    <n v="44.74"/>
    <x v="1"/>
    <x v="0"/>
    <d v="2019-01-06T12:46:00"/>
    <n v="2019"/>
    <x v="0"/>
    <x v="8"/>
    <x v="2"/>
    <n v="12"/>
    <x v="0"/>
  </r>
  <r>
    <s v="Myanmar"/>
    <x v="1"/>
    <n v="19.745000000000001"/>
    <n v="96.129720000000006"/>
    <x v="1"/>
    <x v="1"/>
    <x v="5"/>
    <n v="62.12"/>
    <x v="4"/>
    <n v="31.06"/>
    <n v="652.26"/>
    <x v="1"/>
    <n v="621.20000000000005"/>
    <n v="4.7619047620000003"/>
    <n v="31.06"/>
    <x v="9"/>
    <x v="2"/>
    <d v="2019-02-11T16:19:00"/>
    <n v="2019"/>
    <x v="2"/>
    <x v="14"/>
    <x v="3"/>
    <n v="16"/>
    <x v="0"/>
  </r>
  <r>
    <s v="Myanmar"/>
    <x v="2"/>
    <n v="21.974730000000001"/>
    <n v="96.083590000000001"/>
    <x v="0"/>
    <x v="0"/>
    <x v="4"/>
    <n v="48.52"/>
    <x v="6"/>
    <n v="7.2779999999999996"/>
    <n v="152.83799999999999"/>
    <x v="0"/>
    <n v="145.56"/>
    <n v="4.7619047620000003"/>
    <n v="7.2779999999999996"/>
    <x v="43"/>
    <x v="2"/>
    <d v="2019-03-05T18:17:00"/>
    <n v="2019"/>
    <x v="1"/>
    <x v="0"/>
    <x v="6"/>
    <n v="18"/>
    <x v="2"/>
  </r>
  <r>
    <s v="Myanmar"/>
    <x v="1"/>
    <n v="19.745000000000001"/>
    <n v="96.129720000000006"/>
    <x v="1"/>
    <x v="0"/>
    <x v="1"/>
    <n v="75.91"/>
    <x v="3"/>
    <n v="22.773"/>
    <n v="478.233"/>
    <x v="1"/>
    <n v="455.46"/>
    <n v="4.7619047620000003"/>
    <n v="22.773"/>
    <x v="44"/>
    <x v="0"/>
    <d v="2019-03-09T18:21:00"/>
    <n v="2019"/>
    <x v="1"/>
    <x v="9"/>
    <x v="0"/>
    <n v="18"/>
    <x v="2"/>
  </r>
  <r>
    <s v="Myanmar"/>
    <x v="0"/>
    <n v="16.80528"/>
    <n v="96.156109999999998"/>
    <x v="1"/>
    <x v="1"/>
    <x v="2"/>
    <n v="74.67"/>
    <x v="9"/>
    <n v="33.601500000000001"/>
    <n v="705.63149999999996"/>
    <x v="0"/>
    <n v="672.03"/>
    <n v="4.7619047620000003"/>
    <n v="33.601500000000001"/>
    <x v="45"/>
    <x v="0"/>
    <d v="2019-01-22T10:55:00"/>
    <n v="2019"/>
    <x v="0"/>
    <x v="19"/>
    <x v="6"/>
    <n v="10"/>
    <x v="1"/>
  </r>
  <r>
    <s v="Myanmar"/>
    <x v="1"/>
    <n v="19.745000000000001"/>
    <n v="96.129720000000006"/>
    <x v="1"/>
    <x v="0"/>
    <x v="1"/>
    <n v="41.65"/>
    <x v="4"/>
    <n v="20.824999999999999"/>
    <n v="437.32499999999999"/>
    <x v="2"/>
    <n v="416.5"/>
    <n v="4.7619047620000003"/>
    <n v="20.824999999999999"/>
    <x v="38"/>
    <x v="2"/>
    <d v="2019-01-13T17:04:00"/>
    <n v="2019"/>
    <x v="0"/>
    <x v="26"/>
    <x v="2"/>
    <n v="17"/>
    <x v="0"/>
  </r>
  <r>
    <s v="Myanmar"/>
    <x v="1"/>
    <n v="19.745000000000001"/>
    <n v="96.129720000000006"/>
    <x v="0"/>
    <x v="1"/>
    <x v="5"/>
    <n v="49.04"/>
    <x v="9"/>
    <n v="22.068000000000001"/>
    <n v="463.428"/>
    <x v="2"/>
    <n v="441.36"/>
    <n v="4.7619047620000003"/>
    <n v="22.068000000000001"/>
    <x v="17"/>
    <x v="0"/>
    <d v="2019-01-09T14:20:00"/>
    <n v="2019"/>
    <x v="0"/>
    <x v="9"/>
    <x v="5"/>
    <n v="14"/>
    <x v="0"/>
  </r>
  <r>
    <s v="Myanmar"/>
    <x v="0"/>
    <n v="16.80528"/>
    <n v="96.156109999999998"/>
    <x v="0"/>
    <x v="0"/>
    <x v="5"/>
    <n v="20.010000000000002"/>
    <x v="9"/>
    <n v="9.0045000000000002"/>
    <n v="189.09450000000001"/>
    <x v="2"/>
    <n v="180.09"/>
    <n v="4.7619047620000003"/>
    <n v="9.0045000000000002"/>
    <x v="14"/>
    <x v="2"/>
    <d v="2019-01-12T15:48:00"/>
    <n v="2019"/>
    <x v="0"/>
    <x v="10"/>
    <x v="0"/>
    <n v="15"/>
    <x v="0"/>
  </r>
  <r>
    <s v="Myanmar"/>
    <x v="1"/>
    <n v="19.745000000000001"/>
    <n v="96.129720000000006"/>
    <x v="0"/>
    <x v="0"/>
    <x v="4"/>
    <n v="78.31"/>
    <x v="4"/>
    <n v="39.155000000000001"/>
    <n v="822.255"/>
    <x v="0"/>
    <n v="783.1"/>
    <n v="4.7619047620000003"/>
    <n v="39.155000000000001"/>
    <x v="37"/>
    <x v="1"/>
    <d v="2019-03-05T16:24:00"/>
    <n v="2019"/>
    <x v="1"/>
    <x v="0"/>
    <x v="6"/>
    <n v="16"/>
    <x v="0"/>
  </r>
  <r>
    <s v="Myanmar"/>
    <x v="1"/>
    <n v="19.745000000000001"/>
    <n v="96.129720000000006"/>
    <x v="1"/>
    <x v="0"/>
    <x v="0"/>
    <n v="20.38"/>
    <x v="1"/>
    <n v="5.0949999999999998"/>
    <n v="106.995"/>
    <x v="1"/>
    <n v="101.9"/>
    <n v="4.7619047620000003"/>
    <n v="5.0949999999999998"/>
    <x v="22"/>
    <x v="1"/>
    <d v="2019-01-22T18:56:00"/>
    <n v="2019"/>
    <x v="0"/>
    <x v="19"/>
    <x v="6"/>
    <n v="18"/>
    <x v="2"/>
  </r>
  <r>
    <s v="Myanmar"/>
    <x v="1"/>
    <n v="19.745000000000001"/>
    <n v="96.129720000000006"/>
    <x v="1"/>
    <x v="0"/>
    <x v="0"/>
    <n v="99.19"/>
    <x v="3"/>
    <n v="29.757000000000001"/>
    <n v="624.89700000000005"/>
    <x v="2"/>
    <n v="595.14"/>
    <n v="4.7619047620000003"/>
    <n v="29.757000000000001"/>
    <x v="46"/>
    <x v="2"/>
    <d v="2019-01-21T14:42:00"/>
    <n v="2019"/>
    <x v="0"/>
    <x v="16"/>
    <x v="3"/>
    <n v="14"/>
    <x v="0"/>
  </r>
  <r>
    <s v="Myanmar"/>
    <x v="2"/>
    <n v="21.974730000000001"/>
    <n v="96.083590000000001"/>
    <x v="1"/>
    <x v="0"/>
    <x v="4"/>
    <n v="96.68"/>
    <x v="6"/>
    <n v="14.502000000000001"/>
    <n v="304.54199999999997"/>
    <x v="0"/>
    <n v="290.04000000000002"/>
    <n v="4.7619047620000003"/>
    <n v="14.502000000000001"/>
    <x v="41"/>
    <x v="1"/>
    <d v="2019-01-26T19:56:00"/>
    <n v="2019"/>
    <x v="0"/>
    <x v="27"/>
    <x v="0"/>
    <n v="19"/>
    <x v="2"/>
  </r>
  <r>
    <s v="Myanmar"/>
    <x v="1"/>
    <n v="19.745000000000001"/>
    <n v="96.129720000000006"/>
    <x v="1"/>
    <x v="1"/>
    <x v="4"/>
    <n v="19.25"/>
    <x v="2"/>
    <n v="7.7"/>
    <n v="161.69999999999999"/>
    <x v="0"/>
    <n v="154"/>
    <n v="4.7619047620000003"/>
    <n v="7.7"/>
    <x v="37"/>
    <x v="1"/>
    <d v="2019-01-23T18:37:00"/>
    <n v="2019"/>
    <x v="0"/>
    <x v="21"/>
    <x v="5"/>
    <n v="18"/>
    <x v="2"/>
  </r>
  <r>
    <s v="Myanmar"/>
    <x v="1"/>
    <n v="19.745000000000001"/>
    <n v="96.129720000000006"/>
    <x v="0"/>
    <x v="0"/>
    <x v="4"/>
    <n v="80.36"/>
    <x v="7"/>
    <n v="16.071999999999999"/>
    <n v="337.512"/>
    <x v="2"/>
    <n v="321.44"/>
    <n v="4.7619047620000003"/>
    <n v="16.071999999999999"/>
    <x v="47"/>
    <x v="0"/>
    <d v="2019-02-23T18:45:00"/>
    <n v="2019"/>
    <x v="2"/>
    <x v="21"/>
    <x v="0"/>
    <n v="18"/>
    <x v="2"/>
  </r>
  <r>
    <s v="Myanmar"/>
    <x v="1"/>
    <n v="19.745000000000001"/>
    <n v="96.129720000000006"/>
    <x v="0"/>
    <x v="1"/>
    <x v="3"/>
    <n v="48.91"/>
    <x v="1"/>
    <n v="12.227499999999999"/>
    <n v="256.77749999999997"/>
    <x v="1"/>
    <n v="244.55"/>
    <n v="4.7619047620000003"/>
    <n v="12.227499999999999"/>
    <x v="37"/>
    <x v="1"/>
    <d v="2019-03-09T10:17:00"/>
    <n v="2019"/>
    <x v="1"/>
    <x v="9"/>
    <x v="0"/>
    <n v="10"/>
    <x v="1"/>
  </r>
  <r>
    <s v="Myanmar"/>
    <x v="1"/>
    <n v="19.745000000000001"/>
    <n v="96.129720000000006"/>
    <x v="1"/>
    <x v="0"/>
    <x v="3"/>
    <n v="83.06"/>
    <x v="0"/>
    <n v="29.071000000000002"/>
    <n v="610.49099999999999"/>
    <x v="0"/>
    <n v="581.41999999999996"/>
    <n v="4.7619047620000003"/>
    <n v="29.071000000000002"/>
    <x v="43"/>
    <x v="2"/>
    <d v="2019-03-05T14:31:00"/>
    <n v="2019"/>
    <x v="1"/>
    <x v="0"/>
    <x v="6"/>
    <n v="14"/>
    <x v="0"/>
  </r>
  <r>
    <s v="Myanmar"/>
    <x v="1"/>
    <n v="19.745000000000001"/>
    <n v="96.129720000000006"/>
    <x v="1"/>
    <x v="1"/>
    <x v="5"/>
    <n v="76.52"/>
    <x v="1"/>
    <n v="19.13"/>
    <n v="401.73"/>
    <x v="1"/>
    <n v="382.6"/>
    <n v="4.7619047620000003"/>
    <n v="19.13"/>
    <x v="21"/>
    <x v="0"/>
    <d v="2019-03-25T10:23:00"/>
    <n v="2019"/>
    <x v="1"/>
    <x v="4"/>
    <x v="3"/>
    <n v="10"/>
    <x v="1"/>
  </r>
  <r>
    <s v="Myanmar"/>
    <x v="0"/>
    <n v="16.80528"/>
    <n v="96.156109999999998"/>
    <x v="0"/>
    <x v="1"/>
    <x v="4"/>
    <n v="49.38"/>
    <x v="0"/>
    <n v="17.283000000000001"/>
    <n v="362.94299999999998"/>
    <x v="2"/>
    <n v="345.66"/>
    <n v="4.7619047620000003"/>
    <n v="17.283000000000001"/>
    <x v="48"/>
    <x v="1"/>
    <d v="2019-03-27T20:35:00"/>
    <n v="2019"/>
    <x v="1"/>
    <x v="3"/>
    <x v="5"/>
    <n v="20"/>
    <x v="2"/>
  </r>
  <r>
    <s v="Myanmar"/>
    <x v="0"/>
    <n v="16.80528"/>
    <n v="96.156109999999998"/>
    <x v="1"/>
    <x v="1"/>
    <x v="3"/>
    <n v="42.47"/>
    <x v="8"/>
    <n v="2.1234999999999999"/>
    <n v="44.593499999999999"/>
    <x v="1"/>
    <n v="42.47"/>
    <n v="4.7619047620000003"/>
    <n v="2.1234999999999999"/>
    <x v="14"/>
    <x v="2"/>
    <d v="2019-01-02T16:57:00"/>
    <n v="2019"/>
    <x v="0"/>
    <x v="18"/>
    <x v="5"/>
    <n v="16"/>
    <x v="0"/>
  </r>
  <r>
    <s v="Myanmar"/>
    <x v="2"/>
    <n v="21.974730000000001"/>
    <n v="96.083590000000001"/>
    <x v="1"/>
    <x v="0"/>
    <x v="0"/>
    <n v="76.989999999999995"/>
    <x v="3"/>
    <n v="23.097000000000001"/>
    <n v="485.03699999999998"/>
    <x v="1"/>
    <n v="461.94"/>
    <n v="4.7619047620000003"/>
    <n v="23.097000000000001"/>
    <x v="36"/>
    <x v="1"/>
    <d v="2019-02-27T17:55:00"/>
    <n v="2019"/>
    <x v="2"/>
    <x v="3"/>
    <x v="5"/>
    <n v="17"/>
    <x v="0"/>
  </r>
  <r>
    <s v="Myanmar"/>
    <x v="1"/>
    <n v="19.745000000000001"/>
    <n v="96.129720000000006"/>
    <x v="0"/>
    <x v="0"/>
    <x v="2"/>
    <n v="47.38"/>
    <x v="7"/>
    <n v="9.4760000000000009"/>
    <n v="198.99600000000001"/>
    <x v="1"/>
    <n v="189.52"/>
    <n v="4.7619047620000003"/>
    <n v="9.4760000000000009"/>
    <x v="12"/>
    <x v="1"/>
    <d v="2019-01-23T10:25:00"/>
    <n v="2019"/>
    <x v="0"/>
    <x v="21"/>
    <x v="5"/>
    <n v="10"/>
    <x v="1"/>
  </r>
  <r>
    <s v="Myanmar"/>
    <x v="1"/>
    <n v="19.745000000000001"/>
    <n v="96.129720000000006"/>
    <x v="1"/>
    <x v="0"/>
    <x v="3"/>
    <n v="44.86"/>
    <x v="4"/>
    <n v="22.43"/>
    <n v="471.03"/>
    <x v="0"/>
    <n v="448.6"/>
    <n v="4.7619047620000003"/>
    <n v="22.43"/>
    <x v="13"/>
    <x v="0"/>
    <d v="2019-01-26T19:54:00"/>
    <n v="2019"/>
    <x v="0"/>
    <x v="27"/>
    <x v="0"/>
    <n v="19"/>
    <x v="2"/>
  </r>
  <r>
    <s v="Myanmar"/>
    <x v="0"/>
    <n v="16.80528"/>
    <n v="96.156109999999998"/>
    <x v="0"/>
    <x v="0"/>
    <x v="3"/>
    <n v="21.98"/>
    <x v="0"/>
    <n v="7.6929999999999996"/>
    <n v="161.553"/>
    <x v="0"/>
    <n v="153.86000000000001"/>
    <n v="4.7619047620000003"/>
    <n v="7.6929999999999996"/>
    <x v="20"/>
    <x v="2"/>
    <d v="2019-01-10T16:42:00"/>
    <n v="2019"/>
    <x v="0"/>
    <x v="6"/>
    <x v="4"/>
    <n v="16"/>
    <x v="0"/>
  </r>
  <r>
    <s v="Myanmar"/>
    <x v="2"/>
    <n v="21.974730000000001"/>
    <n v="96.083590000000001"/>
    <x v="0"/>
    <x v="1"/>
    <x v="0"/>
    <n v="64.36"/>
    <x v="9"/>
    <n v="28.962"/>
    <n v="608.202"/>
    <x v="2"/>
    <n v="579.24"/>
    <n v="4.7619047620000003"/>
    <n v="28.962"/>
    <x v="17"/>
    <x v="0"/>
    <d v="2019-03-12T12:09:00"/>
    <n v="2019"/>
    <x v="1"/>
    <x v="10"/>
    <x v="6"/>
    <n v="12"/>
    <x v="0"/>
  </r>
  <r>
    <s v="Myanmar"/>
    <x v="1"/>
    <n v="19.745000000000001"/>
    <n v="96.129720000000006"/>
    <x v="1"/>
    <x v="1"/>
    <x v="0"/>
    <n v="89.75"/>
    <x v="8"/>
    <n v="4.4874999999999998"/>
    <n v="94.237499999999997"/>
    <x v="2"/>
    <n v="89.75"/>
    <n v="4.7619047620000003"/>
    <n v="4.4874999999999998"/>
    <x v="37"/>
    <x v="1"/>
    <d v="2019-02-06T20:05:00"/>
    <n v="2019"/>
    <x v="2"/>
    <x v="8"/>
    <x v="5"/>
    <n v="20"/>
    <x v="2"/>
  </r>
  <r>
    <s v="Myanmar"/>
    <x v="0"/>
    <n v="16.80528"/>
    <n v="96.156109999999998"/>
    <x v="1"/>
    <x v="1"/>
    <x v="1"/>
    <n v="97.16"/>
    <x v="8"/>
    <n v="4.8579999999999997"/>
    <n v="102.018"/>
    <x v="0"/>
    <n v="97.16"/>
    <n v="4.7619047620000003"/>
    <n v="4.8579999999999997"/>
    <x v="8"/>
    <x v="1"/>
    <d v="2019-03-08T20:38:00"/>
    <n v="2019"/>
    <x v="1"/>
    <x v="1"/>
    <x v="1"/>
    <n v="20"/>
    <x v="2"/>
  </r>
  <r>
    <s v="Myanmar"/>
    <x v="2"/>
    <n v="21.974730000000001"/>
    <n v="96.083590000000001"/>
    <x v="1"/>
    <x v="1"/>
    <x v="0"/>
    <n v="87.87"/>
    <x v="4"/>
    <n v="43.935000000000002"/>
    <n v="922.63499999999999"/>
    <x v="0"/>
    <n v="878.7"/>
    <n v="4.7619047620000003"/>
    <n v="43.935000000000002"/>
    <x v="20"/>
    <x v="2"/>
    <d v="2019-03-29T10:25:00"/>
    <n v="2019"/>
    <x v="1"/>
    <x v="12"/>
    <x v="1"/>
    <n v="10"/>
    <x v="1"/>
  </r>
  <r>
    <s v="Myanmar"/>
    <x v="1"/>
    <n v="19.745000000000001"/>
    <n v="96.129720000000006"/>
    <x v="1"/>
    <x v="0"/>
    <x v="1"/>
    <n v="12.45"/>
    <x v="3"/>
    <n v="3.7349999999999999"/>
    <n v="78.435000000000002"/>
    <x v="1"/>
    <n v="74.7"/>
    <n v="4.7619047620000003"/>
    <n v="3.7349999999999999"/>
    <x v="5"/>
    <x v="2"/>
    <d v="2019-02-09T13:11:00"/>
    <n v="2019"/>
    <x v="2"/>
    <x v="9"/>
    <x v="0"/>
    <n v="13"/>
    <x v="0"/>
  </r>
  <r>
    <s v="Myanmar"/>
    <x v="0"/>
    <n v="16.80528"/>
    <n v="96.156109999999998"/>
    <x v="1"/>
    <x v="1"/>
    <x v="4"/>
    <n v="52.75"/>
    <x v="6"/>
    <n v="7.9124999999999996"/>
    <n v="166.16249999999999"/>
    <x v="0"/>
    <n v="158.25"/>
    <n v="4.7619047620000003"/>
    <n v="7.9124999999999996"/>
    <x v="39"/>
    <x v="0"/>
    <d v="2019-03-23T10:16:00"/>
    <n v="2019"/>
    <x v="1"/>
    <x v="21"/>
    <x v="0"/>
    <n v="10"/>
    <x v="1"/>
  </r>
  <r>
    <s v="Myanmar"/>
    <x v="2"/>
    <n v="21.974730000000001"/>
    <n v="96.083590000000001"/>
    <x v="1"/>
    <x v="1"/>
    <x v="2"/>
    <n v="82.7"/>
    <x v="3"/>
    <n v="24.81"/>
    <n v="521.01"/>
    <x v="1"/>
    <n v="496.2"/>
    <n v="4.7619047620000003"/>
    <n v="24.81"/>
    <x v="2"/>
    <x v="1"/>
    <d v="2019-03-05T18:14:00"/>
    <n v="2019"/>
    <x v="1"/>
    <x v="0"/>
    <x v="6"/>
    <n v="18"/>
    <x v="2"/>
  </r>
  <r>
    <s v="Myanmar"/>
    <x v="1"/>
    <n v="19.745000000000001"/>
    <n v="96.129720000000006"/>
    <x v="0"/>
    <x v="1"/>
    <x v="5"/>
    <n v="48.71"/>
    <x v="8"/>
    <n v="2.4355000000000002"/>
    <n v="51.145499999999998"/>
    <x v="1"/>
    <n v="48.71"/>
    <n v="4.7619047620000003"/>
    <n v="2.4355000000000002"/>
    <x v="5"/>
    <x v="2"/>
    <d v="2019-03-26T19:20:00"/>
    <n v="2019"/>
    <x v="1"/>
    <x v="27"/>
    <x v="6"/>
    <n v="19"/>
    <x v="2"/>
  </r>
  <r>
    <s v="Myanmar"/>
    <x v="1"/>
    <n v="19.745000000000001"/>
    <n v="96.129720000000006"/>
    <x v="1"/>
    <x v="1"/>
    <x v="5"/>
    <n v="78.55"/>
    <x v="9"/>
    <n v="35.347499999999997"/>
    <n v="742.29750000000001"/>
    <x v="1"/>
    <n v="706.95"/>
    <n v="4.7619047620000003"/>
    <n v="35.347499999999997"/>
    <x v="8"/>
    <x v="1"/>
    <d v="2019-03-01T13:22:00"/>
    <n v="2019"/>
    <x v="1"/>
    <x v="15"/>
    <x v="1"/>
    <n v="13"/>
    <x v="0"/>
  </r>
  <r>
    <s v="Myanmar"/>
    <x v="1"/>
    <n v="19.745000000000001"/>
    <n v="96.129720000000006"/>
    <x v="1"/>
    <x v="0"/>
    <x v="1"/>
    <n v="23.07"/>
    <x v="9"/>
    <n v="10.381500000000001"/>
    <n v="218.01150000000001"/>
    <x v="1"/>
    <n v="207.63"/>
    <n v="4.7619047620000003"/>
    <n v="10.381500000000001"/>
    <x v="49"/>
    <x v="2"/>
    <d v="2019-02-01T11:27:00"/>
    <n v="2019"/>
    <x v="2"/>
    <x v="15"/>
    <x v="1"/>
    <n v="11"/>
    <x v="1"/>
  </r>
  <r>
    <s v="Myanmar"/>
    <x v="0"/>
    <n v="16.80528"/>
    <n v="96.156109999999998"/>
    <x v="1"/>
    <x v="1"/>
    <x v="4"/>
    <n v="58.26"/>
    <x v="3"/>
    <n v="17.478000000000002"/>
    <n v="367.03800000000001"/>
    <x v="1"/>
    <n v="349.56"/>
    <n v="4.7619047620000003"/>
    <n v="17.478000000000002"/>
    <x v="21"/>
    <x v="0"/>
    <d v="2019-03-28T16:44:00"/>
    <n v="2019"/>
    <x v="1"/>
    <x v="20"/>
    <x v="4"/>
    <n v="16"/>
    <x v="0"/>
  </r>
  <r>
    <s v="Myanmar"/>
    <x v="2"/>
    <n v="21.974730000000001"/>
    <n v="96.083590000000001"/>
    <x v="1"/>
    <x v="1"/>
    <x v="0"/>
    <n v="30.35"/>
    <x v="0"/>
    <n v="10.6225"/>
    <n v="223.07249999999999"/>
    <x v="1"/>
    <n v="212.45"/>
    <n v="4.7619047620000003"/>
    <n v="10.6225"/>
    <x v="7"/>
    <x v="0"/>
    <d v="2019-03-19T18:19:00"/>
    <n v="2019"/>
    <x v="1"/>
    <x v="24"/>
    <x v="6"/>
    <n v="18"/>
    <x v="2"/>
  </r>
  <r>
    <s v="Myanmar"/>
    <x v="0"/>
    <n v="16.80528"/>
    <n v="96.156109999999998"/>
    <x v="0"/>
    <x v="1"/>
    <x v="1"/>
    <n v="88.67"/>
    <x v="4"/>
    <n v="44.335000000000001"/>
    <n v="931.03499999999997"/>
    <x v="0"/>
    <n v="886.7"/>
    <n v="4.7619047620000003"/>
    <n v="44.335000000000001"/>
    <x v="48"/>
    <x v="1"/>
    <d v="2019-01-12T14:50:00"/>
    <n v="2019"/>
    <x v="0"/>
    <x v="10"/>
    <x v="0"/>
    <n v="14"/>
    <x v="0"/>
  </r>
  <r>
    <s v="Myanmar"/>
    <x v="1"/>
    <n v="19.745000000000001"/>
    <n v="96.129720000000006"/>
    <x v="1"/>
    <x v="1"/>
    <x v="5"/>
    <n v="27.38"/>
    <x v="3"/>
    <n v="8.2140000000000004"/>
    <n v="172.494"/>
    <x v="2"/>
    <n v="164.28"/>
    <n v="4.7619047620000003"/>
    <n v="8.2140000000000004"/>
    <x v="30"/>
    <x v="1"/>
    <d v="2019-01-05T20:54:00"/>
    <n v="2019"/>
    <x v="0"/>
    <x v="0"/>
    <x v="0"/>
    <n v="20"/>
    <x v="2"/>
  </r>
  <r>
    <s v="Myanmar"/>
    <x v="0"/>
    <n v="16.80528"/>
    <n v="96.156109999999998"/>
    <x v="1"/>
    <x v="1"/>
    <x v="3"/>
    <n v="62.13"/>
    <x v="3"/>
    <n v="18.638999999999999"/>
    <n v="391.41899999999998"/>
    <x v="1"/>
    <n v="372.78"/>
    <n v="4.7619047620000003"/>
    <n v="18.638999999999999"/>
    <x v="2"/>
    <x v="1"/>
    <d v="2019-03-22T20:19:00"/>
    <n v="2019"/>
    <x v="1"/>
    <x v="19"/>
    <x v="1"/>
    <n v="20"/>
    <x v="2"/>
  </r>
  <r>
    <s v="Myanmar"/>
    <x v="1"/>
    <n v="19.745000000000001"/>
    <n v="96.129720000000006"/>
    <x v="1"/>
    <x v="0"/>
    <x v="4"/>
    <n v="33.979999999999997"/>
    <x v="9"/>
    <n v="15.291"/>
    <n v="321.11099999999999"/>
    <x v="1"/>
    <n v="305.82"/>
    <n v="4.7619047620000003"/>
    <n v="15.291"/>
    <x v="50"/>
    <x v="2"/>
    <d v="2019-03-24T10:43:00"/>
    <n v="2019"/>
    <x v="1"/>
    <x v="5"/>
    <x v="2"/>
    <n v="10"/>
    <x v="1"/>
  </r>
  <r>
    <s v="Myanmar"/>
    <x v="1"/>
    <n v="19.745000000000001"/>
    <n v="96.129720000000006"/>
    <x v="0"/>
    <x v="1"/>
    <x v="1"/>
    <n v="81.97"/>
    <x v="4"/>
    <n v="40.984999999999999"/>
    <n v="860.68499999999995"/>
    <x v="1"/>
    <n v="819.7"/>
    <n v="4.7619047620000003"/>
    <n v="40.984999999999999"/>
    <x v="51"/>
    <x v="0"/>
    <d v="2019-03-03T14:30:00"/>
    <n v="2019"/>
    <x v="1"/>
    <x v="2"/>
    <x v="2"/>
    <n v="14"/>
    <x v="0"/>
  </r>
  <r>
    <s v="Myanmar"/>
    <x v="2"/>
    <n v="21.974730000000001"/>
    <n v="96.083590000000001"/>
    <x v="0"/>
    <x v="0"/>
    <x v="3"/>
    <n v="16.489999999999998"/>
    <x v="5"/>
    <n v="1.649"/>
    <n v="34.628999999999998"/>
    <x v="0"/>
    <n v="32.979999999999997"/>
    <n v="4.7619047620000003"/>
    <n v="1.649"/>
    <x v="15"/>
    <x v="2"/>
    <d v="2019-02-05T11:32:00"/>
    <n v="2019"/>
    <x v="2"/>
    <x v="0"/>
    <x v="6"/>
    <n v="11"/>
    <x v="1"/>
  </r>
  <r>
    <s v="Myanmar"/>
    <x v="1"/>
    <n v="19.745000000000001"/>
    <n v="96.129720000000006"/>
    <x v="0"/>
    <x v="0"/>
    <x v="0"/>
    <n v="98.21"/>
    <x v="6"/>
    <n v="14.7315"/>
    <n v="309.36149999999998"/>
    <x v="2"/>
    <n v="294.63"/>
    <n v="4.7619047620000003"/>
    <n v="14.7315"/>
    <x v="52"/>
    <x v="1"/>
    <d v="2019-02-05T10:41:00"/>
    <n v="2019"/>
    <x v="2"/>
    <x v="0"/>
    <x v="6"/>
    <n v="10"/>
    <x v="1"/>
  </r>
  <r>
    <s v="Myanmar"/>
    <x v="2"/>
    <n v="21.974730000000001"/>
    <n v="96.083590000000001"/>
    <x v="1"/>
    <x v="0"/>
    <x v="5"/>
    <n v="72.84"/>
    <x v="0"/>
    <n v="25.494"/>
    <n v="535.37400000000002"/>
    <x v="1"/>
    <n v="509.88"/>
    <n v="4.7619047620000003"/>
    <n v="25.494"/>
    <x v="3"/>
    <x v="0"/>
    <d v="2019-02-15T12:44:00"/>
    <n v="2019"/>
    <x v="2"/>
    <x v="13"/>
    <x v="1"/>
    <n v="12"/>
    <x v="0"/>
  </r>
  <r>
    <s v="Myanmar"/>
    <x v="0"/>
    <n v="16.80528"/>
    <n v="96.156109999999998"/>
    <x v="0"/>
    <x v="1"/>
    <x v="2"/>
    <n v="58.07"/>
    <x v="9"/>
    <n v="26.131499999999999"/>
    <n v="548.76149999999996"/>
    <x v="0"/>
    <n v="522.63"/>
    <n v="4.7619047620000003"/>
    <n v="26.131499999999999"/>
    <x v="42"/>
    <x v="2"/>
    <d v="2019-01-19T20:07:00"/>
    <n v="2019"/>
    <x v="0"/>
    <x v="24"/>
    <x v="0"/>
    <n v="20"/>
    <x v="2"/>
  </r>
  <r>
    <s v="Myanmar"/>
    <x v="1"/>
    <n v="19.745000000000001"/>
    <n v="96.129720000000006"/>
    <x v="0"/>
    <x v="0"/>
    <x v="2"/>
    <n v="80.790000000000006"/>
    <x v="9"/>
    <n v="36.355499999999999"/>
    <n v="763.46550000000002"/>
    <x v="2"/>
    <n v="727.11"/>
    <n v="4.7619047620000003"/>
    <n v="36.355499999999999"/>
    <x v="33"/>
    <x v="0"/>
    <d v="2019-02-01T20:31:00"/>
    <n v="2019"/>
    <x v="2"/>
    <x v="15"/>
    <x v="1"/>
    <n v="20"/>
    <x v="2"/>
  </r>
  <r>
    <s v="Myanmar"/>
    <x v="1"/>
    <n v="19.745000000000001"/>
    <n v="96.129720000000006"/>
    <x v="1"/>
    <x v="0"/>
    <x v="5"/>
    <n v="27.02"/>
    <x v="6"/>
    <n v="4.0529999999999999"/>
    <n v="85.113"/>
    <x v="2"/>
    <n v="81.06"/>
    <n v="4.7619047620000003"/>
    <n v="4.0529999999999999"/>
    <x v="12"/>
    <x v="1"/>
    <d v="2019-03-02T13:01:00"/>
    <n v="2019"/>
    <x v="1"/>
    <x v="18"/>
    <x v="0"/>
    <n v="13"/>
    <x v="0"/>
  </r>
  <r>
    <s v="Myanmar"/>
    <x v="2"/>
    <n v="21.974730000000001"/>
    <n v="96.083590000000001"/>
    <x v="0"/>
    <x v="1"/>
    <x v="5"/>
    <n v="21.94"/>
    <x v="1"/>
    <n v="5.4850000000000003"/>
    <n v="115.185"/>
    <x v="0"/>
    <n v="109.7"/>
    <n v="4.7619047620000003"/>
    <n v="5.4850000000000003"/>
    <x v="4"/>
    <x v="2"/>
    <d v="2019-03-05T12:29:00"/>
    <n v="2019"/>
    <x v="1"/>
    <x v="0"/>
    <x v="6"/>
    <n v="12"/>
    <x v="0"/>
  </r>
  <r>
    <s v="Myanmar"/>
    <x v="2"/>
    <n v="21.974730000000001"/>
    <n v="96.083590000000001"/>
    <x v="0"/>
    <x v="1"/>
    <x v="5"/>
    <n v="51.36"/>
    <x v="8"/>
    <n v="2.5680000000000001"/>
    <n v="53.927999999999997"/>
    <x v="0"/>
    <n v="51.36"/>
    <n v="4.7619047620000003"/>
    <n v="2.5680000000000001"/>
    <x v="53"/>
    <x v="2"/>
    <d v="2019-01-16T15:26:00"/>
    <n v="2019"/>
    <x v="0"/>
    <x v="23"/>
    <x v="5"/>
    <n v="15"/>
    <x v="0"/>
  </r>
  <r>
    <s v="Myanmar"/>
    <x v="0"/>
    <n v="16.80528"/>
    <n v="96.156109999999998"/>
    <x v="1"/>
    <x v="0"/>
    <x v="4"/>
    <n v="10.96"/>
    <x v="4"/>
    <n v="5.48"/>
    <n v="115.08"/>
    <x v="0"/>
    <n v="109.6"/>
    <n v="4.7619047620000003"/>
    <n v="5.48"/>
    <x v="22"/>
    <x v="1"/>
    <d v="2019-02-02T20:48:00"/>
    <n v="2019"/>
    <x v="2"/>
    <x v="18"/>
    <x v="0"/>
    <n v="20"/>
    <x v="2"/>
  </r>
  <r>
    <s v="Myanmar"/>
    <x v="2"/>
    <n v="21.974730000000001"/>
    <n v="96.083590000000001"/>
    <x v="1"/>
    <x v="1"/>
    <x v="2"/>
    <n v="53.44"/>
    <x v="5"/>
    <n v="5.3440000000000003"/>
    <n v="112.224"/>
    <x v="0"/>
    <n v="106.88"/>
    <n v="4.7619047620000003"/>
    <n v="5.3440000000000003"/>
    <x v="5"/>
    <x v="2"/>
    <d v="2019-01-20T20:38:00"/>
    <n v="2019"/>
    <x v="0"/>
    <x v="7"/>
    <x v="2"/>
    <n v="20"/>
    <x v="2"/>
  </r>
  <r>
    <s v="Myanmar"/>
    <x v="0"/>
    <n v="16.80528"/>
    <n v="96.156109999999998"/>
    <x v="1"/>
    <x v="0"/>
    <x v="1"/>
    <n v="99.56"/>
    <x v="2"/>
    <n v="39.823999999999998"/>
    <n v="836.30399999999997"/>
    <x v="2"/>
    <n v="796.48"/>
    <n v="4.7619047620000003"/>
    <n v="39.823999999999998"/>
    <x v="53"/>
    <x v="2"/>
    <d v="2019-02-14T17:03:00"/>
    <n v="2019"/>
    <x v="2"/>
    <x v="25"/>
    <x v="4"/>
    <n v="17"/>
    <x v="0"/>
  </r>
  <r>
    <s v="Myanmar"/>
    <x v="1"/>
    <n v="19.745000000000001"/>
    <n v="96.129720000000006"/>
    <x v="0"/>
    <x v="1"/>
    <x v="3"/>
    <n v="57.12"/>
    <x v="0"/>
    <n v="19.992000000000001"/>
    <n v="419.83199999999999"/>
    <x v="2"/>
    <n v="399.84"/>
    <n v="4.7619047620000003"/>
    <n v="19.992000000000001"/>
    <x v="35"/>
    <x v="1"/>
    <d v="2019-01-12T12:02:00"/>
    <n v="2019"/>
    <x v="0"/>
    <x v="10"/>
    <x v="0"/>
    <n v="12"/>
    <x v="0"/>
  </r>
  <r>
    <s v="Myanmar"/>
    <x v="2"/>
    <n v="21.974730000000001"/>
    <n v="96.083590000000001"/>
    <x v="0"/>
    <x v="1"/>
    <x v="3"/>
    <n v="99.96"/>
    <x v="9"/>
    <n v="44.981999999999999"/>
    <n v="944.62199999999996"/>
    <x v="2"/>
    <n v="899.64"/>
    <n v="4.7619047620000003"/>
    <n v="44.981999999999999"/>
    <x v="50"/>
    <x v="2"/>
    <d v="2019-03-09T17:26:00"/>
    <n v="2019"/>
    <x v="1"/>
    <x v="9"/>
    <x v="0"/>
    <n v="17"/>
    <x v="0"/>
  </r>
  <r>
    <s v="Myanmar"/>
    <x v="1"/>
    <n v="19.745000000000001"/>
    <n v="96.129720000000006"/>
    <x v="0"/>
    <x v="1"/>
    <x v="2"/>
    <n v="63.91"/>
    <x v="2"/>
    <n v="25.564"/>
    <n v="536.84400000000005"/>
    <x v="2"/>
    <n v="511.28"/>
    <n v="4.7619047620000003"/>
    <n v="25.564"/>
    <x v="15"/>
    <x v="2"/>
    <d v="2019-03-13T19:52:00"/>
    <n v="2019"/>
    <x v="1"/>
    <x v="26"/>
    <x v="5"/>
    <n v="19"/>
    <x v="2"/>
  </r>
  <r>
    <s v="Myanmar"/>
    <x v="2"/>
    <n v="21.974730000000001"/>
    <n v="96.083590000000001"/>
    <x v="0"/>
    <x v="0"/>
    <x v="5"/>
    <n v="56.47"/>
    <x v="2"/>
    <n v="22.588000000000001"/>
    <n v="474.34800000000001"/>
    <x v="0"/>
    <n v="451.76"/>
    <n v="4.7619047620000003"/>
    <n v="22.588000000000001"/>
    <x v="48"/>
    <x v="1"/>
    <d v="2019-03-09T14:57:00"/>
    <n v="2019"/>
    <x v="1"/>
    <x v="9"/>
    <x v="0"/>
    <n v="14"/>
    <x v="0"/>
  </r>
  <r>
    <s v="Myanmar"/>
    <x v="0"/>
    <n v="16.80528"/>
    <n v="96.156109999999998"/>
    <x v="1"/>
    <x v="0"/>
    <x v="2"/>
    <n v="93.69"/>
    <x v="0"/>
    <n v="32.791499999999999"/>
    <n v="688.62149999999997"/>
    <x v="2"/>
    <n v="655.83"/>
    <n v="4.7619047620000003"/>
    <n v="32.791499999999999"/>
    <x v="10"/>
    <x v="2"/>
    <d v="2019-03-10T18:44:00"/>
    <n v="2019"/>
    <x v="1"/>
    <x v="6"/>
    <x v="2"/>
    <n v="18"/>
    <x v="2"/>
  </r>
  <r>
    <s v="Myanmar"/>
    <x v="0"/>
    <n v="16.80528"/>
    <n v="96.156109999999998"/>
    <x v="1"/>
    <x v="0"/>
    <x v="3"/>
    <n v="32.25"/>
    <x v="1"/>
    <n v="8.0625"/>
    <n v="169.3125"/>
    <x v="1"/>
    <n v="161.25"/>
    <n v="4.7619047620000003"/>
    <n v="8.0625"/>
    <x v="54"/>
    <x v="0"/>
    <d v="2019-01-27T13:26:00"/>
    <n v="2019"/>
    <x v="0"/>
    <x v="3"/>
    <x v="2"/>
    <n v="13"/>
    <x v="0"/>
  </r>
  <r>
    <s v="Myanmar"/>
    <x v="1"/>
    <n v="19.745000000000001"/>
    <n v="96.129720000000006"/>
    <x v="1"/>
    <x v="0"/>
    <x v="5"/>
    <n v="31.73"/>
    <x v="9"/>
    <n v="14.278499999999999"/>
    <n v="299.8485"/>
    <x v="2"/>
    <n v="285.57"/>
    <n v="4.7619047620000003"/>
    <n v="14.278499999999999"/>
    <x v="9"/>
    <x v="2"/>
    <d v="2019-01-08T16:17:00"/>
    <n v="2019"/>
    <x v="0"/>
    <x v="1"/>
    <x v="6"/>
    <n v="16"/>
    <x v="0"/>
  </r>
  <r>
    <s v="Myanmar"/>
    <x v="1"/>
    <n v="19.745000000000001"/>
    <n v="96.129720000000006"/>
    <x v="0"/>
    <x v="0"/>
    <x v="4"/>
    <n v="68.540000000000006"/>
    <x v="2"/>
    <n v="27.416"/>
    <n v="575.73599999999999"/>
    <x v="0"/>
    <n v="548.32000000000005"/>
    <n v="4.7619047620000003"/>
    <n v="27.416"/>
    <x v="23"/>
    <x v="0"/>
    <d v="2019-01-08T15:57:00"/>
    <n v="2019"/>
    <x v="0"/>
    <x v="1"/>
    <x v="6"/>
    <n v="15"/>
    <x v="0"/>
  </r>
  <r>
    <s v="Myanmar"/>
    <x v="2"/>
    <n v="21.974730000000001"/>
    <n v="96.083590000000001"/>
    <x v="1"/>
    <x v="0"/>
    <x v="3"/>
    <n v="90.28"/>
    <x v="9"/>
    <n v="40.625999999999998"/>
    <n v="853.14599999999996"/>
    <x v="0"/>
    <n v="812.52"/>
    <n v="4.7619047620000003"/>
    <n v="40.625999999999998"/>
    <x v="8"/>
    <x v="1"/>
    <d v="2019-02-08T11:15:00"/>
    <n v="2019"/>
    <x v="2"/>
    <x v="1"/>
    <x v="1"/>
    <n v="11"/>
    <x v="1"/>
  </r>
  <r>
    <s v="Myanmar"/>
    <x v="2"/>
    <n v="21.974730000000001"/>
    <n v="96.083590000000001"/>
    <x v="1"/>
    <x v="0"/>
    <x v="5"/>
    <n v="39.619999999999997"/>
    <x v="0"/>
    <n v="13.867000000000001"/>
    <n v="291.20699999999999"/>
    <x v="1"/>
    <n v="277.33999999999997"/>
    <n v="4.7619047620000003"/>
    <n v="13.867000000000001"/>
    <x v="26"/>
    <x v="1"/>
    <d v="2019-01-25T13:18:00"/>
    <n v="2019"/>
    <x v="0"/>
    <x v="4"/>
    <x v="1"/>
    <n v="13"/>
    <x v="0"/>
  </r>
  <r>
    <s v="Myanmar"/>
    <x v="0"/>
    <n v="16.80528"/>
    <n v="96.156109999999998"/>
    <x v="0"/>
    <x v="0"/>
    <x v="3"/>
    <n v="92.13"/>
    <x v="3"/>
    <n v="27.638999999999999"/>
    <n v="580.41899999999998"/>
    <x v="1"/>
    <n v="552.78"/>
    <n v="4.7619047620000003"/>
    <n v="27.638999999999999"/>
    <x v="47"/>
    <x v="0"/>
    <d v="2019-03-06T20:34:00"/>
    <n v="2019"/>
    <x v="1"/>
    <x v="8"/>
    <x v="5"/>
    <n v="20"/>
    <x v="2"/>
  </r>
  <r>
    <s v="Myanmar"/>
    <x v="2"/>
    <n v="21.974730000000001"/>
    <n v="96.083590000000001"/>
    <x v="1"/>
    <x v="0"/>
    <x v="3"/>
    <n v="34.840000000000003"/>
    <x v="7"/>
    <n v="6.968"/>
    <n v="146.328"/>
    <x v="1"/>
    <n v="139.36000000000001"/>
    <n v="4.7619047620000003"/>
    <n v="6.968"/>
    <x v="2"/>
    <x v="1"/>
    <d v="2019-02-10T18:36:00"/>
    <n v="2019"/>
    <x v="2"/>
    <x v="6"/>
    <x v="2"/>
    <n v="18"/>
    <x v="2"/>
  </r>
  <r>
    <s v="Myanmar"/>
    <x v="2"/>
    <n v="21.974730000000001"/>
    <n v="96.083590000000001"/>
    <x v="0"/>
    <x v="1"/>
    <x v="1"/>
    <n v="87.45"/>
    <x v="3"/>
    <n v="26.234999999999999"/>
    <n v="550.93499999999995"/>
    <x v="2"/>
    <n v="524.70000000000005"/>
    <n v="4.7619047620000003"/>
    <n v="26.234999999999999"/>
    <x v="55"/>
    <x v="0"/>
    <d v="2019-02-17T14:40:00"/>
    <n v="2019"/>
    <x v="2"/>
    <x v="17"/>
    <x v="2"/>
    <n v="14"/>
    <x v="0"/>
  </r>
  <r>
    <s v="Myanmar"/>
    <x v="1"/>
    <n v="19.745000000000001"/>
    <n v="96.129720000000006"/>
    <x v="1"/>
    <x v="0"/>
    <x v="0"/>
    <n v="81.3"/>
    <x v="3"/>
    <n v="24.39"/>
    <n v="512.19000000000005"/>
    <x v="0"/>
    <n v="487.8"/>
    <n v="4.7619047620000003"/>
    <n v="24.39"/>
    <x v="4"/>
    <x v="2"/>
    <d v="2019-03-08T16:43:00"/>
    <n v="2019"/>
    <x v="1"/>
    <x v="1"/>
    <x v="1"/>
    <n v="16"/>
    <x v="0"/>
  </r>
  <r>
    <s v="Myanmar"/>
    <x v="1"/>
    <n v="19.745000000000001"/>
    <n v="96.129720000000006"/>
    <x v="1"/>
    <x v="1"/>
    <x v="5"/>
    <n v="90.22"/>
    <x v="6"/>
    <n v="13.532999999999999"/>
    <n v="284.19299999999998"/>
    <x v="1"/>
    <n v="270.66000000000003"/>
    <n v="4.7619047620000003"/>
    <n v="13.532999999999999"/>
    <x v="56"/>
    <x v="1"/>
    <d v="2019-02-18T19:39:00"/>
    <n v="2019"/>
    <x v="2"/>
    <x v="28"/>
    <x v="3"/>
    <n v="19"/>
    <x v="2"/>
  </r>
  <r>
    <s v="Myanmar"/>
    <x v="0"/>
    <n v="16.80528"/>
    <n v="96.156109999999998"/>
    <x v="1"/>
    <x v="0"/>
    <x v="1"/>
    <n v="26.31"/>
    <x v="1"/>
    <n v="6.5774999999999997"/>
    <n v="138.1275"/>
    <x v="2"/>
    <n v="131.55000000000001"/>
    <n v="4.7619047620000003"/>
    <n v="6.5774999999999997"/>
    <x v="55"/>
    <x v="0"/>
    <d v="2019-01-18T20:59:00"/>
    <n v="2019"/>
    <x v="0"/>
    <x v="28"/>
    <x v="1"/>
    <n v="20"/>
    <x v="2"/>
  </r>
  <r>
    <s v="Myanmar"/>
    <x v="0"/>
    <n v="16.80528"/>
    <n v="96.156109999999998"/>
    <x v="0"/>
    <x v="0"/>
    <x v="2"/>
    <n v="34.42"/>
    <x v="3"/>
    <n v="10.326000000000001"/>
    <n v="216.846"/>
    <x v="1"/>
    <n v="206.52"/>
    <n v="4.7619047620000003"/>
    <n v="10.326000000000001"/>
    <x v="57"/>
    <x v="0"/>
    <d v="2019-02-18T15:39:00"/>
    <n v="2019"/>
    <x v="2"/>
    <x v="28"/>
    <x v="3"/>
    <n v="15"/>
    <x v="0"/>
  </r>
  <r>
    <s v="Myanmar"/>
    <x v="2"/>
    <n v="21.974730000000001"/>
    <n v="96.083590000000001"/>
    <x v="1"/>
    <x v="1"/>
    <x v="3"/>
    <n v="51.91"/>
    <x v="4"/>
    <n v="25.954999999999998"/>
    <n v="545.05499999999995"/>
    <x v="1"/>
    <n v="519.1"/>
    <n v="4.7619047620000003"/>
    <n v="25.954999999999998"/>
    <x v="13"/>
    <x v="0"/>
    <d v="2019-02-16T12:21:00"/>
    <n v="2019"/>
    <x v="2"/>
    <x v="23"/>
    <x v="0"/>
    <n v="12"/>
    <x v="0"/>
  </r>
  <r>
    <s v="Myanmar"/>
    <x v="0"/>
    <n v="16.80528"/>
    <n v="96.156109999999998"/>
    <x v="1"/>
    <x v="1"/>
    <x v="3"/>
    <n v="72.5"/>
    <x v="2"/>
    <n v="29"/>
    <n v="609"/>
    <x v="0"/>
    <n v="580"/>
    <n v="4.7619047620000003"/>
    <n v="29"/>
    <x v="51"/>
    <x v="0"/>
    <d v="2019-03-16T19:25:00"/>
    <n v="2019"/>
    <x v="1"/>
    <x v="23"/>
    <x v="0"/>
    <n v="19"/>
    <x v="2"/>
  </r>
  <r>
    <s v="Myanmar"/>
    <x v="1"/>
    <n v="19.745000000000001"/>
    <n v="96.129720000000006"/>
    <x v="0"/>
    <x v="0"/>
    <x v="3"/>
    <n v="89.8"/>
    <x v="4"/>
    <n v="44.9"/>
    <n v="942.9"/>
    <x v="2"/>
    <n v="898"/>
    <n v="4.7619047620000003"/>
    <n v="44.9"/>
    <x v="38"/>
    <x v="2"/>
    <d v="2019-01-23T13:00:00"/>
    <n v="2019"/>
    <x v="0"/>
    <x v="21"/>
    <x v="5"/>
    <n v="13"/>
    <x v="0"/>
  </r>
  <r>
    <s v="Myanmar"/>
    <x v="1"/>
    <n v="19.745000000000001"/>
    <n v="96.129720000000006"/>
    <x v="0"/>
    <x v="1"/>
    <x v="0"/>
    <n v="90.5"/>
    <x v="4"/>
    <n v="45.25"/>
    <n v="950.25"/>
    <x v="1"/>
    <n v="905"/>
    <n v="4.7619047620000003"/>
    <n v="45.25"/>
    <x v="34"/>
    <x v="0"/>
    <d v="2019-01-25T13:48:00"/>
    <n v="2019"/>
    <x v="0"/>
    <x v="4"/>
    <x v="1"/>
    <n v="13"/>
    <x v="0"/>
  </r>
  <r>
    <s v="Myanmar"/>
    <x v="1"/>
    <n v="19.745000000000001"/>
    <n v="96.129720000000006"/>
    <x v="0"/>
    <x v="0"/>
    <x v="0"/>
    <n v="68.599999999999994"/>
    <x v="4"/>
    <n v="34.299999999999997"/>
    <n v="720.3"/>
    <x v="1"/>
    <n v="686"/>
    <n v="4.7619047620000003"/>
    <n v="34.299999999999997"/>
    <x v="0"/>
    <x v="0"/>
    <d v="2019-02-05T19:57:00"/>
    <n v="2019"/>
    <x v="2"/>
    <x v="0"/>
    <x v="6"/>
    <n v="19"/>
    <x v="2"/>
  </r>
  <r>
    <s v="Myanmar"/>
    <x v="1"/>
    <n v="19.745000000000001"/>
    <n v="96.129720000000006"/>
    <x v="0"/>
    <x v="0"/>
    <x v="4"/>
    <n v="30.41"/>
    <x v="8"/>
    <n v="1.5205"/>
    <n v="31.930499999999999"/>
    <x v="2"/>
    <n v="30.41"/>
    <n v="4.7619047620000003"/>
    <n v="1.5205"/>
    <x v="3"/>
    <x v="0"/>
    <d v="2019-02-22T10:36:00"/>
    <n v="2019"/>
    <x v="2"/>
    <x v="19"/>
    <x v="1"/>
    <n v="10"/>
    <x v="1"/>
  </r>
  <r>
    <s v="Myanmar"/>
    <x v="0"/>
    <n v="16.80528"/>
    <n v="96.156109999999998"/>
    <x v="1"/>
    <x v="0"/>
    <x v="2"/>
    <n v="77.95"/>
    <x v="3"/>
    <n v="23.385000000000002"/>
    <n v="491.08499999999998"/>
    <x v="0"/>
    <n v="467.7"/>
    <n v="4.7619047620000003"/>
    <n v="23.385000000000002"/>
    <x v="7"/>
    <x v="0"/>
    <d v="2019-01-21T16:37:00"/>
    <n v="2019"/>
    <x v="0"/>
    <x v="16"/>
    <x v="3"/>
    <n v="16"/>
    <x v="0"/>
  </r>
  <r>
    <s v="Myanmar"/>
    <x v="1"/>
    <n v="19.745000000000001"/>
    <n v="96.129720000000006"/>
    <x v="1"/>
    <x v="0"/>
    <x v="0"/>
    <n v="46.26"/>
    <x v="3"/>
    <n v="13.878"/>
    <n v="291.43799999999999"/>
    <x v="2"/>
    <n v="277.56"/>
    <n v="4.7619047620000003"/>
    <n v="13.878"/>
    <x v="33"/>
    <x v="0"/>
    <d v="2019-03-08T17:11:00"/>
    <n v="2019"/>
    <x v="1"/>
    <x v="1"/>
    <x v="1"/>
    <n v="17"/>
    <x v="0"/>
  </r>
  <r>
    <s v="Myanmar"/>
    <x v="0"/>
    <n v="16.80528"/>
    <n v="96.156109999999998"/>
    <x v="0"/>
    <x v="0"/>
    <x v="5"/>
    <n v="30.14"/>
    <x v="4"/>
    <n v="15.07"/>
    <n v="316.47000000000003"/>
    <x v="0"/>
    <n v="301.39999999999998"/>
    <n v="4.7619047620000003"/>
    <n v="15.07"/>
    <x v="51"/>
    <x v="0"/>
    <d v="2019-02-10T12:28:00"/>
    <n v="2019"/>
    <x v="2"/>
    <x v="6"/>
    <x v="2"/>
    <n v="12"/>
    <x v="0"/>
  </r>
  <r>
    <s v="Myanmar"/>
    <x v="1"/>
    <n v="19.745000000000001"/>
    <n v="96.129720000000006"/>
    <x v="1"/>
    <x v="1"/>
    <x v="0"/>
    <n v="66.14"/>
    <x v="7"/>
    <n v="13.228"/>
    <n v="277.78800000000001"/>
    <x v="2"/>
    <n v="264.56"/>
    <n v="4.7619047620000003"/>
    <n v="13.228"/>
    <x v="32"/>
    <x v="2"/>
    <d v="2019-03-19T12:46:00"/>
    <n v="2019"/>
    <x v="1"/>
    <x v="24"/>
    <x v="6"/>
    <n v="12"/>
    <x v="0"/>
  </r>
  <r>
    <s v="Myanmar"/>
    <x v="2"/>
    <n v="21.974730000000001"/>
    <n v="96.083590000000001"/>
    <x v="0"/>
    <x v="1"/>
    <x v="2"/>
    <n v="71.86"/>
    <x v="2"/>
    <n v="28.744"/>
    <n v="603.62400000000002"/>
    <x v="2"/>
    <n v="574.88"/>
    <n v="4.7619047620000003"/>
    <n v="28.744"/>
    <x v="56"/>
    <x v="1"/>
    <d v="2019-03-06T15:07:00"/>
    <n v="2019"/>
    <x v="1"/>
    <x v="8"/>
    <x v="5"/>
    <n v="15"/>
    <x v="0"/>
  </r>
  <r>
    <s v="Myanmar"/>
    <x v="0"/>
    <n v="16.80528"/>
    <n v="96.156109999999998"/>
    <x v="1"/>
    <x v="1"/>
    <x v="0"/>
    <n v="32.46"/>
    <x v="2"/>
    <n v="12.984"/>
    <n v="272.66399999999999"/>
    <x v="2"/>
    <n v="259.68"/>
    <n v="4.7619047620000003"/>
    <n v="12.984"/>
    <x v="49"/>
    <x v="2"/>
    <d v="2019-03-27T13:48:00"/>
    <n v="2019"/>
    <x v="1"/>
    <x v="3"/>
    <x v="5"/>
    <n v="13"/>
    <x v="0"/>
  </r>
  <r>
    <s v="Myanmar"/>
    <x v="2"/>
    <n v="21.974730000000001"/>
    <n v="96.083590000000001"/>
    <x v="0"/>
    <x v="0"/>
    <x v="5"/>
    <n v="91.54"/>
    <x v="7"/>
    <n v="18.308"/>
    <n v="384.46800000000002"/>
    <x v="2"/>
    <n v="366.16"/>
    <n v="4.7619047620000003"/>
    <n v="18.308"/>
    <x v="19"/>
    <x v="2"/>
    <d v="2019-03-23T19:20:00"/>
    <n v="2019"/>
    <x v="1"/>
    <x v="21"/>
    <x v="0"/>
    <n v="19"/>
    <x v="2"/>
  </r>
  <r>
    <s v="Myanmar"/>
    <x v="1"/>
    <n v="19.745000000000001"/>
    <n v="96.129720000000006"/>
    <x v="0"/>
    <x v="1"/>
    <x v="3"/>
    <n v="34.56"/>
    <x v="0"/>
    <n v="12.096"/>
    <n v="254.01599999999999"/>
    <x v="2"/>
    <n v="241.92"/>
    <n v="4.7619047620000003"/>
    <n v="12.096"/>
    <x v="48"/>
    <x v="1"/>
    <d v="2019-03-11T16:07:00"/>
    <n v="2019"/>
    <x v="1"/>
    <x v="14"/>
    <x v="3"/>
    <n v="16"/>
    <x v="0"/>
  </r>
  <r>
    <s v="Myanmar"/>
    <x v="0"/>
    <n v="16.80528"/>
    <n v="96.156109999999998"/>
    <x v="1"/>
    <x v="1"/>
    <x v="5"/>
    <n v="83.24"/>
    <x v="9"/>
    <n v="37.457999999999998"/>
    <n v="786.61800000000005"/>
    <x v="2"/>
    <n v="749.16"/>
    <n v="4.7619047620000003"/>
    <n v="37.457999999999998"/>
    <x v="2"/>
    <x v="1"/>
    <d v="2019-01-29T11:56:00"/>
    <n v="2019"/>
    <x v="0"/>
    <x v="12"/>
    <x v="6"/>
    <n v="11"/>
    <x v="1"/>
  </r>
  <r>
    <s v="Myanmar"/>
    <x v="1"/>
    <n v="19.745000000000001"/>
    <n v="96.129720000000006"/>
    <x v="1"/>
    <x v="0"/>
    <x v="4"/>
    <n v="16.48"/>
    <x v="3"/>
    <n v="4.944"/>
    <n v="103.824"/>
    <x v="0"/>
    <n v="98.88"/>
    <n v="4.7619047620000003"/>
    <n v="4.944"/>
    <x v="21"/>
    <x v="0"/>
    <d v="2019-02-07T18:23:00"/>
    <n v="2019"/>
    <x v="2"/>
    <x v="11"/>
    <x v="4"/>
    <n v="18"/>
    <x v="2"/>
  </r>
  <r>
    <s v="Myanmar"/>
    <x v="1"/>
    <n v="19.745000000000001"/>
    <n v="96.129720000000006"/>
    <x v="1"/>
    <x v="0"/>
    <x v="3"/>
    <n v="80.97"/>
    <x v="2"/>
    <n v="32.387999999999998"/>
    <n v="680.14800000000002"/>
    <x v="1"/>
    <n v="647.76"/>
    <n v="4.7619047620000003"/>
    <n v="32.387999999999998"/>
    <x v="39"/>
    <x v="0"/>
    <d v="2019-01-28T13:05:00"/>
    <n v="2019"/>
    <x v="0"/>
    <x v="20"/>
    <x v="3"/>
    <n v="13"/>
    <x v="0"/>
  </r>
  <r>
    <s v="Myanmar"/>
    <x v="0"/>
    <n v="16.80528"/>
    <n v="96.156109999999998"/>
    <x v="0"/>
    <x v="1"/>
    <x v="4"/>
    <n v="92.29"/>
    <x v="1"/>
    <n v="23.072500000000002"/>
    <n v="484.52249999999998"/>
    <x v="2"/>
    <n v="461.45"/>
    <n v="4.7619047620000003"/>
    <n v="23.072500000000002"/>
    <x v="54"/>
    <x v="0"/>
    <d v="2019-02-20T15:55:00"/>
    <n v="2019"/>
    <x v="2"/>
    <x v="7"/>
    <x v="5"/>
    <n v="15"/>
    <x v="0"/>
  </r>
  <r>
    <s v="Myanmar"/>
    <x v="2"/>
    <n v="21.974730000000001"/>
    <n v="96.083590000000001"/>
    <x v="0"/>
    <x v="1"/>
    <x v="1"/>
    <n v="72.17"/>
    <x v="8"/>
    <n v="3.6084999999999998"/>
    <n v="75.778499999999994"/>
    <x v="1"/>
    <n v="72.17"/>
    <n v="4.7619047620000003"/>
    <n v="3.6084999999999998"/>
    <x v="36"/>
    <x v="1"/>
    <d v="2019-01-04T19:40:00"/>
    <n v="2019"/>
    <x v="0"/>
    <x v="22"/>
    <x v="1"/>
    <n v="19"/>
    <x v="2"/>
  </r>
  <r>
    <s v="Myanmar"/>
    <x v="2"/>
    <n v="21.974730000000001"/>
    <n v="96.083590000000001"/>
    <x v="1"/>
    <x v="1"/>
    <x v="2"/>
    <n v="50.28"/>
    <x v="1"/>
    <n v="12.57"/>
    <n v="263.97000000000003"/>
    <x v="0"/>
    <n v="251.4"/>
    <n v="4.7619047620000003"/>
    <n v="12.57"/>
    <x v="58"/>
    <x v="0"/>
    <d v="2019-03-07T13:58:00"/>
    <n v="2019"/>
    <x v="1"/>
    <x v="11"/>
    <x v="4"/>
    <n v="13"/>
    <x v="0"/>
  </r>
  <r>
    <s v="Myanmar"/>
    <x v="2"/>
    <n v="21.974730000000001"/>
    <n v="96.083590000000001"/>
    <x v="0"/>
    <x v="1"/>
    <x v="0"/>
    <n v="97.22"/>
    <x v="9"/>
    <n v="43.749000000000002"/>
    <n v="918.72900000000004"/>
    <x v="0"/>
    <n v="874.98"/>
    <n v="4.7619047620000003"/>
    <n v="43.749000000000002"/>
    <x v="22"/>
    <x v="1"/>
    <d v="2019-03-30T14:43:00"/>
    <n v="2019"/>
    <x v="1"/>
    <x v="29"/>
    <x v="0"/>
    <n v="14"/>
    <x v="0"/>
  </r>
  <r>
    <s v="Myanmar"/>
    <x v="2"/>
    <n v="21.974730000000001"/>
    <n v="96.083590000000001"/>
    <x v="1"/>
    <x v="1"/>
    <x v="3"/>
    <n v="93.39"/>
    <x v="3"/>
    <n v="28.016999999999999"/>
    <n v="588.35699999999997"/>
    <x v="0"/>
    <n v="560.34"/>
    <n v="4.7619047620000003"/>
    <n v="28.016999999999999"/>
    <x v="40"/>
    <x v="0"/>
    <d v="2019-03-27T19:18:00"/>
    <n v="2019"/>
    <x v="1"/>
    <x v="3"/>
    <x v="5"/>
    <n v="19"/>
    <x v="2"/>
  </r>
  <r>
    <s v="Myanmar"/>
    <x v="1"/>
    <n v="19.745000000000001"/>
    <n v="96.129720000000006"/>
    <x v="1"/>
    <x v="0"/>
    <x v="4"/>
    <n v="43.18"/>
    <x v="2"/>
    <n v="17.271999999999998"/>
    <n v="362.71199999999999"/>
    <x v="2"/>
    <n v="345.44"/>
    <n v="4.7619047620000003"/>
    <n v="17.271999999999998"/>
    <x v="47"/>
    <x v="0"/>
    <d v="2019-01-19T19:39:00"/>
    <n v="2019"/>
    <x v="0"/>
    <x v="24"/>
    <x v="0"/>
    <n v="19"/>
    <x v="2"/>
  </r>
  <r>
    <s v="Myanmar"/>
    <x v="0"/>
    <n v="16.80528"/>
    <n v="96.156109999999998"/>
    <x v="1"/>
    <x v="1"/>
    <x v="3"/>
    <n v="63.69"/>
    <x v="8"/>
    <n v="3.1844999999999999"/>
    <n v="66.874499999999998"/>
    <x v="1"/>
    <n v="63.69"/>
    <n v="4.7619047620000003"/>
    <n v="3.1844999999999999"/>
    <x v="22"/>
    <x v="1"/>
    <d v="2019-02-25T16:21:00"/>
    <n v="2019"/>
    <x v="2"/>
    <x v="4"/>
    <x v="3"/>
    <n v="16"/>
    <x v="0"/>
  </r>
  <r>
    <s v="Myanmar"/>
    <x v="0"/>
    <n v="16.80528"/>
    <n v="96.156109999999998"/>
    <x v="1"/>
    <x v="1"/>
    <x v="4"/>
    <n v="45.79"/>
    <x v="0"/>
    <n v="16.026499999999999"/>
    <n v="336.55650000000003"/>
    <x v="2"/>
    <n v="320.52999999999997"/>
    <n v="4.7619047620000003"/>
    <n v="16.026499999999999"/>
    <x v="27"/>
    <x v="1"/>
    <d v="2019-03-13T19:44:00"/>
    <n v="2019"/>
    <x v="1"/>
    <x v="26"/>
    <x v="5"/>
    <n v="19"/>
    <x v="2"/>
  </r>
  <r>
    <s v="Myanmar"/>
    <x v="1"/>
    <n v="19.745000000000001"/>
    <n v="96.129720000000006"/>
    <x v="1"/>
    <x v="1"/>
    <x v="3"/>
    <n v="76.400000000000006"/>
    <x v="5"/>
    <n v="7.64"/>
    <n v="160.44"/>
    <x v="0"/>
    <n v="152.80000000000001"/>
    <n v="4.7619047620000003"/>
    <n v="7.64"/>
    <x v="35"/>
    <x v="1"/>
    <d v="2019-01-30T19:42:00"/>
    <n v="2019"/>
    <x v="0"/>
    <x v="29"/>
    <x v="5"/>
    <n v="19"/>
    <x v="2"/>
  </r>
  <r>
    <s v="Myanmar"/>
    <x v="2"/>
    <n v="21.974730000000001"/>
    <n v="96.083590000000001"/>
    <x v="1"/>
    <x v="1"/>
    <x v="4"/>
    <n v="39.9"/>
    <x v="4"/>
    <n v="19.95"/>
    <n v="418.95"/>
    <x v="2"/>
    <n v="399"/>
    <n v="4.7619047620000003"/>
    <n v="19.95"/>
    <x v="9"/>
    <x v="2"/>
    <d v="2019-02-20T15:24:00"/>
    <n v="2019"/>
    <x v="2"/>
    <x v="7"/>
    <x v="5"/>
    <n v="15"/>
    <x v="0"/>
  </r>
  <r>
    <s v="Myanmar"/>
    <x v="2"/>
    <n v="21.974730000000001"/>
    <n v="96.083590000000001"/>
    <x v="0"/>
    <x v="1"/>
    <x v="0"/>
    <n v="42.57"/>
    <x v="2"/>
    <n v="17.027999999999999"/>
    <n v="357.58800000000002"/>
    <x v="0"/>
    <n v="340.56"/>
    <n v="4.7619047620000003"/>
    <n v="17.027999999999999"/>
    <x v="32"/>
    <x v="2"/>
    <d v="2019-02-25T14:12:00"/>
    <n v="2019"/>
    <x v="2"/>
    <x v="4"/>
    <x v="3"/>
    <n v="14"/>
    <x v="0"/>
  </r>
  <r>
    <s v="Myanmar"/>
    <x v="1"/>
    <n v="19.745000000000001"/>
    <n v="96.129720000000006"/>
    <x v="1"/>
    <x v="1"/>
    <x v="2"/>
    <n v="95.58"/>
    <x v="4"/>
    <n v="47.79"/>
    <n v="1003.59"/>
    <x v="1"/>
    <n v="955.8"/>
    <n v="4.7619047620000003"/>
    <n v="47.79"/>
    <x v="19"/>
    <x v="2"/>
    <d v="2019-01-16T13:32:00"/>
    <n v="2019"/>
    <x v="0"/>
    <x v="23"/>
    <x v="5"/>
    <n v="13"/>
    <x v="0"/>
  </r>
  <r>
    <s v="Myanmar"/>
    <x v="0"/>
    <n v="16.80528"/>
    <n v="96.156109999999998"/>
    <x v="1"/>
    <x v="1"/>
    <x v="5"/>
    <n v="98.98"/>
    <x v="4"/>
    <n v="49.49"/>
    <n v="1039.29"/>
    <x v="2"/>
    <n v="989.8"/>
    <n v="4.7619047620000003"/>
    <n v="49.49"/>
    <x v="44"/>
    <x v="0"/>
    <d v="2019-02-08T16:20:00"/>
    <n v="2019"/>
    <x v="2"/>
    <x v="1"/>
    <x v="1"/>
    <n v="16"/>
    <x v="0"/>
  </r>
  <r>
    <s v="Myanmar"/>
    <x v="0"/>
    <n v="16.80528"/>
    <n v="96.156109999999998"/>
    <x v="1"/>
    <x v="1"/>
    <x v="4"/>
    <n v="51.28"/>
    <x v="3"/>
    <n v="15.384"/>
    <n v="323.06400000000002"/>
    <x v="1"/>
    <n v="307.68"/>
    <n v="4.7619047620000003"/>
    <n v="15.384"/>
    <x v="35"/>
    <x v="1"/>
    <d v="2019-01-19T16:31:00"/>
    <n v="2019"/>
    <x v="0"/>
    <x v="24"/>
    <x v="0"/>
    <n v="16"/>
    <x v="0"/>
  </r>
  <r>
    <s v="Myanmar"/>
    <x v="0"/>
    <n v="16.80528"/>
    <n v="96.156109999999998"/>
    <x v="0"/>
    <x v="1"/>
    <x v="3"/>
    <n v="69.52"/>
    <x v="0"/>
    <n v="24.332000000000001"/>
    <n v="510.97199999999998"/>
    <x v="2"/>
    <n v="486.64"/>
    <n v="4.7619047620000003"/>
    <n v="24.332000000000001"/>
    <x v="23"/>
    <x v="0"/>
    <d v="2019-02-01T15:10:00"/>
    <n v="2019"/>
    <x v="2"/>
    <x v="15"/>
    <x v="1"/>
    <n v="15"/>
    <x v="0"/>
  </r>
  <r>
    <s v="Myanmar"/>
    <x v="0"/>
    <n v="16.80528"/>
    <n v="96.156109999999998"/>
    <x v="1"/>
    <x v="1"/>
    <x v="0"/>
    <n v="70.010000000000005"/>
    <x v="1"/>
    <n v="17.502500000000001"/>
    <n v="367.55250000000001"/>
    <x v="0"/>
    <n v="350.05"/>
    <n v="4.7619047620000003"/>
    <n v="17.502500000000001"/>
    <x v="46"/>
    <x v="2"/>
    <d v="2019-01-03T11:36:00"/>
    <n v="2019"/>
    <x v="0"/>
    <x v="2"/>
    <x v="4"/>
    <n v="11"/>
    <x v="1"/>
  </r>
  <r>
    <s v="Myanmar"/>
    <x v="2"/>
    <n v="21.974730000000001"/>
    <n v="96.083590000000001"/>
    <x v="0"/>
    <x v="1"/>
    <x v="4"/>
    <n v="80.05"/>
    <x v="1"/>
    <n v="20.012499999999999"/>
    <n v="420.26249999999999"/>
    <x v="2"/>
    <n v="400.25"/>
    <n v="4.7619047620000003"/>
    <n v="20.012499999999999"/>
    <x v="45"/>
    <x v="0"/>
    <d v="2019-01-26T12:45:00"/>
    <n v="2019"/>
    <x v="0"/>
    <x v="27"/>
    <x v="0"/>
    <n v="12"/>
    <x v="0"/>
  </r>
  <r>
    <s v="Myanmar"/>
    <x v="1"/>
    <n v="19.745000000000001"/>
    <n v="96.129720000000006"/>
    <x v="1"/>
    <x v="1"/>
    <x v="1"/>
    <n v="20.85"/>
    <x v="2"/>
    <n v="8.34"/>
    <n v="175.14"/>
    <x v="1"/>
    <n v="166.8"/>
    <n v="4.7619047620000003"/>
    <n v="8.34"/>
    <x v="31"/>
    <x v="1"/>
    <d v="2019-03-03T19:17:00"/>
    <n v="2019"/>
    <x v="1"/>
    <x v="2"/>
    <x v="2"/>
    <n v="19"/>
    <x v="2"/>
  </r>
  <r>
    <s v="Myanmar"/>
    <x v="2"/>
    <n v="21.974730000000001"/>
    <n v="96.083590000000001"/>
    <x v="0"/>
    <x v="1"/>
    <x v="1"/>
    <n v="52.89"/>
    <x v="3"/>
    <n v="15.867000000000001"/>
    <n v="333.20699999999999"/>
    <x v="2"/>
    <n v="317.33999999999997"/>
    <n v="4.7619047620000003"/>
    <n v="15.867000000000001"/>
    <x v="57"/>
    <x v="0"/>
    <d v="2019-01-19T17:34:00"/>
    <n v="2019"/>
    <x v="0"/>
    <x v="24"/>
    <x v="0"/>
    <n v="17"/>
    <x v="0"/>
  </r>
  <r>
    <s v="Myanmar"/>
    <x v="2"/>
    <n v="21.974730000000001"/>
    <n v="96.083590000000001"/>
    <x v="1"/>
    <x v="1"/>
    <x v="4"/>
    <n v="19.79"/>
    <x v="2"/>
    <n v="7.9160000000000004"/>
    <n v="166.23599999999999"/>
    <x v="0"/>
    <n v="158.32"/>
    <n v="4.7619047620000003"/>
    <n v="7.9160000000000004"/>
    <x v="44"/>
    <x v="0"/>
    <d v="2019-01-18T12:04:00"/>
    <n v="2019"/>
    <x v="0"/>
    <x v="28"/>
    <x v="1"/>
    <n v="12"/>
    <x v="0"/>
  </r>
  <r>
    <s v="Myanmar"/>
    <x v="0"/>
    <n v="16.80528"/>
    <n v="96.156109999999998"/>
    <x v="0"/>
    <x v="1"/>
    <x v="2"/>
    <n v="33.840000000000003"/>
    <x v="9"/>
    <n v="15.228"/>
    <n v="319.78800000000001"/>
    <x v="0"/>
    <n v="304.56"/>
    <n v="4.7619047620000003"/>
    <n v="15.228"/>
    <x v="55"/>
    <x v="0"/>
    <d v="2019-03-21T16:21:00"/>
    <n v="2019"/>
    <x v="1"/>
    <x v="16"/>
    <x v="4"/>
    <n v="16"/>
    <x v="0"/>
  </r>
  <r>
    <s v="Myanmar"/>
    <x v="0"/>
    <n v="16.80528"/>
    <n v="96.156109999999998"/>
    <x v="0"/>
    <x v="1"/>
    <x v="4"/>
    <n v="22.17"/>
    <x v="2"/>
    <n v="8.8680000000000003"/>
    <n v="186.22800000000001"/>
    <x v="2"/>
    <n v="177.36"/>
    <n v="4.7619047620000003"/>
    <n v="8.8680000000000003"/>
    <x v="1"/>
    <x v="0"/>
    <d v="2019-03-03T17:01:00"/>
    <n v="2019"/>
    <x v="1"/>
    <x v="2"/>
    <x v="2"/>
    <n v="17"/>
    <x v="0"/>
  </r>
  <r>
    <s v="Myanmar"/>
    <x v="1"/>
    <n v="19.745000000000001"/>
    <n v="96.129720000000006"/>
    <x v="1"/>
    <x v="0"/>
    <x v="5"/>
    <n v="22.51"/>
    <x v="0"/>
    <n v="7.8784999999999998"/>
    <n v="165.4485"/>
    <x v="2"/>
    <n v="157.57"/>
    <n v="4.7619047620000003"/>
    <n v="7.8784999999999998"/>
    <x v="19"/>
    <x v="2"/>
    <d v="2019-02-13T10:50:00"/>
    <n v="2019"/>
    <x v="2"/>
    <x v="26"/>
    <x v="5"/>
    <n v="10"/>
    <x v="1"/>
  </r>
  <r>
    <s v="Myanmar"/>
    <x v="0"/>
    <n v="16.80528"/>
    <n v="96.156109999999998"/>
    <x v="1"/>
    <x v="1"/>
    <x v="4"/>
    <n v="73.88"/>
    <x v="3"/>
    <n v="22.164000000000001"/>
    <n v="465.44400000000002"/>
    <x v="0"/>
    <n v="443.28"/>
    <n v="4.7619047620000003"/>
    <n v="22.164000000000001"/>
    <x v="18"/>
    <x v="2"/>
    <d v="2019-03-23T19:16:00"/>
    <n v="2019"/>
    <x v="1"/>
    <x v="21"/>
    <x v="0"/>
    <n v="19"/>
    <x v="2"/>
  </r>
  <r>
    <s v="Myanmar"/>
    <x v="1"/>
    <n v="19.745000000000001"/>
    <n v="96.129720000000006"/>
    <x v="0"/>
    <x v="1"/>
    <x v="0"/>
    <n v="86.8"/>
    <x v="6"/>
    <n v="13.02"/>
    <n v="273.42"/>
    <x v="0"/>
    <n v="260.39999999999998"/>
    <n v="4.7619047620000003"/>
    <n v="13.02"/>
    <x v="21"/>
    <x v="0"/>
    <d v="2019-01-28T16:47:00"/>
    <n v="2019"/>
    <x v="0"/>
    <x v="20"/>
    <x v="3"/>
    <n v="16"/>
    <x v="0"/>
  </r>
  <r>
    <s v="Myanmar"/>
    <x v="1"/>
    <n v="19.745000000000001"/>
    <n v="96.129720000000006"/>
    <x v="1"/>
    <x v="1"/>
    <x v="5"/>
    <n v="64.260000000000005"/>
    <x v="0"/>
    <n v="22.491"/>
    <n v="472.31099999999998"/>
    <x v="1"/>
    <n v="449.82"/>
    <n v="4.7619047620000003"/>
    <n v="22.491"/>
    <x v="14"/>
    <x v="2"/>
    <d v="2019-02-09T10:00:00"/>
    <n v="2019"/>
    <x v="2"/>
    <x v="9"/>
    <x v="0"/>
    <n v="10"/>
    <x v="1"/>
  </r>
  <r>
    <s v="Myanmar"/>
    <x v="1"/>
    <n v="19.745000000000001"/>
    <n v="96.129720000000006"/>
    <x v="0"/>
    <x v="1"/>
    <x v="4"/>
    <n v="38.47"/>
    <x v="2"/>
    <n v="15.388"/>
    <n v="323.14800000000002"/>
    <x v="1"/>
    <n v="307.76"/>
    <n v="4.7619047620000003"/>
    <n v="15.388"/>
    <x v="25"/>
    <x v="1"/>
    <d v="2019-01-23T11:51:00"/>
    <n v="2019"/>
    <x v="0"/>
    <x v="21"/>
    <x v="5"/>
    <n v="11"/>
    <x v="1"/>
  </r>
  <r>
    <s v="Myanmar"/>
    <x v="0"/>
    <n v="16.80528"/>
    <n v="96.156109999999998"/>
    <x v="0"/>
    <x v="1"/>
    <x v="3"/>
    <n v="15.5"/>
    <x v="4"/>
    <n v="7.75"/>
    <n v="162.75"/>
    <x v="0"/>
    <n v="155"/>
    <n v="4.7619047620000003"/>
    <n v="7.75"/>
    <x v="7"/>
    <x v="0"/>
    <d v="2019-03-23T10:55:00"/>
    <n v="2019"/>
    <x v="1"/>
    <x v="21"/>
    <x v="0"/>
    <n v="10"/>
    <x v="1"/>
  </r>
  <r>
    <s v="Myanmar"/>
    <x v="1"/>
    <n v="19.745000000000001"/>
    <n v="96.129720000000006"/>
    <x v="1"/>
    <x v="1"/>
    <x v="0"/>
    <n v="34.31"/>
    <x v="2"/>
    <n v="13.724"/>
    <n v="288.20400000000001"/>
    <x v="0"/>
    <n v="274.48"/>
    <n v="4.7619047620000003"/>
    <n v="13.724"/>
    <x v="14"/>
    <x v="2"/>
    <d v="2019-01-25T15:00:00"/>
    <n v="2019"/>
    <x v="0"/>
    <x v="4"/>
    <x v="1"/>
    <n v="15"/>
    <x v="0"/>
  </r>
  <r>
    <s v="Myanmar"/>
    <x v="0"/>
    <n v="16.80528"/>
    <n v="96.156109999999998"/>
    <x v="1"/>
    <x v="0"/>
    <x v="3"/>
    <n v="12.34"/>
    <x v="0"/>
    <n v="4.319"/>
    <n v="90.698999999999998"/>
    <x v="2"/>
    <n v="86.38"/>
    <n v="4.7619047620000003"/>
    <n v="4.319"/>
    <x v="24"/>
    <x v="1"/>
    <d v="2019-03-04T11:19:00"/>
    <n v="2019"/>
    <x v="1"/>
    <x v="22"/>
    <x v="3"/>
    <n v="11"/>
    <x v="1"/>
  </r>
  <r>
    <s v="Myanmar"/>
    <x v="2"/>
    <n v="21.974730000000001"/>
    <n v="96.083590000000001"/>
    <x v="0"/>
    <x v="1"/>
    <x v="4"/>
    <n v="18.079999999999998"/>
    <x v="6"/>
    <n v="2.7120000000000002"/>
    <n v="56.951999999999998"/>
    <x v="0"/>
    <n v="54.24"/>
    <n v="4.7619047620000003"/>
    <n v="2.7120000000000002"/>
    <x v="7"/>
    <x v="0"/>
    <d v="2019-03-05T19:46:00"/>
    <n v="2019"/>
    <x v="1"/>
    <x v="0"/>
    <x v="6"/>
    <n v="19"/>
    <x v="2"/>
  </r>
  <r>
    <s v="Myanmar"/>
    <x v="2"/>
    <n v="21.974730000000001"/>
    <n v="96.083590000000001"/>
    <x v="0"/>
    <x v="0"/>
    <x v="2"/>
    <n v="94.49"/>
    <x v="2"/>
    <n v="37.795999999999999"/>
    <n v="793.71600000000001"/>
    <x v="0"/>
    <n v="755.92"/>
    <n v="4.7619047620000003"/>
    <n v="37.795999999999999"/>
    <x v="26"/>
    <x v="1"/>
    <d v="2019-03-03T19:00:00"/>
    <n v="2019"/>
    <x v="1"/>
    <x v="2"/>
    <x v="2"/>
    <n v="19"/>
    <x v="2"/>
  </r>
  <r>
    <s v="Myanmar"/>
    <x v="2"/>
    <n v="21.974730000000001"/>
    <n v="96.083590000000001"/>
    <x v="0"/>
    <x v="1"/>
    <x v="2"/>
    <n v="46.47"/>
    <x v="7"/>
    <n v="9.2940000000000005"/>
    <n v="195.17400000000001"/>
    <x v="1"/>
    <n v="185.88"/>
    <n v="4.7619047620000003"/>
    <n v="9.2940000000000005"/>
    <x v="27"/>
    <x v="1"/>
    <d v="2019-02-08T10:53:00"/>
    <n v="2019"/>
    <x v="2"/>
    <x v="1"/>
    <x v="1"/>
    <n v="10"/>
    <x v="1"/>
  </r>
  <r>
    <s v="Myanmar"/>
    <x v="0"/>
    <n v="16.80528"/>
    <n v="96.156109999999998"/>
    <x v="1"/>
    <x v="1"/>
    <x v="2"/>
    <n v="74.069999999999993"/>
    <x v="8"/>
    <n v="3.7035"/>
    <n v="77.773499999999999"/>
    <x v="0"/>
    <n v="74.069999999999993"/>
    <n v="4.7619047620000003"/>
    <n v="3.7035"/>
    <x v="21"/>
    <x v="0"/>
    <d v="2019-02-10T12:50:00"/>
    <n v="2019"/>
    <x v="2"/>
    <x v="6"/>
    <x v="2"/>
    <n v="12"/>
    <x v="0"/>
  </r>
  <r>
    <s v="Myanmar"/>
    <x v="1"/>
    <n v="19.745000000000001"/>
    <n v="96.129720000000006"/>
    <x v="1"/>
    <x v="0"/>
    <x v="2"/>
    <n v="69.81"/>
    <x v="7"/>
    <n v="13.962"/>
    <n v="293.202"/>
    <x v="2"/>
    <n v="279.24"/>
    <n v="4.7619047620000003"/>
    <n v="13.962"/>
    <x v="9"/>
    <x v="2"/>
    <d v="2019-01-28T20:50:00"/>
    <n v="2019"/>
    <x v="0"/>
    <x v="20"/>
    <x v="3"/>
    <n v="20"/>
    <x v="2"/>
  </r>
  <r>
    <s v="Myanmar"/>
    <x v="2"/>
    <n v="21.974730000000001"/>
    <n v="96.083590000000001"/>
    <x v="1"/>
    <x v="0"/>
    <x v="2"/>
    <n v="77.040000000000006"/>
    <x v="6"/>
    <n v="11.555999999999999"/>
    <n v="242.67599999999999"/>
    <x v="2"/>
    <n v="231.12"/>
    <n v="4.7619047620000003"/>
    <n v="11.555999999999999"/>
    <x v="8"/>
    <x v="1"/>
    <d v="2019-02-11T10:39:00"/>
    <n v="2019"/>
    <x v="2"/>
    <x v="14"/>
    <x v="3"/>
    <n v="10"/>
    <x v="1"/>
  </r>
  <r>
    <s v="Myanmar"/>
    <x v="2"/>
    <n v="21.974730000000001"/>
    <n v="96.083590000000001"/>
    <x v="1"/>
    <x v="0"/>
    <x v="5"/>
    <n v="73.52"/>
    <x v="5"/>
    <n v="7.3520000000000003"/>
    <n v="154.392"/>
    <x v="0"/>
    <n v="147.04"/>
    <n v="4.7619047620000003"/>
    <n v="7.3520000000000003"/>
    <x v="15"/>
    <x v="2"/>
    <d v="2019-01-15T13:41:00"/>
    <n v="2019"/>
    <x v="0"/>
    <x v="13"/>
    <x v="6"/>
    <n v="13"/>
    <x v="0"/>
  </r>
  <r>
    <s v="Myanmar"/>
    <x v="1"/>
    <n v="19.745000000000001"/>
    <n v="96.129720000000006"/>
    <x v="1"/>
    <x v="0"/>
    <x v="4"/>
    <n v="87.8"/>
    <x v="9"/>
    <n v="39.51"/>
    <n v="829.71"/>
    <x v="1"/>
    <n v="790.2"/>
    <n v="4.7619047620000003"/>
    <n v="39.51"/>
    <x v="51"/>
    <x v="0"/>
    <d v="2019-03-16T19:08:00"/>
    <n v="2019"/>
    <x v="1"/>
    <x v="23"/>
    <x v="0"/>
    <n v="19"/>
    <x v="2"/>
  </r>
  <r>
    <s v="Myanmar"/>
    <x v="2"/>
    <n v="21.974730000000001"/>
    <n v="96.083590000000001"/>
    <x v="1"/>
    <x v="1"/>
    <x v="2"/>
    <n v="25.55"/>
    <x v="7"/>
    <n v="5.1100000000000003"/>
    <n v="107.31"/>
    <x v="0"/>
    <n v="102.2"/>
    <n v="4.7619047620000003"/>
    <n v="5.1100000000000003"/>
    <x v="14"/>
    <x v="2"/>
    <d v="2019-01-26T20:23:00"/>
    <n v="2019"/>
    <x v="0"/>
    <x v="27"/>
    <x v="0"/>
    <n v="20"/>
    <x v="2"/>
  </r>
  <r>
    <s v="Myanmar"/>
    <x v="0"/>
    <n v="16.80528"/>
    <n v="96.156109999999998"/>
    <x v="1"/>
    <x v="1"/>
    <x v="1"/>
    <n v="32.71"/>
    <x v="1"/>
    <n v="8.1775000000000002"/>
    <n v="171.72749999999999"/>
    <x v="2"/>
    <n v="163.55000000000001"/>
    <n v="4.7619047620000003"/>
    <n v="8.1775000000000002"/>
    <x v="21"/>
    <x v="0"/>
    <d v="2019-03-19T11:30:00"/>
    <n v="2019"/>
    <x v="1"/>
    <x v="24"/>
    <x v="6"/>
    <n v="11"/>
    <x v="1"/>
  </r>
  <r>
    <s v="Myanmar"/>
    <x v="1"/>
    <n v="19.745000000000001"/>
    <n v="96.129720000000006"/>
    <x v="0"/>
    <x v="0"/>
    <x v="5"/>
    <n v="74.290000000000006"/>
    <x v="8"/>
    <n v="3.7145000000000001"/>
    <n v="78.004499999999993"/>
    <x v="1"/>
    <n v="74.290000000000006"/>
    <n v="4.7619047620000003"/>
    <n v="3.7145000000000001"/>
    <x v="59"/>
    <x v="2"/>
    <d v="2019-01-13T19:30:00"/>
    <n v="2019"/>
    <x v="0"/>
    <x v="26"/>
    <x v="2"/>
    <n v="19"/>
    <x v="2"/>
  </r>
  <r>
    <s v="Myanmar"/>
    <x v="1"/>
    <n v="19.745000000000001"/>
    <n v="96.129720000000006"/>
    <x v="0"/>
    <x v="1"/>
    <x v="0"/>
    <n v="43.7"/>
    <x v="5"/>
    <n v="4.37"/>
    <n v="91.77"/>
    <x v="1"/>
    <n v="87.4"/>
    <n v="4.7619047620000003"/>
    <n v="4.37"/>
    <x v="49"/>
    <x v="2"/>
    <d v="2019-03-26T18:03:00"/>
    <n v="2019"/>
    <x v="1"/>
    <x v="27"/>
    <x v="6"/>
    <n v="18"/>
    <x v="2"/>
  </r>
  <r>
    <s v="Myanmar"/>
    <x v="0"/>
    <n v="16.80528"/>
    <n v="96.156109999999998"/>
    <x v="1"/>
    <x v="0"/>
    <x v="2"/>
    <n v="25.29"/>
    <x v="8"/>
    <n v="1.2645"/>
    <n v="26.554500000000001"/>
    <x v="0"/>
    <n v="25.29"/>
    <n v="4.7619047620000003"/>
    <n v="1.2645"/>
    <x v="36"/>
    <x v="1"/>
    <d v="2019-03-23T10:13:00"/>
    <n v="2019"/>
    <x v="1"/>
    <x v="21"/>
    <x v="0"/>
    <n v="10"/>
    <x v="1"/>
  </r>
  <r>
    <s v="Myanmar"/>
    <x v="1"/>
    <n v="19.745000000000001"/>
    <n v="96.129720000000006"/>
    <x v="1"/>
    <x v="1"/>
    <x v="0"/>
    <n v="41.5"/>
    <x v="7"/>
    <n v="8.3000000000000007"/>
    <n v="174.3"/>
    <x v="2"/>
    <n v="166"/>
    <n v="4.7619047620000003"/>
    <n v="8.3000000000000007"/>
    <x v="13"/>
    <x v="0"/>
    <d v="2019-03-12T19:58:00"/>
    <n v="2019"/>
    <x v="1"/>
    <x v="10"/>
    <x v="6"/>
    <n v="19"/>
    <x v="2"/>
  </r>
  <r>
    <s v="Myanmar"/>
    <x v="1"/>
    <n v="19.745000000000001"/>
    <n v="96.129720000000006"/>
    <x v="0"/>
    <x v="0"/>
    <x v="4"/>
    <n v="71.39"/>
    <x v="1"/>
    <n v="17.8475"/>
    <n v="374.79750000000001"/>
    <x v="2"/>
    <n v="356.95"/>
    <n v="4.7619047620000003"/>
    <n v="17.8475"/>
    <x v="46"/>
    <x v="2"/>
    <d v="2019-02-17T19:57:00"/>
    <n v="2019"/>
    <x v="2"/>
    <x v="17"/>
    <x v="2"/>
    <n v="19"/>
    <x v="2"/>
  </r>
  <r>
    <s v="Myanmar"/>
    <x v="1"/>
    <n v="19.745000000000001"/>
    <n v="96.129720000000006"/>
    <x v="0"/>
    <x v="0"/>
    <x v="3"/>
    <n v="19.149999999999999"/>
    <x v="3"/>
    <n v="5.7450000000000001"/>
    <n v="120.645"/>
    <x v="2"/>
    <n v="114.9"/>
    <n v="4.7619047620000003"/>
    <n v="5.7450000000000001"/>
    <x v="11"/>
    <x v="1"/>
    <d v="2019-01-29T10:01:00"/>
    <n v="2019"/>
    <x v="0"/>
    <x v="12"/>
    <x v="6"/>
    <n v="10"/>
    <x v="1"/>
  </r>
  <r>
    <s v="Myanmar"/>
    <x v="2"/>
    <n v="21.974730000000001"/>
    <n v="96.083590000000001"/>
    <x v="0"/>
    <x v="0"/>
    <x v="1"/>
    <n v="57.49"/>
    <x v="7"/>
    <n v="11.497999999999999"/>
    <n v="241.458"/>
    <x v="1"/>
    <n v="229.96"/>
    <n v="4.7619047620000003"/>
    <n v="11.497999999999999"/>
    <x v="37"/>
    <x v="1"/>
    <d v="2019-03-15T11:57:00"/>
    <n v="2019"/>
    <x v="1"/>
    <x v="13"/>
    <x v="1"/>
    <n v="11"/>
    <x v="1"/>
  </r>
  <r>
    <s v="Myanmar"/>
    <x v="1"/>
    <n v="19.745000000000001"/>
    <n v="96.129720000000006"/>
    <x v="1"/>
    <x v="1"/>
    <x v="1"/>
    <n v="61.41"/>
    <x v="0"/>
    <n v="21.493500000000001"/>
    <n v="451.36349999999999"/>
    <x v="1"/>
    <n v="429.87"/>
    <n v="4.7619047620000003"/>
    <n v="21.493500000000001"/>
    <x v="57"/>
    <x v="0"/>
    <d v="2019-01-14T10:02:00"/>
    <n v="2019"/>
    <x v="0"/>
    <x v="25"/>
    <x v="3"/>
    <n v="10"/>
    <x v="1"/>
  </r>
  <r>
    <s v="Myanmar"/>
    <x v="2"/>
    <n v="21.974730000000001"/>
    <n v="96.083590000000001"/>
    <x v="0"/>
    <x v="1"/>
    <x v="0"/>
    <n v="25.9"/>
    <x v="4"/>
    <n v="12.95"/>
    <n v="271.95"/>
    <x v="0"/>
    <n v="259"/>
    <n v="4.7619047620000003"/>
    <n v="12.95"/>
    <x v="44"/>
    <x v="0"/>
    <d v="2019-02-06T14:51:00"/>
    <n v="2019"/>
    <x v="2"/>
    <x v="8"/>
    <x v="5"/>
    <n v="14"/>
    <x v="0"/>
  </r>
  <r>
    <s v="Myanmar"/>
    <x v="2"/>
    <n v="21.974730000000001"/>
    <n v="96.083590000000001"/>
    <x v="0"/>
    <x v="1"/>
    <x v="2"/>
    <n v="17.77"/>
    <x v="1"/>
    <n v="4.4424999999999999"/>
    <n v="93.292500000000004"/>
    <x v="2"/>
    <n v="88.85"/>
    <n v="4.7619047620000003"/>
    <n v="4.4424999999999999"/>
    <x v="38"/>
    <x v="2"/>
    <d v="2019-02-15T12:42:00"/>
    <n v="2019"/>
    <x v="2"/>
    <x v="13"/>
    <x v="1"/>
    <n v="12"/>
    <x v="0"/>
  </r>
  <r>
    <s v="Myanmar"/>
    <x v="0"/>
    <n v="16.80528"/>
    <n v="96.156109999999998"/>
    <x v="1"/>
    <x v="0"/>
    <x v="0"/>
    <n v="23.03"/>
    <x v="9"/>
    <n v="10.3635"/>
    <n v="217.6335"/>
    <x v="0"/>
    <n v="207.27"/>
    <n v="4.7619047620000003"/>
    <n v="10.3635"/>
    <x v="30"/>
    <x v="1"/>
    <d v="2019-01-03T12:02:00"/>
    <n v="2019"/>
    <x v="0"/>
    <x v="2"/>
    <x v="4"/>
    <n v="12"/>
    <x v="0"/>
  </r>
  <r>
    <s v="Myanmar"/>
    <x v="1"/>
    <n v="19.745000000000001"/>
    <n v="96.129720000000006"/>
    <x v="0"/>
    <x v="0"/>
    <x v="1"/>
    <n v="66.650000000000006"/>
    <x v="9"/>
    <n v="29.9925"/>
    <n v="629.84249999999997"/>
    <x v="2"/>
    <n v="599.85"/>
    <n v="4.7619047620000003"/>
    <n v="29.9925"/>
    <x v="58"/>
    <x v="0"/>
    <d v="2019-01-04T18:19:00"/>
    <n v="2019"/>
    <x v="0"/>
    <x v="22"/>
    <x v="1"/>
    <n v="18"/>
    <x v="2"/>
  </r>
  <r>
    <s v="Myanmar"/>
    <x v="1"/>
    <n v="19.745000000000001"/>
    <n v="96.129720000000006"/>
    <x v="0"/>
    <x v="0"/>
    <x v="2"/>
    <n v="28.53"/>
    <x v="4"/>
    <n v="14.265000000000001"/>
    <n v="299.565"/>
    <x v="0"/>
    <n v="285.3"/>
    <n v="4.7619047620000003"/>
    <n v="14.265000000000001"/>
    <x v="52"/>
    <x v="1"/>
    <d v="2019-03-18T17:38:00"/>
    <n v="2019"/>
    <x v="1"/>
    <x v="28"/>
    <x v="3"/>
    <n v="17"/>
    <x v="0"/>
  </r>
  <r>
    <s v="Myanmar"/>
    <x v="2"/>
    <n v="21.974730000000001"/>
    <n v="96.083590000000001"/>
    <x v="1"/>
    <x v="0"/>
    <x v="5"/>
    <n v="30.37"/>
    <x v="6"/>
    <n v="4.5555000000000003"/>
    <n v="95.665499999999994"/>
    <x v="0"/>
    <n v="91.11"/>
    <n v="4.7619047620000003"/>
    <n v="4.5555000000000003"/>
    <x v="20"/>
    <x v="2"/>
    <d v="2019-03-28T13:41:00"/>
    <n v="2019"/>
    <x v="1"/>
    <x v="20"/>
    <x v="4"/>
    <n v="13"/>
    <x v="0"/>
  </r>
  <r>
    <s v="Myanmar"/>
    <x v="2"/>
    <n v="21.974730000000001"/>
    <n v="96.083590000000001"/>
    <x v="1"/>
    <x v="0"/>
    <x v="1"/>
    <n v="99.73"/>
    <x v="9"/>
    <n v="44.878500000000003"/>
    <n v="942.44849999999997"/>
    <x v="2"/>
    <n v="897.57"/>
    <n v="4.7619047620000003"/>
    <n v="44.878500000000003"/>
    <x v="35"/>
    <x v="1"/>
    <d v="2019-03-02T19:42:00"/>
    <n v="2019"/>
    <x v="1"/>
    <x v="18"/>
    <x v="0"/>
    <n v="19"/>
    <x v="2"/>
  </r>
  <r>
    <s v="Myanmar"/>
    <x v="0"/>
    <n v="16.80528"/>
    <n v="96.156109999999998"/>
    <x v="1"/>
    <x v="1"/>
    <x v="1"/>
    <n v="26.23"/>
    <x v="9"/>
    <n v="11.8035"/>
    <n v="247.87350000000001"/>
    <x v="0"/>
    <n v="236.07"/>
    <n v="4.7619047620000003"/>
    <n v="11.8035"/>
    <x v="9"/>
    <x v="2"/>
    <d v="2019-01-25T20:24:00"/>
    <n v="2019"/>
    <x v="0"/>
    <x v="4"/>
    <x v="1"/>
    <n v="20"/>
    <x v="2"/>
  </r>
  <r>
    <s v="Myanmar"/>
    <x v="1"/>
    <n v="19.745000000000001"/>
    <n v="96.129720000000006"/>
    <x v="1"/>
    <x v="0"/>
    <x v="4"/>
    <n v="93.26"/>
    <x v="9"/>
    <n v="41.966999999999999"/>
    <n v="881.30700000000002"/>
    <x v="1"/>
    <n v="839.34"/>
    <n v="4.7619047620000003"/>
    <n v="41.966999999999999"/>
    <x v="55"/>
    <x v="0"/>
    <d v="2019-01-16T18:08:00"/>
    <n v="2019"/>
    <x v="0"/>
    <x v="23"/>
    <x v="5"/>
    <n v="18"/>
    <x v="2"/>
  </r>
  <r>
    <s v="Myanmar"/>
    <x v="2"/>
    <n v="21.974730000000001"/>
    <n v="96.083590000000001"/>
    <x v="1"/>
    <x v="1"/>
    <x v="2"/>
    <n v="92.36"/>
    <x v="1"/>
    <n v="23.09"/>
    <n v="484.89"/>
    <x v="0"/>
    <n v="461.8"/>
    <n v="4.7619047620000003"/>
    <n v="23.09"/>
    <x v="49"/>
    <x v="2"/>
    <d v="2019-03-20T19:17:00"/>
    <n v="2019"/>
    <x v="1"/>
    <x v="7"/>
    <x v="5"/>
    <n v="19"/>
    <x v="2"/>
  </r>
  <r>
    <s v="Myanmar"/>
    <x v="2"/>
    <n v="21.974730000000001"/>
    <n v="96.083590000000001"/>
    <x v="1"/>
    <x v="1"/>
    <x v="3"/>
    <n v="46.42"/>
    <x v="6"/>
    <n v="6.9630000000000001"/>
    <n v="146.22300000000001"/>
    <x v="2"/>
    <n v="139.26"/>
    <n v="4.7619047620000003"/>
    <n v="6.9630000000000001"/>
    <x v="18"/>
    <x v="2"/>
    <d v="2019-01-04T13:24:00"/>
    <n v="2019"/>
    <x v="0"/>
    <x v="22"/>
    <x v="1"/>
    <n v="13"/>
    <x v="0"/>
  </r>
  <r>
    <s v="Myanmar"/>
    <x v="2"/>
    <n v="21.974730000000001"/>
    <n v="96.083590000000001"/>
    <x v="0"/>
    <x v="0"/>
    <x v="3"/>
    <n v="29.61"/>
    <x v="0"/>
    <n v="10.3635"/>
    <n v="217.6335"/>
    <x v="1"/>
    <n v="207.27"/>
    <n v="4.7619047620000003"/>
    <n v="10.3635"/>
    <x v="35"/>
    <x v="1"/>
    <d v="2019-03-11T15:53:00"/>
    <n v="2019"/>
    <x v="1"/>
    <x v="14"/>
    <x v="3"/>
    <n v="15"/>
    <x v="0"/>
  </r>
  <r>
    <s v="Myanmar"/>
    <x v="0"/>
    <n v="16.80528"/>
    <n v="96.156109999999998"/>
    <x v="1"/>
    <x v="1"/>
    <x v="2"/>
    <n v="18.28"/>
    <x v="8"/>
    <n v="0.91400000000000003"/>
    <n v="19.193999999999999"/>
    <x v="2"/>
    <n v="18.28"/>
    <n v="4.7619047620000003"/>
    <n v="0.91400000000000003"/>
    <x v="47"/>
    <x v="0"/>
    <d v="2019-03-22T15:05:00"/>
    <n v="2019"/>
    <x v="1"/>
    <x v="19"/>
    <x v="1"/>
    <n v="15"/>
    <x v="0"/>
  </r>
  <r>
    <s v="Myanmar"/>
    <x v="2"/>
    <n v="21.974730000000001"/>
    <n v="96.083590000000001"/>
    <x v="1"/>
    <x v="0"/>
    <x v="3"/>
    <n v="24.77"/>
    <x v="1"/>
    <n v="6.1924999999999999"/>
    <n v="130.04249999999999"/>
    <x v="1"/>
    <n v="123.85"/>
    <n v="4.7619047620000003"/>
    <n v="6.1924999999999999"/>
    <x v="23"/>
    <x v="0"/>
    <d v="2019-03-24T18:27:00"/>
    <n v="2019"/>
    <x v="1"/>
    <x v="5"/>
    <x v="2"/>
    <n v="18"/>
    <x v="2"/>
  </r>
  <r>
    <s v="Myanmar"/>
    <x v="0"/>
    <n v="16.80528"/>
    <n v="96.156109999999998"/>
    <x v="0"/>
    <x v="0"/>
    <x v="1"/>
    <n v="94.64"/>
    <x v="6"/>
    <n v="14.196"/>
    <n v="298.11599999999999"/>
    <x v="1"/>
    <n v="283.92"/>
    <n v="4.7619047620000003"/>
    <n v="14.196"/>
    <x v="46"/>
    <x v="2"/>
    <d v="2019-02-21T16:55:00"/>
    <n v="2019"/>
    <x v="2"/>
    <x v="16"/>
    <x v="4"/>
    <n v="16"/>
    <x v="0"/>
  </r>
  <r>
    <s v="Myanmar"/>
    <x v="2"/>
    <n v="21.974730000000001"/>
    <n v="96.083590000000001"/>
    <x v="1"/>
    <x v="1"/>
    <x v="5"/>
    <n v="94.87"/>
    <x v="2"/>
    <n v="37.948"/>
    <n v="796.90800000000002"/>
    <x v="0"/>
    <n v="758.96"/>
    <n v="4.7619047620000003"/>
    <n v="37.948"/>
    <x v="44"/>
    <x v="0"/>
    <d v="2019-02-12T12:58:00"/>
    <n v="2019"/>
    <x v="2"/>
    <x v="10"/>
    <x v="6"/>
    <n v="12"/>
    <x v="0"/>
  </r>
  <r>
    <s v="Myanmar"/>
    <x v="2"/>
    <n v="21.974730000000001"/>
    <n v="96.083590000000001"/>
    <x v="1"/>
    <x v="0"/>
    <x v="4"/>
    <n v="57.34"/>
    <x v="6"/>
    <n v="8.6010000000000009"/>
    <n v="180.62100000000001"/>
    <x v="2"/>
    <n v="172.02"/>
    <n v="4.7619047620000003"/>
    <n v="8.6010000000000009"/>
    <x v="30"/>
    <x v="1"/>
    <d v="2019-03-10T18:59:00"/>
    <n v="2019"/>
    <x v="1"/>
    <x v="6"/>
    <x v="2"/>
    <n v="18"/>
    <x v="2"/>
  </r>
  <r>
    <s v="Myanmar"/>
    <x v="2"/>
    <n v="21.974730000000001"/>
    <n v="96.083590000000001"/>
    <x v="1"/>
    <x v="1"/>
    <x v="1"/>
    <n v="45.35"/>
    <x v="3"/>
    <n v="13.605"/>
    <n v="285.70499999999998"/>
    <x v="0"/>
    <n v="272.10000000000002"/>
    <n v="4.7619047620000003"/>
    <n v="13.605"/>
    <x v="36"/>
    <x v="1"/>
    <d v="2019-01-31T13:44:00"/>
    <n v="2019"/>
    <x v="0"/>
    <x v="30"/>
    <x v="4"/>
    <n v="13"/>
    <x v="0"/>
  </r>
  <r>
    <s v="Myanmar"/>
    <x v="2"/>
    <n v="21.974730000000001"/>
    <n v="96.083590000000001"/>
    <x v="1"/>
    <x v="1"/>
    <x v="4"/>
    <n v="62.08"/>
    <x v="0"/>
    <n v="21.728000000000002"/>
    <n v="456.28800000000001"/>
    <x v="0"/>
    <n v="434.56"/>
    <n v="4.7619047620000003"/>
    <n v="21.728000000000002"/>
    <x v="38"/>
    <x v="2"/>
    <d v="2019-03-06T13:46:00"/>
    <n v="2019"/>
    <x v="1"/>
    <x v="8"/>
    <x v="5"/>
    <n v="13"/>
    <x v="0"/>
  </r>
  <r>
    <s v="Myanmar"/>
    <x v="1"/>
    <n v="19.745000000000001"/>
    <n v="96.129720000000006"/>
    <x v="1"/>
    <x v="1"/>
    <x v="1"/>
    <n v="11.81"/>
    <x v="1"/>
    <n v="2.9525000000000001"/>
    <n v="62.002499999999998"/>
    <x v="1"/>
    <n v="59.05"/>
    <n v="4.7619047620000003"/>
    <n v="2.9525000000000001"/>
    <x v="45"/>
    <x v="0"/>
    <d v="2019-02-17T18:06:00"/>
    <n v="2019"/>
    <x v="2"/>
    <x v="17"/>
    <x v="2"/>
    <n v="18"/>
    <x v="2"/>
  </r>
  <r>
    <s v="Myanmar"/>
    <x v="1"/>
    <n v="19.745000000000001"/>
    <n v="96.129720000000006"/>
    <x v="0"/>
    <x v="0"/>
    <x v="5"/>
    <n v="12.54"/>
    <x v="8"/>
    <n v="0.627"/>
    <n v="13.167"/>
    <x v="1"/>
    <n v="12.54"/>
    <n v="4.7619047620000003"/>
    <n v="0.627"/>
    <x v="13"/>
    <x v="0"/>
    <d v="2019-02-21T12:38:00"/>
    <n v="2019"/>
    <x v="2"/>
    <x v="16"/>
    <x v="4"/>
    <n v="12"/>
    <x v="0"/>
  </r>
  <r>
    <s v="Myanmar"/>
    <x v="0"/>
    <n v="16.80528"/>
    <n v="96.156109999999998"/>
    <x v="1"/>
    <x v="1"/>
    <x v="4"/>
    <n v="43.25"/>
    <x v="5"/>
    <n v="4.3250000000000002"/>
    <n v="90.825000000000003"/>
    <x v="1"/>
    <n v="86.5"/>
    <n v="4.7619047620000003"/>
    <n v="4.3250000000000002"/>
    <x v="56"/>
    <x v="1"/>
    <d v="2019-03-20T15:56:00"/>
    <n v="2019"/>
    <x v="1"/>
    <x v="7"/>
    <x v="5"/>
    <n v="15"/>
    <x v="0"/>
  </r>
  <r>
    <s v="Myanmar"/>
    <x v="1"/>
    <n v="19.745000000000001"/>
    <n v="96.129720000000006"/>
    <x v="0"/>
    <x v="0"/>
    <x v="3"/>
    <n v="87.16"/>
    <x v="5"/>
    <n v="8.7159999999999993"/>
    <n v="183.036"/>
    <x v="2"/>
    <n v="174.32"/>
    <n v="4.7619047620000003"/>
    <n v="8.7159999999999993"/>
    <x v="58"/>
    <x v="0"/>
    <d v="2019-01-11T14:29:00"/>
    <n v="2019"/>
    <x v="0"/>
    <x v="14"/>
    <x v="1"/>
    <n v="14"/>
    <x v="0"/>
  </r>
  <r>
    <s v="Myanmar"/>
    <x v="2"/>
    <n v="21.974730000000001"/>
    <n v="96.083590000000001"/>
    <x v="0"/>
    <x v="1"/>
    <x v="0"/>
    <n v="69.37"/>
    <x v="9"/>
    <n v="31.2165"/>
    <n v="655.54650000000004"/>
    <x v="0"/>
    <n v="624.33000000000004"/>
    <n v="4.7619047620000003"/>
    <n v="31.2165"/>
    <x v="43"/>
    <x v="2"/>
    <d v="2019-01-26T19:14:00"/>
    <n v="2019"/>
    <x v="0"/>
    <x v="27"/>
    <x v="0"/>
    <n v="19"/>
    <x v="2"/>
  </r>
  <r>
    <s v="Myanmar"/>
    <x v="1"/>
    <n v="19.745000000000001"/>
    <n v="96.129720000000006"/>
    <x v="0"/>
    <x v="1"/>
    <x v="1"/>
    <n v="37.06"/>
    <x v="7"/>
    <n v="7.4119999999999999"/>
    <n v="155.65199999999999"/>
    <x v="0"/>
    <n v="148.24"/>
    <n v="4.7619047620000003"/>
    <n v="7.4119999999999999"/>
    <x v="58"/>
    <x v="0"/>
    <d v="2019-01-31T16:24:00"/>
    <n v="2019"/>
    <x v="0"/>
    <x v="30"/>
    <x v="4"/>
    <n v="16"/>
    <x v="0"/>
  </r>
  <r>
    <s v="Myanmar"/>
    <x v="2"/>
    <n v="21.974730000000001"/>
    <n v="96.083590000000001"/>
    <x v="0"/>
    <x v="0"/>
    <x v="1"/>
    <n v="90.7"/>
    <x v="3"/>
    <n v="27.21"/>
    <n v="571.41"/>
    <x v="1"/>
    <n v="544.20000000000005"/>
    <n v="4.7619047620000003"/>
    <n v="27.21"/>
    <x v="4"/>
    <x v="2"/>
    <d v="2019-02-26T10:52:00"/>
    <n v="2019"/>
    <x v="2"/>
    <x v="27"/>
    <x v="6"/>
    <n v="10"/>
    <x v="1"/>
  </r>
  <r>
    <s v="Myanmar"/>
    <x v="0"/>
    <n v="16.80528"/>
    <n v="96.156109999999998"/>
    <x v="1"/>
    <x v="0"/>
    <x v="2"/>
    <n v="63.42"/>
    <x v="2"/>
    <n v="25.367999999999999"/>
    <n v="532.72799999999995"/>
    <x v="0"/>
    <n v="507.36"/>
    <n v="4.7619047620000003"/>
    <n v="25.367999999999999"/>
    <x v="2"/>
    <x v="1"/>
    <d v="2019-03-11T12:55:00"/>
    <n v="2019"/>
    <x v="1"/>
    <x v="14"/>
    <x v="3"/>
    <n v="12"/>
    <x v="0"/>
  </r>
  <r>
    <s v="Myanmar"/>
    <x v="2"/>
    <n v="21.974730000000001"/>
    <n v="96.083590000000001"/>
    <x v="1"/>
    <x v="0"/>
    <x v="5"/>
    <n v="81.37"/>
    <x v="5"/>
    <n v="8.1370000000000005"/>
    <n v="170.87700000000001"/>
    <x v="1"/>
    <n v="162.74"/>
    <n v="4.7619047620000003"/>
    <n v="8.1370000000000005"/>
    <x v="35"/>
    <x v="1"/>
    <d v="2019-01-26T19:28:00"/>
    <n v="2019"/>
    <x v="0"/>
    <x v="27"/>
    <x v="0"/>
    <n v="19"/>
    <x v="2"/>
  </r>
  <r>
    <s v="Myanmar"/>
    <x v="2"/>
    <n v="21.974730000000001"/>
    <n v="96.083590000000001"/>
    <x v="0"/>
    <x v="0"/>
    <x v="1"/>
    <n v="10.59"/>
    <x v="6"/>
    <n v="1.5885"/>
    <n v="33.358499999999999"/>
    <x v="2"/>
    <n v="31.77"/>
    <n v="4.7619047620000003"/>
    <n v="1.5885"/>
    <x v="44"/>
    <x v="0"/>
    <d v="2019-03-12T13:52:00"/>
    <n v="2019"/>
    <x v="1"/>
    <x v="10"/>
    <x v="6"/>
    <n v="13"/>
    <x v="0"/>
  </r>
  <r>
    <s v="Myanmar"/>
    <x v="2"/>
    <n v="21.974730000000001"/>
    <n v="96.083590000000001"/>
    <x v="1"/>
    <x v="0"/>
    <x v="0"/>
    <n v="84.09"/>
    <x v="9"/>
    <n v="37.840499999999999"/>
    <n v="794.65049999999997"/>
    <x v="1"/>
    <n v="756.81"/>
    <n v="4.7619047620000003"/>
    <n v="37.840499999999999"/>
    <x v="7"/>
    <x v="0"/>
    <d v="2019-02-11T10:54:00"/>
    <n v="2019"/>
    <x v="2"/>
    <x v="14"/>
    <x v="3"/>
    <n v="10"/>
    <x v="1"/>
  </r>
  <r>
    <s v="Myanmar"/>
    <x v="2"/>
    <n v="21.974730000000001"/>
    <n v="96.083590000000001"/>
    <x v="0"/>
    <x v="1"/>
    <x v="5"/>
    <n v="73.819999999999993"/>
    <x v="7"/>
    <n v="14.763999999999999"/>
    <n v="310.04399999999998"/>
    <x v="1"/>
    <n v="295.27999999999997"/>
    <n v="4.7619047620000003"/>
    <n v="14.763999999999999"/>
    <x v="24"/>
    <x v="1"/>
    <d v="2019-02-21T18:31:00"/>
    <n v="2019"/>
    <x v="2"/>
    <x v="16"/>
    <x v="4"/>
    <n v="18"/>
    <x v="2"/>
  </r>
  <r>
    <s v="Myanmar"/>
    <x v="0"/>
    <n v="16.80528"/>
    <n v="96.156109999999998"/>
    <x v="0"/>
    <x v="1"/>
    <x v="0"/>
    <n v="51.94"/>
    <x v="4"/>
    <n v="25.97"/>
    <n v="545.37"/>
    <x v="0"/>
    <n v="519.4"/>
    <n v="4.7619047620000003"/>
    <n v="25.97"/>
    <x v="35"/>
    <x v="1"/>
    <d v="2019-03-09T18:24:00"/>
    <n v="2019"/>
    <x v="1"/>
    <x v="9"/>
    <x v="0"/>
    <n v="18"/>
    <x v="2"/>
  </r>
  <r>
    <s v="Myanmar"/>
    <x v="0"/>
    <n v="16.80528"/>
    <n v="96.156109999999998"/>
    <x v="1"/>
    <x v="0"/>
    <x v="3"/>
    <n v="93.14"/>
    <x v="5"/>
    <n v="9.3140000000000001"/>
    <n v="195.59399999999999"/>
    <x v="0"/>
    <n v="186.28"/>
    <n v="4.7619047620000003"/>
    <n v="9.3140000000000001"/>
    <x v="5"/>
    <x v="2"/>
    <d v="2019-01-20T18:09:00"/>
    <n v="2019"/>
    <x v="0"/>
    <x v="7"/>
    <x v="2"/>
    <n v="18"/>
    <x v="2"/>
  </r>
  <r>
    <s v="Myanmar"/>
    <x v="1"/>
    <n v="19.745000000000001"/>
    <n v="96.129720000000006"/>
    <x v="1"/>
    <x v="1"/>
    <x v="0"/>
    <n v="17.41"/>
    <x v="1"/>
    <n v="4.3525"/>
    <n v="91.402500000000003"/>
    <x v="2"/>
    <n v="87.05"/>
    <n v="4.7619047620000003"/>
    <n v="4.3525"/>
    <x v="49"/>
    <x v="2"/>
    <d v="2019-01-28T15:16:00"/>
    <n v="2019"/>
    <x v="0"/>
    <x v="20"/>
    <x v="3"/>
    <n v="15"/>
    <x v="0"/>
  </r>
  <r>
    <s v="Myanmar"/>
    <x v="1"/>
    <n v="19.745000000000001"/>
    <n v="96.129720000000006"/>
    <x v="0"/>
    <x v="0"/>
    <x v="5"/>
    <n v="44.22"/>
    <x v="1"/>
    <n v="11.055"/>
    <n v="232.155"/>
    <x v="2"/>
    <n v="221.1"/>
    <n v="4.7619047620000003"/>
    <n v="11.055"/>
    <x v="17"/>
    <x v="0"/>
    <d v="2019-03-05T17:07:00"/>
    <n v="2019"/>
    <x v="1"/>
    <x v="0"/>
    <x v="6"/>
    <n v="17"/>
    <x v="0"/>
  </r>
  <r>
    <s v="Myanmar"/>
    <x v="2"/>
    <n v="21.974730000000001"/>
    <n v="96.083590000000001"/>
    <x v="0"/>
    <x v="0"/>
    <x v="1"/>
    <n v="13.22"/>
    <x v="1"/>
    <n v="3.3050000000000002"/>
    <n v="69.405000000000001"/>
    <x v="1"/>
    <n v="66.099999999999994"/>
    <n v="4.7619047620000003"/>
    <n v="3.3050000000000002"/>
    <x v="42"/>
    <x v="2"/>
    <d v="2019-03-02T19:26:00"/>
    <n v="2019"/>
    <x v="1"/>
    <x v="18"/>
    <x v="0"/>
    <n v="19"/>
    <x v="2"/>
  </r>
  <r>
    <s v="Myanmar"/>
    <x v="0"/>
    <n v="16.80528"/>
    <n v="96.156109999999998"/>
    <x v="1"/>
    <x v="1"/>
    <x v="5"/>
    <n v="89.69"/>
    <x v="8"/>
    <n v="4.4844999999999997"/>
    <n v="94.174499999999995"/>
    <x v="0"/>
    <n v="89.69"/>
    <n v="4.7619047620000003"/>
    <n v="4.4844999999999997"/>
    <x v="49"/>
    <x v="2"/>
    <d v="2019-01-11T11:20:00"/>
    <n v="2019"/>
    <x v="0"/>
    <x v="14"/>
    <x v="1"/>
    <n v="11"/>
    <x v="1"/>
  </r>
  <r>
    <s v="Myanmar"/>
    <x v="0"/>
    <n v="16.80528"/>
    <n v="96.156109999999998"/>
    <x v="1"/>
    <x v="1"/>
    <x v="4"/>
    <n v="24.94"/>
    <x v="9"/>
    <n v="11.223000000000001"/>
    <n v="235.68299999999999"/>
    <x v="2"/>
    <n v="224.46"/>
    <n v="4.7619047620000003"/>
    <n v="11.223000000000001"/>
    <x v="32"/>
    <x v="2"/>
    <d v="2019-01-11T16:49:00"/>
    <n v="2019"/>
    <x v="0"/>
    <x v="14"/>
    <x v="1"/>
    <n v="16"/>
    <x v="0"/>
  </r>
  <r>
    <s v="Myanmar"/>
    <x v="0"/>
    <n v="16.80528"/>
    <n v="96.156109999999998"/>
    <x v="1"/>
    <x v="1"/>
    <x v="0"/>
    <n v="59.77"/>
    <x v="5"/>
    <n v="5.9770000000000003"/>
    <n v="125.517"/>
    <x v="2"/>
    <n v="119.54"/>
    <n v="4.7619047620000003"/>
    <n v="5.9770000000000003"/>
    <x v="6"/>
    <x v="2"/>
    <d v="2019-03-11T12:01:00"/>
    <n v="2019"/>
    <x v="1"/>
    <x v="14"/>
    <x v="3"/>
    <n v="12"/>
    <x v="0"/>
  </r>
  <r>
    <s v="Myanmar"/>
    <x v="1"/>
    <n v="19.745000000000001"/>
    <n v="96.129720000000006"/>
    <x v="0"/>
    <x v="1"/>
    <x v="5"/>
    <n v="93.2"/>
    <x v="5"/>
    <n v="9.32"/>
    <n v="195.72"/>
    <x v="2"/>
    <n v="186.4"/>
    <n v="4.7619047620000003"/>
    <n v="9.32"/>
    <x v="22"/>
    <x v="1"/>
    <d v="2019-02-28T18:37:00"/>
    <n v="2019"/>
    <x v="2"/>
    <x v="20"/>
    <x v="4"/>
    <n v="18"/>
    <x v="2"/>
  </r>
  <r>
    <s v="Myanmar"/>
    <x v="0"/>
    <n v="16.80528"/>
    <n v="96.156109999999998"/>
    <x v="0"/>
    <x v="1"/>
    <x v="2"/>
    <n v="62.65"/>
    <x v="7"/>
    <n v="12.53"/>
    <n v="263.13"/>
    <x v="1"/>
    <n v="250.6"/>
    <n v="4.7619047620000003"/>
    <n v="12.53"/>
    <x v="50"/>
    <x v="2"/>
    <d v="2019-01-05T11:25:00"/>
    <n v="2019"/>
    <x v="0"/>
    <x v="0"/>
    <x v="0"/>
    <n v="11"/>
    <x v="1"/>
  </r>
  <r>
    <s v="Myanmar"/>
    <x v="2"/>
    <n v="21.974730000000001"/>
    <n v="96.083590000000001"/>
    <x v="1"/>
    <x v="1"/>
    <x v="2"/>
    <n v="93.87"/>
    <x v="2"/>
    <n v="37.548000000000002"/>
    <n v="788.50800000000004"/>
    <x v="2"/>
    <n v="750.96"/>
    <n v="4.7619047620000003"/>
    <n v="37.548000000000002"/>
    <x v="47"/>
    <x v="0"/>
    <d v="2019-02-02T18:42:00"/>
    <n v="2019"/>
    <x v="2"/>
    <x v="18"/>
    <x v="0"/>
    <n v="18"/>
    <x v="2"/>
  </r>
  <r>
    <s v="Myanmar"/>
    <x v="0"/>
    <n v="16.80528"/>
    <n v="96.156109999999998"/>
    <x v="0"/>
    <x v="1"/>
    <x v="2"/>
    <n v="47.59"/>
    <x v="2"/>
    <n v="19.036000000000001"/>
    <n v="399.75599999999997"/>
    <x v="1"/>
    <n v="380.72"/>
    <n v="4.7619047620000003"/>
    <n v="19.036000000000001"/>
    <x v="14"/>
    <x v="2"/>
    <d v="2019-01-01T14:47:00"/>
    <n v="2019"/>
    <x v="0"/>
    <x v="15"/>
    <x v="6"/>
    <n v="14"/>
    <x v="0"/>
  </r>
  <r>
    <s v="Myanmar"/>
    <x v="2"/>
    <n v="21.974730000000001"/>
    <n v="96.083590000000001"/>
    <x v="0"/>
    <x v="0"/>
    <x v="1"/>
    <n v="81.400000000000006"/>
    <x v="6"/>
    <n v="12.21"/>
    <n v="256.41000000000003"/>
    <x v="1"/>
    <n v="244.2"/>
    <n v="4.7619047620000003"/>
    <n v="12.21"/>
    <x v="19"/>
    <x v="2"/>
    <d v="2019-02-09T19:43:00"/>
    <n v="2019"/>
    <x v="2"/>
    <x v="9"/>
    <x v="0"/>
    <n v="19"/>
    <x v="2"/>
  </r>
  <r>
    <s v="Myanmar"/>
    <x v="0"/>
    <n v="16.80528"/>
    <n v="96.156109999999998"/>
    <x v="0"/>
    <x v="1"/>
    <x v="5"/>
    <n v="17.940000000000001"/>
    <x v="1"/>
    <n v="4.4850000000000003"/>
    <n v="94.185000000000002"/>
    <x v="0"/>
    <n v="89.7"/>
    <n v="4.7619047620000003"/>
    <n v="4.4850000000000003"/>
    <x v="11"/>
    <x v="1"/>
    <d v="2019-01-23T14:04:00"/>
    <n v="2019"/>
    <x v="0"/>
    <x v="21"/>
    <x v="5"/>
    <n v="14"/>
    <x v="0"/>
  </r>
  <r>
    <s v="Myanmar"/>
    <x v="0"/>
    <n v="16.80528"/>
    <n v="96.156109999999998"/>
    <x v="0"/>
    <x v="1"/>
    <x v="1"/>
    <n v="77.72"/>
    <x v="7"/>
    <n v="15.544"/>
    <n v="326.42399999999998"/>
    <x v="2"/>
    <n v="310.88"/>
    <n v="4.7619047620000003"/>
    <n v="15.544"/>
    <x v="55"/>
    <x v="0"/>
    <d v="2019-01-07T16:11:00"/>
    <n v="2019"/>
    <x v="0"/>
    <x v="11"/>
    <x v="3"/>
    <n v="16"/>
    <x v="0"/>
  </r>
  <r>
    <s v="Myanmar"/>
    <x v="2"/>
    <n v="21.974730000000001"/>
    <n v="96.083590000000001"/>
    <x v="1"/>
    <x v="1"/>
    <x v="4"/>
    <n v="73.06"/>
    <x v="0"/>
    <n v="25.571000000000002"/>
    <n v="536.99099999999999"/>
    <x v="2"/>
    <n v="511.42"/>
    <n v="4.7619047620000003"/>
    <n v="25.571000000000002"/>
    <x v="50"/>
    <x v="2"/>
    <d v="2019-01-14T19:06:00"/>
    <n v="2019"/>
    <x v="0"/>
    <x v="25"/>
    <x v="3"/>
    <n v="19"/>
    <x v="2"/>
  </r>
  <r>
    <s v="Myanmar"/>
    <x v="2"/>
    <n v="21.974730000000001"/>
    <n v="96.083590000000001"/>
    <x v="0"/>
    <x v="1"/>
    <x v="4"/>
    <n v="46.55"/>
    <x v="9"/>
    <n v="20.947500000000002"/>
    <n v="439.89749999999998"/>
    <x v="0"/>
    <n v="418.95"/>
    <n v="4.7619047620000003"/>
    <n v="20.947500000000002"/>
    <x v="41"/>
    <x v="1"/>
    <d v="2019-02-02T15:34:00"/>
    <n v="2019"/>
    <x v="2"/>
    <x v="18"/>
    <x v="0"/>
    <n v="15"/>
    <x v="0"/>
  </r>
  <r>
    <s v="Myanmar"/>
    <x v="1"/>
    <n v="19.745000000000001"/>
    <n v="96.129720000000006"/>
    <x v="0"/>
    <x v="1"/>
    <x v="5"/>
    <n v="35.19"/>
    <x v="4"/>
    <n v="17.594999999999999"/>
    <n v="369.495"/>
    <x v="2"/>
    <n v="351.9"/>
    <n v="4.7619047620000003"/>
    <n v="17.594999999999999"/>
    <x v="3"/>
    <x v="0"/>
    <d v="2019-03-17T19:06:00"/>
    <n v="2019"/>
    <x v="1"/>
    <x v="17"/>
    <x v="2"/>
    <n v="19"/>
    <x v="2"/>
  </r>
  <r>
    <s v="Myanmar"/>
    <x v="1"/>
    <n v="19.745000000000001"/>
    <n v="96.129720000000006"/>
    <x v="1"/>
    <x v="0"/>
    <x v="3"/>
    <n v="14.39"/>
    <x v="5"/>
    <n v="1.4390000000000001"/>
    <n v="30.219000000000001"/>
    <x v="2"/>
    <n v="28.78"/>
    <n v="4.7619047620000003"/>
    <n v="1.4390000000000001"/>
    <x v="8"/>
    <x v="1"/>
    <d v="2019-03-02T19:44:00"/>
    <n v="2019"/>
    <x v="1"/>
    <x v="18"/>
    <x v="0"/>
    <n v="19"/>
    <x v="2"/>
  </r>
  <r>
    <s v="Myanmar"/>
    <x v="0"/>
    <n v="16.80528"/>
    <n v="96.156109999999998"/>
    <x v="1"/>
    <x v="1"/>
    <x v="2"/>
    <n v="23.75"/>
    <x v="7"/>
    <n v="4.75"/>
    <n v="99.75"/>
    <x v="1"/>
    <n v="95"/>
    <n v="4.7619047620000003"/>
    <n v="4.75"/>
    <x v="53"/>
    <x v="2"/>
    <d v="2019-03-16T11:22:00"/>
    <n v="2019"/>
    <x v="1"/>
    <x v="23"/>
    <x v="0"/>
    <n v="11"/>
    <x v="1"/>
  </r>
  <r>
    <s v="Myanmar"/>
    <x v="0"/>
    <n v="16.80528"/>
    <n v="96.156109999999998"/>
    <x v="0"/>
    <x v="1"/>
    <x v="2"/>
    <n v="58.9"/>
    <x v="2"/>
    <n v="23.56"/>
    <n v="494.76"/>
    <x v="1"/>
    <n v="471.2"/>
    <n v="4.7619047620000003"/>
    <n v="23.56"/>
    <x v="60"/>
    <x v="0"/>
    <d v="2019-01-06T11:23:00"/>
    <n v="2019"/>
    <x v="0"/>
    <x v="8"/>
    <x v="2"/>
    <n v="11"/>
    <x v="1"/>
  </r>
  <r>
    <s v="Myanmar"/>
    <x v="2"/>
    <n v="21.974730000000001"/>
    <n v="96.083590000000001"/>
    <x v="0"/>
    <x v="1"/>
    <x v="5"/>
    <n v="32.619999999999997"/>
    <x v="7"/>
    <n v="6.524"/>
    <n v="137.00399999999999"/>
    <x v="1"/>
    <n v="130.47999999999999"/>
    <n v="4.7619047620000003"/>
    <n v="6.524"/>
    <x v="54"/>
    <x v="0"/>
    <d v="2019-01-29T14:12:00"/>
    <n v="2019"/>
    <x v="0"/>
    <x v="12"/>
    <x v="6"/>
    <n v="14"/>
    <x v="0"/>
  </r>
  <r>
    <s v="Myanmar"/>
    <x v="0"/>
    <n v="16.80528"/>
    <n v="96.156109999999998"/>
    <x v="0"/>
    <x v="1"/>
    <x v="1"/>
    <n v="66.349999999999994"/>
    <x v="8"/>
    <n v="3.3174999999999999"/>
    <n v="69.667500000000004"/>
    <x v="2"/>
    <n v="66.349999999999994"/>
    <n v="4.7619047620000003"/>
    <n v="3.3174999999999999"/>
    <x v="58"/>
    <x v="0"/>
    <d v="2019-01-31T10:46:00"/>
    <n v="2019"/>
    <x v="0"/>
    <x v="30"/>
    <x v="4"/>
    <n v="10"/>
    <x v="1"/>
  </r>
  <r>
    <s v="Myanmar"/>
    <x v="0"/>
    <n v="16.80528"/>
    <n v="96.156109999999998"/>
    <x v="0"/>
    <x v="1"/>
    <x v="2"/>
    <n v="25.91"/>
    <x v="3"/>
    <n v="7.7729999999999997"/>
    <n v="163.233"/>
    <x v="0"/>
    <n v="155.46"/>
    <n v="4.7619047620000003"/>
    <n v="7.7729999999999997"/>
    <x v="44"/>
    <x v="0"/>
    <d v="2019-02-05T10:16:00"/>
    <n v="2019"/>
    <x v="2"/>
    <x v="0"/>
    <x v="6"/>
    <n v="10"/>
    <x v="1"/>
  </r>
  <r>
    <s v="Myanmar"/>
    <x v="0"/>
    <n v="16.80528"/>
    <n v="96.156109999999998"/>
    <x v="0"/>
    <x v="1"/>
    <x v="1"/>
    <n v="32.25"/>
    <x v="7"/>
    <n v="6.45"/>
    <n v="135.44999999999999"/>
    <x v="0"/>
    <n v="129"/>
    <n v="4.7619047620000003"/>
    <n v="6.45"/>
    <x v="35"/>
    <x v="1"/>
    <d v="2019-02-13T12:38:00"/>
    <n v="2019"/>
    <x v="2"/>
    <x v="26"/>
    <x v="5"/>
    <n v="12"/>
    <x v="0"/>
  </r>
  <r>
    <s v="Myanmar"/>
    <x v="1"/>
    <n v="19.745000000000001"/>
    <n v="96.129720000000006"/>
    <x v="0"/>
    <x v="1"/>
    <x v="1"/>
    <n v="65.94"/>
    <x v="7"/>
    <n v="13.188000000000001"/>
    <n v="276.94799999999998"/>
    <x v="2"/>
    <n v="263.76"/>
    <n v="4.7619047620000003"/>
    <n v="13.188000000000001"/>
    <x v="16"/>
    <x v="1"/>
    <d v="2019-02-07T13:05:00"/>
    <n v="2019"/>
    <x v="2"/>
    <x v="11"/>
    <x v="4"/>
    <n v="13"/>
    <x v="0"/>
  </r>
  <r>
    <s v="Myanmar"/>
    <x v="0"/>
    <n v="16.80528"/>
    <n v="96.156109999999998"/>
    <x v="1"/>
    <x v="0"/>
    <x v="1"/>
    <n v="75.06"/>
    <x v="9"/>
    <n v="33.777000000000001"/>
    <n v="709.31700000000001"/>
    <x v="0"/>
    <n v="675.54"/>
    <n v="4.7619047620000003"/>
    <n v="33.777000000000001"/>
    <x v="56"/>
    <x v="1"/>
    <d v="2019-03-19T13:25:00"/>
    <n v="2019"/>
    <x v="1"/>
    <x v="24"/>
    <x v="6"/>
    <n v="13"/>
    <x v="0"/>
  </r>
  <r>
    <s v="Myanmar"/>
    <x v="1"/>
    <n v="19.745000000000001"/>
    <n v="96.129720000000006"/>
    <x v="1"/>
    <x v="0"/>
    <x v="5"/>
    <n v="16.45"/>
    <x v="7"/>
    <n v="3.29"/>
    <n v="69.09"/>
    <x v="0"/>
    <n v="65.8"/>
    <n v="4.7619047620000003"/>
    <n v="3.29"/>
    <x v="32"/>
    <x v="2"/>
    <d v="2019-03-07T14:53:00"/>
    <n v="2019"/>
    <x v="1"/>
    <x v="11"/>
    <x v="4"/>
    <n v="14"/>
    <x v="0"/>
  </r>
  <r>
    <s v="Myanmar"/>
    <x v="2"/>
    <n v="21.974730000000001"/>
    <n v="96.083590000000001"/>
    <x v="0"/>
    <x v="0"/>
    <x v="5"/>
    <n v="38.299999999999997"/>
    <x v="7"/>
    <n v="7.66"/>
    <n v="160.86000000000001"/>
    <x v="1"/>
    <n v="153.19999999999999"/>
    <n v="4.7619047620000003"/>
    <n v="7.66"/>
    <x v="14"/>
    <x v="2"/>
    <d v="2019-03-13T19:22:00"/>
    <n v="2019"/>
    <x v="1"/>
    <x v="26"/>
    <x v="5"/>
    <n v="19"/>
    <x v="2"/>
  </r>
  <r>
    <s v="Myanmar"/>
    <x v="0"/>
    <n v="16.80528"/>
    <n v="96.156109999999998"/>
    <x v="0"/>
    <x v="0"/>
    <x v="3"/>
    <n v="22.24"/>
    <x v="4"/>
    <n v="11.12"/>
    <n v="233.52"/>
    <x v="1"/>
    <n v="222.4"/>
    <n v="4.7619047620000003"/>
    <n v="11.12"/>
    <x v="50"/>
    <x v="2"/>
    <d v="2019-02-09T11:00:00"/>
    <n v="2019"/>
    <x v="2"/>
    <x v="9"/>
    <x v="0"/>
    <n v="11"/>
    <x v="1"/>
  </r>
  <r>
    <s v="Myanmar"/>
    <x v="2"/>
    <n v="21.974730000000001"/>
    <n v="96.083590000000001"/>
    <x v="1"/>
    <x v="1"/>
    <x v="3"/>
    <n v="54.45"/>
    <x v="8"/>
    <n v="2.7225000000000001"/>
    <n v="57.172499999999999"/>
    <x v="0"/>
    <n v="54.45"/>
    <n v="4.7619047620000003"/>
    <n v="2.7225000000000001"/>
    <x v="30"/>
    <x v="1"/>
    <d v="2019-02-26T19:24:00"/>
    <n v="2019"/>
    <x v="2"/>
    <x v="27"/>
    <x v="6"/>
    <n v="19"/>
    <x v="2"/>
  </r>
  <r>
    <s v="Myanmar"/>
    <x v="0"/>
    <n v="16.80528"/>
    <n v="96.156109999999998"/>
    <x v="0"/>
    <x v="0"/>
    <x v="3"/>
    <n v="98.4"/>
    <x v="0"/>
    <n v="34.44"/>
    <n v="723.24"/>
    <x v="2"/>
    <n v="688.8"/>
    <n v="4.7619047620000003"/>
    <n v="34.44"/>
    <x v="44"/>
    <x v="0"/>
    <d v="2019-03-12T12:43:00"/>
    <n v="2019"/>
    <x v="1"/>
    <x v="10"/>
    <x v="6"/>
    <n v="12"/>
    <x v="0"/>
  </r>
  <r>
    <s v="Myanmar"/>
    <x v="1"/>
    <n v="19.745000000000001"/>
    <n v="96.129720000000006"/>
    <x v="1"/>
    <x v="1"/>
    <x v="2"/>
    <n v="35.47"/>
    <x v="7"/>
    <n v="7.0940000000000003"/>
    <n v="148.97399999999999"/>
    <x v="2"/>
    <n v="141.88"/>
    <n v="4.7619047620000003"/>
    <n v="7.0940000000000003"/>
    <x v="16"/>
    <x v="1"/>
    <d v="2019-03-14T17:22:00"/>
    <n v="2019"/>
    <x v="1"/>
    <x v="25"/>
    <x v="4"/>
    <n v="17"/>
    <x v="0"/>
  </r>
  <r>
    <s v="Myanmar"/>
    <x v="2"/>
    <n v="21.974730000000001"/>
    <n v="96.083590000000001"/>
    <x v="0"/>
    <x v="0"/>
    <x v="4"/>
    <n v="74.599999999999994"/>
    <x v="4"/>
    <n v="37.299999999999997"/>
    <n v="783.3"/>
    <x v="1"/>
    <n v="746"/>
    <n v="4.7619047620000003"/>
    <n v="37.299999999999997"/>
    <x v="33"/>
    <x v="0"/>
    <d v="2019-01-08T20:55:00"/>
    <n v="2019"/>
    <x v="0"/>
    <x v="1"/>
    <x v="6"/>
    <n v="20"/>
    <x v="2"/>
  </r>
  <r>
    <s v="Myanmar"/>
    <x v="0"/>
    <n v="16.80528"/>
    <n v="96.156109999999998"/>
    <x v="0"/>
    <x v="1"/>
    <x v="2"/>
    <n v="70.739999999999995"/>
    <x v="7"/>
    <n v="14.148"/>
    <n v="297.108"/>
    <x v="2"/>
    <n v="282.95999999999998"/>
    <n v="4.7619047620000003"/>
    <n v="14.148"/>
    <x v="18"/>
    <x v="2"/>
    <d v="2019-01-05T16:05:00"/>
    <n v="2019"/>
    <x v="0"/>
    <x v="0"/>
    <x v="0"/>
    <n v="16"/>
    <x v="0"/>
  </r>
  <r>
    <s v="Myanmar"/>
    <x v="0"/>
    <n v="16.80528"/>
    <n v="96.156109999999998"/>
    <x v="0"/>
    <x v="0"/>
    <x v="2"/>
    <n v="35.54"/>
    <x v="4"/>
    <n v="17.77"/>
    <n v="373.17"/>
    <x v="0"/>
    <n v="355.4"/>
    <n v="4.7619047620000003"/>
    <n v="17.77"/>
    <x v="27"/>
    <x v="1"/>
    <d v="2019-01-04T13:34:00"/>
    <n v="2019"/>
    <x v="0"/>
    <x v="22"/>
    <x v="1"/>
    <n v="13"/>
    <x v="0"/>
  </r>
  <r>
    <s v="Myanmar"/>
    <x v="2"/>
    <n v="21.974730000000001"/>
    <n v="96.083590000000001"/>
    <x v="1"/>
    <x v="0"/>
    <x v="3"/>
    <n v="67.430000000000007"/>
    <x v="1"/>
    <n v="16.857500000000002"/>
    <n v="354.00749999999999"/>
    <x v="0"/>
    <n v="337.15"/>
    <n v="4.7619047620000003"/>
    <n v="16.857500000000002"/>
    <x v="31"/>
    <x v="1"/>
    <d v="2019-03-06T18:13:00"/>
    <n v="2019"/>
    <x v="1"/>
    <x v="8"/>
    <x v="5"/>
    <n v="18"/>
    <x v="2"/>
  </r>
  <r>
    <s v="Myanmar"/>
    <x v="1"/>
    <n v="19.745000000000001"/>
    <n v="96.129720000000006"/>
    <x v="0"/>
    <x v="0"/>
    <x v="0"/>
    <n v="21.12"/>
    <x v="5"/>
    <n v="2.1120000000000001"/>
    <n v="44.351999999999997"/>
    <x v="1"/>
    <n v="42.24"/>
    <n v="4.7619047620000003"/>
    <n v="2.1120000000000001"/>
    <x v="58"/>
    <x v="0"/>
    <d v="2019-01-03T19:17:00"/>
    <n v="2019"/>
    <x v="0"/>
    <x v="2"/>
    <x v="4"/>
    <n v="19"/>
    <x v="2"/>
  </r>
  <r>
    <s v="Myanmar"/>
    <x v="0"/>
    <n v="16.80528"/>
    <n v="96.156109999999998"/>
    <x v="0"/>
    <x v="0"/>
    <x v="2"/>
    <n v="21.54"/>
    <x v="9"/>
    <n v="9.6929999999999996"/>
    <n v="203.553"/>
    <x v="2"/>
    <n v="193.86"/>
    <n v="4.7619047620000003"/>
    <n v="9.6929999999999996"/>
    <x v="55"/>
    <x v="0"/>
    <d v="2019-01-07T11:44:00"/>
    <n v="2019"/>
    <x v="0"/>
    <x v="11"/>
    <x v="3"/>
    <n v="11"/>
    <x v="1"/>
  </r>
  <r>
    <s v="Myanmar"/>
    <x v="0"/>
    <n v="16.80528"/>
    <n v="96.156109999999998"/>
    <x v="1"/>
    <x v="0"/>
    <x v="2"/>
    <n v="12.03"/>
    <x v="5"/>
    <n v="1.2030000000000001"/>
    <n v="25.263000000000002"/>
    <x v="1"/>
    <n v="24.06"/>
    <n v="4.7619047620000003"/>
    <n v="1.2030000000000001"/>
    <x v="20"/>
    <x v="2"/>
    <d v="2019-01-27T15:51:00"/>
    <n v="2019"/>
    <x v="0"/>
    <x v="3"/>
    <x v="2"/>
    <n v="15"/>
    <x v="0"/>
  </r>
  <r>
    <s v="Myanmar"/>
    <x v="2"/>
    <n v="21.974730000000001"/>
    <n v="96.083590000000001"/>
    <x v="1"/>
    <x v="0"/>
    <x v="0"/>
    <n v="99.71"/>
    <x v="3"/>
    <n v="29.913"/>
    <n v="628.173"/>
    <x v="0"/>
    <n v="598.26"/>
    <n v="4.7619047620000003"/>
    <n v="29.913"/>
    <x v="30"/>
    <x v="1"/>
    <d v="2019-02-26T16:52:00"/>
    <n v="2019"/>
    <x v="2"/>
    <x v="27"/>
    <x v="6"/>
    <n v="16"/>
    <x v="0"/>
  </r>
  <r>
    <s v="Myanmar"/>
    <x v="2"/>
    <n v="21.974730000000001"/>
    <n v="96.083590000000001"/>
    <x v="1"/>
    <x v="1"/>
    <x v="5"/>
    <n v="47.97"/>
    <x v="0"/>
    <n v="16.7895"/>
    <n v="352.5795"/>
    <x v="1"/>
    <n v="335.79"/>
    <n v="4.7619047620000003"/>
    <n v="16.7895"/>
    <x v="56"/>
    <x v="1"/>
    <d v="2019-01-07T20:52:00"/>
    <n v="2019"/>
    <x v="0"/>
    <x v="11"/>
    <x v="3"/>
    <n v="20"/>
    <x v="2"/>
  </r>
  <r>
    <s v="Myanmar"/>
    <x v="1"/>
    <n v="19.745000000000001"/>
    <n v="96.129720000000006"/>
    <x v="0"/>
    <x v="0"/>
    <x v="2"/>
    <n v="21.82"/>
    <x v="4"/>
    <n v="10.91"/>
    <n v="229.11"/>
    <x v="1"/>
    <n v="218.2"/>
    <n v="4.7619047620000003"/>
    <n v="10.91"/>
    <x v="12"/>
    <x v="1"/>
    <d v="2019-01-07T17:36:00"/>
    <n v="2019"/>
    <x v="0"/>
    <x v="11"/>
    <x v="3"/>
    <n v="17"/>
    <x v="0"/>
  </r>
  <r>
    <s v="Myanmar"/>
    <x v="1"/>
    <n v="19.745000000000001"/>
    <n v="96.129720000000006"/>
    <x v="1"/>
    <x v="0"/>
    <x v="5"/>
    <n v="95.42"/>
    <x v="7"/>
    <n v="19.084"/>
    <n v="400.76400000000001"/>
    <x v="0"/>
    <n v="381.68"/>
    <n v="4.7619047620000003"/>
    <n v="19.084"/>
    <x v="41"/>
    <x v="1"/>
    <d v="2019-02-02T13:23:00"/>
    <n v="2019"/>
    <x v="2"/>
    <x v="18"/>
    <x v="0"/>
    <n v="13"/>
    <x v="0"/>
  </r>
  <r>
    <s v="Myanmar"/>
    <x v="1"/>
    <n v="19.745000000000001"/>
    <n v="96.129720000000006"/>
    <x v="0"/>
    <x v="1"/>
    <x v="5"/>
    <n v="70.989999999999995"/>
    <x v="4"/>
    <n v="35.494999999999997"/>
    <n v="745.39499999999998"/>
    <x v="1"/>
    <n v="709.9"/>
    <n v="4.7619047620000003"/>
    <n v="35.494999999999997"/>
    <x v="14"/>
    <x v="2"/>
    <d v="2019-03-20T16:28:00"/>
    <n v="2019"/>
    <x v="1"/>
    <x v="7"/>
    <x v="5"/>
    <n v="16"/>
    <x v="0"/>
  </r>
  <r>
    <s v="Myanmar"/>
    <x v="0"/>
    <n v="16.80528"/>
    <n v="96.156109999999998"/>
    <x v="0"/>
    <x v="1"/>
    <x v="3"/>
    <n v="44.02"/>
    <x v="4"/>
    <n v="22.01"/>
    <n v="462.21"/>
    <x v="2"/>
    <n v="440.2"/>
    <n v="4.7619047620000003"/>
    <n v="22.01"/>
    <x v="1"/>
    <x v="0"/>
    <d v="2019-03-20T19:57:00"/>
    <n v="2019"/>
    <x v="1"/>
    <x v="7"/>
    <x v="5"/>
    <n v="19"/>
    <x v="2"/>
  </r>
  <r>
    <s v="Myanmar"/>
    <x v="0"/>
    <n v="16.80528"/>
    <n v="96.156109999999998"/>
    <x v="1"/>
    <x v="0"/>
    <x v="2"/>
    <n v="69.959999999999994"/>
    <x v="2"/>
    <n v="27.984000000000002"/>
    <n v="587.66399999999999"/>
    <x v="2"/>
    <n v="559.67999999999995"/>
    <n v="4.7619047620000003"/>
    <n v="27.984000000000002"/>
    <x v="41"/>
    <x v="1"/>
    <d v="2019-02-15T17:01:00"/>
    <n v="2019"/>
    <x v="2"/>
    <x v="13"/>
    <x v="1"/>
    <n v="17"/>
    <x v="0"/>
  </r>
  <r>
    <s v="Myanmar"/>
    <x v="1"/>
    <n v="19.745000000000001"/>
    <n v="96.129720000000006"/>
    <x v="1"/>
    <x v="1"/>
    <x v="2"/>
    <n v="37"/>
    <x v="8"/>
    <n v="1.85"/>
    <n v="38.85"/>
    <x v="2"/>
    <n v="37"/>
    <n v="4.7619047620000003"/>
    <n v="1.85"/>
    <x v="30"/>
    <x v="1"/>
    <d v="2019-03-06T13:29:00"/>
    <n v="2019"/>
    <x v="1"/>
    <x v="8"/>
    <x v="5"/>
    <n v="13"/>
    <x v="0"/>
  </r>
  <r>
    <s v="Myanmar"/>
    <x v="0"/>
    <n v="16.80528"/>
    <n v="96.156109999999998"/>
    <x v="1"/>
    <x v="0"/>
    <x v="3"/>
    <n v="15.34"/>
    <x v="8"/>
    <n v="0.76700000000000002"/>
    <n v="16.106999999999999"/>
    <x v="1"/>
    <n v="15.34"/>
    <n v="4.7619047620000003"/>
    <n v="0.76700000000000002"/>
    <x v="35"/>
    <x v="1"/>
    <d v="2019-01-06T11:09:00"/>
    <n v="2019"/>
    <x v="0"/>
    <x v="8"/>
    <x v="2"/>
    <n v="11"/>
    <x v="1"/>
  </r>
  <r>
    <s v="Myanmar"/>
    <x v="0"/>
    <n v="16.80528"/>
    <n v="96.156109999999998"/>
    <x v="0"/>
    <x v="1"/>
    <x v="0"/>
    <n v="99.83"/>
    <x v="3"/>
    <n v="29.949000000000002"/>
    <n v="628.92899999999997"/>
    <x v="0"/>
    <n v="598.98"/>
    <n v="4.7619047620000003"/>
    <n v="29.949000000000002"/>
    <x v="23"/>
    <x v="0"/>
    <d v="2019-03-04T15:02:00"/>
    <n v="2019"/>
    <x v="1"/>
    <x v="22"/>
    <x v="3"/>
    <n v="15"/>
    <x v="0"/>
  </r>
  <r>
    <s v="Myanmar"/>
    <x v="0"/>
    <n v="16.80528"/>
    <n v="96.156109999999998"/>
    <x v="0"/>
    <x v="0"/>
    <x v="0"/>
    <n v="47.67"/>
    <x v="7"/>
    <n v="9.5340000000000007"/>
    <n v="200.214"/>
    <x v="1"/>
    <n v="190.68"/>
    <n v="4.7619047620000003"/>
    <n v="9.5340000000000007"/>
    <x v="0"/>
    <x v="0"/>
    <d v="2019-03-12T14:21:00"/>
    <n v="2019"/>
    <x v="1"/>
    <x v="10"/>
    <x v="6"/>
    <n v="14"/>
    <x v="0"/>
  </r>
  <r>
    <s v="Myanmar"/>
    <x v="2"/>
    <n v="21.974730000000001"/>
    <n v="96.083590000000001"/>
    <x v="1"/>
    <x v="1"/>
    <x v="0"/>
    <n v="66.680000000000007"/>
    <x v="1"/>
    <n v="16.670000000000002"/>
    <n v="350.07"/>
    <x v="1"/>
    <n v="333.4"/>
    <n v="4.7619047620000003"/>
    <n v="16.670000000000002"/>
    <x v="29"/>
    <x v="1"/>
    <d v="2019-02-20T18:01:00"/>
    <n v="2019"/>
    <x v="2"/>
    <x v="7"/>
    <x v="5"/>
    <n v="18"/>
    <x v="2"/>
  </r>
  <r>
    <s v="Myanmar"/>
    <x v="1"/>
    <n v="19.745000000000001"/>
    <n v="96.129720000000006"/>
    <x v="0"/>
    <x v="1"/>
    <x v="2"/>
    <n v="74.86"/>
    <x v="8"/>
    <n v="3.7429999999999999"/>
    <n v="78.602999999999994"/>
    <x v="1"/>
    <n v="74.86"/>
    <n v="4.7619047620000003"/>
    <n v="3.7429999999999999"/>
    <x v="16"/>
    <x v="1"/>
    <d v="2019-03-24T14:49:00"/>
    <n v="2019"/>
    <x v="1"/>
    <x v="5"/>
    <x v="2"/>
    <n v="14"/>
    <x v="0"/>
  </r>
  <r>
    <s v="Myanmar"/>
    <x v="1"/>
    <n v="19.745000000000001"/>
    <n v="96.129720000000006"/>
    <x v="1"/>
    <x v="0"/>
    <x v="3"/>
    <n v="23.75"/>
    <x v="9"/>
    <n v="10.6875"/>
    <n v="224.4375"/>
    <x v="1"/>
    <n v="213.75"/>
    <n v="4.7619047620000003"/>
    <n v="10.6875"/>
    <x v="33"/>
    <x v="0"/>
    <d v="2019-01-31T12:02:00"/>
    <n v="2019"/>
    <x v="0"/>
    <x v="30"/>
    <x v="4"/>
    <n v="12"/>
    <x v="0"/>
  </r>
  <r>
    <s v="Myanmar"/>
    <x v="2"/>
    <n v="21.974730000000001"/>
    <n v="96.083590000000001"/>
    <x v="1"/>
    <x v="0"/>
    <x v="4"/>
    <n v="48.51"/>
    <x v="0"/>
    <n v="16.9785"/>
    <n v="356.54849999999999"/>
    <x v="2"/>
    <n v="339.57"/>
    <n v="4.7619047620000003"/>
    <n v="16.9785"/>
    <x v="53"/>
    <x v="2"/>
    <d v="2019-01-25T13:30:00"/>
    <n v="2019"/>
    <x v="0"/>
    <x v="4"/>
    <x v="1"/>
    <n v="13"/>
    <x v="0"/>
  </r>
  <r>
    <s v="Myanmar"/>
    <x v="0"/>
    <n v="16.80528"/>
    <n v="96.156109999999998"/>
    <x v="0"/>
    <x v="0"/>
    <x v="2"/>
    <n v="94.88"/>
    <x v="0"/>
    <n v="33.207999999999998"/>
    <n v="697.36800000000005"/>
    <x v="1"/>
    <n v="664.16"/>
    <n v="4.7619047620000003"/>
    <n v="33.207999999999998"/>
    <x v="50"/>
    <x v="2"/>
    <d v="2019-02-03T14:38:00"/>
    <n v="2019"/>
    <x v="2"/>
    <x v="2"/>
    <x v="2"/>
    <n v="14"/>
    <x v="0"/>
  </r>
  <r>
    <s v="Myanmar"/>
    <x v="2"/>
    <n v="21.974730000000001"/>
    <n v="96.083590000000001"/>
    <x v="0"/>
    <x v="1"/>
    <x v="1"/>
    <n v="40.299999999999997"/>
    <x v="4"/>
    <n v="20.149999999999999"/>
    <n v="423.15"/>
    <x v="2"/>
    <n v="403"/>
    <n v="4.7619047620000003"/>
    <n v="20.149999999999999"/>
    <x v="27"/>
    <x v="1"/>
    <d v="2019-01-24T17:37:00"/>
    <n v="2019"/>
    <x v="0"/>
    <x v="5"/>
    <x v="4"/>
    <n v="17"/>
    <x v="0"/>
  </r>
  <r>
    <s v="Myanmar"/>
    <x v="1"/>
    <n v="19.745000000000001"/>
    <n v="96.129720000000006"/>
    <x v="1"/>
    <x v="1"/>
    <x v="1"/>
    <n v="27.85"/>
    <x v="0"/>
    <n v="9.7475000000000005"/>
    <n v="204.69749999999999"/>
    <x v="0"/>
    <n v="194.95"/>
    <n v="4.7619047620000003"/>
    <n v="9.7475000000000005"/>
    <x v="22"/>
    <x v="1"/>
    <d v="2019-03-14T17:20:00"/>
    <n v="2019"/>
    <x v="1"/>
    <x v="25"/>
    <x v="4"/>
    <n v="17"/>
    <x v="0"/>
  </r>
  <r>
    <s v="Myanmar"/>
    <x v="0"/>
    <n v="16.80528"/>
    <n v="96.156109999999998"/>
    <x v="0"/>
    <x v="0"/>
    <x v="1"/>
    <n v="62.48"/>
    <x v="8"/>
    <n v="3.1240000000000001"/>
    <n v="65.603999999999999"/>
    <x v="1"/>
    <n v="62.48"/>
    <n v="4.7619047620000003"/>
    <n v="3.1240000000000001"/>
    <x v="28"/>
    <x v="2"/>
    <d v="2019-02-18T20:29:00"/>
    <n v="2019"/>
    <x v="2"/>
    <x v="28"/>
    <x v="3"/>
    <n v="20"/>
    <x v="2"/>
  </r>
  <r>
    <s v="Myanmar"/>
    <x v="0"/>
    <n v="16.80528"/>
    <n v="96.156109999999998"/>
    <x v="0"/>
    <x v="0"/>
    <x v="4"/>
    <n v="36.36"/>
    <x v="5"/>
    <n v="3.6360000000000001"/>
    <n v="76.355999999999995"/>
    <x v="1"/>
    <n v="72.72"/>
    <n v="4.7619047620000003"/>
    <n v="3.6360000000000001"/>
    <x v="12"/>
    <x v="1"/>
    <d v="2019-01-21T10:00:00"/>
    <n v="2019"/>
    <x v="0"/>
    <x v="16"/>
    <x v="3"/>
    <n v="10"/>
    <x v="1"/>
  </r>
  <r>
    <s v="Myanmar"/>
    <x v="2"/>
    <n v="21.974730000000001"/>
    <n v="96.083590000000001"/>
    <x v="1"/>
    <x v="1"/>
    <x v="0"/>
    <n v="18.11"/>
    <x v="4"/>
    <n v="9.0549999999999997"/>
    <n v="190.155"/>
    <x v="0"/>
    <n v="181.1"/>
    <n v="4.7619047620000003"/>
    <n v="9.0549999999999997"/>
    <x v="9"/>
    <x v="2"/>
    <d v="2019-03-13T11:46:00"/>
    <n v="2019"/>
    <x v="1"/>
    <x v="26"/>
    <x v="5"/>
    <n v="11"/>
    <x v="1"/>
  </r>
  <r>
    <s v="Myanmar"/>
    <x v="1"/>
    <n v="19.745000000000001"/>
    <n v="96.129720000000006"/>
    <x v="0"/>
    <x v="0"/>
    <x v="1"/>
    <n v="51.92"/>
    <x v="1"/>
    <n v="12.98"/>
    <n v="272.58"/>
    <x v="1"/>
    <n v="259.60000000000002"/>
    <n v="4.7619047620000003"/>
    <n v="12.98"/>
    <x v="26"/>
    <x v="1"/>
    <d v="2019-03-03T13:42:00"/>
    <n v="2019"/>
    <x v="1"/>
    <x v="2"/>
    <x v="2"/>
    <n v="13"/>
    <x v="0"/>
  </r>
  <r>
    <s v="Myanmar"/>
    <x v="1"/>
    <n v="19.745000000000001"/>
    <n v="96.129720000000006"/>
    <x v="1"/>
    <x v="1"/>
    <x v="1"/>
    <n v="28.84"/>
    <x v="7"/>
    <n v="5.7679999999999998"/>
    <n v="121.128"/>
    <x v="1"/>
    <n v="115.36"/>
    <n v="4.7619047620000003"/>
    <n v="5.7679999999999998"/>
    <x v="41"/>
    <x v="1"/>
    <d v="2019-03-29T14:44:00"/>
    <n v="2019"/>
    <x v="1"/>
    <x v="12"/>
    <x v="1"/>
    <n v="14"/>
    <x v="0"/>
  </r>
  <r>
    <s v="Myanmar"/>
    <x v="0"/>
    <n v="16.80528"/>
    <n v="96.156109999999998"/>
    <x v="0"/>
    <x v="1"/>
    <x v="2"/>
    <n v="78.38"/>
    <x v="3"/>
    <n v="23.513999999999999"/>
    <n v="493.79399999999998"/>
    <x v="0"/>
    <n v="470.28"/>
    <n v="4.7619047620000003"/>
    <n v="23.513999999999999"/>
    <x v="6"/>
    <x v="2"/>
    <d v="2019-01-10T14:16:00"/>
    <n v="2019"/>
    <x v="0"/>
    <x v="6"/>
    <x v="4"/>
    <n v="14"/>
    <x v="0"/>
  </r>
  <r>
    <s v="Myanmar"/>
    <x v="0"/>
    <n v="16.80528"/>
    <n v="96.156109999999998"/>
    <x v="0"/>
    <x v="1"/>
    <x v="2"/>
    <n v="60.01"/>
    <x v="7"/>
    <n v="12.002000000000001"/>
    <n v="252.042"/>
    <x v="1"/>
    <n v="240.04"/>
    <n v="4.7619047620000003"/>
    <n v="12.002000000000001"/>
    <x v="10"/>
    <x v="2"/>
    <d v="2019-01-25T15:54:00"/>
    <n v="2019"/>
    <x v="0"/>
    <x v="4"/>
    <x v="1"/>
    <n v="15"/>
    <x v="0"/>
  </r>
  <r>
    <s v="Myanmar"/>
    <x v="1"/>
    <n v="19.745000000000001"/>
    <n v="96.129720000000006"/>
    <x v="0"/>
    <x v="0"/>
    <x v="2"/>
    <n v="88.61"/>
    <x v="8"/>
    <n v="4.4305000000000003"/>
    <n v="93.040499999999994"/>
    <x v="1"/>
    <n v="88.61"/>
    <n v="4.7619047620000003"/>
    <n v="4.4305000000000003"/>
    <x v="25"/>
    <x v="1"/>
    <d v="2019-01-19T10:21:00"/>
    <n v="2019"/>
    <x v="0"/>
    <x v="24"/>
    <x v="0"/>
    <n v="10"/>
    <x v="1"/>
  </r>
  <r>
    <s v="Myanmar"/>
    <x v="1"/>
    <n v="19.745000000000001"/>
    <n v="96.129720000000006"/>
    <x v="1"/>
    <x v="1"/>
    <x v="5"/>
    <n v="99.82"/>
    <x v="5"/>
    <n v="9.9819999999999993"/>
    <n v="209.62200000000001"/>
    <x v="2"/>
    <n v="199.64"/>
    <n v="4.7619047620000003"/>
    <n v="9.9819999999999993"/>
    <x v="24"/>
    <x v="1"/>
    <d v="2019-01-02T18:09:00"/>
    <n v="2019"/>
    <x v="0"/>
    <x v="18"/>
    <x v="5"/>
    <n v="18"/>
    <x v="2"/>
  </r>
  <r>
    <s v="Myanmar"/>
    <x v="2"/>
    <n v="21.974730000000001"/>
    <n v="96.083590000000001"/>
    <x v="0"/>
    <x v="1"/>
    <x v="0"/>
    <n v="39.01"/>
    <x v="8"/>
    <n v="1.9504999999999999"/>
    <n v="40.960500000000003"/>
    <x v="2"/>
    <n v="39.01"/>
    <n v="4.7619047620000003"/>
    <n v="1.9504999999999999"/>
    <x v="28"/>
    <x v="2"/>
    <d v="2019-03-12T16:46:00"/>
    <n v="2019"/>
    <x v="1"/>
    <x v="10"/>
    <x v="6"/>
    <n v="16"/>
    <x v="0"/>
  </r>
  <r>
    <s v="Myanmar"/>
    <x v="1"/>
    <n v="19.745000000000001"/>
    <n v="96.129720000000006"/>
    <x v="1"/>
    <x v="1"/>
    <x v="4"/>
    <n v="48.61"/>
    <x v="8"/>
    <n v="2.4304999999999999"/>
    <n v="51.040500000000002"/>
    <x v="1"/>
    <n v="48.61"/>
    <n v="4.7619047620000003"/>
    <n v="2.4304999999999999"/>
    <x v="18"/>
    <x v="2"/>
    <d v="2019-02-25T15:31:00"/>
    <n v="2019"/>
    <x v="2"/>
    <x v="4"/>
    <x v="3"/>
    <n v="15"/>
    <x v="0"/>
  </r>
  <r>
    <s v="Myanmar"/>
    <x v="0"/>
    <n v="16.80528"/>
    <n v="96.156109999999998"/>
    <x v="1"/>
    <x v="0"/>
    <x v="1"/>
    <n v="51.19"/>
    <x v="7"/>
    <n v="10.238"/>
    <n v="214.99799999999999"/>
    <x v="2"/>
    <n v="204.76"/>
    <n v="4.7619047620000003"/>
    <n v="10.238"/>
    <x v="28"/>
    <x v="2"/>
    <d v="2019-03-18T17:15:00"/>
    <n v="2019"/>
    <x v="1"/>
    <x v="28"/>
    <x v="3"/>
    <n v="17"/>
    <x v="0"/>
  </r>
  <r>
    <s v="Myanmar"/>
    <x v="2"/>
    <n v="21.974730000000001"/>
    <n v="96.083590000000001"/>
    <x v="1"/>
    <x v="0"/>
    <x v="1"/>
    <n v="14.96"/>
    <x v="2"/>
    <n v="5.984"/>
    <n v="125.664"/>
    <x v="1"/>
    <n v="119.68"/>
    <n v="4.7619047620000003"/>
    <n v="5.984"/>
    <x v="17"/>
    <x v="0"/>
    <d v="2019-02-23T12:29:00"/>
    <n v="2019"/>
    <x v="2"/>
    <x v="21"/>
    <x v="0"/>
    <n v="12"/>
    <x v="0"/>
  </r>
  <r>
    <s v="Myanmar"/>
    <x v="0"/>
    <n v="16.80528"/>
    <n v="96.156109999999998"/>
    <x v="0"/>
    <x v="1"/>
    <x v="1"/>
    <n v="72.2"/>
    <x v="0"/>
    <n v="25.27"/>
    <n v="530.66999999999996"/>
    <x v="0"/>
    <n v="505.4"/>
    <n v="4.7619047620000003"/>
    <n v="25.27"/>
    <x v="42"/>
    <x v="2"/>
    <d v="2019-03-26T20:14:00"/>
    <n v="2019"/>
    <x v="1"/>
    <x v="27"/>
    <x v="6"/>
    <n v="20"/>
    <x v="2"/>
  </r>
  <r>
    <s v="Myanmar"/>
    <x v="0"/>
    <n v="16.80528"/>
    <n v="96.156109999999998"/>
    <x v="1"/>
    <x v="0"/>
    <x v="3"/>
    <n v="40.229999999999997"/>
    <x v="0"/>
    <n v="14.080500000000001"/>
    <n v="295.69049999999999"/>
    <x v="1"/>
    <n v="281.61"/>
    <n v="4.7619047620000003"/>
    <n v="14.080500000000001"/>
    <x v="1"/>
    <x v="0"/>
    <d v="2019-03-30T13:22:00"/>
    <n v="2019"/>
    <x v="1"/>
    <x v="29"/>
    <x v="0"/>
    <n v="13"/>
    <x v="0"/>
  </r>
  <r>
    <s v="Myanmar"/>
    <x v="0"/>
    <n v="16.80528"/>
    <n v="96.156109999999998"/>
    <x v="0"/>
    <x v="0"/>
    <x v="2"/>
    <n v="88.79"/>
    <x v="2"/>
    <n v="35.515999999999998"/>
    <n v="745.83600000000001"/>
    <x v="1"/>
    <n v="710.32"/>
    <n v="4.7619047620000003"/>
    <n v="35.515999999999998"/>
    <x v="5"/>
    <x v="2"/>
    <d v="2019-02-17T17:09:00"/>
    <n v="2019"/>
    <x v="2"/>
    <x v="17"/>
    <x v="2"/>
    <n v="17"/>
    <x v="0"/>
  </r>
  <r>
    <s v="Myanmar"/>
    <x v="0"/>
    <n v="16.80528"/>
    <n v="96.156109999999998"/>
    <x v="0"/>
    <x v="0"/>
    <x v="1"/>
    <n v="26.48"/>
    <x v="6"/>
    <n v="3.972"/>
    <n v="83.412000000000006"/>
    <x v="0"/>
    <n v="79.44"/>
    <n v="4.7619047620000003"/>
    <n v="3.972"/>
    <x v="28"/>
    <x v="2"/>
    <d v="2019-03-21T10:40:00"/>
    <n v="2019"/>
    <x v="1"/>
    <x v="16"/>
    <x v="4"/>
    <n v="10"/>
    <x v="1"/>
  </r>
  <r>
    <s v="Myanmar"/>
    <x v="0"/>
    <n v="16.80528"/>
    <n v="96.156109999999998"/>
    <x v="1"/>
    <x v="0"/>
    <x v="5"/>
    <n v="81.91"/>
    <x v="5"/>
    <n v="8.1910000000000007"/>
    <n v="172.011"/>
    <x v="1"/>
    <n v="163.82"/>
    <n v="4.7619047620000003"/>
    <n v="8.1910000000000007"/>
    <x v="52"/>
    <x v="1"/>
    <d v="2019-03-05T17:43:00"/>
    <n v="2019"/>
    <x v="1"/>
    <x v="0"/>
    <x v="6"/>
    <n v="17"/>
    <x v="0"/>
  </r>
  <r>
    <s v="Myanmar"/>
    <x v="2"/>
    <n v="21.974730000000001"/>
    <n v="96.083590000000001"/>
    <x v="0"/>
    <x v="1"/>
    <x v="3"/>
    <n v="79.930000000000007"/>
    <x v="3"/>
    <n v="23.978999999999999"/>
    <n v="503.55900000000003"/>
    <x v="1"/>
    <n v="479.58"/>
    <n v="4.7619047620000003"/>
    <n v="23.978999999999999"/>
    <x v="46"/>
    <x v="2"/>
    <d v="2019-01-31T14:04:00"/>
    <n v="2019"/>
    <x v="0"/>
    <x v="30"/>
    <x v="4"/>
    <n v="14"/>
    <x v="0"/>
  </r>
  <r>
    <s v="Myanmar"/>
    <x v="1"/>
    <n v="19.745000000000001"/>
    <n v="96.129720000000006"/>
    <x v="0"/>
    <x v="1"/>
    <x v="5"/>
    <n v="69.33"/>
    <x v="5"/>
    <n v="6.9329999999999998"/>
    <n v="145.59299999999999"/>
    <x v="0"/>
    <n v="138.66"/>
    <n v="4.7619047620000003"/>
    <n v="6.9329999999999998"/>
    <x v="58"/>
    <x v="0"/>
    <d v="2019-02-05T19:05:00"/>
    <n v="2019"/>
    <x v="2"/>
    <x v="0"/>
    <x v="6"/>
    <n v="19"/>
    <x v="2"/>
  </r>
  <r>
    <s v="Myanmar"/>
    <x v="0"/>
    <n v="16.80528"/>
    <n v="96.156109999999998"/>
    <x v="0"/>
    <x v="0"/>
    <x v="4"/>
    <n v="14.23"/>
    <x v="1"/>
    <n v="3.5575000000000001"/>
    <n v="74.707499999999996"/>
    <x v="2"/>
    <n v="71.150000000000006"/>
    <n v="4.7619047620000003"/>
    <n v="3.5575000000000001"/>
    <x v="18"/>
    <x v="2"/>
    <d v="2019-02-01T10:08:00"/>
    <n v="2019"/>
    <x v="2"/>
    <x v="15"/>
    <x v="1"/>
    <n v="10"/>
    <x v="1"/>
  </r>
  <r>
    <s v="Myanmar"/>
    <x v="0"/>
    <n v="16.80528"/>
    <n v="96.156109999999998"/>
    <x v="0"/>
    <x v="0"/>
    <x v="0"/>
    <n v="15.55"/>
    <x v="9"/>
    <n v="6.9974999999999996"/>
    <n v="146.94749999999999"/>
    <x v="1"/>
    <n v="139.94999999999999"/>
    <n v="4.7619047620000003"/>
    <n v="6.9974999999999996"/>
    <x v="59"/>
    <x v="2"/>
    <d v="2019-03-07T13:12:00"/>
    <n v="2019"/>
    <x v="1"/>
    <x v="11"/>
    <x v="4"/>
    <n v="13"/>
    <x v="0"/>
  </r>
  <r>
    <s v="Myanmar"/>
    <x v="1"/>
    <n v="19.745000000000001"/>
    <n v="96.129720000000006"/>
    <x v="0"/>
    <x v="0"/>
    <x v="1"/>
    <n v="78.13"/>
    <x v="4"/>
    <n v="39.064999999999998"/>
    <n v="820.36500000000001"/>
    <x v="1"/>
    <n v="781.3"/>
    <n v="4.7619047620000003"/>
    <n v="39.064999999999998"/>
    <x v="18"/>
    <x v="2"/>
    <d v="2019-02-10T20:51:00"/>
    <n v="2019"/>
    <x v="2"/>
    <x v="6"/>
    <x v="2"/>
    <n v="20"/>
    <x v="2"/>
  </r>
  <r>
    <s v="Myanmar"/>
    <x v="1"/>
    <n v="19.745000000000001"/>
    <n v="96.129720000000006"/>
    <x v="0"/>
    <x v="1"/>
    <x v="4"/>
    <n v="99.37"/>
    <x v="5"/>
    <n v="9.9369999999999994"/>
    <n v="208.67699999999999"/>
    <x v="1"/>
    <n v="198.74"/>
    <n v="4.7619047620000003"/>
    <n v="9.9369999999999994"/>
    <x v="53"/>
    <x v="2"/>
    <d v="2019-02-14T17:29:00"/>
    <n v="2019"/>
    <x v="2"/>
    <x v="25"/>
    <x v="4"/>
    <n v="17"/>
    <x v="0"/>
  </r>
  <r>
    <s v="Myanmar"/>
    <x v="1"/>
    <n v="19.745000000000001"/>
    <n v="96.129720000000006"/>
    <x v="0"/>
    <x v="0"/>
    <x v="4"/>
    <n v="21.08"/>
    <x v="6"/>
    <n v="3.1619999999999999"/>
    <n v="66.402000000000001"/>
    <x v="1"/>
    <n v="63.24"/>
    <n v="4.7619047620000003"/>
    <n v="3.1619999999999999"/>
    <x v="48"/>
    <x v="1"/>
    <d v="2019-02-09T10:25:00"/>
    <n v="2019"/>
    <x v="2"/>
    <x v="9"/>
    <x v="0"/>
    <n v="10"/>
    <x v="1"/>
  </r>
  <r>
    <s v="Myanmar"/>
    <x v="1"/>
    <n v="19.745000000000001"/>
    <n v="96.129720000000006"/>
    <x v="0"/>
    <x v="1"/>
    <x v="1"/>
    <n v="74.790000000000006"/>
    <x v="1"/>
    <n v="18.697500000000002"/>
    <n v="392.64749999999998"/>
    <x v="1"/>
    <n v="373.95"/>
    <n v="4.7619047620000003"/>
    <n v="18.697500000000002"/>
    <x v="49"/>
    <x v="2"/>
    <d v="2019-01-10T11:34:00"/>
    <n v="2019"/>
    <x v="0"/>
    <x v="6"/>
    <x v="4"/>
    <n v="11"/>
    <x v="1"/>
  </r>
  <r>
    <s v="Myanmar"/>
    <x v="1"/>
    <n v="19.745000000000001"/>
    <n v="96.129720000000006"/>
    <x v="0"/>
    <x v="0"/>
    <x v="0"/>
    <n v="29.67"/>
    <x v="0"/>
    <n v="10.384499999999999"/>
    <n v="218.0745"/>
    <x v="2"/>
    <n v="207.69"/>
    <n v="4.7619047620000003"/>
    <n v="10.384499999999999"/>
    <x v="34"/>
    <x v="0"/>
    <d v="2019-03-11T18:58:00"/>
    <n v="2019"/>
    <x v="1"/>
    <x v="14"/>
    <x v="3"/>
    <n v="18"/>
    <x v="2"/>
  </r>
  <r>
    <s v="Myanmar"/>
    <x v="1"/>
    <n v="19.745000000000001"/>
    <n v="96.129720000000006"/>
    <x v="0"/>
    <x v="1"/>
    <x v="0"/>
    <n v="44.07"/>
    <x v="7"/>
    <n v="8.8140000000000001"/>
    <n v="185.09399999999999"/>
    <x v="0"/>
    <n v="176.28"/>
    <n v="4.7619047620000003"/>
    <n v="8.8140000000000001"/>
    <x v="3"/>
    <x v="0"/>
    <d v="2019-02-18T16:28:00"/>
    <n v="2019"/>
    <x v="2"/>
    <x v="28"/>
    <x v="3"/>
    <n v="16"/>
    <x v="0"/>
  </r>
  <r>
    <s v="Myanmar"/>
    <x v="1"/>
    <n v="19.745000000000001"/>
    <n v="96.129720000000006"/>
    <x v="1"/>
    <x v="0"/>
    <x v="4"/>
    <n v="22.93"/>
    <x v="9"/>
    <n v="10.3185"/>
    <n v="216.6885"/>
    <x v="1"/>
    <n v="206.37"/>
    <n v="4.7619047620000003"/>
    <n v="10.3185"/>
    <x v="46"/>
    <x v="2"/>
    <d v="2019-02-26T20:26:00"/>
    <n v="2019"/>
    <x v="2"/>
    <x v="27"/>
    <x v="6"/>
    <n v="20"/>
    <x v="2"/>
  </r>
  <r>
    <s v="Myanmar"/>
    <x v="1"/>
    <n v="19.745000000000001"/>
    <n v="96.129720000000006"/>
    <x v="1"/>
    <x v="0"/>
    <x v="0"/>
    <n v="39.42"/>
    <x v="8"/>
    <n v="1.9710000000000001"/>
    <n v="41.390999999999998"/>
    <x v="1"/>
    <n v="39.42"/>
    <n v="4.7619047620000003"/>
    <n v="1.9710000000000001"/>
    <x v="3"/>
    <x v="0"/>
    <d v="2019-01-18T15:08:00"/>
    <n v="2019"/>
    <x v="0"/>
    <x v="28"/>
    <x v="1"/>
    <n v="15"/>
    <x v="0"/>
  </r>
  <r>
    <s v="Myanmar"/>
    <x v="0"/>
    <n v="16.80528"/>
    <n v="96.156109999999998"/>
    <x v="1"/>
    <x v="1"/>
    <x v="0"/>
    <n v="15.26"/>
    <x v="3"/>
    <n v="4.5780000000000003"/>
    <n v="96.138000000000005"/>
    <x v="0"/>
    <n v="91.56"/>
    <n v="4.7619047620000003"/>
    <n v="4.5780000000000003"/>
    <x v="57"/>
    <x v="0"/>
    <d v="2019-02-15T18:03:00"/>
    <n v="2019"/>
    <x v="2"/>
    <x v="13"/>
    <x v="1"/>
    <n v="18"/>
    <x v="2"/>
  </r>
  <r>
    <s v="Myanmar"/>
    <x v="0"/>
    <n v="16.80528"/>
    <n v="96.156109999999998"/>
    <x v="1"/>
    <x v="0"/>
    <x v="5"/>
    <n v="61.77"/>
    <x v="1"/>
    <n v="15.442500000000001"/>
    <n v="324.29250000000002"/>
    <x v="1"/>
    <n v="308.85000000000002"/>
    <n v="4.7619047620000003"/>
    <n v="15.442500000000001"/>
    <x v="24"/>
    <x v="1"/>
    <d v="2019-03-08T13:21:00"/>
    <n v="2019"/>
    <x v="1"/>
    <x v="1"/>
    <x v="1"/>
    <n v="13"/>
    <x v="0"/>
  </r>
  <r>
    <s v="Myanmar"/>
    <x v="0"/>
    <n v="16.80528"/>
    <n v="96.156109999999998"/>
    <x v="1"/>
    <x v="1"/>
    <x v="2"/>
    <n v="21.52"/>
    <x v="3"/>
    <n v="6.4560000000000004"/>
    <n v="135.57599999999999"/>
    <x v="2"/>
    <n v="129.12"/>
    <n v="4.7619047620000003"/>
    <n v="6.4560000000000004"/>
    <x v="45"/>
    <x v="0"/>
    <d v="2019-01-17T12:48:00"/>
    <n v="2019"/>
    <x v="0"/>
    <x v="17"/>
    <x v="4"/>
    <n v="12"/>
    <x v="0"/>
  </r>
  <r>
    <s v="Myanmar"/>
    <x v="2"/>
    <n v="21.974730000000001"/>
    <n v="96.083590000000001"/>
    <x v="1"/>
    <x v="1"/>
    <x v="3"/>
    <n v="97.74"/>
    <x v="7"/>
    <n v="19.547999999999998"/>
    <n v="410.50799999999998"/>
    <x v="0"/>
    <n v="390.96"/>
    <n v="4.7619047620000003"/>
    <n v="19.547999999999998"/>
    <x v="41"/>
    <x v="1"/>
    <d v="2019-03-12T19:53:00"/>
    <n v="2019"/>
    <x v="1"/>
    <x v="10"/>
    <x v="6"/>
    <n v="19"/>
    <x v="2"/>
  </r>
  <r>
    <s v="Myanmar"/>
    <x v="0"/>
    <n v="16.80528"/>
    <n v="96.156109999999998"/>
    <x v="0"/>
    <x v="1"/>
    <x v="4"/>
    <n v="99.78"/>
    <x v="1"/>
    <n v="24.945"/>
    <n v="523.84500000000003"/>
    <x v="1"/>
    <n v="498.9"/>
    <n v="4.7619047620000003"/>
    <n v="24.945"/>
    <x v="38"/>
    <x v="2"/>
    <d v="2019-03-09T19:09:00"/>
    <n v="2019"/>
    <x v="1"/>
    <x v="9"/>
    <x v="0"/>
    <n v="19"/>
    <x v="2"/>
  </r>
  <r>
    <s v="Myanmar"/>
    <x v="1"/>
    <n v="19.745000000000001"/>
    <n v="96.129720000000006"/>
    <x v="0"/>
    <x v="1"/>
    <x v="4"/>
    <n v="94.26"/>
    <x v="7"/>
    <n v="18.852"/>
    <n v="395.892"/>
    <x v="1"/>
    <n v="377.04"/>
    <n v="4.7619047620000003"/>
    <n v="18.852"/>
    <x v="17"/>
    <x v="0"/>
    <d v="2019-03-12T16:30:00"/>
    <n v="2019"/>
    <x v="1"/>
    <x v="10"/>
    <x v="6"/>
    <n v="16"/>
    <x v="0"/>
  </r>
  <r>
    <s v="Myanmar"/>
    <x v="2"/>
    <n v="21.974730000000001"/>
    <n v="96.083590000000001"/>
    <x v="0"/>
    <x v="1"/>
    <x v="0"/>
    <n v="51.13"/>
    <x v="7"/>
    <n v="10.226000000000001"/>
    <n v="214.74600000000001"/>
    <x v="2"/>
    <n v="204.52"/>
    <n v="4.7619047620000003"/>
    <n v="10.226000000000001"/>
    <x v="43"/>
    <x v="2"/>
    <d v="2019-01-25T10:11:00"/>
    <n v="2019"/>
    <x v="0"/>
    <x v="4"/>
    <x v="1"/>
    <n v="10"/>
    <x v="1"/>
  </r>
  <r>
    <s v="Myanmar"/>
    <x v="0"/>
    <n v="16.80528"/>
    <n v="96.156109999999998"/>
    <x v="0"/>
    <x v="1"/>
    <x v="1"/>
    <n v="36.36"/>
    <x v="7"/>
    <n v="7.2720000000000002"/>
    <n v="152.71199999999999"/>
    <x v="1"/>
    <n v="145.44"/>
    <n v="4.7619047620000003"/>
    <n v="7.2720000000000002"/>
    <x v="29"/>
    <x v="1"/>
    <d v="2019-03-25T13:07:00"/>
    <n v="2019"/>
    <x v="1"/>
    <x v="4"/>
    <x v="3"/>
    <n v="13"/>
    <x v="0"/>
  </r>
  <r>
    <s v="Myanmar"/>
    <x v="2"/>
    <n v="21.974730000000001"/>
    <n v="96.083590000000001"/>
    <x v="1"/>
    <x v="1"/>
    <x v="2"/>
    <n v="22.02"/>
    <x v="9"/>
    <n v="9.9090000000000007"/>
    <n v="208.089"/>
    <x v="1"/>
    <n v="198.18"/>
    <n v="4.7619047620000003"/>
    <n v="9.9090000000000007"/>
    <x v="11"/>
    <x v="1"/>
    <d v="2019-02-07T18:48:00"/>
    <n v="2019"/>
    <x v="2"/>
    <x v="11"/>
    <x v="4"/>
    <n v="18"/>
    <x v="2"/>
  </r>
  <r>
    <s v="Myanmar"/>
    <x v="0"/>
    <n v="16.80528"/>
    <n v="96.156109999999998"/>
    <x v="1"/>
    <x v="1"/>
    <x v="4"/>
    <n v="32.9"/>
    <x v="6"/>
    <n v="4.9349999999999996"/>
    <n v="103.63500000000001"/>
    <x v="2"/>
    <n v="98.7"/>
    <n v="4.7619047620000003"/>
    <n v="4.9349999999999996"/>
    <x v="0"/>
    <x v="0"/>
    <d v="2019-02-17T17:27:00"/>
    <n v="2019"/>
    <x v="2"/>
    <x v="17"/>
    <x v="2"/>
    <n v="17"/>
    <x v="0"/>
  </r>
  <r>
    <s v="Myanmar"/>
    <x v="0"/>
    <n v="16.80528"/>
    <n v="96.156109999999998"/>
    <x v="1"/>
    <x v="1"/>
    <x v="5"/>
    <n v="77.02"/>
    <x v="1"/>
    <n v="19.254999999999999"/>
    <n v="404.35500000000002"/>
    <x v="1"/>
    <n v="385.1"/>
    <n v="4.7619047620000003"/>
    <n v="19.254999999999999"/>
    <x v="46"/>
    <x v="2"/>
    <d v="2019-02-03T15:59:00"/>
    <n v="2019"/>
    <x v="2"/>
    <x v="2"/>
    <x v="2"/>
    <n v="15"/>
    <x v="0"/>
  </r>
  <r>
    <s v="Myanmar"/>
    <x v="0"/>
    <n v="16.80528"/>
    <n v="96.156109999999998"/>
    <x v="0"/>
    <x v="1"/>
    <x v="4"/>
    <n v="23.48"/>
    <x v="5"/>
    <n v="2.3479999999999999"/>
    <n v="49.308"/>
    <x v="2"/>
    <n v="46.96"/>
    <n v="4.7619047620000003"/>
    <n v="2.3479999999999999"/>
    <x v="30"/>
    <x v="1"/>
    <d v="2019-03-14T11:21:00"/>
    <n v="2019"/>
    <x v="1"/>
    <x v="25"/>
    <x v="4"/>
    <n v="11"/>
    <x v="1"/>
  </r>
  <r>
    <s v="Myanmar"/>
    <x v="1"/>
    <n v="19.745000000000001"/>
    <n v="96.129720000000006"/>
    <x v="0"/>
    <x v="1"/>
    <x v="3"/>
    <n v="14.7"/>
    <x v="1"/>
    <n v="3.6749999999999998"/>
    <n v="77.174999999999997"/>
    <x v="0"/>
    <n v="73.5"/>
    <n v="4.7619047620000003"/>
    <n v="3.6749999999999998"/>
    <x v="23"/>
    <x v="0"/>
    <d v="2019-03-24T13:48:00"/>
    <n v="2019"/>
    <x v="1"/>
    <x v="5"/>
    <x v="2"/>
    <n v="13"/>
    <x v="0"/>
  </r>
  <r>
    <s v="Myanmar"/>
    <x v="0"/>
    <n v="16.80528"/>
    <n v="96.156109999999998"/>
    <x v="0"/>
    <x v="0"/>
    <x v="1"/>
    <n v="28.45"/>
    <x v="1"/>
    <n v="7.1124999999999998"/>
    <n v="149.36250000000001"/>
    <x v="2"/>
    <n v="142.25"/>
    <n v="4.7619047620000003"/>
    <n v="7.1124999999999998"/>
    <x v="0"/>
    <x v="0"/>
    <d v="2019-03-21T10:17:00"/>
    <n v="2019"/>
    <x v="1"/>
    <x v="16"/>
    <x v="4"/>
    <n v="10"/>
    <x v="1"/>
  </r>
  <r>
    <s v="Myanmar"/>
    <x v="0"/>
    <n v="16.80528"/>
    <n v="96.156109999999998"/>
    <x v="1"/>
    <x v="1"/>
    <x v="5"/>
    <n v="76.400000000000006"/>
    <x v="9"/>
    <n v="34.380000000000003"/>
    <n v="721.98"/>
    <x v="0"/>
    <n v="687.6"/>
    <n v="4.7619047620000003"/>
    <n v="34.380000000000003"/>
    <x v="26"/>
    <x v="1"/>
    <d v="2019-03-19T15:49:00"/>
    <n v="2019"/>
    <x v="1"/>
    <x v="24"/>
    <x v="6"/>
    <n v="15"/>
    <x v="0"/>
  </r>
  <r>
    <s v="Myanmar"/>
    <x v="2"/>
    <n v="21.974730000000001"/>
    <n v="96.083590000000001"/>
    <x v="1"/>
    <x v="0"/>
    <x v="3"/>
    <n v="57.95"/>
    <x v="3"/>
    <n v="17.385000000000002"/>
    <n v="365.08499999999998"/>
    <x v="1"/>
    <n v="347.7"/>
    <n v="4.7619047620000003"/>
    <n v="17.385000000000002"/>
    <x v="53"/>
    <x v="2"/>
    <d v="2019-02-24T13:02:00"/>
    <n v="2019"/>
    <x v="2"/>
    <x v="5"/>
    <x v="2"/>
    <n v="13"/>
    <x v="0"/>
  </r>
  <r>
    <s v="Myanmar"/>
    <x v="1"/>
    <n v="19.745000000000001"/>
    <n v="96.129720000000006"/>
    <x v="1"/>
    <x v="0"/>
    <x v="1"/>
    <n v="47.65"/>
    <x v="6"/>
    <n v="7.1475"/>
    <n v="150.0975"/>
    <x v="2"/>
    <n v="142.94999999999999"/>
    <n v="4.7619047620000003"/>
    <n v="7.1475"/>
    <x v="33"/>
    <x v="0"/>
    <d v="2019-03-28T12:58:00"/>
    <n v="2019"/>
    <x v="1"/>
    <x v="20"/>
    <x v="4"/>
    <n v="12"/>
    <x v="0"/>
  </r>
  <r>
    <s v="Myanmar"/>
    <x v="2"/>
    <n v="21.974730000000001"/>
    <n v="96.083590000000001"/>
    <x v="0"/>
    <x v="0"/>
    <x v="4"/>
    <n v="42.82"/>
    <x v="9"/>
    <n v="19.268999999999998"/>
    <n v="404.649"/>
    <x v="2"/>
    <n v="385.38"/>
    <n v="4.7619047620000003"/>
    <n v="19.268999999999998"/>
    <x v="60"/>
    <x v="0"/>
    <d v="2019-02-05T15:26:00"/>
    <n v="2019"/>
    <x v="2"/>
    <x v="0"/>
    <x v="6"/>
    <n v="15"/>
    <x v="0"/>
  </r>
  <r>
    <s v="Myanmar"/>
    <x v="2"/>
    <n v="21.974730000000001"/>
    <n v="96.083590000000001"/>
    <x v="0"/>
    <x v="1"/>
    <x v="1"/>
    <n v="48.09"/>
    <x v="6"/>
    <n v="7.2134999999999998"/>
    <n v="151.48349999999999"/>
    <x v="2"/>
    <n v="144.27000000000001"/>
    <n v="4.7619047620000003"/>
    <n v="7.2134999999999998"/>
    <x v="52"/>
    <x v="1"/>
    <d v="2019-02-10T18:23:00"/>
    <n v="2019"/>
    <x v="2"/>
    <x v="6"/>
    <x v="2"/>
    <n v="18"/>
    <x v="2"/>
  </r>
  <r>
    <s v="Myanmar"/>
    <x v="2"/>
    <n v="21.974730000000001"/>
    <n v="96.083590000000001"/>
    <x v="0"/>
    <x v="0"/>
    <x v="0"/>
    <n v="55.97"/>
    <x v="0"/>
    <n v="19.589500000000001"/>
    <n v="411.37950000000001"/>
    <x v="0"/>
    <n v="391.79"/>
    <n v="4.7619047620000003"/>
    <n v="19.589500000000001"/>
    <x v="60"/>
    <x v="0"/>
    <d v="2019-03-05T19:06:00"/>
    <n v="2019"/>
    <x v="1"/>
    <x v="0"/>
    <x v="6"/>
    <n v="19"/>
    <x v="2"/>
  </r>
  <r>
    <s v="Myanmar"/>
    <x v="2"/>
    <n v="21.974730000000001"/>
    <n v="96.083590000000001"/>
    <x v="0"/>
    <x v="0"/>
    <x v="0"/>
    <n v="76.900000000000006"/>
    <x v="0"/>
    <n v="26.914999999999999"/>
    <n v="565.21500000000003"/>
    <x v="1"/>
    <n v="538.29999999999995"/>
    <n v="4.7619047620000003"/>
    <n v="26.914999999999999"/>
    <x v="25"/>
    <x v="1"/>
    <d v="2019-02-15T20:21:00"/>
    <n v="2019"/>
    <x v="2"/>
    <x v="13"/>
    <x v="1"/>
    <n v="20"/>
    <x v="2"/>
  </r>
  <r>
    <s v="Myanmar"/>
    <x v="1"/>
    <n v="19.745000000000001"/>
    <n v="96.129720000000006"/>
    <x v="1"/>
    <x v="0"/>
    <x v="4"/>
    <n v="97.03"/>
    <x v="1"/>
    <n v="24.2575"/>
    <n v="509.40750000000003"/>
    <x v="0"/>
    <n v="485.15"/>
    <n v="4.7619047620000003"/>
    <n v="24.2575"/>
    <x v="39"/>
    <x v="0"/>
    <d v="2019-01-30T16:24:00"/>
    <n v="2019"/>
    <x v="0"/>
    <x v="29"/>
    <x v="5"/>
    <n v="16"/>
    <x v="0"/>
  </r>
  <r>
    <s v="Myanmar"/>
    <x v="0"/>
    <n v="16.80528"/>
    <n v="96.156109999999998"/>
    <x v="1"/>
    <x v="1"/>
    <x v="3"/>
    <n v="44.65"/>
    <x v="6"/>
    <n v="6.6974999999999998"/>
    <n v="140.64750000000001"/>
    <x v="1"/>
    <n v="133.94999999999999"/>
    <n v="4.7619047620000003"/>
    <n v="6.6974999999999998"/>
    <x v="56"/>
    <x v="1"/>
    <d v="2019-02-14T15:04:00"/>
    <n v="2019"/>
    <x v="2"/>
    <x v="25"/>
    <x v="4"/>
    <n v="15"/>
    <x v="0"/>
  </r>
  <r>
    <s v="Myanmar"/>
    <x v="0"/>
    <n v="16.80528"/>
    <n v="96.156109999999998"/>
    <x v="1"/>
    <x v="0"/>
    <x v="5"/>
    <n v="77.930000000000007"/>
    <x v="9"/>
    <n v="35.0685"/>
    <n v="736.43849999999998"/>
    <x v="0"/>
    <n v="701.37"/>
    <n v="4.7619047620000003"/>
    <n v="35.0685"/>
    <x v="29"/>
    <x v="1"/>
    <d v="2019-02-27T16:10:00"/>
    <n v="2019"/>
    <x v="2"/>
    <x v="3"/>
    <x v="5"/>
    <n v="16"/>
    <x v="0"/>
  </r>
  <r>
    <s v="Myanmar"/>
    <x v="0"/>
    <n v="16.80528"/>
    <n v="96.156109999999998"/>
    <x v="0"/>
    <x v="1"/>
    <x v="1"/>
    <n v="71.95"/>
    <x v="8"/>
    <n v="3.5975000000000001"/>
    <n v="75.547499999999999"/>
    <x v="1"/>
    <n v="71.95"/>
    <n v="4.7619047620000003"/>
    <n v="3.5975000000000001"/>
    <x v="48"/>
    <x v="1"/>
    <d v="2019-02-04T12:14:00"/>
    <n v="2019"/>
    <x v="2"/>
    <x v="22"/>
    <x v="3"/>
    <n v="12"/>
    <x v="0"/>
  </r>
  <r>
    <s v="Myanmar"/>
    <x v="1"/>
    <n v="19.745000000000001"/>
    <n v="96.129720000000006"/>
    <x v="0"/>
    <x v="0"/>
    <x v="2"/>
    <n v="89.25"/>
    <x v="2"/>
    <n v="35.700000000000003"/>
    <n v="749.7"/>
    <x v="1"/>
    <n v="714"/>
    <n v="4.7619047620000003"/>
    <n v="35.700000000000003"/>
    <x v="28"/>
    <x v="2"/>
    <d v="2019-01-20T10:13:00"/>
    <n v="2019"/>
    <x v="0"/>
    <x v="7"/>
    <x v="2"/>
    <n v="10"/>
    <x v="1"/>
  </r>
  <r>
    <s v="Myanmar"/>
    <x v="0"/>
    <n v="16.80528"/>
    <n v="96.156109999999998"/>
    <x v="1"/>
    <x v="1"/>
    <x v="1"/>
    <n v="26.02"/>
    <x v="0"/>
    <n v="9.1069999999999993"/>
    <n v="191.24700000000001"/>
    <x v="1"/>
    <n v="182.14"/>
    <n v="4.7619047620000003"/>
    <n v="9.1069999999999993"/>
    <x v="20"/>
    <x v="2"/>
    <d v="2019-03-28T17:38:00"/>
    <n v="2019"/>
    <x v="1"/>
    <x v="20"/>
    <x v="4"/>
    <n v="17"/>
    <x v="0"/>
  </r>
  <r>
    <s v="Myanmar"/>
    <x v="2"/>
    <n v="21.974730000000001"/>
    <n v="96.083590000000001"/>
    <x v="1"/>
    <x v="0"/>
    <x v="0"/>
    <n v="13.5"/>
    <x v="4"/>
    <n v="6.75"/>
    <n v="141.75"/>
    <x v="2"/>
    <n v="135"/>
    <n v="4.7619047620000003"/>
    <n v="6.75"/>
    <x v="19"/>
    <x v="2"/>
    <d v="2019-02-27T11:06:00"/>
    <n v="2019"/>
    <x v="2"/>
    <x v="3"/>
    <x v="5"/>
    <n v="11"/>
    <x v="1"/>
  </r>
  <r>
    <s v="Myanmar"/>
    <x v="1"/>
    <n v="19.745000000000001"/>
    <n v="96.129720000000006"/>
    <x v="0"/>
    <x v="0"/>
    <x v="5"/>
    <n v="99.3"/>
    <x v="4"/>
    <n v="49.65"/>
    <n v="1042.6500000000001"/>
    <x v="2"/>
    <n v="993"/>
    <n v="4.7619047620000003"/>
    <n v="49.65"/>
    <x v="37"/>
    <x v="1"/>
    <d v="2019-02-15T14:53:00"/>
    <n v="2019"/>
    <x v="2"/>
    <x v="13"/>
    <x v="1"/>
    <n v="14"/>
    <x v="0"/>
  </r>
  <r>
    <s v="Myanmar"/>
    <x v="0"/>
    <n v="16.80528"/>
    <n v="96.156109999999998"/>
    <x v="1"/>
    <x v="1"/>
    <x v="1"/>
    <n v="51.69"/>
    <x v="0"/>
    <n v="18.0915"/>
    <n v="379.92149999999998"/>
    <x v="1"/>
    <n v="361.83"/>
    <n v="4.7619047620000003"/>
    <n v="18.0915"/>
    <x v="46"/>
    <x v="2"/>
    <d v="2019-01-26T18:22:00"/>
    <n v="2019"/>
    <x v="0"/>
    <x v="27"/>
    <x v="0"/>
    <n v="18"/>
    <x v="2"/>
  </r>
  <r>
    <s v="Myanmar"/>
    <x v="2"/>
    <n v="21.974730000000001"/>
    <n v="96.083590000000001"/>
    <x v="0"/>
    <x v="0"/>
    <x v="5"/>
    <n v="54.73"/>
    <x v="0"/>
    <n v="19.1555"/>
    <n v="402.26549999999997"/>
    <x v="2"/>
    <n v="383.11"/>
    <n v="4.7619047620000003"/>
    <n v="19.1555"/>
    <x v="23"/>
    <x v="0"/>
    <d v="2019-03-14T19:02:00"/>
    <n v="2019"/>
    <x v="1"/>
    <x v="25"/>
    <x v="4"/>
    <n v="19"/>
    <x v="2"/>
  </r>
  <r>
    <s v="Myanmar"/>
    <x v="2"/>
    <n v="21.974730000000001"/>
    <n v="96.083590000000001"/>
    <x v="0"/>
    <x v="1"/>
    <x v="2"/>
    <n v="27"/>
    <x v="9"/>
    <n v="12.15"/>
    <n v="255.15"/>
    <x v="1"/>
    <n v="243"/>
    <n v="4.7619047620000003"/>
    <n v="12.15"/>
    <x v="19"/>
    <x v="2"/>
    <d v="2019-03-02T14:16:00"/>
    <n v="2019"/>
    <x v="1"/>
    <x v="18"/>
    <x v="0"/>
    <n v="14"/>
    <x v="0"/>
  </r>
  <r>
    <s v="Myanmar"/>
    <x v="1"/>
    <n v="19.745000000000001"/>
    <n v="96.129720000000006"/>
    <x v="1"/>
    <x v="0"/>
    <x v="1"/>
    <n v="30.24"/>
    <x v="8"/>
    <n v="1.512"/>
    <n v="31.751999999999999"/>
    <x v="1"/>
    <n v="30.24"/>
    <n v="4.7619047620000003"/>
    <n v="1.512"/>
    <x v="3"/>
    <x v="0"/>
    <d v="2019-03-04T15:44:00"/>
    <n v="2019"/>
    <x v="1"/>
    <x v="22"/>
    <x v="3"/>
    <n v="15"/>
    <x v="0"/>
  </r>
  <r>
    <s v="Myanmar"/>
    <x v="2"/>
    <n v="21.974730000000001"/>
    <n v="96.083590000000001"/>
    <x v="0"/>
    <x v="0"/>
    <x v="4"/>
    <n v="89.14"/>
    <x v="7"/>
    <n v="17.827999999999999"/>
    <n v="374.38799999999998"/>
    <x v="2"/>
    <n v="356.56"/>
    <n v="4.7619047620000003"/>
    <n v="17.827999999999999"/>
    <x v="52"/>
    <x v="1"/>
    <d v="2019-01-07T12:20:00"/>
    <n v="2019"/>
    <x v="0"/>
    <x v="11"/>
    <x v="3"/>
    <n v="12"/>
    <x v="0"/>
  </r>
  <r>
    <s v="Myanmar"/>
    <x v="1"/>
    <n v="19.745000000000001"/>
    <n v="96.129720000000006"/>
    <x v="1"/>
    <x v="0"/>
    <x v="5"/>
    <n v="37.549999999999997"/>
    <x v="4"/>
    <n v="18.774999999999999"/>
    <n v="394.27499999999998"/>
    <x v="2"/>
    <n v="375.5"/>
    <n v="4.7619047620000003"/>
    <n v="18.774999999999999"/>
    <x v="39"/>
    <x v="0"/>
    <d v="2019-03-08T20:01:00"/>
    <n v="2019"/>
    <x v="1"/>
    <x v="1"/>
    <x v="1"/>
    <n v="20"/>
    <x v="2"/>
  </r>
  <r>
    <s v="Myanmar"/>
    <x v="1"/>
    <n v="19.745000000000001"/>
    <n v="96.129720000000006"/>
    <x v="1"/>
    <x v="0"/>
    <x v="3"/>
    <n v="95.44"/>
    <x v="4"/>
    <n v="47.72"/>
    <n v="1002.12"/>
    <x v="1"/>
    <n v="954.4"/>
    <n v="4.7619047620000003"/>
    <n v="47.72"/>
    <x v="53"/>
    <x v="2"/>
    <d v="2019-01-09T13:45:00"/>
    <n v="2019"/>
    <x v="0"/>
    <x v="9"/>
    <x v="5"/>
    <n v="13"/>
    <x v="0"/>
  </r>
  <r>
    <s v="Myanmar"/>
    <x v="2"/>
    <n v="21.974730000000001"/>
    <n v="96.083590000000001"/>
    <x v="1"/>
    <x v="1"/>
    <x v="1"/>
    <n v="27.5"/>
    <x v="6"/>
    <n v="4.125"/>
    <n v="86.625"/>
    <x v="0"/>
    <n v="82.5"/>
    <n v="4.7619047620000003"/>
    <n v="4.125"/>
    <x v="35"/>
    <x v="1"/>
    <d v="2019-03-01T15:40:00"/>
    <n v="2019"/>
    <x v="1"/>
    <x v="15"/>
    <x v="1"/>
    <n v="15"/>
    <x v="0"/>
  </r>
  <r>
    <s v="Myanmar"/>
    <x v="2"/>
    <n v="21.974730000000001"/>
    <n v="96.083590000000001"/>
    <x v="1"/>
    <x v="1"/>
    <x v="3"/>
    <n v="74.97"/>
    <x v="8"/>
    <n v="3.7484999999999999"/>
    <n v="78.718500000000006"/>
    <x v="1"/>
    <n v="74.97"/>
    <n v="4.7619047620000003"/>
    <n v="3.7484999999999999"/>
    <x v="32"/>
    <x v="2"/>
    <d v="2019-03-16T16:58:00"/>
    <n v="2019"/>
    <x v="1"/>
    <x v="23"/>
    <x v="0"/>
    <n v="16"/>
    <x v="0"/>
  </r>
  <r>
    <s v="Myanmar"/>
    <x v="0"/>
    <n v="16.80528"/>
    <n v="96.156109999999998"/>
    <x v="0"/>
    <x v="1"/>
    <x v="4"/>
    <n v="80.959999999999994"/>
    <x v="2"/>
    <n v="32.384"/>
    <n v="680.06399999999996"/>
    <x v="2"/>
    <n v="647.67999999999995"/>
    <n v="4.7619047620000003"/>
    <n v="32.384"/>
    <x v="2"/>
    <x v="1"/>
    <d v="2019-02-17T11:12:00"/>
    <n v="2019"/>
    <x v="2"/>
    <x v="17"/>
    <x v="2"/>
    <n v="11"/>
    <x v="1"/>
  </r>
  <r>
    <s v="Myanmar"/>
    <x v="1"/>
    <n v="19.745000000000001"/>
    <n v="96.129720000000006"/>
    <x v="1"/>
    <x v="0"/>
    <x v="4"/>
    <n v="94.47"/>
    <x v="2"/>
    <n v="37.787999999999997"/>
    <n v="793.548"/>
    <x v="1"/>
    <n v="755.76"/>
    <n v="4.7619047620000003"/>
    <n v="37.787999999999997"/>
    <x v="0"/>
    <x v="0"/>
    <d v="2019-02-27T15:12:00"/>
    <n v="2019"/>
    <x v="2"/>
    <x v="3"/>
    <x v="5"/>
    <n v="15"/>
    <x v="0"/>
  </r>
  <r>
    <s v="Myanmar"/>
    <x v="1"/>
    <n v="19.745000000000001"/>
    <n v="96.129720000000006"/>
    <x v="1"/>
    <x v="1"/>
    <x v="4"/>
    <n v="99.79"/>
    <x v="5"/>
    <n v="9.9789999999999992"/>
    <n v="209.559"/>
    <x v="0"/>
    <n v="199.58"/>
    <n v="4.7619047620000003"/>
    <n v="9.9789999999999992"/>
    <x v="7"/>
    <x v="0"/>
    <d v="2019-03-07T20:37:00"/>
    <n v="2019"/>
    <x v="1"/>
    <x v="11"/>
    <x v="4"/>
    <n v="20"/>
    <x v="2"/>
  </r>
  <r>
    <s v="Myanmar"/>
    <x v="0"/>
    <n v="16.80528"/>
    <n v="96.156109999999998"/>
    <x v="1"/>
    <x v="1"/>
    <x v="2"/>
    <n v="73.22"/>
    <x v="3"/>
    <n v="21.966000000000001"/>
    <n v="461.286"/>
    <x v="1"/>
    <n v="439.32"/>
    <n v="4.7619047620000003"/>
    <n v="21.966000000000001"/>
    <x v="8"/>
    <x v="1"/>
    <d v="2019-01-21T17:44:00"/>
    <n v="2019"/>
    <x v="0"/>
    <x v="16"/>
    <x v="3"/>
    <n v="17"/>
    <x v="0"/>
  </r>
  <r>
    <s v="Myanmar"/>
    <x v="1"/>
    <n v="19.745000000000001"/>
    <n v="96.129720000000006"/>
    <x v="1"/>
    <x v="0"/>
    <x v="4"/>
    <n v="41.24"/>
    <x v="7"/>
    <n v="8.2479999999999993"/>
    <n v="173.208"/>
    <x v="1"/>
    <n v="164.96"/>
    <n v="4.7619047620000003"/>
    <n v="8.2479999999999993"/>
    <x v="12"/>
    <x v="1"/>
    <d v="2019-02-19T16:23:00"/>
    <n v="2019"/>
    <x v="2"/>
    <x v="24"/>
    <x v="6"/>
    <n v="16"/>
    <x v="0"/>
  </r>
  <r>
    <s v="Myanmar"/>
    <x v="1"/>
    <n v="19.745000000000001"/>
    <n v="96.129720000000006"/>
    <x v="1"/>
    <x v="0"/>
    <x v="5"/>
    <n v="81.680000000000007"/>
    <x v="7"/>
    <n v="16.335999999999999"/>
    <n v="343.05599999999998"/>
    <x v="1"/>
    <n v="326.72000000000003"/>
    <n v="4.7619047620000003"/>
    <n v="16.335999999999999"/>
    <x v="0"/>
    <x v="0"/>
    <d v="2019-01-06T12:12:00"/>
    <n v="2019"/>
    <x v="0"/>
    <x v="8"/>
    <x v="2"/>
    <n v="12"/>
    <x v="0"/>
  </r>
  <r>
    <s v="Myanmar"/>
    <x v="1"/>
    <n v="19.745000000000001"/>
    <n v="96.129720000000006"/>
    <x v="1"/>
    <x v="0"/>
    <x v="1"/>
    <n v="51.32"/>
    <x v="9"/>
    <n v="23.094000000000001"/>
    <n v="484.97399999999999"/>
    <x v="1"/>
    <n v="461.88"/>
    <n v="4.7619047620000003"/>
    <n v="23.094000000000001"/>
    <x v="32"/>
    <x v="2"/>
    <d v="2019-03-14T19:33:00"/>
    <n v="2019"/>
    <x v="1"/>
    <x v="25"/>
    <x v="4"/>
    <n v="19"/>
    <x v="2"/>
  </r>
  <r>
    <s v="Myanmar"/>
    <x v="0"/>
    <n v="16.80528"/>
    <n v="96.156109999999998"/>
    <x v="0"/>
    <x v="1"/>
    <x v="2"/>
    <n v="65.94"/>
    <x v="7"/>
    <n v="13.188000000000001"/>
    <n v="276.94799999999998"/>
    <x v="1"/>
    <n v="263.76"/>
    <n v="4.7619047620000003"/>
    <n v="13.188000000000001"/>
    <x v="22"/>
    <x v="1"/>
    <d v="2019-03-24T10:29:00"/>
    <n v="2019"/>
    <x v="1"/>
    <x v="5"/>
    <x v="2"/>
    <n v="10"/>
    <x v="1"/>
  </r>
  <r>
    <s v="Myanmar"/>
    <x v="1"/>
    <n v="19.745000000000001"/>
    <n v="96.129720000000006"/>
    <x v="1"/>
    <x v="0"/>
    <x v="3"/>
    <n v="14.36"/>
    <x v="4"/>
    <n v="7.18"/>
    <n v="150.78"/>
    <x v="1"/>
    <n v="143.6"/>
    <n v="4.7619047620000003"/>
    <n v="7.18"/>
    <x v="38"/>
    <x v="2"/>
    <d v="2019-01-27T14:28:00"/>
    <n v="2019"/>
    <x v="0"/>
    <x v="3"/>
    <x v="2"/>
    <n v="14"/>
    <x v="0"/>
  </r>
  <r>
    <s v="Myanmar"/>
    <x v="0"/>
    <n v="16.80528"/>
    <n v="96.156109999999998"/>
    <x v="0"/>
    <x v="1"/>
    <x v="1"/>
    <n v="21.5"/>
    <x v="9"/>
    <n v="9.6750000000000007"/>
    <n v="203.17500000000001"/>
    <x v="2"/>
    <n v="193.5"/>
    <n v="4.7619047620000003"/>
    <n v="9.6750000000000007"/>
    <x v="52"/>
    <x v="1"/>
    <d v="2019-03-06T12:46:00"/>
    <n v="2019"/>
    <x v="1"/>
    <x v="8"/>
    <x v="5"/>
    <n v="12"/>
    <x v="0"/>
  </r>
  <r>
    <s v="Myanmar"/>
    <x v="2"/>
    <n v="21.974730000000001"/>
    <n v="96.083590000000001"/>
    <x v="0"/>
    <x v="0"/>
    <x v="1"/>
    <n v="26.26"/>
    <x v="0"/>
    <n v="9.1910000000000007"/>
    <n v="193.011"/>
    <x v="1"/>
    <n v="183.82"/>
    <n v="4.7619047620000003"/>
    <n v="9.1910000000000007"/>
    <x v="21"/>
    <x v="0"/>
    <d v="2019-02-02T19:40:00"/>
    <n v="2019"/>
    <x v="2"/>
    <x v="18"/>
    <x v="0"/>
    <n v="19"/>
    <x v="2"/>
  </r>
  <r>
    <s v="Myanmar"/>
    <x v="2"/>
    <n v="21.974730000000001"/>
    <n v="96.083590000000001"/>
    <x v="1"/>
    <x v="0"/>
    <x v="5"/>
    <n v="60.96"/>
    <x v="5"/>
    <n v="6.0960000000000001"/>
    <n v="128.01599999999999"/>
    <x v="2"/>
    <n v="121.92"/>
    <n v="4.7619047620000003"/>
    <n v="6.0960000000000001"/>
    <x v="49"/>
    <x v="2"/>
    <d v="2019-01-25T19:39:00"/>
    <n v="2019"/>
    <x v="0"/>
    <x v="4"/>
    <x v="1"/>
    <n v="19"/>
    <x v="2"/>
  </r>
  <r>
    <s v="Myanmar"/>
    <x v="1"/>
    <n v="19.745000000000001"/>
    <n v="96.129720000000006"/>
    <x v="1"/>
    <x v="0"/>
    <x v="2"/>
    <n v="70.11"/>
    <x v="3"/>
    <n v="21.033000000000001"/>
    <n v="441.69299999999998"/>
    <x v="0"/>
    <n v="420.66"/>
    <n v="4.7619047620000003"/>
    <n v="21.033000000000001"/>
    <x v="53"/>
    <x v="2"/>
    <d v="2019-03-14T17:54:00"/>
    <n v="2019"/>
    <x v="1"/>
    <x v="25"/>
    <x v="4"/>
    <n v="17"/>
    <x v="0"/>
  </r>
  <r>
    <s v="Myanmar"/>
    <x v="1"/>
    <n v="19.745000000000001"/>
    <n v="96.129720000000006"/>
    <x v="1"/>
    <x v="1"/>
    <x v="5"/>
    <n v="42.08"/>
    <x v="3"/>
    <n v="12.624000000000001"/>
    <n v="265.10399999999998"/>
    <x v="1"/>
    <n v="252.48"/>
    <n v="4.7619047620000003"/>
    <n v="12.624000000000001"/>
    <x v="60"/>
    <x v="0"/>
    <d v="2019-01-29T12:25:00"/>
    <n v="2019"/>
    <x v="0"/>
    <x v="12"/>
    <x v="6"/>
    <n v="12"/>
    <x v="0"/>
  </r>
  <r>
    <s v="Myanmar"/>
    <x v="0"/>
    <n v="16.80528"/>
    <n v="96.156109999999998"/>
    <x v="1"/>
    <x v="0"/>
    <x v="2"/>
    <n v="67.09"/>
    <x v="1"/>
    <n v="16.772500000000001"/>
    <n v="352.22250000000003"/>
    <x v="2"/>
    <n v="335.45"/>
    <n v="4.7619047620000003"/>
    <n v="16.772500000000001"/>
    <x v="0"/>
    <x v="0"/>
    <d v="2019-01-03T16:47:00"/>
    <n v="2019"/>
    <x v="0"/>
    <x v="2"/>
    <x v="4"/>
    <n v="16"/>
    <x v="0"/>
  </r>
  <r>
    <s v="Myanmar"/>
    <x v="0"/>
    <n v="16.80528"/>
    <n v="96.156109999999998"/>
    <x v="0"/>
    <x v="0"/>
    <x v="5"/>
    <n v="96.7"/>
    <x v="1"/>
    <n v="24.175000000000001"/>
    <n v="507.67500000000001"/>
    <x v="0"/>
    <n v="483.5"/>
    <n v="4.7619047620000003"/>
    <n v="24.175000000000001"/>
    <x v="27"/>
    <x v="1"/>
    <d v="2019-01-14T12:52:00"/>
    <n v="2019"/>
    <x v="0"/>
    <x v="25"/>
    <x v="3"/>
    <n v="12"/>
    <x v="0"/>
  </r>
  <r>
    <s v="Myanmar"/>
    <x v="2"/>
    <n v="21.974730000000001"/>
    <n v="96.083590000000001"/>
    <x v="0"/>
    <x v="0"/>
    <x v="2"/>
    <n v="35.380000000000003"/>
    <x v="9"/>
    <n v="15.920999999999999"/>
    <n v="334.34100000000001"/>
    <x v="2"/>
    <n v="318.42"/>
    <n v="4.7619047620000003"/>
    <n v="15.920999999999999"/>
    <x v="1"/>
    <x v="0"/>
    <d v="2019-01-05T19:50:00"/>
    <n v="2019"/>
    <x v="0"/>
    <x v="0"/>
    <x v="0"/>
    <n v="19"/>
    <x v="2"/>
  </r>
  <r>
    <s v="Myanmar"/>
    <x v="1"/>
    <n v="19.745000000000001"/>
    <n v="96.129720000000006"/>
    <x v="1"/>
    <x v="1"/>
    <x v="3"/>
    <n v="95.49"/>
    <x v="0"/>
    <n v="33.421500000000002"/>
    <n v="701.85149999999999"/>
    <x v="0"/>
    <n v="668.43"/>
    <n v="4.7619047620000003"/>
    <n v="33.421500000000002"/>
    <x v="44"/>
    <x v="0"/>
    <d v="2019-02-22T18:17:00"/>
    <n v="2019"/>
    <x v="2"/>
    <x v="19"/>
    <x v="1"/>
    <n v="18"/>
    <x v="2"/>
  </r>
  <r>
    <s v="Myanmar"/>
    <x v="1"/>
    <n v="19.745000000000001"/>
    <n v="96.129720000000006"/>
    <x v="0"/>
    <x v="1"/>
    <x v="5"/>
    <n v="96.98"/>
    <x v="7"/>
    <n v="19.396000000000001"/>
    <n v="407.31599999999997"/>
    <x v="0"/>
    <n v="387.92"/>
    <n v="4.7619047620000003"/>
    <n v="19.396000000000001"/>
    <x v="45"/>
    <x v="0"/>
    <d v="2019-02-06T17:20:00"/>
    <n v="2019"/>
    <x v="2"/>
    <x v="8"/>
    <x v="5"/>
    <n v="17"/>
    <x v="0"/>
  </r>
  <r>
    <s v="Myanmar"/>
    <x v="2"/>
    <n v="21.974730000000001"/>
    <n v="96.083590000000001"/>
    <x v="1"/>
    <x v="0"/>
    <x v="1"/>
    <n v="23.65"/>
    <x v="7"/>
    <n v="4.7300000000000004"/>
    <n v="99.33"/>
    <x v="2"/>
    <n v="94.6"/>
    <n v="4.7619047620000003"/>
    <n v="4.7300000000000004"/>
    <x v="43"/>
    <x v="2"/>
    <d v="2019-01-30T13:32:00"/>
    <n v="2019"/>
    <x v="0"/>
    <x v="29"/>
    <x v="5"/>
    <n v="13"/>
    <x v="0"/>
  </r>
  <r>
    <s v="Myanmar"/>
    <x v="0"/>
    <n v="16.80528"/>
    <n v="96.156109999999998"/>
    <x v="0"/>
    <x v="1"/>
    <x v="3"/>
    <n v="82.33"/>
    <x v="7"/>
    <n v="16.466000000000001"/>
    <n v="345.786"/>
    <x v="2"/>
    <n v="329.32"/>
    <n v="4.7619047620000003"/>
    <n v="16.466000000000001"/>
    <x v="26"/>
    <x v="1"/>
    <d v="2019-01-11T10:37:00"/>
    <n v="2019"/>
    <x v="0"/>
    <x v="14"/>
    <x v="1"/>
    <n v="10"/>
    <x v="1"/>
  </r>
  <r>
    <s v="Myanmar"/>
    <x v="1"/>
    <n v="19.745000000000001"/>
    <n v="96.129720000000006"/>
    <x v="1"/>
    <x v="0"/>
    <x v="1"/>
    <n v="26.61"/>
    <x v="5"/>
    <n v="2.661"/>
    <n v="55.881"/>
    <x v="1"/>
    <n v="53.22"/>
    <n v="4.7619047620000003"/>
    <n v="2.661"/>
    <x v="50"/>
    <x v="2"/>
    <d v="2019-03-19T14:35:00"/>
    <n v="2019"/>
    <x v="1"/>
    <x v="24"/>
    <x v="6"/>
    <n v="14"/>
    <x v="0"/>
  </r>
  <r>
    <s v="Myanmar"/>
    <x v="2"/>
    <n v="21.974730000000001"/>
    <n v="96.083590000000001"/>
    <x v="1"/>
    <x v="0"/>
    <x v="4"/>
    <n v="99.69"/>
    <x v="1"/>
    <n v="24.922499999999999"/>
    <n v="523.37249999999995"/>
    <x v="1"/>
    <n v="498.45"/>
    <n v="4.7619047620000003"/>
    <n v="24.922499999999999"/>
    <x v="21"/>
    <x v="0"/>
    <d v="2019-01-14T12:09:00"/>
    <n v="2019"/>
    <x v="0"/>
    <x v="25"/>
    <x v="3"/>
    <n v="12"/>
    <x v="0"/>
  </r>
  <r>
    <s v="Myanmar"/>
    <x v="1"/>
    <n v="19.745000000000001"/>
    <n v="96.129720000000006"/>
    <x v="0"/>
    <x v="0"/>
    <x v="4"/>
    <n v="74.89"/>
    <x v="7"/>
    <n v="14.978"/>
    <n v="314.53800000000001"/>
    <x v="0"/>
    <n v="299.56"/>
    <n v="4.7619047620000003"/>
    <n v="14.978"/>
    <x v="50"/>
    <x v="2"/>
    <d v="2019-03-01T15:32:00"/>
    <n v="2019"/>
    <x v="1"/>
    <x v="15"/>
    <x v="1"/>
    <n v="15"/>
    <x v="0"/>
  </r>
  <r>
    <s v="Myanmar"/>
    <x v="0"/>
    <n v="16.80528"/>
    <n v="96.156109999999998"/>
    <x v="1"/>
    <x v="0"/>
    <x v="4"/>
    <n v="40.94"/>
    <x v="1"/>
    <n v="10.234999999999999"/>
    <n v="214.935"/>
    <x v="0"/>
    <n v="204.7"/>
    <n v="4.7619047620000003"/>
    <n v="10.234999999999999"/>
    <x v="21"/>
    <x v="0"/>
    <d v="2019-01-06T13:58:00"/>
    <n v="2019"/>
    <x v="0"/>
    <x v="8"/>
    <x v="2"/>
    <n v="13"/>
    <x v="0"/>
  </r>
  <r>
    <s v="Myanmar"/>
    <x v="2"/>
    <n v="21.974730000000001"/>
    <n v="96.083590000000001"/>
    <x v="0"/>
    <x v="1"/>
    <x v="3"/>
    <n v="75.819999999999993"/>
    <x v="8"/>
    <n v="3.7909999999999999"/>
    <n v="79.611000000000004"/>
    <x v="1"/>
    <n v="75.819999999999993"/>
    <n v="4.7619047620000003"/>
    <n v="3.7909999999999999"/>
    <x v="6"/>
    <x v="2"/>
    <d v="2019-01-31T13:19:00"/>
    <n v="2019"/>
    <x v="0"/>
    <x v="30"/>
    <x v="4"/>
    <n v="13"/>
    <x v="0"/>
  </r>
  <r>
    <s v="Myanmar"/>
    <x v="1"/>
    <n v="19.745000000000001"/>
    <n v="96.129720000000006"/>
    <x v="1"/>
    <x v="1"/>
    <x v="4"/>
    <n v="46.77"/>
    <x v="3"/>
    <n v="14.031000000000001"/>
    <n v="294.65100000000001"/>
    <x v="1"/>
    <n v="280.62"/>
    <n v="4.7619047620000003"/>
    <n v="14.031000000000001"/>
    <x v="22"/>
    <x v="1"/>
    <d v="2019-03-11T13:37:00"/>
    <n v="2019"/>
    <x v="1"/>
    <x v="14"/>
    <x v="3"/>
    <n v="13"/>
    <x v="0"/>
  </r>
  <r>
    <s v="Myanmar"/>
    <x v="0"/>
    <n v="16.80528"/>
    <n v="96.156109999999998"/>
    <x v="1"/>
    <x v="0"/>
    <x v="0"/>
    <n v="32.32"/>
    <x v="4"/>
    <n v="16.16"/>
    <n v="339.36"/>
    <x v="2"/>
    <n v="323.2"/>
    <n v="4.7619047620000003"/>
    <n v="16.16"/>
    <x v="40"/>
    <x v="0"/>
    <d v="2019-02-20T16:49:00"/>
    <n v="2019"/>
    <x v="2"/>
    <x v="7"/>
    <x v="5"/>
    <n v="16"/>
    <x v="0"/>
  </r>
  <r>
    <s v="Myanmar"/>
    <x v="1"/>
    <n v="19.745000000000001"/>
    <n v="96.129720000000006"/>
    <x v="0"/>
    <x v="0"/>
    <x v="5"/>
    <n v="54.07"/>
    <x v="9"/>
    <n v="24.331499999999998"/>
    <n v="510.9615"/>
    <x v="0"/>
    <n v="486.63"/>
    <n v="4.7619047620000003"/>
    <n v="24.331499999999998"/>
    <x v="33"/>
    <x v="0"/>
    <d v="2019-01-27T14:55:00"/>
    <n v="2019"/>
    <x v="0"/>
    <x v="3"/>
    <x v="2"/>
    <n v="14"/>
    <x v="0"/>
  </r>
  <r>
    <s v="Myanmar"/>
    <x v="2"/>
    <n v="21.974730000000001"/>
    <n v="96.083590000000001"/>
    <x v="1"/>
    <x v="1"/>
    <x v="4"/>
    <n v="18.22"/>
    <x v="0"/>
    <n v="6.3769999999999998"/>
    <n v="133.917"/>
    <x v="2"/>
    <n v="127.54"/>
    <n v="4.7619047620000003"/>
    <n v="6.3769999999999998"/>
    <x v="37"/>
    <x v="1"/>
    <d v="2019-03-10T14:04:00"/>
    <n v="2019"/>
    <x v="1"/>
    <x v="6"/>
    <x v="2"/>
    <n v="14"/>
    <x v="0"/>
  </r>
  <r>
    <s v="Myanmar"/>
    <x v="1"/>
    <n v="19.745000000000001"/>
    <n v="96.129720000000006"/>
    <x v="0"/>
    <x v="0"/>
    <x v="5"/>
    <n v="80.48"/>
    <x v="6"/>
    <n v="12.071999999999999"/>
    <n v="253.512"/>
    <x v="1"/>
    <n v="241.44"/>
    <n v="4.7619047620000003"/>
    <n v="12.071999999999999"/>
    <x v="34"/>
    <x v="0"/>
    <d v="2019-02-15T12:31:00"/>
    <n v="2019"/>
    <x v="2"/>
    <x v="13"/>
    <x v="1"/>
    <n v="12"/>
    <x v="0"/>
  </r>
  <r>
    <s v="Myanmar"/>
    <x v="2"/>
    <n v="21.974730000000001"/>
    <n v="96.083590000000001"/>
    <x v="1"/>
    <x v="0"/>
    <x v="5"/>
    <n v="37.950000000000003"/>
    <x v="4"/>
    <n v="18.975000000000001"/>
    <n v="398.47500000000002"/>
    <x v="1"/>
    <n v="379.5"/>
    <n v="4.7619047620000003"/>
    <n v="18.975000000000001"/>
    <x v="58"/>
    <x v="0"/>
    <d v="2019-01-26T14:51:00"/>
    <n v="2019"/>
    <x v="0"/>
    <x v="27"/>
    <x v="0"/>
    <n v="14"/>
    <x v="0"/>
  </r>
  <r>
    <s v="Myanmar"/>
    <x v="0"/>
    <n v="16.80528"/>
    <n v="96.156109999999998"/>
    <x v="0"/>
    <x v="1"/>
    <x v="1"/>
    <n v="76.819999999999993"/>
    <x v="8"/>
    <n v="3.8410000000000002"/>
    <n v="80.661000000000001"/>
    <x v="0"/>
    <n v="76.819999999999993"/>
    <n v="4.7619047620000003"/>
    <n v="3.8410000000000002"/>
    <x v="8"/>
    <x v="1"/>
    <d v="2019-02-13T18:27:00"/>
    <n v="2019"/>
    <x v="2"/>
    <x v="26"/>
    <x v="5"/>
    <n v="18"/>
    <x v="2"/>
  </r>
  <r>
    <s v="Myanmar"/>
    <x v="0"/>
    <n v="16.80528"/>
    <n v="96.156109999999998"/>
    <x v="0"/>
    <x v="0"/>
    <x v="3"/>
    <n v="52.26"/>
    <x v="4"/>
    <n v="26.13"/>
    <n v="548.73"/>
    <x v="2"/>
    <n v="522.6"/>
    <n v="4.7619047620000003"/>
    <n v="26.13"/>
    <x v="56"/>
    <x v="1"/>
    <d v="2019-03-09T12:45:00"/>
    <n v="2019"/>
    <x v="1"/>
    <x v="9"/>
    <x v="0"/>
    <n v="12"/>
    <x v="0"/>
  </r>
  <r>
    <s v="Myanmar"/>
    <x v="0"/>
    <n v="16.80528"/>
    <n v="96.156109999999998"/>
    <x v="1"/>
    <x v="0"/>
    <x v="0"/>
    <n v="79.739999999999995"/>
    <x v="8"/>
    <n v="3.9870000000000001"/>
    <n v="83.727000000000004"/>
    <x v="0"/>
    <n v="79.739999999999995"/>
    <n v="4.7619047620000003"/>
    <n v="3.9870000000000001"/>
    <x v="48"/>
    <x v="1"/>
    <d v="2019-03-06T10:36:00"/>
    <n v="2019"/>
    <x v="1"/>
    <x v="8"/>
    <x v="5"/>
    <n v="10"/>
    <x v="1"/>
  </r>
  <r>
    <s v="Myanmar"/>
    <x v="0"/>
    <n v="16.80528"/>
    <n v="96.156109999999998"/>
    <x v="1"/>
    <x v="0"/>
    <x v="0"/>
    <n v="77.5"/>
    <x v="1"/>
    <n v="19.375"/>
    <n v="406.875"/>
    <x v="0"/>
    <n v="387.5"/>
    <n v="4.7619047620000003"/>
    <n v="19.375"/>
    <x v="42"/>
    <x v="2"/>
    <d v="2019-01-24T20:36:00"/>
    <n v="2019"/>
    <x v="0"/>
    <x v="5"/>
    <x v="4"/>
    <n v="20"/>
    <x v="2"/>
  </r>
  <r>
    <s v="Myanmar"/>
    <x v="0"/>
    <n v="16.80528"/>
    <n v="96.156109999999998"/>
    <x v="1"/>
    <x v="0"/>
    <x v="4"/>
    <n v="54.27"/>
    <x v="1"/>
    <n v="13.567500000000001"/>
    <n v="284.91750000000002"/>
    <x v="0"/>
    <n v="271.35000000000002"/>
    <n v="4.7619047620000003"/>
    <n v="13.567500000000001"/>
    <x v="15"/>
    <x v="2"/>
    <d v="2019-03-13T14:16:00"/>
    <n v="2019"/>
    <x v="1"/>
    <x v="26"/>
    <x v="5"/>
    <n v="14"/>
    <x v="0"/>
  </r>
  <r>
    <s v="Myanmar"/>
    <x v="2"/>
    <n v="21.974730000000001"/>
    <n v="96.083590000000001"/>
    <x v="1"/>
    <x v="1"/>
    <x v="2"/>
    <n v="13.59"/>
    <x v="9"/>
    <n v="6.1154999999999999"/>
    <n v="128.4255"/>
    <x v="1"/>
    <n v="122.31"/>
    <n v="4.7619047620000003"/>
    <n v="6.1154999999999999"/>
    <x v="6"/>
    <x v="2"/>
    <d v="2019-03-15T10:26:00"/>
    <n v="2019"/>
    <x v="1"/>
    <x v="13"/>
    <x v="1"/>
    <n v="10"/>
    <x v="1"/>
  </r>
  <r>
    <s v="Myanmar"/>
    <x v="2"/>
    <n v="21.974730000000001"/>
    <n v="96.083590000000001"/>
    <x v="0"/>
    <x v="0"/>
    <x v="0"/>
    <n v="41.06"/>
    <x v="3"/>
    <n v="12.318"/>
    <n v="258.678"/>
    <x v="2"/>
    <n v="246.36"/>
    <n v="4.7619047620000003"/>
    <n v="12.318"/>
    <x v="47"/>
    <x v="0"/>
    <d v="2019-03-05T13:30:00"/>
    <n v="2019"/>
    <x v="1"/>
    <x v="0"/>
    <x v="6"/>
    <n v="13"/>
    <x v="0"/>
  </r>
  <r>
    <s v="Myanmar"/>
    <x v="2"/>
    <n v="21.974730000000001"/>
    <n v="96.083590000000001"/>
    <x v="0"/>
    <x v="1"/>
    <x v="1"/>
    <n v="19.239999999999998"/>
    <x v="9"/>
    <n v="8.6579999999999995"/>
    <n v="181.81800000000001"/>
    <x v="1"/>
    <n v="173.16"/>
    <n v="4.7619047620000003"/>
    <n v="8.6579999999999995"/>
    <x v="7"/>
    <x v="0"/>
    <d v="2019-03-04T16:28:00"/>
    <n v="2019"/>
    <x v="1"/>
    <x v="22"/>
    <x v="3"/>
    <n v="16"/>
    <x v="0"/>
  </r>
  <r>
    <s v="Myanmar"/>
    <x v="1"/>
    <n v="19.745000000000001"/>
    <n v="96.129720000000006"/>
    <x v="1"/>
    <x v="0"/>
    <x v="4"/>
    <n v="39.43"/>
    <x v="3"/>
    <n v="11.829000000000001"/>
    <n v="248.40899999999999"/>
    <x v="2"/>
    <n v="236.58"/>
    <n v="4.7619047620000003"/>
    <n v="11.829000000000001"/>
    <x v="45"/>
    <x v="0"/>
    <d v="2019-03-25T20:18:00"/>
    <n v="2019"/>
    <x v="1"/>
    <x v="4"/>
    <x v="3"/>
    <n v="20"/>
    <x v="2"/>
  </r>
  <r>
    <s v="Myanmar"/>
    <x v="1"/>
    <n v="19.745000000000001"/>
    <n v="96.129720000000006"/>
    <x v="1"/>
    <x v="1"/>
    <x v="2"/>
    <n v="46.22"/>
    <x v="7"/>
    <n v="9.2439999999999998"/>
    <n v="194.124"/>
    <x v="2"/>
    <n v="184.88"/>
    <n v="4.7619047620000003"/>
    <n v="9.2439999999999998"/>
    <x v="56"/>
    <x v="1"/>
    <d v="2019-03-12T20:04:00"/>
    <n v="2019"/>
    <x v="1"/>
    <x v="10"/>
    <x v="6"/>
    <n v="20"/>
    <x v="2"/>
  </r>
  <r>
    <s v="Myanmar"/>
    <x v="1"/>
    <n v="19.745000000000001"/>
    <n v="96.129720000000006"/>
    <x v="0"/>
    <x v="1"/>
    <x v="2"/>
    <n v="13.98"/>
    <x v="8"/>
    <n v="0.69899999999999995"/>
    <n v="14.679"/>
    <x v="0"/>
    <n v="13.98"/>
    <n v="4.7619047620000003"/>
    <n v="0.69899999999999995"/>
    <x v="57"/>
    <x v="0"/>
    <d v="2019-02-04T13:38:00"/>
    <n v="2019"/>
    <x v="2"/>
    <x v="22"/>
    <x v="3"/>
    <n v="13"/>
    <x v="0"/>
  </r>
  <r>
    <s v="Myanmar"/>
    <x v="2"/>
    <n v="21.974730000000001"/>
    <n v="96.083590000000001"/>
    <x v="1"/>
    <x v="0"/>
    <x v="5"/>
    <n v="39.75"/>
    <x v="1"/>
    <n v="9.9375"/>
    <n v="208.6875"/>
    <x v="0"/>
    <n v="198.75"/>
    <n v="4.7619047620000003"/>
    <n v="9.9375"/>
    <x v="1"/>
    <x v="0"/>
    <d v="2019-02-22T10:43:00"/>
    <n v="2019"/>
    <x v="2"/>
    <x v="19"/>
    <x v="1"/>
    <n v="10"/>
    <x v="1"/>
  </r>
  <r>
    <s v="Myanmar"/>
    <x v="1"/>
    <n v="19.745000000000001"/>
    <n v="96.129720000000006"/>
    <x v="0"/>
    <x v="0"/>
    <x v="5"/>
    <n v="97.79"/>
    <x v="0"/>
    <n v="34.226500000000001"/>
    <n v="718.75649999999996"/>
    <x v="0"/>
    <n v="684.53"/>
    <n v="4.7619047620000003"/>
    <n v="34.226500000000001"/>
    <x v="49"/>
    <x v="2"/>
    <d v="2019-02-16T17:30:00"/>
    <n v="2019"/>
    <x v="2"/>
    <x v="23"/>
    <x v="0"/>
    <n v="17"/>
    <x v="0"/>
  </r>
  <r>
    <s v="Myanmar"/>
    <x v="0"/>
    <n v="16.80528"/>
    <n v="96.156109999999998"/>
    <x v="0"/>
    <x v="1"/>
    <x v="3"/>
    <n v="67.260000000000005"/>
    <x v="7"/>
    <n v="13.452"/>
    <n v="282.49200000000002"/>
    <x v="2"/>
    <n v="269.04000000000002"/>
    <n v="4.7619047620000003"/>
    <n v="13.452"/>
    <x v="7"/>
    <x v="0"/>
    <d v="2019-01-19T15:28:00"/>
    <n v="2019"/>
    <x v="0"/>
    <x v="24"/>
    <x v="0"/>
    <n v="15"/>
    <x v="0"/>
  </r>
  <r>
    <s v="Myanmar"/>
    <x v="0"/>
    <n v="16.80528"/>
    <n v="96.156109999999998"/>
    <x v="1"/>
    <x v="1"/>
    <x v="4"/>
    <n v="13.79"/>
    <x v="1"/>
    <n v="3.4474999999999998"/>
    <n v="72.397499999999994"/>
    <x v="2"/>
    <n v="68.95"/>
    <n v="4.7619047620000003"/>
    <n v="3.4474999999999998"/>
    <x v="52"/>
    <x v="1"/>
    <d v="2019-01-11T19:07:00"/>
    <n v="2019"/>
    <x v="0"/>
    <x v="14"/>
    <x v="1"/>
    <n v="19"/>
    <x v="2"/>
  </r>
  <r>
    <s v="Myanmar"/>
    <x v="2"/>
    <n v="21.974730000000001"/>
    <n v="96.083590000000001"/>
    <x v="0"/>
    <x v="0"/>
    <x v="5"/>
    <n v="68.709999999999994"/>
    <x v="7"/>
    <n v="13.742000000000001"/>
    <n v="288.58199999999999"/>
    <x v="1"/>
    <n v="274.83999999999997"/>
    <n v="4.7619047620000003"/>
    <n v="13.742000000000001"/>
    <x v="5"/>
    <x v="2"/>
    <d v="2019-01-04T19:01:00"/>
    <n v="2019"/>
    <x v="0"/>
    <x v="22"/>
    <x v="1"/>
    <n v="19"/>
    <x v="2"/>
  </r>
  <r>
    <s v="Myanmar"/>
    <x v="0"/>
    <n v="16.80528"/>
    <n v="96.156109999999998"/>
    <x v="1"/>
    <x v="0"/>
    <x v="2"/>
    <n v="56.53"/>
    <x v="7"/>
    <n v="11.305999999999999"/>
    <n v="237.42599999999999"/>
    <x v="0"/>
    <n v="226.12"/>
    <n v="4.7619047620000003"/>
    <n v="11.305999999999999"/>
    <x v="46"/>
    <x v="2"/>
    <d v="2019-03-04T19:48:00"/>
    <n v="2019"/>
    <x v="1"/>
    <x v="22"/>
    <x v="3"/>
    <n v="19"/>
    <x v="2"/>
  </r>
  <r>
    <s v="Myanmar"/>
    <x v="1"/>
    <n v="19.745000000000001"/>
    <n v="96.129720000000006"/>
    <x v="1"/>
    <x v="0"/>
    <x v="5"/>
    <n v="23.82"/>
    <x v="1"/>
    <n v="5.9550000000000001"/>
    <n v="125.05500000000001"/>
    <x v="0"/>
    <n v="119.1"/>
    <n v="4.7619047620000003"/>
    <n v="5.9550000000000001"/>
    <x v="38"/>
    <x v="2"/>
    <d v="2019-01-28T19:24:00"/>
    <n v="2019"/>
    <x v="0"/>
    <x v="20"/>
    <x v="3"/>
    <n v="19"/>
    <x v="2"/>
  </r>
  <r>
    <s v="Myanmar"/>
    <x v="2"/>
    <n v="21.974730000000001"/>
    <n v="96.083590000000001"/>
    <x v="1"/>
    <x v="0"/>
    <x v="0"/>
    <n v="34.21"/>
    <x v="4"/>
    <n v="17.105"/>
    <n v="359.20499999999998"/>
    <x v="1"/>
    <n v="342.1"/>
    <n v="4.7619047620000003"/>
    <n v="17.105"/>
    <x v="20"/>
    <x v="2"/>
    <d v="2019-01-02T13:00:00"/>
    <n v="2019"/>
    <x v="0"/>
    <x v="18"/>
    <x v="5"/>
    <n v="13"/>
    <x v="0"/>
  </r>
  <r>
    <s v="Myanmar"/>
    <x v="2"/>
    <n v="21.974730000000001"/>
    <n v="96.083590000000001"/>
    <x v="1"/>
    <x v="1"/>
    <x v="3"/>
    <n v="21.87"/>
    <x v="5"/>
    <n v="2.1869999999999998"/>
    <n v="45.927"/>
    <x v="0"/>
    <n v="43.74"/>
    <n v="4.7619047620000003"/>
    <n v="2.1869999999999998"/>
    <x v="16"/>
    <x v="1"/>
    <d v="2019-01-25T14:29:00"/>
    <n v="2019"/>
    <x v="0"/>
    <x v="4"/>
    <x v="1"/>
    <n v="14"/>
    <x v="0"/>
  </r>
  <r>
    <s v="Myanmar"/>
    <x v="0"/>
    <n v="16.80528"/>
    <n v="96.156109999999998"/>
    <x v="0"/>
    <x v="1"/>
    <x v="0"/>
    <n v="20.97"/>
    <x v="1"/>
    <n v="5.2424999999999997"/>
    <n v="110.0925"/>
    <x v="1"/>
    <n v="104.85"/>
    <n v="4.7619047620000003"/>
    <n v="5.2424999999999997"/>
    <x v="52"/>
    <x v="1"/>
    <d v="2019-01-04T13:21:00"/>
    <n v="2019"/>
    <x v="0"/>
    <x v="22"/>
    <x v="1"/>
    <n v="13"/>
    <x v="0"/>
  </r>
  <r>
    <s v="Myanmar"/>
    <x v="0"/>
    <n v="16.80528"/>
    <n v="96.156109999999998"/>
    <x v="1"/>
    <x v="1"/>
    <x v="3"/>
    <n v="25.84"/>
    <x v="6"/>
    <n v="3.8759999999999999"/>
    <n v="81.396000000000001"/>
    <x v="0"/>
    <n v="77.52"/>
    <n v="4.7619047620000003"/>
    <n v="3.8759999999999999"/>
    <x v="37"/>
    <x v="1"/>
    <d v="2019-03-10T18:55:00"/>
    <n v="2019"/>
    <x v="1"/>
    <x v="6"/>
    <x v="2"/>
    <n v="18"/>
    <x v="2"/>
  </r>
  <r>
    <s v="Myanmar"/>
    <x v="0"/>
    <n v="16.80528"/>
    <n v="96.156109999999998"/>
    <x v="1"/>
    <x v="1"/>
    <x v="2"/>
    <n v="50.93"/>
    <x v="2"/>
    <n v="20.372"/>
    <n v="427.81200000000001"/>
    <x v="0"/>
    <n v="407.44"/>
    <n v="4.7619047620000003"/>
    <n v="20.372"/>
    <x v="51"/>
    <x v="0"/>
    <d v="2019-03-22T19:36:00"/>
    <n v="2019"/>
    <x v="1"/>
    <x v="19"/>
    <x v="1"/>
    <n v="19"/>
    <x v="2"/>
  </r>
  <r>
    <s v="Myanmar"/>
    <x v="2"/>
    <n v="21.974730000000001"/>
    <n v="96.083590000000001"/>
    <x v="1"/>
    <x v="1"/>
    <x v="0"/>
    <n v="96.11"/>
    <x v="8"/>
    <n v="4.8055000000000003"/>
    <n v="100.91549999999999"/>
    <x v="0"/>
    <n v="96.11"/>
    <n v="4.7619047620000003"/>
    <n v="4.8055000000000003"/>
    <x v="52"/>
    <x v="1"/>
    <d v="2019-01-25T16:28:00"/>
    <n v="2019"/>
    <x v="0"/>
    <x v="4"/>
    <x v="1"/>
    <n v="16"/>
    <x v="0"/>
  </r>
  <r>
    <s v="Myanmar"/>
    <x v="1"/>
    <n v="19.745000000000001"/>
    <n v="96.129720000000006"/>
    <x v="1"/>
    <x v="0"/>
    <x v="2"/>
    <n v="45.38"/>
    <x v="7"/>
    <n v="9.0760000000000005"/>
    <n v="190.596"/>
    <x v="2"/>
    <n v="181.52"/>
    <n v="4.7619047620000003"/>
    <n v="9.0760000000000005"/>
    <x v="44"/>
    <x v="0"/>
    <d v="2019-01-08T13:48:00"/>
    <n v="2019"/>
    <x v="0"/>
    <x v="1"/>
    <x v="6"/>
    <n v="13"/>
    <x v="0"/>
  </r>
  <r>
    <s v="Myanmar"/>
    <x v="1"/>
    <n v="19.745000000000001"/>
    <n v="96.129720000000006"/>
    <x v="0"/>
    <x v="0"/>
    <x v="0"/>
    <n v="81.510000000000005"/>
    <x v="8"/>
    <n v="4.0754999999999999"/>
    <n v="85.585499999999996"/>
    <x v="0"/>
    <n v="81.510000000000005"/>
    <n v="4.7619047620000003"/>
    <n v="4.0754999999999999"/>
    <x v="51"/>
    <x v="0"/>
    <d v="2019-01-22T10:57:00"/>
    <n v="2019"/>
    <x v="0"/>
    <x v="19"/>
    <x v="6"/>
    <n v="10"/>
    <x v="1"/>
  </r>
  <r>
    <s v="Myanmar"/>
    <x v="2"/>
    <n v="21.974730000000001"/>
    <n v="96.083590000000001"/>
    <x v="1"/>
    <x v="0"/>
    <x v="0"/>
    <n v="57.22"/>
    <x v="5"/>
    <n v="5.7220000000000004"/>
    <n v="120.16200000000001"/>
    <x v="0"/>
    <n v="114.44"/>
    <n v="4.7619047620000003"/>
    <n v="5.7220000000000004"/>
    <x v="47"/>
    <x v="0"/>
    <d v="2019-01-12T17:13:00"/>
    <n v="2019"/>
    <x v="0"/>
    <x v="10"/>
    <x v="0"/>
    <n v="17"/>
    <x v="0"/>
  </r>
  <r>
    <s v="Myanmar"/>
    <x v="0"/>
    <n v="16.80528"/>
    <n v="96.156109999999998"/>
    <x v="0"/>
    <x v="0"/>
    <x v="1"/>
    <n v="25.22"/>
    <x v="0"/>
    <n v="8.827"/>
    <n v="185.36699999999999"/>
    <x v="1"/>
    <n v="176.54"/>
    <n v="4.7619047620000003"/>
    <n v="8.827"/>
    <x v="13"/>
    <x v="0"/>
    <d v="2019-02-04T10:23:00"/>
    <n v="2019"/>
    <x v="2"/>
    <x v="22"/>
    <x v="3"/>
    <n v="10"/>
    <x v="1"/>
  </r>
  <r>
    <s v="Myanmar"/>
    <x v="1"/>
    <n v="19.745000000000001"/>
    <n v="96.129720000000006"/>
    <x v="0"/>
    <x v="0"/>
    <x v="4"/>
    <n v="38.6"/>
    <x v="6"/>
    <n v="5.79"/>
    <n v="121.59"/>
    <x v="0"/>
    <n v="115.8"/>
    <n v="4.7619047620000003"/>
    <n v="5.79"/>
    <x v="26"/>
    <x v="1"/>
    <d v="2019-03-28T13:57:00"/>
    <n v="2019"/>
    <x v="1"/>
    <x v="20"/>
    <x v="4"/>
    <n v="13"/>
    <x v="0"/>
  </r>
  <r>
    <s v="Myanmar"/>
    <x v="1"/>
    <n v="19.745000000000001"/>
    <n v="96.129720000000006"/>
    <x v="1"/>
    <x v="0"/>
    <x v="1"/>
    <n v="84.05"/>
    <x v="6"/>
    <n v="12.6075"/>
    <n v="264.75749999999999"/>
    <x v="1"/>
    <n v="252.15"/>
    <n v="4.7619047620000003"/>
    <n v="12.6075"/>
    <x v="57"/>
    <x v="0"/>
    <d v="2019-01-23T13:29:00"/>
    <n v="2019"/>
    <x v="0"/>
    <x v="21"/>
    <x v="5"/>
    <n v="13"/>
    <x v="0"/>
  </r>
  <r>
    <s v="Myanmar"/>
    <x v="1"/>
    <n v="19.745000000000001"/>
    <n v="96.129720000000006"/>
    <x v="0"/>
    <x v="0"/>
    <x v="5"/>
    <n v="97.21"/>
    <x v="4"/>
    <n v="48.604999999999997"/>
    <n v="1020.705"/>
    <x v="2"/>
    <n v="972.1"/>
    <n v="4.7619047620000003"/>
    <n v="48.604999999999997"/>
    <x v="44"/>
    <x v="0"/>
    <d v="2019-02-08T13:00:00"/>
    <n v="2019"/>
    <x v="2"/>
    <x v="1"/>
    <x v="1"/>
    <n v="13"/>
    <x v="0"/>
  </r>
  <r>
    <s v="Myanmar"/>
    <x v="2"/>
    <n v="21.974730000000001"/>
    <n v="96.083590000000001"/>
    <x v="0"/>
    <x v="1"/>
    <x v="5"/>
    <n v="25.42"/>
    <x v="2"/>
    <n v="10.167999999999999"/>
    <n v="213.52799999999999"/>
    <x v="2"/>
    <n v="203.36"/>
    <n v="4.7619047620000003"/>
    <n v="10.167999999999999"/>
    <x v="24"/>
    <x v="1"/>
    <d v="2019-03-19T19:42:00"/>
    <n v="2019"/>
    <x v="1"/>
    <x v="24"/>
    <x v="6"/>
    <n v="19"/>
    <x v="2"/>
  </r>
  <r>
    <s v="Myanmar"/>
    <x v="1"/>
    <n v="19.745000000000001"/>
    <n v="96.129720000000006"/>
    <x v="1"/>
    <x v="1"/>
    <x v="5"/>
    <n v="16.28"/>
    <x v="8"/>
    <n v="0.81399999999999995"/>
    <n v="17.094000000000001"/>
    <x v="1"/>
    <n v="16.28"/>
    <n v="4.7619047620000003"/>
    <n v="0.81399999999999995"/>
    <x v="59"/>
    <x v="2"/>
    <d v="2019-03-09T15:36:00"/>
    <n v="2019"/>
    <x v="1"/>
    <x v="9"/>
    <x v="0"/>
    <n v="15"/>
    <x v="0"/>
  </r>
  <r>
    <s v="Myanmar"/>
    <x v="2"/>
    <n v="21.974730000000001"/>
    <n v="96.083590000000001"/>
    <x v="0"/>
    <x v="1"/>
    <x v="5"/>
    <n v="40.61"/>
    <x v="9"/>
    <n v="18.2745"/>
    <n v="383.7645"/>
    <x v="1"/>
    <n v="365.49"/>
    <n v="4.7619047620000003"/>
    <n v="18.2745"/>
    <x v="27"/>
    <x v="1"/>
    <d v="2019-01-02T13:40:00"/>
    <n v="2019"/>
    <x v="0"/>
    <x v="18"/>
    <x v="5"/>
    <n v="13"/>
    <x v="0"/>
  </r>
  <r>
    <s v="Myanmar"/>
    <x v="0"/>
    <n v="16.80528"/>
    <n v="96.156109999999998"/>
    <x v="0"/>
    <x v="1"/>
    <x v="0"/>
    <n v="53.17"/>
    <x v="0"/>
    <n v="18.609500000000001"/>
    <n v="390.79950000000002"/>
    <x v="1"/>
    <n v="372.19"/>
    <n v="4.7619047620000003"/>
    <n v="18.609500000000001"/>
    <x v="60"/>
    <x v="0"/>
    <d v="2019-01-21T18:01:00"/>
    <n v="2019"/>
    <x v="0"/>
    <x v="16"/>
    <x v="3"/>
    <n v="18"/>
    <x v="2"/>
  </r>
  <r>
    <s v="Myanmar"/>
    <x v="2"/>
    <n v="21.974730000000001"/>
    <n v="96.083590000000001"/>
    <x v="0"/>
    <x v="0"/>
    <x v="4"/>
    <n v="20.87"/>
    <x v="6"/>
    <n v="3.1305000000000001"/>
    <n v="65.740499999999997"/>
    <x v="2"/>
    <n v="62.61"/>
    <n v="4.7619047620000003"/>
    <n v="3.1305000000000001"/>
    <x v="7"/>
    <x v="0"/>
    <d v="2019-03-20T13:53:00"/>
    <n v="2019"/>
    <x v="1"/>
    <x v="7"/>
    <x v="5"/>
    <n v="13"/>
    <x v="0"/>
  </r>
  <r>
    <s v="Myanmar"/>
    <x v="2"/>
    <n v="21.974730000000001"/>
    <n v="96.083590000000001"/>
    <x v="1"/>
    <x v="1"/>
    <x v="3"/>
    <n v="67.27"/>
    <x v="1"/>
    <n v="16.817499999999999"/>
    <n v="353.16750000000002"/>
    <x v="1"/>
    <n v="336.35"/>
    <n v="4.7619047620000003"/>
    <n v="16.817499999999999"/>
    <x v="16"/>
    <x v="1"/>
    <d v="2019-02-27T17:27:00"/>
    <n v="2019"/>
    <x v="2"/>
    <x v="3"/>
    <x v="5"/>
    <n v="17"/>
    <x v="0"/>
  </r>
  <r>
    <s v="Myanmar"/>
    <x v="0"/>
    <n v="16.80528"/>
    <n v="96.156109999999998"/>
    <x v="0"/>
    <x v="0"/>
    <x v="2"/>
    <n v="90.65"/>
    <x v="4"/>
    <n v="45.325000000000003"/>
    <n v="951.82500000000005"/>
    <x v="0"/>
    <n v="906.5"/>
    <n v="4.7619047620000003"/>
    <n v="45.325000000000003"/>
    <x v="48"/>
    <x v="1"/>
    <d v="2019-03-08T10:53:00"/>
    <n v="2019"/>
    <x v="1"/>
    <x v="1"/>
    <x v="1"/>
    <n v="10"/>
    <x v="1"/>
  </r>
  <r>
    <s v="Myanmar"/>
    <x v="2"/>
    <n v="21.974730000000001"/>
    <n v="96.083590000000001"/>
    <x v="1"/>
    <x v="1"/>
    <x v="5"/>
    <n v="69.08"/>
    <x v="5"/>
    <n v="6.9080000000000004"/>
    <n v="145.06800000000001"/>
    <x v="2"/>
    <n v="138.16"/>
    <n v="4.7619047620000003"/>
    <n v="6.9080000000000004"/>
    <x v="16"/>
    <x v="1"/>
    <d v="2019-01-31T19:48:00"/>
    <n v="2019"/>
    <x v="0"/>
    <x v="30"/>
    <x v="4"/>
    <n v="19"/>
    <x v="2"/>
  </r>
  <r>
    <s v="Myanmar"/>
    <x v="1"/>
    <n v="19.745000000000001"/>
    <n v="96.129720000000006"/>
    <x v="1"/>
    <x v="1"/>
    <x v="4"/>
    <n v="43.27"/>
    <x v="5"/>
    <n v="4.327"/>
    <n v="90.867000000000004"/>
    <x v="0"/>
    <n v="86.54"/>
    <n v="4.7619047620000003"/>
    <n v="4.327"/>
    <x v="14"/>
    <x v="2"/>
    <d v="2019-03-08T16:53:00"/>
    <n v="2019"/>
    <x v="1"/>
    <x v="1"/>
    <x v="1"/>
    <n v="16"/>
    <x v="0"/>
  </r>
  <r>
    <s v="Myanmar"/>
    <x v="0"/>
    <n v="16.80528"/>
    <n v="96.156109999999998"/>
    <x v="1"/>
    <x v="0"/>
    <x v="1"/>
    <n v="23.46"/>
    <x v="3"/>
    <n v="7.0380000000000003"/>
    <n v="147.798"/>
    <x v="0"/>
    <n v="140.76"/>
    <n v="4.7619047620000003"/>
    <n v="7.0380000000000003"/>
    <x v="41"/>
    <x v="1"/>
    <d v="2019-01-13T19:14:00"/>
    <n v="2019"/>
    <x v="0"/>
    <x v="26"/>
    <x v="2"/>
    <n v="19"/>
    <x v="2"/>
  </r>
  <r>
    <s v="Myanmar"/>
    <x v="2"/>
    <n v="21.974730000000001"/>
    <n v="96.083590000000001"/>
    <x v="1"/>
    <x v="1"/>
    <x v="5"/>
    <n v="95.54"/>
    <x v="0"/>
    <n v="33.439"/>
    <n v="702.21900000000005"/>
    <x v="2"/>
    <n v="668.78"/>
    <n v="4.7619047620000003"/>
    <n v="33.439"/>
    <x v="1"/>
    <x v="0"/>
    <d v="2019-03-09T14:36:00"/>
    <n v="2019"/>
    <x v="1"/>
    <x v="9"/>
    <x v="0"/>
    <n v="14"/>
    <x v="0"/>
  </r>
  <r>
    <s v="Myanmar"/>
    <x v="2"/>
    <n v="21.974730000000001"/>
    <n v="96.083590000000001"/>
    <x v="1"/>
    <x v="0"/>
    <x v="5"/>
    <n v="47.44"/>
    <x v="8"/>
    <n v="2.3719999999999999"/>
    <n v="49.811999999999998"/>
    <x v="2"/>
    <n v="47.44"/>
    <n v="4.7619047620000003"/>
    <n v="2.3719999999999999"/>
    <x v="11"/>
    <x v="1"/>
    <d v="2019-02-22T18:19:00"/>
    <n v="2019"/>
    <x v="2"/>
    <x v="19"/>
    <x v="1"/>
    <n v="18"/>
    <x v="2"/>
  </r>
  <r>
    <s v="Myanmar"/>
    <x v="1"/>
    <n v="19.745000000000001"/>
    <n v="96.129720000000006"/>
    <x v="1"/>
    <x v="1"/>
    <x v="3"/>
    <n v="99.24"/>
    <x v="9"/>
    <n v="44.658000000000001"/>
    <n v="937.81799999999998"/>
    <x v="0"/>
    <n v="893.16"/>
    <n v="4.7619047620000003"/>
    <n v="44.658000000000001"/>
    <x v="54"/>
    <x v="0"/>
    <d v="2019-03-19T19:09:00"/>
    <n v="2019"/>
    <x v="1"/>
    <x v="24"/>
    <x v="6"/>
    <n v="19"/>
    <x v="2"/>
  </r>
  <r>
    <s v="Myanmar"/>
    <x v="1"/>
    <n v="19.745000000000001"/>
    <n v="96.129720000000006"/>
    <x v="0"/>
    <x v="1"/>
    <x v="3"/>
    <n v="82.93"/>
    <x v="7"/>
    <n v="16.585999999999999"/>
    <n v="348.30599999999998"/>
    <x v="0"/>
    <n v="331.72"/>
    <n v="4.7619047620000003"/>
    <n v="16.585999999999999"/>
    <x v="1"/>
    <x v="0"/>
    <d v="2019-01-20T16:51:00"/>
    <n v="2019"/>
    <x v="0"/>
    <x v="7"/>
    <x v="2"/>
    <n v="16"/>
    <x v="0"/>
  </r>
  <r>
    <s v="Myanmar"/>
    <x v="0"/>
    <n v="16.80528"/>
    <n v="96.156109999999998"/>
    <x v="1"/>
    <x v="1"/>
    <x v="2"/>
    <n v="33.99"/>
    <x v="3"/>
    <n v="10.196999999999999"/>
    <n v="214.137"/>
    <x v="2"/>
    <n v="203.94"/>
    <n v="4.7619047620000003"/>
    <n v="10.196999999999999"/>
    <x v="25"/>
    <x v="1"/>
    <d v="2019-03-08T15:37:00"/>
    <n v="2019"/>
    <x v="1"/>
    <x v="1"/>
    <x v="1"/>
    <n v="15"/>
    <x v="0"/>
  </r>
  <r>
    <s v="Myanmar"/>
    <x v="1"/>
    <n v="19.745000000000001"/>
    <n v="96.129720000000006"/>
    <x v="0"/>
    <x v="1"/>
    <x v="4"/>
    <n v="17.04"/>
    <x v="7"/>
    <n v="3.4079999999999999"/>
    <n v="71.567999999999998"/>
    <x v="0"/>
    <n v="68.16"/>
    <n v="4.7619047620000003"/>
    <n v="3.4079999999999999"/>
    <x v="27"/>
    <x v="1"/>
    <d v="2019-03-08T20:15:00"/>
    <n v="2019"/>
    <x v="1"/>
    <x v="1"/>
    <x v="1"/>
    <n v="20"/>
    <x v="2"/>
  </r>
  <r>
    <s v="Myanmar"/>
    <x v="1"/>
    <n v="19.745000000000001"/>
    <n v="96.129720000000006"/>
    <x v="1"/>
    <x v="0"/>
    <x v="1"/>
    <n v="40.86"/>
    <x v="2"/>
    <n v="16.344000000000001"/>
    <n v="343.22399999999999"/>
    <x v="2"/>
    <n v="326.88"/>
    <n v="4.7619047620000003"/>
    <n v="16.344000000000001"/>
    <x v="35"/>
    <x v="1"/>
    <d v="2019-02-07T14:38:00"/>
    <n v="2019"/>
    <x v="2"/>
    <x v="11"/>
    <x v="4"/>
    <n v="14"/>
    <x v="0"/>
  </r>
  <r>
    <s v="Myanmar"/>
    <x v="1"/>
    <n v="19.745000000000001"/>
    <n v="96.129720000000006"/>
    <x v="0"/>
    <x v="1"/>
    <x v="4"/>
    <n v="17.440000000000001"/>
    <x v="1"/>
    <n v="4.3600000000000003"/>
    <n v="91.56"/>
    <x v="1"/>
    <n v="87.2"/>
    <n v="4.7619047620000003"/>
    <n v="4.3600000000000003"/>
    <x v="34"/>
    <x v="0"/>
    <d v="2019-01-15T19:25:00"/>
    <n v="2019"/>
    <x v="0"/>
    <x v="13"/>
    <x v="6"/>
    <n v="19"/>
    <x v="2"/>
  </r>
  <r>
    <s v="Myanmar"/>
    <x v="2"/>
    <n v="21.974730000000001"/>
    <n v="96.083590000000001"/>
    <x v="0"/>
    <x v="0"/>
    <x v="3"/>
    <n v="88.43"/>
    <x v="2"/>
    <n v="35.372"/>
    <n v="742.81200000000001"/>
    <x v="2"/>
    <n v="707.44"/>
    <n v="4.7619047620000003"/>
    <n v="35.372"/>
    <x v="42"/>
    <x v="2"/>
    <d v="2019-03-22T19:35:00"/>
    <n v="2019"/>
    <x v="1"/>
    <x v="19"/>
    <x v="1"/>
    <n v="19"/>
    <x v="2"/>
  </r>
  <r>
    <s v="Myanmar"/>
    <x v="0"/>
    <n v="16.80528"/>
    <n v="96.156109999999998"/>
    <x v="0"/>
    <x v="0"/>
    <x v="2"/>
    <n v="89.21"/>
    <x v="9"/>
    <n v="40.144500000000001"/>
    <n v="843.03449999999998"/>
    <x v="2"/>
    <n v="802.89"/>
    <n v="4.7619047620000003"/>
    <n v="40.144500000000001"/>
    <x v="35"/>
    <x v="1"/>
    <d v="2019-01-15T15:42:00"/>
    <n v="2019"/>
    <x v="0"/>
    <x v="13"/>
    <x v="6"/>
    <n v="15"/>
    <x v="0"/>
  </r>
  <r>
    <s v="Myanmar"/>
    <x v="1"/>
    <n v="19.745000000000001"/>
    <n v="96.129720000000006"/>
    <x v="1"/>
    <x v="1"/>
    <x v="5"/>
    <n v="12.78"/>
    <x v="8"/>
    <n v="0.63900000000000001"/>
    <n v="13.419"/>
    <x v="0"/>
    <n v="12.78"/>
    <n v="4.7619047620000003"/>
    <n v="0.63900000000000001"/>
    <x v="33"/>
    <x v="0"/>
    <d v="2019-01-08T14:11:00"/>
    <n v="2019"/>
    <x v="0"/>
    <x v="1"/>
    <x v="6"/>
    <n v="14"/>
    <x v="0"/>
  </r>
  <r>
    <s v="Myanmar"/>
    <x v="0"/>
    <n v="16.80528"/>
    <n v="96.156109999999998"/>
    <x v="1"/>
    <x v="0"/>
    <x v="3"/>
    <n v="19.100000000000001"/>
    <x v="0"/>
    <n v="6.6849999999999996"/>
    <n v="140.38499999999999"/>
    <x v="1"/>
    <n v="133.69999999999999"/>
    <n v="4.7619047620000003"/>
    <n v="6.6849999999999996"/>
    <x v="58"/>
    <x v="0"/>
    <d v="2019-01-15T10:43:00"/>
    <n v="2019"/>
    <x v="0"/>
    <x v="13"/>
    <x v="6"/>
    <n v="10"/>
    <x v="1"/>
  </r>
  <r>
    <s v="Myanmar"/>
    <x v="2"/>
    <n v="21.974730000000001"/>
    <n v="96.083590000000001"/>
    <x v="0"/>
    <x v="0"/>
    <x v="0"/>
    <n v="19.149999999999999"/>
    <x v="8"/>
    <n v="0.95750000000000002"/>
    <n v="20.107500000000002"/>
    <x v="2"/>
    <n v="19.149999999999999"/>
    <n v="4.7619047620000003"/>
    <n v="0.95750000000000002"/>
    <x v="33"/>
    <x v="0"/>
    <d v="2019-01-28T17:58:00"/>
    <n v="2019"/>
    <x v="0"/>
    <x v="20"/>
    <x v="3"/>
    <n v="17"/>
    <x v="0"/>
  </r>
  <r>
    <s v="Myanmar"/>
    <x v="1"/>
    <n v="19.745000000000001"/>
    <n v="96.129720000000006"/>
    <x v="0"/>
    <x v="1"/>
    <x v="4"/>
    <n v="27.66"/>
    <x v="4"/>
    <n v="13.83"/>
    <n v="290.43"/>
    <x v="2"/>
    <n v="276.60000000000002"/>
    <n v="4.7619047620000003"/>
    <n v="13.83"/>
    <x v="60"/>
    <x v="0"/>
    <d v="2019-02-14T11:26:00"/>
    <n v="2019"/>
    <x v="2"/>
    <x v="25"/>
    <x v="4"/>
    <n v="11"/>
    <x v="1"/>
  </r>
  <r>
    <s v="Myanmar"/>
    <x v="1"/>
    <n v="19.745000000000001"/>
    <n v="96.129720000000006"/>
    <x v="1"/>
    <x v="1"/>
    <x v="5"/>
    <n v="45.74"/>
    <x v="6"/>
    <n v="6.8609999999999998"/>
    <n v="144.08099999999999"/>
    <x v="2"/>
    <n v="137.22"/>
    <n v="4.7619047620000003"/>
    <n v="6.8609999999999998"/>
    <x v="35"/>
    <x v="1"/>
    <d v="2019-03-10T17:38:00"/>
    <n v="2019"/>
    <x v="1"/>
    <x v="6"/>
    <x v="2"/>
    <n v="17"/>
    <x v="0"/>
  </r>
  <r>
    <s v="Myanmar"/>
    <x v="2"/>
    <n v="21.974730000000001"/>
    <n v="96.083590000000001"/>
    <x v="0"/>
    <x v="0"/>
    <x v="0"/>
    <n v="27.07"/>
    <x v="8"/>
    <n v="1.3534999999999999"/>
    <n v="28.423500000000001"/>
    <x v="2"/>
    <n v="27.07"/>
    <n v="4.7619047620000003"/>
    <n v="1.3534999999999999"/>
    <x v="4"/>
    <x v="2"/>
    <d v="2019-01-12T20:07:00"/>
    <n v="2019"/>
    <x v="0"/>
    <x v="10"/>
    <x v="0"/>
    <n v="20"/>
    <x v="2"/>
  </r>
  <r>
    <s v="Myanmar"/>
    <x v="2"/>
    <n v="21.974730000000001"/>
    <n v="96.083590000000001"/>
    <x v="0"/>
    <x v="0"/>
    <x v="3"/>
    <n v="39.119999999999997"/>
    <x v="8"/>
    <n v="1.956"/>
    <n v="41.076000000000001"/>
    <x v="2"/>
    <n v="39.119999999999997"/>
    <n v="4.7619047620000003"/>
    <n v="1.956"/>
    <x v="1"/>
    <x v="0"/>
    <d v="2019-03-26T11:02:00"/>
    <n v="2019"/>
    <x v="1"/>
    <x v="27"/>
    <x v="6"/>
    <n v="11"/>
    <x v="1"/>
  </r>
  <r>
    <s v="Myanmar"/>
    <x v="2"/>
    <n v="21.974730000000001"/>
    <n v="96.083590000000001"/>
    <x v="1"/>
    <x v="0"/>
    <x v="1"/>
    <n v="74.709999999999994"/>
    <x v="3"/>
    <n v="22.413"/>
    <n v="470.673"/>
    <x v="1"/>
    <n v="448.26"/>
    <n v="4.7619047620000003"/>
    <n v="22.413"/>
    <x v="24"/>
    <x v="1"/>
    <d v="2019-01-01T19:07:00"/>
    <n v="2019"/>
    <x v="0"/>
    <x v="15"/>
    <x v="6"/>
    <n v="19"/>
    <x v="2"/>
  </r>
  <r>
    <s v="Myanmar"/>
    <x v="2"/>
    <n v="21.974730000000001"/>
    <n v="96.083590000000001"/>
    <x v="1"/>
    <x v="1"/>
    <x v="1"/>
    <n v="22.01"/>
    <x v="3"/>
    <n v="6.6029999999999998"/>
    <n v="138.66300000000001"/>
    <x v="1"/>
    <n v="132.06"/>
    <n v="4.7619047620000003"/>
    <n v="6.6029999999999998"/>
    <x v="29"/>
    <x v="1"/>
    <d v="2019-01-02T18:50:00"/>
    <n v="2019"/>
    <x v="0"/>
    <x v="18"/>
    <x v="5"/>
    <n v="18"/>
    <x v="2"/>
  </r>
  <r>
    <s v="Myanmar"/>
    <x v="0"/>
    <n v="16.80528"/>
    <n v="96.156109999999998"/>
    <x v="1"/>
    <x v="0"/>
    <x v="4"/>
    <n v="63.61"/>
    <x v="1"/>
    <n v="15.9025"/>
    <n v="333.95249999999999"/>
    <x v="0"/>
    <n v="318.05"/>
    <n v="4.7619047620000003"/>
    <n v="15.9025"/>
    <x v="19"/>
    <x v="2"/>
    <d v="2019-03-16T12:43:00"/>
    <n v="2019"/>
    <x v="1"/>
    <x v="23"/>
    <x v="0"/>
    <n v="12"/>
    <x v="0"/>
  </r>
  <r>
    <s v="Myanmar"/>
    <x v="0"/>
    <n v="16.80528"/>
    <n v="96.156109999999998"/>
    <x v="1"/>
    <x v="1"/>
    <x v="0"/>
    <n v="25"/>
    <x v="8"/>
    <n v="1.25"/>
    <n v="26.25"/>
    <x v="0"/>
    <n v="25"/>
    <n v="4.7619047620000003"/>
    <n v="1.25"/>
    <x v="46"/>
    <x v="2"/>
    <d v="2019-03-03T15:09:00"/>
    <n v="2019"/>
    <x v="1"/>
    <x v="2"/>
    <x v="2"/>
    <n v="15"/>
    <x v="0"/>
  </r>
  <r>
    <s v="Myanmar"/>
    <x v="0"/>
    <n v="16.80528"/>
    <n v="96.156109999999998"/>
    <x v="0"/>
    <x v="1"/>
    <x v="1"/>
    <n v="20.77"/>
    <x v="7"/>
    <n v="4.1539999999999999"/>
    <n v="87.233999999999995"/>
    <x v="1"/>
    <n v="83.08"/>
    <n v="4.7619047620000003"/>
    <n v="4.1539999999999999"/>
    <x v="28"/>
    <x v="2"/>
    <d v="2019-01-31T13:47:00"/>
    <n v="2019"/>
    <x v="0"/>
    <x v="30"/>
    <x v="4"/>
    <n v="13"/>
    <x v="0"/>
  </r>
  <r>
    <s v="Myanmar"/>
    <x v="2"/>
    <n v="21.974730000000001"/>
    <n v="96.083590000000001"/>
    <x v="0"/>
    <x v="0"/>
    <x v="5"/>
    <n v="29.56"/>
    <x v="1"/>
    <n v="7.39"/>
    <n v="155.19"/>
    <x v="1"/>
    <n v="147.80000000000001"/>
    <n v="4.7619047620000003"/>
    <n v="7.39"/>
    <x v="16"/>
    <x v="1"/>
    <d v="2019-02-13T16:59:00"/>
    <n v="2019"/>
    <x v="2"/>
    <x v="26"/>
    <x v="5"/>
    <n v="16"/>
    <x v="0"/>
  </r>
  <r>
    <s v="Myanmar"/>
    <x v="2"/>
    <n v="21.974730000000001"/>
    <n v="96.083590000000001"/>
    <x v="0"/>
    <x v="0"/>
    <x v="4"/>
    <n v="77.400000000000006"/>
    <x v="9"/>
    <n v="34.83"/>
    <n v="731.43"/>
    <x v="2"/>
    <n v="696.6"/>
    <n v="4.7619047620000003"/>
    <n v="34.83"/>
    <x v="10"/>
    <x v="2"/>
    <d v="2019-02-15T14:15:00"/>
    <n v="2019"/>
    <x v="2"/>
    <x v="13"/>
    <x v="1"/>
    <n v="14"/>
    <x v="0"/>
  </r>
  <r>
    <s v="Myanmar"/>
    <x v="2"/>
    <n v="21.974730000000001"/>
    <n v="96.083590000000001"/>
    <x v="1"/>
    <x v="1"/>
    <x v="1"/>
    <n v="79.39"/>
    <x v="4"/>
    <n v="39.695"/>
    <n v="833.59500000000003"/>
    <x v="1"/>
    <n v="793.9"/>
    <n v="4.7619047620000003"/>
    <n v="39.695"/>
    <x v="56"/>
    <x v="1"/>
    <d v="2019-02-07T20:24:00"/>
    <n v="2019"/>
    <x v="2"/>
    <x v="11"/>
    <x v="4"/>
    <n v="20"/>
    <x v="2"/>
  </r>
  <r>
    <s v="Myanmar"/>
    <x v="1"/>
    <n v="19.745000000000001"/>
    <n v="96.129720000000006"/>
    <x v="0"/>
    <x v="0"/>
    <x v="1"/>
    <n v="46.57"/>
    <x v="4"/>
    <n v="23.285"/>
    <n v="488.98500000000001"/>
    <x v="1"/>
    <n v="465.7"/>
    <n v="4.7619047620000003"/>
    <n v="23.285"/>
    <x v="29"/>
    <x v="1"/>
    <d v="2019-01-27T13:58:00"/>
    <n v="2019"/>
    <x v="0"/>
    <x v="3"/>
    <x v="2"/>
    <n v="13"/>
    <x v="0"/>
  </r>
  <r>
    <s v="Myanmar"/>
    <x v="1"/>
    <n v="19.745000000000001"/>
    <n v="96.129720000000006"/>
    <x v="1"/>
    <x v="1"/>
    <x v="4"/>
    <n v="35.89"/>
    <x v="8"/>
    <n v="1.7945"/>
    <n v="37.6845"/>
    <x v="2"/>
    <n v="35.89"/>
    <n v="4.7619047620000003"/>
    <n v="1.7945"/>
    <x v="30"/>
    <x v="1"/>
    <d v="2019-02-23T16:52:00"/>
    <n v="2019"/>
    <x v="2"/>
    <x v="21"/>
    <x v="0"/>
    <n v="16"/>
    <x v="0"/>
  </r>
  <r>
    <s v="Myanmar"/>
    <x v="1"/>
    <n v="19.745000000000001"/>
    <n v="96.129720000000006"/>
    <x v="1"/>
    <x v="1"/>
    <x v="4"/>
    <n v="40.520000000000003"/>
    <x v="1"/>
    <n v="10.130000000000001"/>
    <n v="212.73"/>
    <x v="1"/>
    <n v="202.6"/>
    <n v="4.7619047620000003"/>
    <n v="10.130000000000001"/>
    <x v="10"/>
    <x v="2"/>
    <d v="2019-02-03T15:19:00"/>
    <n v="2019"/>
    <x v="2"/>
    <x v="2"/>
    <x v="2"/>
    <n v="15"/>
    <x v="0"/>
  </r>
  <r>
    <s v="Myanmar"/>
    <x v="2"/>
    <n v="21.974730000000001"/>
    <n v="96.083590000000001"/>
    <x v="0"/>
    <x v="0"/>
    <x v="4"/>
    <n v="73.05"/>
    <x v="4"/>
    <n v="36.524999999999999"/>
    <n v="767.02499999999998"/>
    <x v="2"/>
    <n v="730.5"/>
    <n v="4.7619047620000003"/>
    <n v="36.524999999999999"/>
    <x v="44"/>
    <x v="0"/>
    <d v="2019-03-03T12:25:00"/>
    <n v="2019"/>
    <x v="1"/>
    <x v="2"/>
    <x v="2"/>
    <n v="12"/>
    <x v="0"/>
  </r>
  <r>
    <s v="Myanmar"/>
    <x v="1"/>
    <n v="19.745000000000001"/>
    <n v="96.129720000000006"/>
    <x v="1"/>
    <x v="0"/>
    <x v="3"/>
    <n v="73.95"/>
    <x v="7"/>
    <n v="14.79"/>
    <n v="310.58999999999997"/>
    <x v="1"/>
    <n v="295.8"/>
    <n v="4.7619047620000003"/>
    <n v="14.79"/>
    <x v="36"/>
    <x v="1"/>
    <d v="2019-02-03T10:02:00"/>
    <n v="2019"/>
    <x v="2"/>
    <x v="2"/>
    <x v="2"/>
    <n v="10"/>
    <x v="1"/>
  </r>
  <r>
    <s v="Myanmar"/>
    <x v="1"/>
    <n v="19.745000000000001"/>
    <n v="96.129720000000006"/>
    <x v="0"/>
    <x v="0"/>
    <x v="4"/>
    <n v="22.62"/>
    <x v="8"/>
    <n v="1.131"/>
    <n v="23.751000000000001"/>
    <x v="1"/>
    <n v="22.62"/>
    <n v="4.7619047620000003"/>
    <n v="1.131"/>
    <x v="41"/>
    <x v="1"/>
    <d v="2019-03-17T18:58:00"/>
    <n v="2019"/>
    <x v="1"/>
    <x v="17"/>
    <x v="2"/>
    <n v="18"/>
    <x v="2"/>
  </r>
  <r>
    <s v="Myanmar"/>
    <x v="0"/>
    <n v="16.80528"/>
    <n v="96.156109999999998"/>
    <x v="0"/>
    <x v="1"/>
    <x v="4"/>
    <n v="51.34"/>
    <x v="1"/>
    <n v="12.835000000000001"/>
    <n v="269.53500000000003"/>
    <x v="2"/>
    <n v="256.7"/>
    <n v="4.7619047620000003"/>
    <n v="12.835000000000001"/>
    <x v="0"/>
    <x v="0"/>
    <d v="2019-03-28T15:31:00"/>
    <n v="2019"/>
    <x v="1"/>
    <x v="20"/>
    <x v="4"/>
    <n v="15"/>
    <x v="0"/>
  </r>
  <r>
    <s v="Myanmar"/>
    <x v="1"/>
    <n v="19.745000000000001"/>
    <n v="96.129720000000006"/>
    <x v="0"/>
    <x v="0"/>
    <x v="3"/>
    <n v="54.55"/>
    <x v="4"/>
    <n v="27.274999999999999"/>
    <n v="572.77499999999998"/>
    <x v="2"/>
    <n v="545.5"/>
    <n v="4.7619047620000003"/>
    <n v="27.274999999999999"/>
    <x v="12"/>
    <x v="1"/>
    <d v="2019-03-02T11:22:00"/>
    <n v="2019"/>
    <x v="1"/>
    <x v="18"/>
    <x v="0"/>
    <n v="11"/>
    <x v="1"/>
  </r>
  <r>
    <s v="Myanmar"/>
    <x v="1"/>
    <n v="19.745000000000001"/>
    <n v="96.129720000000006"/>
    <x v="0"/>
    <x v="0"/>
    <x v="0"/>
    <n v="37.15"/>
    <x v="0"/>
    <n v="13.0025"/>
    <n v="273.05250000000001"/>
    <x v="2"/>
    <n v="260.05"/>
    <n v="4.7619047620000003"/>
    <n v="13.0025"/>
    <x v="25"/>
    <x v="1"/>
    <d v="2019-02-08T13:12:00"/>
    <n v="2019"/>
    <x v="2"/>
    <x v="1"/>
    <x v="1"/>
    <n v="13"/>
    <x v="0"/>
  </r>
  <r>
    <s v="Myanmar"/>
    <x v="2"/>
    <n v="21.974730000000001"/>
    <n v="96.083590000000001"/>
    <x v="1"/>
    <x v="1"/>
    <x v="3"/>
    <n v="37.020000000000003"/>
    <x v="3"/>
    <n v="11.106"/>
    <n v="233.226"/>
    <x v="1"/>
    <n v="222.12"/>
    <n v="4.7619047620000003"/>
    <n v="11.106"/>
    <x v="10"/>
    <x v="2"/>
    <d v="2019-03-22T18:33:00"/>
    <n v="2019"/>
    <x v="1"/>
    <x v="19"/>
    <x v="1"/>
    <n v="18"/>
    <x v="2"/>
  </r>
  <r>
    <s v="Myanmar"/>
    <x v="1"/>
    <n v="19.745000000000001"/>
    <n v="96.129720000000006"/>
    <x v="1"/>
    <x v="1"/>
    <x v="4"/>
    <n v="21.58"/>
    <x v="8"/>
    <n v="1.079"/>
    <n v="22.658999999999999"/>
    <x v="0"/>
    <n v="21.58"/>
    <n v="4.7619047620000003"/>
    <n v="1.079"/>
    <x v="8"/>
    <x v="1"/>
    <d v="2019-02-09T10:02:00"/>
    <n v="2019"/>
    <x v="2"/>
    <x v="9"/>
    <x v="0"/>
    <n v="10"/>
    <x v="1"/>
  </r>
  <r>
    <s v="Myanmar"/>
    <x v="1"/>
    <n v="19.745000000000001"/>
    <n v="96.129720000000006"/>
    <x v="0"/>
    <x v="0"/>
    <x v="1"/>
    <n v="98.84"/>
    <x v="8"/>
    <n v="4.9420000000000002"/>
    <n v="103.782"/>
    <x v="1"/>
    <n v="98.84"/>
    <n v="4.7619047620000003"/>
    <n v="4.9420000000000002"/>
    <x v="3"/>
    <x v="0"/>
    <d v="2019-02-15T11:21:00"/>
    <n v="2019"/>
    <x v="2"/>
    <x v="13"/>
    <x v="1"/>
    <n v="11"/>
    <x v="1"/>
  </r>
  <r>
    <s v="Myanmar"/>
    <x v="1"/>
    <n v="19.745000000000001"/>
    <n v="96.129720000000006"/>
    <x v="0"/>
    <x v="0"/>
    <x v="2"/>
    <n v="83.77"/>
    <x v="3"/>
    <n v="25.131"/>
    <n v="527.75099999999998"/>
    <x v="0"/>
    <n v="502.62"/>
    <n v="4.7619047620000003"/>
    <n v="25.131"/>
    <x v="38"/>
    <x v="2"/>
    <d v="2019-01-23T12:10:00"/>
    <n v="2019"/>
    <x v="0"/>
    <x v="21"/>
    <x v="5"/>
    <n v="12"/>
    <x v="0"/>
  </r>
  <r>
    <s v="Myanmar"/>
    <x v="0"/>
    <n v="16.80528"/>
    <n v="96.156109999999998"/>
    <x v="0"/>
    <x v="0"/>
    <x v="3"/>
    <n v="40.049999999999997"/>
    <x v="7"/>
    <n v="8.01"/>
    <n v="168.21"/>
    <x v="1"/>
    <n v="160.19999999999999"/>
    <n v="4.7619047620000003"/>
    <n v="8.01"/>
    <x v="58"/>
    <x v="0"/>
    <d v="2019-01-25T11:40:00"/>
    <n v="2019"/>
    <x v="0"/>
    <x v="4"/>
    <x v="1"/>
    <n v="11"/>
    <x v="1"/>
  </r>
  <r>
    <s v="Myanmar"/>
    <x v="0"/>
    <n v="16.80528"/>
    <n v="96.156109999999998"/>
    <x v="0"/>
    <x v="1"/>
    <x v="5"/>
    <n v="43.13"/>
    <x v="4"/>
    <n v="21.565000000000001"/>
    <n v="452.86500000000001"/>
    <x v="2"/>
    <n v="431.3"/>
    <n v="4.7619047620000003"/>
    <n v="21.565000000000001"/>
    <x v="46"/>
    <x v="2"/>
    <d v="2019-02-02T18:31:00"/>
    <n v="2019"/>
    <x v="2"/>
    <x v="18"/>
    <x v="0"/>
    <n v="18"/>
    <x v="2"/>
  </r>
  <r>
    <s v="Myanmar"/>
    <x v="2"/>
    <n v="21.974730000000001"/>
    <n v="96.083590000000001"/>
    <x v="0"/>
    <x v="1"/>
    <x v="0"/>
    <n v="72.569999999999993"/>
    <x v="2"/>
    <n v="29.027999999999999"/>
    <n v="609.58799999999997"/>
    <x v="1"/>
    <n v="580.55999999999995"/>
    <n v="4.7619047620000003"/>
    <n v="29.027999999999999"/>
    <x v="15"/>
    <x v="2"/>
    <d v="2019-03-30T17:58:00"/>
    <n v="2019"/>
    <x v="1"/>
    <x v="29"/>
    <x v="0"/>
    <n v="17"/>
    <x v="0"/>
  </r>
  <r>
    <s v="Myanmar"/>
    <x v="0"/>
    <n v="16.80528"/>
    <n v="96.156109999999998"/>
    <x v="0"/>
    <x v="0"/>
    <x v="1"/>
    <n v="64.44"/>
    <x v="1"/>
    <n v="16.11"/>
    <n v="338.31"/>
    <x v="1"/>
    <n v="322.2"/>
    <n v="4.7619047620000003"/>
    <n v="16.11"/>
    <x v="37"/>
    <x v="1"/>
    <d v="2019-03-30T17:04:00"/>
    <n v="2019"/>
    <x v="1"/>
    <x v="29"/>
    <x v="0"/>
    <n v="17"/>
    <x v="0"/>
  </r>
  <r>
    <s v="Myanmar"/>
    <x v="0"/>
    <n v="16.80528"/>
    <n v="96.156109999999998"/>
    <x v="1"/>
    <x v="1"/>
    <x v="0"/>
    <n v="65.180000000000007"/>
    <x v="6"/>
    <n v="9.7769999999999992"/>
    <n v="205.31700000000001"/>
    <x v="2"/>
    <n v="195.54"/>
    <n v="4.7619047620000003"/>
    <n v="9.7769999999999992"/>
    <x v="31"/>
    <x v="1"/>
    <d v="2019-02-25T20:35:00"/>
    <n v="2019"/>
    <x v="2"/>
    <x v="4"/>
    <x v="3"/>
    <n v="20"/>
    <x v="2"/>
  </r>
  <r>
    <s v="Myanmar"/>
    <x v="0"/>
    <n v="16.80528"/>
    <n v="96.156109999999998"/>
    <x v="1"/>
    <x v="0"/>
    <x v="3"/>
    <n v="33.26"/>
    <x v="1"/>
    <n v="8.3149999999999995"/>
    <n v="174.61500000000001"/>
    <x v="2"/>
    <n v="166.3"/>
    <n v="4.7619047620000003"/>
    <n v="8.3149999999999995"/>
    <x v="50"/>
    <x v="2"/>
    <d v="2019-03-18T16:10:00"/>
    <n v="2019"/>
    <x v="1"/>
    <x v="28"/>
    <x v="3"/>
    <n v="16"/>
    <x v="0"/>
  </r>
  <r>
    <s v="Myanmar"/>
    <x v="1"/>
    <n v="19.745000000000001"/>
    <n v="96.129720000000006"/>
    <x v="1"/>
    <x v="1"/>
    <x v="1"/>
    <n v="84.07"/>
    <x v="7"/>
    <n v="16.814"/>
    <n v="353.09399999999999"/>
    <x v="0"/>
    <n v="336.28"/>
    <n v="4.7619047620000003"/>
    <n v="16.814"/>
    <x v="18"/>
    <x v="2"/>
    <d v="2019-03-07T16:54:00"/>
    <n v="2019"/>
    <x v="1"/>
    <x v="11"/>
    <x v="4"/>
    <n v="16"/>
    <x v="0"/>
  </r>
  <r>
    <s v="Myanmar"/>
    <x v="2"/>
    <n v="21.974730000000001"/>
    <n v="96.083590000000001"/>
    <x v="1"/>
    <x v="1"/>
    <x v="3"/>
    <n v="34.369999999999997"/>
    <x v="4"/>
    <n v="17.184999999999999"/>
    <n v="360.88499999999999"/>
    <x v="0"/>
    <n v="343.7"/>
    <n v="4.7619047620000003"/>
    <n v="17.184999999999999"/>
    <x v="24"/>
    <x v="1"/>
    <d v="2019-03-16T10:11:00"/>
    <n v="2019"/>
    <x v="1"/>
    <x v="23"/>
    <x v="0"/>
    <n v="10"/>
    <x v="1"/>
  </r>
  <r>
    <s v="Myanmar"/>
    <x v="0"/>
    <n v="16.80528"/>
    <n v="96.156109999999998"/>
    <x v="1"/>
    <x v="1"/>
    <x v="1"/>
    <n v="38.6"/>
    <x v="8"/>
    <n v="1.93"/>
    <n v="40.53"/>
    <x v="0"/>
    <n v="38.6"/>
    <n v="4.7619047620000003"/>
    <n v="1.93"/>
    <x v="24"/>
    <x v="1"/>
    <d v="2019-01-29T11:26:00"/>
    <n v="2019"/>
    <x v="0"/>
    <x v="12"/>
    <x v="6"/>
    <n v="11"/>
    <x v="1"/>
  </r>
  <r>
    <s v="Myanmar"/>
    <x v="1"/>
    <n v="19.745000000000001"/>
    <n v="96.129720000000006"/>
    <x v="1"/>
    <x v="1"/>
    <x v="4"/>
    <n v="65.97"/>
    <x v="2"/>
    <n v="26.388000000000002"/>
    <n v="554.14800000000002"/>
    <x v="1"/>
    <n v="527.76"/>
    <n v="4.7619047620000003"/>
    <n v="26.388000000000002"/>
    <x v="3"/>
    <x v="0"/>
    <d v="2019-02-02T20:29:00"/>
    <n v="2019"/>
    <x v="2"/>
    <x v="18"/>
    <x v="0"/>
    <n v="20"/>
    <x v="2"/>
  </r>
  <r>
    <s v="Myanmar"/>
    <x v="1"/>
    <n v="19.745000000000001"/>
    <n v="96.129720000000006"/>
    <x v="1"/>
    <x v="0"/>
    <x v="1"/>
    <n v="32.799999999999997"/>
    <x v="4"/>
    <n v="16.399999999999999"/>
    <n v="344.4"/>
    <x v="1"/>
    <n v="328"/>
    <n v="4.7619047620000003"/>
    <n v="16.399999999999999"/>
    <x v="56"/>
    <x v="1"/>
    <d v="2019-02-15T12:12:00"/>
    <n v="2019"/>
    <x v="2"/>
    <x v="13"/>
    <x v="1"/>
    <n v="12"/>
    <x v="0"/>
  </r>
  <r>
    <s v="Myanmar"/>
    <x v="0"/>
    <n v="16.80528"/>
    <n v="96.156109999999998"/>
    <x v="1"/>
    <x v="1"/>
    <x v="3"/>
    <n v="37.14"/>
    <x v="1"/>
    <n v="9.2850000000000001"/>
    <n v="194.98500000000001"/>
    <x v="0"/>
    <n v="185.7"/>
    <n v="4.7619047620000003"/>
    <n v="9.2850000000000001"/>
    <x v="59"/>
    <x v="2"/>
    <d v="2019-01-08T13:05:00"/>
    <n v="2019"/>
    <x v="0"/>
    <x v="1"/>
    <x v="6"/>
    <n v="13"/>
    <x v="0"/>
  </r>
  <r>
    <s v="Myanmar"/>
    <x v="2"/>
    <n v="21.974730000000001"/>
    <n v="96.083590000000001"/>
    <x v="0"/>
    <x v="1"/>
    <x v="2"/>
    <n v="60.38"/>
    <x v="4"/>
    <n v="30.19"/>
    <n v="633.99"/>
    <x v="1"/>
    <n v="603.79999999999995"/>
    <n v="4.7619047620000003"/>
    <n v="30.19"/>
    <x v="22"/>
    <x v="1"/>
    <d v="2019-02-12T16:19:00"/>
    <n v="2019"/>
    <x v="2"/>
    <x v="10"/>
    <x v="6"/>
    <n v="16"/>
    <x v="0"/>
  </r>
  <r>
    <s v="Myanmar"/>
    <x v="1"/>
    <n v="19.745000000000001"/>
    <n v="96.129720000000006"/>
    <x v="0"/>
    <x v="0"/>
    <x v="3"/>
    <n v="36.979999999999997"/>
    <x v="4"/>
    <n v="18.489999999999998"/>
    <n v="388.29"/>
    <x v="2"/>
    <n v="369.8"/>
    <n v="4.7619047620000003"/>
    <n v="18.489999999999998"/>
    <x v="27"/>
    <x v="1"/>
    <d v="2019-01-01T19:48:00"/>
    <n v="2019"/>
    <x v="0"/>
    <x v="15"/>
    <x v="6"/>
    <n v="19"/>
    <x v="2"/>
  </r>
  <r>
    <s v="Myanmar"/>
    <x v="2"/>
    <n v="21.974730000000001"/>
    <n v="96.083590000000001"/>
    <x v="0"/>
    <x v="0"/>
    <x v="3"/>
    <n v="49.49"/>
    <x v="7"/>
    <n v="9.8979999999999997"/>
    <n v="207.858"/>
    <x v="0"/>
    <n v="197.96"/>
    <n v="4.7619047620000003"/>
    <n v="9.8979999999999997"/>
    <x v="37"/>
    <x v="1"/>
    <d v="2019-03-21T15:25:00"/>
    <n v="2019"/>
    <x v="1"/>
    <x v="16"/>
    <x v="4"/>
    <n v="15"/>
    <x v="0"/>
  </r>
  <r>
    <s v="Myanmar"/>
    <x v="2"/>
    <n v="21.974730000000001"/>
    <n v="96.083590000000001"/>
    <x v="1"/>
    <x v="0"/>
    <x v="5"/>
    <n v="41.09"/>
    <x v="4"/>
    <n v="20.545000000000002"/>
    <n v="431.44499999999999"/>
    <x v="1"/>
    <n v="410.9"/>
    <n v="4.7619047620000003"/>
    <n v="20.545000000000002"/>
    <x v="48"/>
    <x v="1"/>
    <d v="2019-02-28T14:42:00"/>
    <n v="2019"/>
    <x v="2"/>
    <x v="20"/>
    <x v="4"/>
    <n v="14"/>
    <x v="0"/>
  </r>
  <r>
    <s v="Myanmar"/>
    <x v="0"/>
    <n v="16.80528"/>
    <n v="96.156109999999998"/>
    <x v="1"/>
    <x v="1"/>
    <x v="5"/>
    <n v="37.15"/>
    <x v="7"/>
    <n v="7.43"/>
    <n v="156.03"/>
    <x v="0"/>
    <n v="148.6"/>
    <n v="4.7619047620000003"/>
    <n v="7.43"/>
    <x v="47"/>
    <x v="0"/>
    <d v="2019-03-23T18:59:00"/>
    <n v="2019"/>
    <x v="1"/>
    <x v="21"/>
    <x v="0"/>
    <n v="18"/>
    <x v="2"/>
  </r>
  <r>
    <s v="Myanmar"/>
    <x v="1"/>
    <n v="19.745000000000001"/>
    <n v="96.129720000000006"/>
    <x v="1"/>
    <x v="1"/>
    <x v="2"/>
    <n v="22.96"/>
    <x v="8"/>
    <n v="1.1479999999999999"/>
    <n v="24.108000000000001"/>
    <x v="1"/>
    <n v="22.96"/>
    <n v="4.7619047620000003"/>
    <n v="1.1479999999999999"/>
    <x v="42"/>
    <x v="2"/>
    <d v="2019-01-30T20:47:00"/>
    <n v="2019"/>
    <x v="0"/>
    <x v="29"/>
    <x v="5"/>
    <n v="20"/>
    <x v="2"/>
  </r>
  <r>
    <s v="Myanmar"/>
    <x v="2"/>
    <n v="21.974730000000001"/>
    <n v="96.083590000000001"/>
    <x v="0"/>
    <x v="0"/>
    <x v="2"/>
    <n v="77.680000000000007"/>
    <x v="9"/>
    <n v="34.956000000000003"/>
    <n v="734.07600000000002"/>
    <x v="0"/>
    <n v="699.12"/>
    <n v="4.7619047620000003"/>
    <n v="34.956000000000003"/>
    <x v="57"/>
    <x v="0"/>
    <d v="2019-02-04T13:21:00"/>
    <n v="2019"/>
    <x v="2"/>
    <x v="22"/>
    <x v="3"/>
    <n v="13"/>
    <x v="0"/>
  </r>
  <r>
    <s v="Myanmar"/>
    <x v="2"/>
    <n v="21.974730000000001"/>
    <n v="96.083590000000001"/>
    <x v="1"/>
    <x v="0"/>
    <x v="5"/>
    <n v="34.700000000000003"/>
    <x v="5"/>
    <n v="3.47"/>
    <n v="72.87"/>
    <x v="0"/>
    <n v="69.400000000000006"/>
    <n v="4.7619047620000003"/>
    <n v="3.47"/>
    <x v="13"/>
    <x v="0"/>
    <d v="2019-03-13T19:48:00"/>
    <n v="2019"/>
    <x v="1"/>
    <x v="26"/>
    <x v="5"/>
    <n v="19"/>
    <x v="2"/>
  </r>
  <r>
    <s v="Myanmar"/>
    <x v="0"/>
    <n v="16.80528"/>
    <n v="96.156109999999998"/>
    <x v="0"/>
    <x v="0"/>
    <x v="5"/>
    <n v="19.66"/>
    <x v="4"/>
    <n v="9.83"/>
    <n v="206.43"/>
    <x v="2"/>
    <n v="196.6"/>
    <n v="4.7619047620000003"/>
    <n v="9.83"/>
    <x v="8"/>
    <x v="1"/>
    <d v="2019-03-15T18:20:00"/>
    <n v="2019"/>
    <x v="1"/>
    <x v="13"/>
    <x v="1"/>
    <n v="18"/>
    <x v="2"/>
  </r>
  <r>
    <s v="Myanmar"/>
    <x v="2"/>
    <n v="21.974730000000001"/>
    <n v="96.083590000000001"/>
    <x v="0"/>
    <x v="0"/>
    <x v="0"/>
    <n v="25.32"/>
    <x v="2"/>
    <n v="10.128"/>
    <n v="212.68799999999999"/>
    <x v="0"/>
    <n v="202.56"/>
    <n v="4.7619047620000003"/>
    <n v="10.128"/>
    <x v="44"/>
    <x v="0"/>
    <d v="2019-03-05T20:24:00"/>
    <n v="2019"/>
    <x v="1"/>
    <x v="0"/>
    <x v="6"/>
    <n v="20"/>
    <x v="2"/>
  </r>
  <r>
    <s v="Myanmar"/>
    <x v="1"/>
    <n v="19.745000000000001"/>
    <n v="96.129720000000006"/>
    <x v="0"/>
    <x v="0"/>
    <x v="2"/>
    <n v="12.12"/>
    <x v="4"/>
    <n v="6.06"/>
    <n v="127.26"/>
    <x v="2"/>
    <n v="121.2"/>
    <n v="4.7619047620000003"/>
    <n v="6.06"/>
    <x v="3"/>
    <x v="0"/>
    <d v="2019-03-05T13:44:00"/>
    <n v="2019"/>
    <x v="1"/>
    <x v="0"/>
    <x v="6"/>
    <n v="13"/>
    <x v="0"/>
  </r>
  <r>
    <s v="Myanmar"/>
    <x v="2"/>
    <n v="21.974730000000001"/>
    <n v="96.083590000000001"/>
    <x v="1"/>
    <x v="1"/>
    <x v="5"/>
    <n v="99.89"/>
    <x v="5"/>
    <n v="9.9890000000000008"/>
    <n v="209.76900000000001"/>
    <x v="0"/>
    <n v="199.78"/>
    <n v="4.7619047620000003"/>
    <n v="9.9890000000000008"/>
    <x v="12"/>
    <x v="1"/>
    <d v="2019-02-26T11:48:00"/>
    <n v="2019"/>
    <x v="2"/>
    <x v="27"/>
    <x v="6"/>
    <n v="11"/>
    <x v="1"/>
  </r>
  <r>
    <s v="Myanmar"/>
    <x v="2"/>
    <n v="21.974730000000001"/>
    <n v="96.083590000000001"/>
    <x v="1"/>
    <x v="1"/>
    <x v="3"/>
    <n v="75.92"/>
    <x v="2"/>
    <n v="30.367999999999999"/>
    <n v="637.72799999999995"/>
    <x v="1"/>
    <n v="607.36"/>
    <n v="4.7619047620000003"/>
    <n v="30.367999999999999"/>
    <x v="46"/>
    <x v="2"/>
    <d v="2019-03-20T14:14:00"/>
    <n v="2019"/>
    <x v="1"/>
    <x v="7"/>
    <x v="5"/>
    <n v="14"/>
    <x v="0"/>
  </r>
  <r>
    <s v="Myanmar"/>
    <x v="1"/>
    <n v="19.745000000000001"/>
    <n v="96.129720000000006"/>
    <x v="1"/>
    <x v="0"/>
    <x v="1"/>
    <n v="63.22"/>
    <x v="5"/>
    <n v="6.3220000000000001"/>
    <n v="132.762"/>
    <x v="1"/>
    <n v="126.44"/>
    <n v="4.7619047620000003"/>
    <n v="6.3220000000000001"/>
    <x v="23"/>
    <x v="0"/>
    <d v="2019-01-01T15:51:00"/>
    <n v="2019"/>
    <x v="0"/>
    <x v="15"/>
    <x v="6"/>
    <n v="15"/>
    <x v="0"/>
  </r>
  <r>
    <s v="Myanmar"/>
    <x v="1"/>
    <n v="19.745000000000001"/>
    <n v="96.129720000000006"/>
    <x v="1"/>
    <x v="0"/>
    <x v="4"/>
    <n v="90.24"/>
    <x v="3"/>
    <n v="27.071999999999999"/>
    <n v="568.51199999999994"/>
    <x v="1"/>
    <n v="541.44000000000005"/>
    <n v="4.7619047620000003"/>
    <n v="27.071999999999999"/>
    <x v="56"/>
    <x v="1"/>
    <d v="2019-01-27T11:17:00"/>
    <n v="2019"/>
    <x v="0"/>
    <x v="3"/>
    <x v="2"/>
    <n v="11"/>
    <x v="1"/>
  </r>
  <r>
    <s v="Myanmar"/>
    <x v="2"/>
    <n v="21.974730000000001"/>
    <n v="96.083590000000001"/>
    <x v="0"/>
    <x v="0"/>
    <x v="3"/>
    <n v="98.13"/>
    <x v="8"/>
    <n v="4.9065000000000003"/>
    <n v="103.0365"/>
    <x v="1"/>
    <n v="98.13"/>
    <n v="4.7619047620000003"/>
    <n v="4.9065000000000003"/>
    <x v="60"/>
    <x v="0"/>
    <d v="2019-01-21T17:36:00"/>
    <n v="2019"/>
    <x v="0"/>
    <x v="16"/>
    <x v="3"/>
    <n v="17"/>
    <x v="0"/>
  </r>
  <r>
    <s v="Myanmar"/>
    <x v="0"/>
    <n v="16.80528"/>
    <n v="96.156109999999998"/>
    <x v="0"/>
    <x v="0"/>
    <x v="3"/>
    <n v="51.52"/>
    <x v="2"/>
    <n v="20.608000000000001"/>
    <n v="432.76799999999997"/>
    <x v="1"/>
    <n v="412.16"/>
    <n v="4.7619047620000003"/>
    <n v="20.608000000000001"/>
    <x v="1"/>
    <x v="0"/>
    <d v="2019-02-02T15:47:00"/>
    <n v="2019"/>
    <x v="2"/>
    <x v="18"/>
    <x v="0"/>
    <n v="15"/>
    <x v="0"/>
  </r>
  <r>
    <s v="Myanmar"/>
    <x v="2"/>
    <n v="21.974730000000001"/>
    <n v="96.083590000000001"/>
    <x v="0"/>
    <x v="1"/>
    <x v="3"/>
    <n v="73.97"/>
    <x v="8"/>
    <n v="3.6985000000000001"/>
    <n v="77.668499999999995"/>
    <x v="2"/>
    <n v="73.97"/>
    <n v="4.7619047620000003"/>
    <n v="3.6985000000000001"/>
    <x v="38"/>
    <x v="2"/>
    <d v="2019-02-03T15:53:00"/>
    <n v="2019"/>
    <x v="2"/>
    <x v="2"/>
    <x v="2"/>
    <n v="15"/>
    <x v="0"/>
  </r>
  <r>
    <s v="Myanmar"/>
    <x v="1"/>
    <n v="19.745000000000001"/>
    <n v="96.129720000000006"/>
    <x v="0"/>
    <x v="0"/>
    <x v="5"/>
    <n v="31.9"/>
    <x v="8"/>
    <n v="1.595"/>
    <n v="33.494999999999997"/>
    <x v="0"/>
    <n v="31.9"/>
    <n v="4.7619047620000003"/>
    <n v="1.595"/>
    <x v="0"/>
    <x v="0"/>
    <d v="2019-01-05T12:40:00"/>
    <n v="2019"/>
    <x v="0"/>
    <x v="0"/>
    <x v="0"/>
    <n v="12"/>
    <x v="0"/>
  </r>
  <r>
    <s v="Myanmar"/>
    <x v="1"/>
    <n v="19.745000000000001"/>
    <n v="96.129720000000006"/>
    <x v="1"/>
    <x v="1"/>
    <x v="2"/>
    <n v="69.400000000000006"/>
    <x v="5"/>
    <n v="6.94"/>
    <n v="145.74"/>
    <x v="0"/>
    <n v="138.80000000000001"/>
    <n v="4.7619047620000003"/>
    <n v="6.94"/>
    <x v="54"/>
    <x v="0"/>
    <d v="2019-01-27T19:48:00"/>
    <n v="2019"/>
    <x v="0"/>
    <x v="3"/>
    <x v="2"/>
    <n v="19"/>
    <x v="2"/>
  </r>
  <r>
    <s v="Myanmar"/>
    <x v="2"/>
    <n v="21.974730000000001"/>
    <n v="96.083590000000001"/>
    <x v="1"/>
    <x v="0"/>
    <x v="3"/>
    <n v="93.31"/>
    <x v="5"/>
    <n v="9.3309999999999995"/>
    <n v="195.95099999999999"/>
    <x v="1"/>
    <n v="186.62"/>
    <n v="4.7619047620000003"/>
    <n v="9.3309999999999995"/>
    <x v="31"/>
    <x v="1"/>
    <d v="2019-03-25T17:53:00"/>
    <n v="2019"/>
    <x v="1"/>
    <x v="4"/>
    <x v="3"/>
    <n v="17"/>
    <x v="0"/>
  </r>
  <r>
    <s v="Myanmar"/>
    <x v="2"/>
    <n v="21.974730000000001"/>
    <n v="96.083590000000001"/>
    <x v="1"/>
    <x v="1"/>
    <x v="3"/>
    <n v="88.45"/>
    <x v="8"/>
    <n v="4.4225000000000003"/>
    <n v="92.872500000000002"/>
    <x v="2"/>
    <n v="88.45"/>
    <n v="4.7619047620000003"/>
    <n v="4.4225000000000003"/>
    <x v="33"/>
    <x v="0"/>
    <d v="2019-02-25T16:36:00"/>
    <n v="2019"/>
    <x v="2"/>
    <x v="4"/>
    <x v="3"/>
    <n v="16"/>
    <x v="0"/>
  </r>
  <r>
    <s v="Myanmar"/>
    <x v="0"/>
    <n v="16.80528"/>
    <n v="96.156109999999998"/>
    <x v="0"/>
    <x v="1"/>
    <x v="1"/>
    <n v="24.18"/>
    <x v="2"/>
    <n v="9.6720000000000006"/>
    <n v="203.11199999999999"/>
    <x v="0"/>
    <n v="193.44"/>
    <n v="4.7619047620000003"/>
    <n v="9.6720000000000006"/>
    <x v="57"/>
    <x v="0"/>
    <d v="2019-01-28T20:54:00"/>
    <n v="2019"/>
    <x v="0"/>
    <x v="20"/>
    <x v="3"/>
    <n v="20"/>
    <x v="2"/>
  </r>
  <r>
    <s v="Myanmar"/>
    <x v="2"/>
    <n v="21.974730000000001"/>
    <n v="96.083590000000001"/>
    <x v="0"/>
    <x v="0"/>
    <x v="3"/>
    <n v="48.5"/>
    <x v="6"/>
    <n v="7.2750000000000004"/>
    <n v="152.77500000000001"/>
    <x v="1"/>
    <n v="145.5"/>
    <n v="4.7619047620000003"/>
    <n v="7.2750000000000004"/>
    <x v="24"/>
    <x v="1"/>
    <d v="2019-01-08T12:50:00"/>
    <n v="2019"/>
    <x v="0"/>
    <x v="1"/>
    <x v="6"/>
    <n v="12"/>
    <x v="0"/>
  </r>
  <r>
    <s v="Myanmar"/>
    <x v="2"/>
    <n v="21.974730000000001"/>
    <n v="96.083590000000001"/>
    <x v="1"/>
    <x v="0"/>
    <x v="4"/>
    <n v="84.05"/>
    <x v="3"/>
    <n v="25.215"/>
    <n v="529.51499999999999"/>
    <x v="2"/>
    <n v="504.3"/>
    <n v="4.7619047620000003"/>
    <n v="25.215"/>
    <x v="25"/>
    <x v="1"/>
    <d v="2019-01-29T10:48:00"/>
    <n v="2019"/>
    <x v="0"/>
    <x v="12"/>
    <x v="6"/>
    <n v="10"/>
    <x v="1"/>
  </r>
  <r>
    <s v="Myanmar"/>
    <x v="2"/>
    <n v="21.974730000000001"/>
    <n v="96.083590000000001"/>
    <x v="0"/>
    <x v="1"/>
    <x v="0"/>
    <n v="61.29"/>
    <x v="1"/>
    <n v="15.3225"/>
    <n v="321.77249999999998"/>
    <x v="1"/>
    <n v="306.45"/>
    <n v="4.7619047620000003"/>
    <n v="15.3225"/>
    <x v="27"/>
    <x v="1"/>
    <d v="2019-03-29T14:28:00"/>
    <n v="2019"/>
    <x v="1"/>
    <x v="12"/>
    <x v="1"/>
    <n v="14"/>
    <x v="0"/>
  </r>
  <r>
    <s v="Myanmar"/>
    <x v="1"/>
    <n v="19.745000000000001"/>
    <n v="96.129720000000006"/>
    <x v="0"/>
    <x v="0"/>
    <x v="2"/>
    <n v="15.95"/>
    <x v="3"/>
    <n v="4.7850000000000001"/>
    <n v="100.485"/>
    <x v="2"/>
    <n v="95.7"/>
    <n v="4.7619047620000003"/>
    <n v="4.7850000000000001"/>
    <x v="20"/>
    <x v="2"/>
    <d v="2019-02-09T17:15:00"/>
    <n v="2019"/>
    <x v="2"/>
    <x v="9"/>
    <x v="0"/>
    <n v="17"/>
    <x v="0"/>
  </r>
  <r>
    <s v="Myanmar"/>
    <x v="2"/>
    <n v="21.974730000000001"/>
    <n v="96.083590000000001"/>
    <x v="0"/>
    <x v="0"/>
    <x v="3"/>
    <n v="90.74"/>
    <x v="0"/>
    <n v="31.759"/>
    <n v="666.93899999999996"/>
    <x v="2"/>
    <n v="635.17999999999995"/>
    <n v="4.7619047620000003"/>
    <n v="31.759"/>
    <x v="56"/>
    <x v="1"/>
    <d v="2019-01-16T18:03:00"/>
    <n v="2019"/>
    <x v="0"/>
    <x v="23"/>
    <x v="5"/>
    <n v="18"/>
    <x v="2"/>
  </r>
  <r>
    <s v="Myanmar"/>
    <x v="0"/>
    <n v="16.80528"/>
    <n v="96.156109999999998"/>
    <x v="1"/>
    <x v="0"/>
    <x v="2"/>
    <n v="42.91"/>
    <x v="1"/>
    <n v="10.727499999999999"/>
    <n v="225.2775"/>
    <x v="0"/>
    <n v="214.55"/>
    <n v="4.7619047620000003"/>
    <n v="10.727499999999999"/>
    <x v="36"/>
    <x v="1"/>
    <d v="2019-01-05T17:29:00"/>
    <n v="2019"/>
    <x v="0"/>
    <x v="0"/>
    <x v="0"/>
    <n v="17"/>
    <x v="0"/>
  </r>
  <r>
    <s v="Myanmar"/>
    <x v="0"/>
    <n v="16.80528"/>
    <n v="96.156109999999998"/>
    <x v="1"/>
    <x v="0"/>
    <x v="5"/>
    <n v="54.28"/>
    <x v="0"/>
    <n v="18.998000000000001"/>
    <n v="398.95800000000003"/>
    <x v="0"/>
    <n v="379.96"/>
    <n v="4.7619047620000003"/>
    <n v="18.998000000000001"/>
    <x v="39"/>
    <x v="0"/>
    <d v="2019-01-27T18:05:00"/>
    <n v="2019"/>
    <x v="0"/>
    <x v="3"/>
    <x v="2"/>
    <n v="18"/>
    <x v="2"/>
  </r>
  <r>
    <s v="Myanmar"/>
    <x v="0"/>
    <n v="16.80528"/>
    <n v="96.156109999999998"/>
    <x v="1"/>
    <x v="1"/>
    <x v="1"/>
    <n v="99.55"/>
    <x v="0"/>
    <n v="34.842500000000001"/>
    <n v="731.6925"/>
    <x v="1"/>
    <n v="696.85"/>
    <n v="4.7619047620000003"/>
    <n v="34.842500000000001"/>
    <x v="29"/>
    <x v="1"/>
    <d v="2019-03-14T12:07:00"/>
    <n v="2019"/>
    <x v="1"/>
    <x v="25"/>
    <x v="4"/>
    <n v="12"/>
    <x v="0"/>
  </r>
  <r>
    <s v="Myanmar"/>
    <x v="1"/>
    <n v="19.745000000000001"/>
    <n v="96.129720000000006"/>
    <x v="0"/>
    <x v="1"/>
    <x v="3"/>
    <n v="58.39"/>
    <x v="0"/>
    <n v="20.436499999999999"/>
    <n v="429.16649999999998"/>
    <x v="2"/>
    <n v="408.73"/>
    <n v="4.7619047620000003"/>
    <n v="20.436499999999999"/>
    <x v="13"/>
    <x v="0"/>
    <d v="2019-02-23T19:49:00"/>
    <n v="2019"/>
    <x v="2"/>
    <x v="21"/>
    <x v="0"/>
    <n v="19"/>
    <x v="2"/>
  </r>
  <r>
    <s v="Myanmar"/>
    <x v="1"/>
    <n v="19.745000000000001"/>
    <n v="96.129720000000006"/>
    <x v="0"/>
    <x v="0"/>
    <x v="5"/>
    <n v="51.47"/>
    <x v="8"/>
    <n v="2.5735000000000001"/>
    <n v="54.043500000000002"/>
    <x v="0"/>
    <n v="51.47"/>
    <n v="4.7619047620000003"/>
    <n v="2.5735000000000001"/>
    <x v="23"/>
    <x v="0"/>
    <d v="2019-03-18T15:52:00"/>
    <n v="2019"/>
    <x v="1"/>
    <x v="28"/>
    <x v="3"/>
    <n v="15"/>
    <x v="0"/>
  </r>
  <r>
    <s v="Myanmar"/>
    <x v="2"/>
    <n v="21.974730000000001"/>
    <n v="96.083590000000001"/>
    <x v="0"/>
    <x v="1"/>
    <x v="0"/>
    <n v="54.86"/>
    <x v="1"/>
    <n v="13.715"/>
    <n v="288.01499999999999"/>
    <x v="0"/>
    <n v="274.3"/>
    <n v="4.7619047620000003"/>
    <n v="13.715"/>
    <x v="57"/>
    <x v="0"/>
    <d v="2019-03-29T16:48:00"/>
    <n v="2019"/>
    <x v="1"/>
    <x v="12"/>
    <x v="1"/>
    <n v="16"/>
    <x v="0"/>
  </r>
  <r>
    <s v="Myanmar"/>
    <x v="1"/>
    <n v="19.745000000000001"/>
    <n v="96.129720000000006"/>
    <x v="0"/>
    <x v="1"/>
    <x v="2"/>
    <n v="39.39"/>
    <x v="1"/>
    <n v="9.8475000000000001"/>
    <n v="206.79750000000001"/>
    <x v="2"/>
    <n v="196.95"/>
    <n v="4.7619047620000003"/>
    <n v="9.8475000000000001"/>
    <x v="44"/>
    <x v="0"/>
    <d v="2019-01-22T20:46:00"/>
    <n v="2019"/>
    <x v="0"/>
    <x v="19"/>
    <x v="6"/>
    <n v="20"/>
    <x v="2"/>
  </r>
  <r>
    <s v="Myanmar"/>
    <x v="0"/>
    <n v="16.80528"/>
    <n v="96.156109999999998"/>
    <x v="1"/>
    <x v="1"/>
    <x v="2"/>
    <n v="34.729999999999997"/>
    <x v="5"/>
    <n v="3.4729999999999999"/>
    <n v="72.933000000000007"/>
    <x v="0"/>
    <n v="69.459999999999994"/>
    <n v="4.7619047620000003"/>
    <n v="3.4729999999999999"/>
    <x v="58"/>
    <x v="0"/>
    <d v="2019-03-01T18:14:00"/>
    <n v="2019"/>
    <x v="1"/>
    <x v="15"/>
    <x v="1"/>
    <n v="18"/>
    <x v="2"/>
  </r>
  <r>
    <s v="Myanmar"/>
    <x v="1"/>
    <n v="19.745000000000001"/>
    <n v="96.129720000000006"/>
    <x v="0"/>
    <x v="1"/>
    <x v="3"/>
    <n v="71.92"/>
    <x v="1"/>
    <n v="17.98"/>
    <n v="377.58"/>
    <x v="2"/>
    <n v="359.6"/>
    <n v="4.7619047620000003"/>
    <n v="17.98"/>
    <x v="42"/>
    <x v="2"/>
    <d v="2019-01-17T15:05:00"/>
    <n v="2019"/>
    <x v="0"/>
    <x v="17"/>
    <x v="4"/>
    <n v="15"/>
    <x v="0"/>
  </r>
  <r>
    <s v="Myanmar"/>
    <x v="2"/>
    <n v="21.974730000000001"/>
    <n v="96.083590000000001"/>
    <x v="1"/>
    <x v="0"/>
    <x v="1"/>
    <n v="45.71"/>
    <x v="6"/>
    <n v="6.8564999999999996"/>
    <n v="143.98650000000001"/>
    <x v="2"/>
    <n v="137.13"/>
    <n v="4.7619047620000003"/>
    <n v="6.8564999999999996"/>
    <x v="25"/>
    <x v="1"/>
    <d v="2019-03-26T10:34:00"/>
    <n v="2019"/>
    <x v="1"/>
    <x v="27"/>
    <x v="6"/>
    <n v="10"/>
    <x v="1"/>
  </r>
  <r>
    <s v="Myanmar"/>
    <x v="1"/>
    <n v="19.745000000000001"/>
    <n v="96.129720000000006"/>
    <x v="0"/>
    <x v="0"/>
    <x v="2"/>
    <n v="83.17"/>
    <x v="3"/>
    <n v="24.951000000000001"/>
    <n v="523.971"/>
    <x v="1"/>
    <n v="499.02"/>
    <n v="4.7619047620000003"/>
    <n v="24.951000000000001"/>
    <x v="48"/>
    <x v="1"/>
    <d v="2019-03-20T11:23:00"/>
    <n v="2019"/>
    <x v="1"/>
    <x v="7"/>
    <x v="5"/>
    <n v="11"/>
    <x v="1"/>
  </r>
  <r>
    <s v="Myanmar"/>
    <x v="0"/>
    <n v="16.80528"/>
    <n v="96.156109999999998"/>
    <x v="0"/>
    <x v="0"/>
    <x v="2"/>
    <n v="37.44"/>
    <x v="3"/>
    <n v="11.231999999999999"/>
    <n v="235.87200000000001"/>
    <x v="2"/>
    <n v="224.64"/>
    <n v="4.7619047620000003"/>
    <n v="11.231999999999999"/>
    <x v="9"/>
    <x v="2"/>
    <d v="2019-02-06T13:55:00"/>
    <n v="2019"/>
    <x v="2"/>
    <x v="8"/>
    <x v="5"/>
    <n v="13"/>
    <x v="0"/>
  </r>
  <r>
    <s v="Myanmar"/>
    <x v="1"/>
    <n v="19.745000000000001"/>
    <n v="96.129720000000006"/>
    <x v="1"/>
    <x v="1"/>
    <x v="0"/>
    <n v="62.87"/>
    <x v="5"/>
    <n v="6.2869999999999999"/>
    <n v="132.02699999999999"/>
    <x v="1"/>
    <n v="125.74"/>
    <n v="4.7619047620000003"/>
    <n v="6.2869999999999999"/>
    <x v="59"/>
    <x v="2"/>
    <d v="2019-01-01T11:43:00"/>
    <n v="2019"/>
    <x v="0"/>
    <x v="15"/>
    <x v="6"/>
    <n v="11"/>
    <x v="1"/>
  </r>
  <r>
    <s v="Myanmar"/>
    <x v="0"/>
    <n v="16.80528"/>
    <n v="96.156109999999998"/>
    <x v="1"/>
    <x v="1"/>
    <x v="4"/>
    <n v="81.709999999999994"/>
    <x v="3"/>
    <n v="24.513000000000002"/>
    <n v="514.77300000000002"/>
    <x v="2"/>
    <n v="490.26"/>
    <n v="4.7619047620000003"/>
    <n v="24.513000000000002"/>
    <x v="7"/>
    <x v="0"/>
    <d v="2019-01-27T14:36:00"/>
    <n v="2019"/>
    <x v="0"/>
    <x v="3"/>
    <x v="2"/>
    <n v="14"/>
    <x v="0"/>
  </r>
  <r>
    <s v="Myanmar"/>
    <x v="0"/>
    <n v="16.80528"/>
    <n v="96.156109999999998"/>
    <x v="0"/>
    <x v="0"/>
    <x v="3"/>
    <n v="91.41"/>
    <x v="1"/>
    <n v="22.852499999999999"/>
    <n v="479.90249999999997"/>
    <x v="0"/>
    <n v="457.05"/>
    <n v="4.7619047620000003"/>
    <n v="22.852499999999999"/>
    <x v="12"/>
    <x v="1"/>
    <d v="2019-02-25T16:03:00"/>
    <n v="2019"/>
    <x v="2"/>
    <x v="4"/>
    <x v="3"/>
    <n v="16"/>
    <x v="0"/>
  </r>
  <r>
    <s v="Myanmar"/>
    <x v="2"/>
    <n v="21.974730000000001"/>
    <n v="96.083590000000001"/>
    <x v="1"/>
    <x v="1"/>
    <x v="5"/>
    <n v="39.21"/>
    <x v="7"/>
    <n v="7.8419999999999996"/>
    <n v="164.68199999999999"/>
    <x v="2"/>
    <n v="156.84"/>
    <n v="4.7619047620000003"/>
    <n v="7.8419999999999996"/>
    <x v="54"/>
    <x v="0"/>
    <d v="2019-01-16T20:03:00"/>
    <n v="2019"/>
    <x v="0"/>
    <x v="23"/>
    <x v="5"/>
    <n v="20"/>
    <x v="2"/>
  </r>
  <r>
    <s v="Myanmar"/>
    <x v="2"/>
    <n v="21.974730000000001"/>
    <n v="96.083590000000001"/>
    <x v="0"/>
    <x v="1"/>
    <x v="5"/>
    <n v="59.86"/>
    <x v="5"/>
    <n v="5.9859999999999998"/>
    <n v="125.706"/>
    <x v="0"/>
    <n v="119.72"/>
    <n v="4.7619047620000003"/>
    <n v="5.9859999999999998"/>
    <x v="24"/>
    <x v="1"/>
    <d v="2019-01-13T14:55:00"/>
    <n v="2019"/>
    <x v="0"/>
    <x v="26"/>
    <x v="2"/>
    <n v="14"/>
    <x v="0"/>
  </r>
  <r>
    <s v="Myanmar"/>
    <x v="2"/>
    <n v="21.974730000000001"/>
    <n v="96.083590000000001"/>
    <x v="0"/>
    <x v="0"/>
    <x v="4"/>
    <n v="54.36"/>
    <x v="4"/>
    <n v="27.18"/>
    <n v="570.78"/>
    <x v="2"/>
    <n v="543.6"/>
    <n v="4.7619047620000003"/>
    <n v="27.18"/>
    <x v="36"/>
    <x v="1"/>
    <d v="2019-02-07T11:28:00"/>
    <n v="2019"/>
    <x v="2"/>
    <x v="11"/>
    <x v="4"/>
    <n v="11"/>
    <x v="1"/>
  </r>
  <r>
    <s v="Myanmar"/>
    <x v="0"/>
    <n v="16.80528"/>
    <n v="96.156109999999998"/>
    <x v="1"/>
    <x v="1"/>
    <x v="3"/>
    <n v="98.09"/>
    <x v="9"/>
    <n v="44.140500000000003"/>
    <n v="926.95050000000003"/>
    <x v="1"/>
    <n v="882.81"/>
    <n v="4.7619047620000003"/>
    <n v="44.140500000000003"/>
    <x v="39"/>
    <x v="0"/>
    <d v="2019-02-17T19:41:00"/>
    <n v="2019"/>
    <x v="2"/>
    <x v="17"/>
    <x v="2"/>
    <n v="19"/>
    <x v="2"/>
  </r>
  <r>
    <s v="Myanmar"/>
    <x v="0"/>
    <n v="16.80528"/>
    <n v="96.156109999999998"/>
    <x v="1"/>
    <x v="1"/>
    <x v="0"/>
    <n v="25.43"/>
    <x v="3"/>
    <n v="7.6289999999999996"/>
    <n v="160.209"/>
    <x v="0"/>
    <n v="152.58000000000001"/>
    <n v="4.7619047620000003"/>
    <n v="7.6289999999999996"/>
    <x v="27"/>
    <x v="1"/>
    <d v="2019-02-12T19:01:00"/>
    <n v="2019"/>
    <x v="2"/>
    <x v="10"/>
    <x v="6"/>
    <n v="19"/>
    <x v="2"/>
  </r>
  <r>
    <s v="Myanmar"/>
    <x v="0"/>
    <n v="16.80528"/>
    <n v="96.156109999999998"/>
    <x v="0"/>
    <x v="1"/>
    <x v="5"/>
    <n v="86.68"/>
    <x v="2"/>
    <n v="34.671999999999997"/>
    <n v="728.11199999999997"/>
    <x v="2"/>
    <n v="693.44"/>
    <n v="4.7619047620000003"/>
    <n v="34.671999999999997"/>
    <x v="8"/>
    <x v="1"/>
    <d v="2019-01-24T18:04:00"/>
    <n v="2019"/>
    <x v="0"/>
    <x v="5"/>
    <x v="4"/>
    <n v="18"/>
    <x v="2"/>
  </r>
  <r>
    <s v="Myanmar"/>
    <x v="2"/>
    <n v="21.974730000000001"/>
    <n v="96.083590000000001"/>
    <x v="1"/>
    <x v="1"/>
    <x v="1"/>
    <n v="22.95"/>
    <x v="4"/>
    <n v="11.475"/>
    <n v="240.97499999999999"/>
    <x v="0"/>
    <n v="229.5"/>
    <n v="4.7619047620000003"/>
    <n v="11.475"/>
    <x v="13"/>
    <x v="0"/>
    <d v="2019-02-06T19:20:00"/>
    <n v="2019"/>
    <x v="2"/>
    <x v="8"/>
    <x v="5"/>
    <n v="19"/>
    <x v="2"/>
  </r>
  <r>
    <s v="Myanmar"/>
    <x v="1"/>
    <n v="19.745000000000001"/>
    <n v="96.129720000000006"/>
    <x v="1"/>
    <x v="0"/>
    <x v="4"/>
    <n v="16.309999999999999"/>
    <x v="9"/>
    <n v="7.3395000000000001"/>
    <n v="154.12950000000001"/>
    <x v="0"/>
    <n v="146.79"/>
    <n v="4.7619047620000003"/>
    <n v="7.3395000000000001"/>
    <x v="3"/>
    <x v="0"/>
    <d v="2019-03-26T10:31:00"/>
    <n v="2019"/>
    <x v="1"/>
    <x v="27"/>
    <x v="6"/>
    <n v="10"/>
    <x v="1"/>
  </r>
  <r>
    <s v="Myanmar"/>
    <x v="0"/>
    <n v="16.80528"/>
    <n v="96.156109999999998"/>
    <x v="1"/>
    <x v="0"/>
    <x v="2"/>
    <n v="28.32"/>
    <x v="1"/>
    <n v="7.08"/>
    <n v="148.68"/>
    <x v="0"/>
    <n v="141.6"/>
    <n v="4.7619047620000003"/>
    <n v="7.08"/>
    <x v="56"/>
    <x v="1"/>
    <d v="2019-03-11T13:28:00"/>
    <n v="2019"/>
    <x v="1"/>
    <x v="14"/>
    <x v="3"/>
    <n v="13"/>
    <x v="0"/>
  </r>
  <r>
    <s v="Myanmar"/>
    <x v="1"/>
    <n v="19.745000000000001"/>
    <n v="96.129720000000006"/>
    <x v="1"/>
    <x v="1"/>
    <x v="2"/>
    <n v="16.670000000000002"/>
    <x v="0"/>
    <n v="5.8345000000000002"/>
    <n v="122.5245"/>
    <x v="0"/>
    <n v="116.69"/>
    <n v="4.7619047620000003"/>
    <n v="5.8345000000000002"/>
    <x v="2"/>
    <x v="1"/>
    <d v="2019-02-07T11:36:00"/>
    <n v="2019"/>
    <x v="2"/>
    <x v="11"/>
    <x v="4"/>
    <n v="11"/>
    <x v="1"/>
  </r>
  <r>
    <s v="Myanmar"/>
    <x v="2"/>
    <n v="21.974730000000001"/>
    <n v="96.083590000000001"/>
    <x v="0"/>
    <x v="0"/>
    <x v="5"/>
    <n v="73.959999999999994"/>
    <x v="8"/>
    <n v="3.698"/>
    <n v="77.658000000000001"/>
    <x v="2"/>
    <n v="73.959999999999994"/>
    <n v="4.7619047620000003"/>
    <n v="3.698"/>
    <x v="59"/>
    <x v="2"/>
    <d v="2019-01-05T11:32:00"/>
    <n v="2019"/>
    <x v="0"/>
    <x v="0"/>
    <x v="0"/>
    <n v="11"/>
    <x v="1"/>
  </r>
  <r>
    <s v="Myanmar"/>
    <x v="0"/>
    <n v="16.80528"/>
    <n v="96.156109999999998"/>
    <x v="1"/>
    <x v="1"/>
    <x v="2"/>
    <n v="97.94"/>
    <x v="8"/>
    <n v="4.8970000000000002"/>
    <n v="102.837"/>
    <x v="0"/>
    <n v="97.94"/>
    <n v="4.7619047620000003"/>
    <n v="4.8970000000000002"/>
    <x v="16"/>
    <x v="1"/>
    <d v="2019-03-07T11:44:00"/>
    <n v="2019"/>
    <x v="1"/>
    <x v="11"/>
    <x v="4"/>
    <n v="11"/>
    <x v="1"/>
  </r>
  <r>
    <s v="Myanmar"/>
    <x v="0"/>
    <n v="16.80528"/>
    <n v="96.156109999999998"/>
    <x v="1"/>
    <x v="0"/>
    <x v="5"/>
    <n v="73.05"/>
    <x v="7"/>
    <n v="14.61"/>
    <n v="306.81"/>
    <x v="2"/>
    <n v="292.2"/>
    <n v="4.7619047620000003"/>
    <n v="14.61"/>
    <x v="49"/>
    <x v="2"/>
    <d v="2019-02-25T17:16:00"/>
    <n v="2019"/>
    <x v="2"/>
    <x v="4"/>
    <x v="3"/>
    <n v="17"/>
    <x v="0"/>
  </r>
  <r>
    <s v="Myanmar"/>
    <x v="1"/>
    <n v="19.745000000000001"/>
    <n v="96.129720000000006"/>
    <x v="0"/>
    <x v="0"/>
    <x v="4"/>
    <n v="87.48"/>
    <x v="3"/>
    <n v="26.244"/>
    <n v="551.12400000000002"/>
    <x v="0"/>
    <n v="524.88"/>
    <n v="4.7619047620000003"/>
    <n v="26.244"/>
    <x v="20"/>
    <x v="2"/>
    <d v="2019-02-01T18:43:00"/>
    <n v="2019"/>
    <x v="2"/>
    <x v="15"/>
    <x v="1"/>
    <n v="18"/>
    <x v="2"/>
  </r>
  <r>
    <s v="Myanmar"/>
    <x v="0"/>
    <n v="16.80528"/>
    <n v="96.156109999999998"/>
    <x v="1"/>
    <x v="1"/>
    <x v="2"/>
    <n v="30.68"/>
    <x v="6"/>
    <n v="4.6020000000000003"/>
    <n v="96.641999999999996"/>
    <x v="0"/>
    <n v="92.04"/>
    <n v="4.7619047620000003"/>
    <n v="4.6020000000000003"/>
    <x v="0"/>
    <x v="0"/>
    <d v="2019-01-22T11:00:00"/>
    <n v="2019"/>
    <x v="0"/>
    <x v="19"/>
    <x v="6"/>
    <n v="11"/>
    <x v="1"/>
  </r>
  <r>
    <s v="Myanmar"/>
    <x v="1"/>
    <n v="19.745000000000001"/>
    <n v="96.129720000000006"/>
    <x v="0"/>
    <x v="1"/>
    <x v="0"/>
    <n v="75.88"/>
    <x v="8"/>
    <n v="3.794"/>
    <n v="79.674000000000007"/>
    <x v="2"/>
    <n v="75.88"/>
    <n v="4.7619047620000003"/>
    <n v="3.794"/>
    <x v="12"/>
    <x v="1"/>
    <d v="2019-01-03T10:30:00"/>
    <n v="2019"/>
    <x v="0"/>
    <x v="2"/>
    <x v="4"/>
    <n v="10"/>
    <x v="1"/>
  </r>
  <r>
    <s v="Myanmar"/>
    <x v="2"/>
    <n v="21.974730000000001"/>
    <n v="96.083590000000001"/>
    <x v="0"/>
    <x v="0"/>
    <x v="3"/>
    <n v="20.18"/>
    <x v="7"/>
    <n v="4.0359999999999996"/>
    <n v="84.756"/>
    <x v="2"/>
    <n v="80.72"/>
    <n v="4.7619047620000003"/>
    <n v="4.0359999999999996"/>
    <x v="59"/>
    <x v="2"/>
    <d v="2019-02-13T12:14:00"/>
    <n v="2019"/>
    <x v="2"/>
    <x v="26"/>
    <x v="5"/>
    <n v="12"/>
    <x v="0"/>
  </r>
  <r>
    <s v="Myanmar"/>
    <x v="1"/>
    <n v="19.745000000000001"/>
    <n v="96.129720000000006"/>
    <x v="0"/>
    <x v="1"/>
    <x v="1"/>
    <n v="18.77"/>
    <x v="3"/>
    <n v="5.6310000000000002"/>
    <n v="118.251"/>
    <x v="2"/>
    <n v="112.62"/>
    <n v="4.7619047620000003"/>
    <n v="5.6310000000000002"/>
    <x v="46"/>
    <x v="2"/>
    <d v="2019-01-28T16:43:00"/>
    <n v="2019"/>
    <x v="0"/>
    <x v="20"/>
    <x v="3"/>
    <n v="16"/>
    <x v="0"/>
  </r>
  <r>
    <s v="Myanmar"/>
    <x v="2"/>
    <n v="21.974730000000001"/>
    <n v="96.083590000000001"/>
    <x v="1"/>
    <x v="0"/>
    <x v="4"/>
    <n v="71.2"/>
    <x v="8"/>
    <n v="3.56"/>
    <n v="74.760000000000005"/>
    <x v="2"/>
    <n v="71.2"/>
    <n v="4.7619047620000003"/>
    <n v="3.56"/>
    <x v="51"/>
    <x v="0"/>
    <d v="2019-01-05T20:40:00"/>
    <n v="2019"/>
    <x v="0"/>
    <x v="0"/>
    <x v="0"/>
    <n v="20"/>
    <x v="2"/>
  </r>
  <r>
    <s v="Myanmar"/>
    <x v="2"/>
    <n v="21.974730000000001"/>
    <n v="96.083590000000001"/>
    <x v="0"/>
    <x v="1"/>
    <x v="2"/>
    <n v="38.81"/>
    <x v="7"/>
    <n v="7.7619999999999996"/>
    <n v="163.00200000000001"/>
    <x v="0"/>
    <n v="155.24"/>
    <n v="4.7619047620000003"/>
    <n v="7.7619999999999996"/>
    <x v="49"/>
    <x v="2"/>
    <d v="2019-03-19T13:40:00"/>
    <n v="2019"/>
    <x v="1"/>
    <x v="24"/>
    <x v="6"/>
    <n v="13"/>
    <x v="0"/>
  </r>
  <r>
    <s v="Myanmar"/>
    <x v="0"/>
    <n v="16.80528"/>
    <n v="96.156109999999998"/>
    <x v="1"/>
    <x v="0"/>
    <x v="5"/>
    <n v="29.42"/>
    <x v="4"/>
    <n v="14.71"/>
    <n v="308.91000000000003"/>
    <x v="0"/>
    <n v="294.2"/>
    <n v="4.7619047620000003"/>
    <n v="14.71"/>
    <x v="60"/>
    <x v="0"/>
    <d v="2019-01-12T16:23:00"/>
    <n v="2019"/>
    <x v="0"/>
    <x v="10"/>
    <x v="0"/>
    <n v="16"/>
    <x v="0"/>
  </r>
  <r>
    <s v="Myanmar"/>
    <x v="0"/>
    <n v="16.80528"/>
    <n v="96.156109999999998"/>
    <x v="1"/>
    <x v="1"/>
    <x v="3"/>
    <n v="60.95"/>
    <x v="9"/>
    <n v="27.427499999999998"/>
    <n v="575.97749999999996"/>
    <x v="2"/>
    <n v="548.54999999999995"/>
    <n v="4.7619047620000003"/>
    <n v="27.427499999999998"/>
    <x v="22"/>
    <x v="1"/>
    <d v="2019-01-07T12:08:00"/>
    <n v="2019"/>
    <x v="0"/>
    <x v="11"/>
    <x v="3"/>
    <n v="12"/>
    <x v="0"/>
  </r>
  <r>
    <s v="Myanmar"/>
    <x v="2"/>
    <n v="21.974730000000001"/>
    <n v="96.083590000000001"/>
    <x v="1"/>
    <x v="0"/>
    <x v="3"/>
    <n v="51.54"/>
    <x v="1"/>
    <n v="12.885"/>
    <n v="270.58499999999998"/>
    <x v="1"/>
    <n v="257.7"/>
    <n v="4.7619047620000003"/>
    <n v="12.885"/>
    <x v="50"/>
    <x v="2"/>
    <d v="2019-01-26T17:45:00"/>
    <n v="2019"/>
    <x v="0"/>
    <x v="27"/>
    <x v="0"/>
    <n v="17"/>
    <x v="0"/>
  </r>
  <r>
    <s v="Myanmar"/>
    <x v="0"/>
    <n v="16.80528"/>
    <n v="96.156109999999998"/>
    <x v="1"/>
    <x v="0"/>
    <x v="1"/>
    <n v="66.06"/>
    <x v="3"/>
    <n v="19.818000000000001"/>
    <n v="416.178"/>
    <x v="1"/>
    <n v="396.36"/>
    <n v="4.7619047620000003"/>
    <n v="19.818000000000001"/>
    <x v="48"/>
    <x v="1"/>
    <d v="2019-01-23T10:28:00"/>
    <n v="2019"/>
    <x v="0"/>
    <x v="21"/>
    <x v="5"/>
    <n v="10"/>
    <x v="1"/>
  </r>
  <r>
    <s v="Myanmar"/>
    <x v="2"/>
    <n v="21.974730000000001"/>
    <n v="96.083590000000001"/>
    <x v="1"/>
    <x v="1"/>
    <x v="5"/>
    <n v="57.27"/>
    <x v="6"/>
    <n v="8.5905000000000005"/>
    <n v="180.40049999999999"/>
    <x v="0"/>
    <n v="171.81"/>
    <n v="4.7619047620000003"/>
    <n v="8.5905000000000005"/>
    <x v="35"/>
    <x v="1"/>
    <d v="2019-02-09T20:31:00"/>
    <n v="2019"/>
    <x v="2"/>
    <x v="9"/>
    <x v="0"/>
    <n v="20"/>
    <x v="2"/>
  </r>
  <r>
    <s v="Myanmar"/>
    <x v="2"/>
    <n v="21.974730000000001"/>
    <n v="96.083590000000001"/>
    <x v="1"/>
    <x v="0"/>
    <x v="5"/>
    <n v="54.31"/>
    <x v="9"/>
    <n v="24.439499999999999"/>
    <n v="513.22950000000003"/>
    <x v="1"/>
    <n v="488.79"/>
    <n v="4.7619047620000003"/>
    <n v="24.439499999999999"/>
    <x v="60"/>
    <x v="0"/>
    <d v="2019-02-22T10:49:00"/>
    <n v="2019"/>
    <x v="2"/>
    <x v="19"/>
    <x v="1"/>
    <n v="10"/>
    <x v="1"/>
  </r>
  <r>
    <s v="Myanmar"/>
    <x v="2"/>
    <n v="21.974730000000001"/>
    <n v="96.083590000000001"/>
    <x v="1"/>
    <x v="0"/>
    <x v="0"/>
    <n v="58.24"/>
    <x v="9"/>
    <n v="26.207999999999998"/>
    <n v="550.36800000000005"/>
    <x v="1"/>
    <n v="524.16"/>
    <n v="4.7619047620000003"/>
    <n v="26.207999999999998"/>
    <x v="58"/>
    <x v="0"/>
    <d v="2019-02-05T12:34:00"/>
    <n v="2019"/>
    <x v="2"/>
    <x v="0"/>
    <x v="6"/>
    <n v="12"/>
    <x v="0"/>
  </r>
  <r>
    <s v="Myanmar"/>
    <x v="1"/>
    <n v="19.745000000000001"/>
    <n v="96.129720000000006"/>
    <x v="1"/>
    <x v="1"/>
    <x v="1"/>
    <n v="22.21"/>
    <x v="3"/>
    <n v="6.6630000000000003"/>
    <n v="139.923"/>
    <x v="2"/>
    <n v="133.26"/>
    <n v="4.7619047620000003"/>
    <n v="6.6630000000000003"/>
    <x v="17"/>
    <x v="0"/>
    <d v="2019-03-07T10:23:00"/>
    <n v="2019"/>
    <x v="1"/>
    <x v="11"/>
    <x v="4"/>
    <n v="10"/>
    <x v="1"/>
  </r>
  <r>
    <s v="Myanmar"/>
    <x v="0"/>
    <n v="16.80528"/>
    <n v="96.156109999999998"/>
    <x v="0"/>
    <x v="1"/>
    <x v="1"/>
    <n v="19.32"/>
    <x v="0"/>
    <n v="6.7619999999999996"/>
    <n v="142.00200000000001"/>
    <x v="1"/>
    <n v="135.24"/>
    <n v="4.7619047620000003"/>
    <n v="6.7619999999999996"/>
    <x v="16"/>
    <x v="1"/>
    <d v="2019-03-25T18:51:00"/>
    <n v="2019"/>
    <x v="1"/>
    <x v="4"/>
    <x v="3"/>
    <n v="18"/>
    <x v="2"/>
  </r>
  <r>
    <s v="Myanmar"/>
    <x v="2"/>
    <n v="21.974730000000001"/>
    <n v="96.083590000000001"/>
    <x v="1"/>
    <x v="1"/>
    <x v="2"/>
    <n v="37.479999999999997"/>
    <x v="6"/>
    <n v="5.6219999999999999"/>
    <n v="118.062"/>
    <x v="2"/>
    <n v="112.44"/>
    <n v="4.7619047620000003"/>
    <n v="5.6219999999999999"/>
    <x v="25"/>
    <x v="1"/>
    <d v="2019-01-20T13:45:00"/>
    <n v="2019"/>
    <x v="0"/>
    <x v="7"/>
    <x v="2"/>
    <n v="13"/>
    <x v="0"/>
  </r>
  <r>
    <s v="Myanmar"/>
    <x v="2"/>
    <n v="21.974730000000001"/>
    <n v="96.083590000000001"/>
    <x v="0"/>
    <x v="0"/>
    <x v="5"/>
    <n v="72.040000000000006"/>
    <x v="5"/>
    <n v="7.2039999999999997"/>
    <n v="151.28399999999999"/>
    <x v="1"/>
    <n v="144.08000000000001"/>
    <n v="4.7619047620000003"/>
    <n v="7.2039999999999997"/>
    <x v="33"/>
    <x v="0"/>
    <d v="2019-02-04T19:38:00"/>
    <n v="2019"/>
    <x v="2"/>
    <x v="22"/>
    <x v="3"/>
    <n v="19"/>
    <x v="2"/>
  </r>
  <r>
    <s v="Myanmar"/>
    <x v="1"/>
    <n v="19.745000000000001"/>
    <n v="96.129720000000006"/>
    <x v="0"/>
    <x v="0"/>
    <x v="4"/>
    <n v="98.52"/>
    <x v="4"/>
    <n v="49.26"/>
    <n v="1034.46"/>
    <x v="0"/>
    <n v="985.2"/>
    <n v="4.7619047620000003"/>
    <n v="49.26"/>
    <x v="10"/>
    <x v="2"/>
    <d v="2019-01-30T20:23:00"/>
    <n v="2019"/>
    <x v="0"/>
    <x v="29"/>
    <x v="5"/>
    <n v="20"/>
    <x v="2"/>
  </r>
  <r>
    <s v="Myanmar"/>
    <x v="0"/>
    <n v="16.80528"/>
    <n v="96.156109999999998"/>
    <x v="0"/>
    <x v="1"/>
    <x v="4"/>
    <n v="41.66"/>
    <x v="3"/>
    <n v="12.497999999999999"/>
    <n v="262.45800000000003"/>
    <x v="0"/>
    <n v="249.96"/>
    <n v="4.7619047620000003"/>
    <n v="12.497999999999999"/>
    <x v="32"/>
    <x v="2"/>
    <d v="2019-01-02T15:24:00"/>
    <n v="2019"/>
    <x v="0"/>
    <x v="18"/>
    <x v="5"/>
    <n v="15"/>
    <x v="0"/>
  </r>
  <r>
    <s v="Myanmar"/>
    <x v="0"/>
    <n v="16.80528"/>
    <n v="96.156109999999998"/>
    <x v="0"/>
    <x v="0"/>
    <x v="2"/>
    <n v="72.42"/>
    <x v="6"/>
    <n v="10.863"/>
    <n v="228.12299999999999"/>
    <x v="0"/>
    <n v="217.26"/>
    <n v="4.7619047620000003"/>
    <n v="10.863"/>
    <x v="13"/>
    <x v="0"/>
    <d v="2019-03-29T16:54:00"/>
    <n v="2019"/>
    <x v="1"/>
    <x v="12"/>
    <x v="1"/>
    <n v="16"/>
    <x v="0"/>
  </r>
  <r>
    <s v="Myanmar"/>
    <x v="2"/>
    <n v="21.974730000000001"/>
    <n v="96.083590000000001"/>
    <x v="1"/>
    <x v="1"/>
    <x v="1"/>
    <n v="21.58"/>
    <x v="9"/>
    <n v="9.7110000000000003"/>
    <n v="203.93100000000001"/>
    <x v="1"/>
    <n v="194.22"/>
    <n v="4.7619047620000003"/>
    <n v="9.7110000000000003"/>
    <x v="48"/>
    <x v="1"/>
    <d v="2019-03-14T12:32:00"/>
    <n v="2019"/>
    <x v="1"/>
    <x v="25"/>
    <x v="4"/>
    <n v="12"/>
    <x v="0"/>
  </r>
  <r>
    <s v="Myanmar"/>
    <x v="1"/>
    <n v="19.745000000000001"/>
    <n v="96.129720000000006"/>
    <x v="1"/>
    <x v="1"/>
    <x v="4"/>
    <n v="89.2"/>
    <x v="4"/>
    <n v="44.6"/>
    <n v="936.6"/>
    <x v="2"/>
    <n v="892"/>
    <n v="4.7619047620000003"/>
    <n v="44.6"/>
    <x v="18"/>
    <x v="2"/>
    <d v="2019-02-11T15:42:00"/>
    <n v="2019"/>
    <x v="2"/>
    <x v="14"/>
    <x v="3"/>
    <n v="15"/>
    <x v="0"/>
  </r>
  <r>
    <s v="Myanmar"/>
    <x v="2"/>
    <n v="21.974730000000001"/>
    <n v="96.083590000000001"/>
    <x v="1"/>
    <x v="0"/>
    <x v="1"/>
    <n v="42.42"/>
    <x v="2"/>
    <n v="16.968"/>
    <n v="356.32799999999997"/>
    <x v="0"/>
    <n v="339.36"/>
    <n v="4.7619047620000003"/>
    <n v="16.968"/>
    <x v="14"/>
    <x v="2"/>
    <d v="2019-01-30T13:58:00"/>
    <n v="2019"/>
    <x v="0"/>
    <x v="29"/>
    <x v="5"/>
    <n v="13"/>
    <x v="0"/>
  </r>
  <r>
    <s v="Myanmar"/>
    <x v="0"/>
    <n v="16.80528"/>
    <n v="96.156109999999998"/>
    <x v="0"/>
    <x v="1"/>
    <x v="1"/>
    <n v="74.510000000000005"/>
    <x v="3"/>
    <n v="22.353000000000002"/>
    <n v="469.41300000000001"/>
    <x v="0"/>
    <n v="447.06"/>
    <n v="4.7619047620000003"/>
    <n v="22.353000000000002"/>
    <x v="59"/>
    <x v="2"/>
    <d v="2019-03-20T15:08:00"/>
    <n v="2019"/>
    <x v="1"/>
    <x v="7"/>
    <x v="5"/>
    <n v="15"/>
    <x v="0"/>
  </r>
  <r>
    <s v="Myanmar"/>
    <x v="2"/>
    <n v="21.974730000000001"/>
    <n v="96.083590000000001"/>
    <x v="1"/>
    <x v="1"/>
    <x v="5"/>
    <n v="99.25"/>
    <x v="5"/>
    <n v="9.9250000000000007"/>
    <n v="208.42500000000001"/>
    <x v="1"/>
    <n v="198.5"/>
    <n v="4.7619047620000003"/>
    <n v="9.9250000000000007"/>
    <x v="54"/>
    <x v="0"/>
    <d v="2019-03-20T13:02:00"/>
    <n v="2019"/>
    <x v="1"/>
    <x v="7"/>
    <x v="5"/>
    <n v="13"/>
    <x v="0"/>
  </r>
  <r>
    <s v="Myanmar"/>
    <x v="0"/>
    <n v="16.80528"/>
    <n v="96.156109999999998"/>
    <x v="1"/>
    <x v="0"/>
    <x v="4"/>
    <n v="81.209999999999994"/>
    <x v="4"/>
    <n v="40.604999999999997"/>
    <n v="852.70500000000004"/>
    <x v="2"/>
    <n v="812.1"/>
    <n v="4.7619047620000003"/>
    <n v="40.604999999999997"/>
    <x v="31"/>
    <x v="1"/>
    <d v="2019-01-17T13:01:00"/>
    <n v="2019"/>
    <x v="0"/>
    <x v="17"/>
    <x v="4"/>
    <n v="13"/>
    <x v="0"/>
  </r>
  <r>
    <s v="Myanmar"/>
    <x v="1"/>
    <n v="19.745000000000001"/>
    <n v="96.129720000000006"/>
    <x v="1"/>
    <x v="0"/>
    <x v="3"/>
    <n v="49.33"/>
    <x v="4"/>
    <n v="24.664999999999999"/>
    <n v="517.96500000000003"/>
    <x v="2"/>
    <n v="493.3"/>
    <n v="4.7619047620000003"/>
    <n v="24.664999999999999"/>
    <x v="45"/>
    <x v="0"/>
    <d v="2019-02-03T16:40:00"/>
    <n v="2019"/>
    <x v="2"/>
    <x v="2"/>
    <x v="2"/>
    <n v="16"/>
    <x v="0"/>
  </r>
  <r>
    <s v="Myanmar"/>
    <x v="0"/>
    <n v="16.80528"/>
    <n v="96.156109999999998"/>
    <x v="1"/>
    <x v="0"/>
    <x v="5"/>
    <n v="65.739999999999995"/>
    <x v="9"/>
    <n v="29.582999999999998"/>
    <n v="621.24300000000005"/>
    <x v="1"/>
    <n v="591.66"/>
    <n v="4.7619047620000003"/>
    <n v="29.582999999999998"/>
    <x v="25"/>
    <x v="1"/>
    <d v="2019-01-01T13:55:00"/>
    <n v="2019"/>
    <x v="0"/>
    <x v="15"/>
    <x v="6"/>
    <n v="13"/>
    <x v="0"/>
  </r>
  <r>
    <s v="Myanmar"/>
    <x v="2"/>
    <n v="21.974730000000001"/>
    <n v="96.083590000000001"/>
    <x v="1"/>
    <x v="0"/>
    <x v="5"/>
    <n v="79.86"/>
    <x v="0"/>
    <n v="27.951000000000001"/>
    <n v="586.971"/>
    <x v="2"/>
    <n v="559.02"/>
    <n v="4.7619047620000003"/>
    <n v="27.951000000000001"/>
    <x v="46"/>
    <x v="2"/>
    <d v="2019-01-10T10:33:00"/>
    <n v="2019"/>
    <x v="0"/>
    <x v="6"/>
    <x v="4"/>
    <n v="10"/>
    <x v="1"/>
  </r>
  <r>
    <s v="Myanmar"/>
    <x v="1"/>
    <n v="19.745000000000001"/>
    <n v="96.129720000000006"/>
    <x v="1"/>
    <x v="0"/>
    <x v="3"/>
    <n v="73.98"/>
    <x v="0"/>
    <n v="25.893000000000001"/>
    <n v="543.75300000000004"/>
    <x v="0"/>
    <n v="517.86"/>
    <n v="4.7619047620000003"/>
    <n v="25.893000000000001"/>
    <x v="5"/>
    <x v="2"/>
    <d v="2019-03-02T16:42:00"/>
    <n v="2019"/>
    <x v="1"/>
    <x v="18"/>
    <x v="0"/>
    <n v="16"/>
    <x v="0"/>
  </r>
  <r>
    <s v="Myanmar"/>
    <x v="2"/>
    <n v="21.974730000000001"/>
    <n v="96.083590000000001"/>
    <x v="0"/>
    <x v="0"/>
    <x v="2"/>
    <n v="82.04"/>
    <x v="1"/>
    <n v="20.51"/>
    <n v="430.71"/>
    <x v="2"/>
    <n v="410.2"/>
    <n v="4.7619047620000003"/>
    <n v="20.51"/>
    <x v="29"/>
    <x v="1"/>
    <d v="2019-02-25T17:16:00"/>
    <n v="2019"/>
    <x v="2"/>
    <x v="4"/>
    <x v="3"/>
    <n v="17"/>
    <x v="0"/>
  </r>
  <r>
    <s v="Myanmar"/>
    <x v="2"/>
    <n v="21.974730000000001"/>
    <n v="96.083590000000001"/>
    <x v="0"/>
    <x v="1"/>
    <x v="3"/>
    <n v="26.67"/>
    <x v="4"/>
    <n v="13.335000000000001"/>
    <n v="280.03500000000003"/>
    <x v="1"/>
    <n v="266.7"/>
    <n v="4.7619047620000003"/>
    <n v="13.335000000000001"/>
    <x v="17"/>
    <x v="0"/>
    <d v="2019-01-29T11:48:00"/>
    <n v="2019"/>
    <x v="0"/>
    <x v="12"/>
    <x v="6"/>
    <n v="11"/>
    <x v="1"/>
  </r>
  <r>
    <s v="Myanmar"/>
    <x v="0"/>
    <n v="16.80528"/>
    <n v="96.156109999999998"/>
    <x v="0"/>
    <x v="1"/>
    <x v="4"/>
    <n v="10.130000000000001"/>
    <x v="0"/>
    <n v="3.5455000000000001"/>
    <n v="74.455500000000001"/>
    <x v="0"/>
    <n v="70.91"/>
    <n v="4.7619047620000003"/>
    <n v="3.5455000000000001"/>
    <x v="47"/>
    <x v="0"/>
    <d v="2019-03-10T19:35:00"/>
    <n v="2019"/>
    <x v="1"/>
    <x v="6"/>
    <x v="2"/>
    <n v="19"/>
    <x v="2"/>
  </r>
  <r>
    <s v="Myanmar"/>
    <x v="2"/>
    <n v="21.974730000000001"/>
    <n v="96.083590000000001"/>
    <x v="1"/>
    <x v="1"/>
    <x v="4"/>
    <n v="72.39"/>
    <x v="5"/>
    <n v="7.2389999999999999"/>
    <n v="152.01900000000001"/>
    <x v="2"/>
    <n v="144.78"/>
    <n v="4.7619047620000003"/>
    <n v="7.2389999999999999"/>
    <x v="34"/>
    <x v="0"/>
    <d v="2019-01-13T19:55:00"/>
    <n v="2019"/>
    <x v="0"/>
    <x v="26"/>
    <x v="2"/>
    <n v="19"/>
    <x v="2"/>
  </r>
  <r>
    <s v="Myanmar"/>
    <x v="0"/>
    <n v="16.80528"/>
    <n v="96.156109999999998"/>
    <x v="1"/>
    <x v="1"/>
    <x v="3"/>
    <n v="85.91"/>
    <x v="1"/>
    <n v="21.477499999999999"/>
    <n v="451.02749999999997"/>
    <x v="2"/>
    <n v="429.55"/>
    <n v="4.7619047620000003"/>
    <n v="21.477499999999999"/>
    <x v="17"/>
    <x v="0"/>
    <d v="2019-03-22T14:33:00"/>
    <n v="2019"/>
    <x v="1"/>
    <x v="19"/>
    <x v="1"/>
    <n v="14"/>
    <x v="0"/>
  </r>
  <r>
    <s v="Myanmar"/>
    <x v="2"/>
    <n v="21.974730000000001"/>
    <n v="96.083590000000001"/>
    <x v="0"/>
    <x v="1"/>
    <x v="5"/>
    <n v="81.31"/>
    <x v="0"/>
    <n v="28.458500000000001"/>
    <n v="597.62850000000003"/>
    <x v="0"/>
    <n v="569.16999999999996"/>
    <n v="4.7619047620000003"/>
    <n v="28.458500000000001"/>
    <x v="31"/>
    <x v="1"/>
    <d v="2019-03-01T19:49:00"/>
    <n v="2019"/>
    <x v="1"/>
    <x v="15"/>
    <x v="1"/>
    <n v="19"/>
    <x v="2"/>
  </r>
  <r>
    <s v="Myanmar"/>
    <x v="2"/>
    <n v="21.974730000000001"/>
    <n v="96.083590000000001"/>
    <x v="1"/>
    <x v="1"/>
    <x v="4"/>
    <n v="60.3"/>
    <x v="7"/>
    <n v="12.06"/>
    <n v="253.26"/>
    <x v="1"/>
    <n v="241.2"/>
    <n v="4.7619047620000003"/>
    <n v="12.06"/>
    <x v="6"/>
    <x v="2"/>
    <d v="2019-02-20T18:43:00"/>
    <n v="2019"/>
    <x v="2"/>
    <x v="7"/>
    <x v="5"/>
    <n v="18"/>
    <x v="2"/>
  </r>
  <r>
    <s v="Myanmar"/>
    <x v="1"/>
    <n v="19.745000000000001"/>
    <n v="96.129720000000006"/>
    <x v="1"/>
    <x v="1"/>
    <x v="4"/>
    <n v="31.77"/>
    <x v="7"/>
    <n v="6.3540000000000001"/>
    <n v="133.434"/>
    <x v="0"/>
    <n v="127.08"/>
    <n v="4.7619047620000003"/>
    <n v="6.3540000000000001"/>
    <x v="56"/>
    <x v="1"/>
    <d v="2019-01-14T14:43:00"/>
    <n v="2019"/>
    <x v="0"/>
    <x v="25"/>
    <x v="3"/>
    <n v="14"/>
    <x v="0"/>
  </r>
  <r>
    <s v="Myanmar"/>
    <x v="0"/>
    <n v="16.80528"/>
    <n v="96.156109999999998"/>
    <x v="1"/>
    <x v="0"/>
    <x v="0"/>
    <n v="64.27"/>
    <x v="7"/>
    <n v="12.853999999999999"/>
    <n v="269.93400000000003"/>
    <x v="1"/>
    <n v="257.08"/>
    <n v="4.7619047620000003"/>
    <n v="12.853999999999999"/>
    <x v="25"/>
    <x v="1"/>
    <d v="2019-03-26T13:54:00"/>
    <n v="2019"/>
    <x v="1"/>
    <x v="27"/>
    <x v="6"/>
    <n v="13"/>
    <x v="0"/>
  </r>
  <r>
    <s v="Myanmar"/>
    <x v="2"/>
    <n v="21.974730000000001"/>
    <n v="96.083590000000001"/>
    <x v="1"/>
    <x v="1"/>
    <x v="0"/>
    <n v="69.510000000000005"/>
    <x v="5"/>
    <n v="6.9509999999999996"/>
    <n v="145.971"/>
    <x v="0"/>
    <n v="139.02000000000001"/>
    <n v="4.7619047620000003"/>
    <n v="6.9509999999999996"/>
    <x v="34"/>
    <x v="0"/>
    <d v="2019-03-01T12:15:00"/>
    <n v="2019"/>
    <x v="1"/>
    <x v="15"/>
    <x v="1"/>
    <n v="12"/>
    <x v="0"/>
  </r>
  <r>
    <s v="Myanmar"/>
    <x v="1"/>
    <n v="19.745000000000001"/>
    <n v="96.129720000000006"/>
    <x v="1"/>
    <x v="1"/>
    <x v="4"/>
    <n v="27.22"/>
    <x v="6"/>
    <n v="4.0830000000000002"/>
    <n v="85.742999999999995"/>
    <x v="1"/>
    <n v="81.66"/>
    <n v="4.7619047620000003"/>
    <n v="4.0830000000000002"/>
    <x v="48"/>
    <x v="1"/>
    <d v="2019-01-07T12:37:00"/>
    <n v="2019"/>
    <x v="0"/>
    <x v="11"/>
    <x v="3"/>
    <n v="12"/>
    <x v="0"/>
  </r>
  <r>
    <s v="Myanmar"/>
    <x v="0"/>
    <n v="16.80528"/>
    <n v="96.156109999999998"/>
    <x v="0"/>
    <x v="0"/>
    <x v="0"/>
    <n v="77.680000000000007"/>
    <x v="7"/>
    <n v="15.536"/>
    <n v="326.25599999999997"/>
    <x v="1"/>
    <n v="310.72000000000003"/>
    <n v="4.7619047620000003"/>
    <n v="15.536"/>
    <x v="3"/>
    <x v="0"/>
    <d v="2019-02-01T19:54:00"/>
    <n v="2019"/>
    <x v="2"/>
    <x v="15"/>
    <x v="1"/>
    <n v="19"/>
    <x v="2"/>
  </r>
  <r>
    <s v="Myanmar"/>
    <x v="1"/>
    <n v="19.745000000000001"/>
    <n v="96.129720000000006"/>
    <x v="0"/>
    <x v="0"/>
    <x v="5"/>
    <n v="92.98"/>
    <x v="5"/>
    <n v="9.298"/>
    <n v="195.25800000000001"/>
    <x v="2"/>
    <n v="185.96"/>
    <n v="4.7619047620000003"/>
    <n v="9.298"/>
    <x v="7"/>
    <x v="0"/>
    <d v="2019-02-13T15:06:00"/>
    <n v="2019"/>
    <x v="2"/>
    <x v="26"/>
    <x v="5"/>
    <n v="15"/>
    <x v="0"/>
  </r>
  <r>
    <s v="Myanmar"/>
    <x v="2"/>
    <n v="21.974730000000001"/>
    <n v="96.083590000000001"/>
    <x v="0"/>
    <x v="0"/>
    <x v="5"/>
    <n v="18.079999999999998"/>
    <x v="7"/>
    <n v="3.6160000000000001"/>
    <n v="75.936000000000007"/>
    <x v="2"/>
    <n v="72.319999999999993"/>
    <n v="4.7619047620000003"/>
    <n v="3.6160000000000001"/>
    <x v="33"/>
    <x v="0"/>
    <d v="2019-01-14T18:03:00"/>
    <n v="2019"/>
    <x v="0"/>
    <x v="25"/>
    <x v="3"/>
    <n v="18"/>
    <x v="2"/>
  </r>
  <r>
    <s v="Myanmar"/>
    <x v="2"/>
    <n v="21.974730000000001"/>
    <n v="96.083590000000001"/>
    <x v="1"/>
    <x v="1"/>
    <x v="3"/>
    <n v="63.06"/>
    <x v="6"/>
    <n v="9.4589999999999996"/>
    <n v="198.63900000000001"/>
    <x v="0"/>
    <n v="189.18"/>
    <n v="4.7619047620000003"/>
    <n v="9.4589999999999996"/>
    <x v="27"/>
    <x v="1"/>
    <d v="2019-01-19T15:58:00"/>
    <n v="2019"/>
    <x v="0"/>
    <x v="24"/>
    <x v="0"/>
    <n v="15"/>
    <x v="0"/>
  </r>
  <r>
    <s v="Myanmar"/>
    <x v="0"/>
    <n v="16.80528"/>
    <n v="96.156109999999998"/>
    <x v="1"/>
    <x v="1"/>
    <x v="0"/>
    <n v="51.71"/>
    <x v="7"/>
    <n v="10.342000000000001"/>
    <n v="217.18199999999999"/>
    <x v="2"/>
    <n v="206.84"/>
    <n v="4.7619047620000003"/>
    <n v="10.342000000000001"/>
    <x v="57"/>
    <x v="0"/>
    <d v="2019-03-09T13:53:00"/>
    <n v="2019"/>
    <x v="1"/>
    <x v="9"/>
    <x v="0"/>
    <n v="13"/>
    <x v="0"/>
  </r>
  <r>
    <s v="Myanmar"/>
    <x v="0"/>
    <n v="16.80528"/>
    <n v="96.156109999999998"/>
    <x v="1"/>
    <x v="0"/>
    <x v="4"/>
    <n v="52.34"/>
    <x v="6"/>
    <n v="7.851"/>
    <n v="164.87100000000001"/>
    <x v="1"/>
    <n v="157.02000000000001"/>
    <n v="4.7619047620000003"/>
    <n v="7.851"/>
    <x v="51"/>
    <x v="0"/>
    <d v="2019-03-27T14:03:00"/>
    <n v="2019"/>
    <x v="1"/>
    <x v="3"/>
    <x v="5"/>
    <n v="14"/>
    <x v="0"/>
  </r>
  <r>
    <s v="Myanmar"/>
    <x v="0"/>
    <n v="16.80528"/>
    <n v="96.156109999999998"/>
    <x v="1"/>
    <x v="0"/>
    <x v="3"/>
    <n v="43.06"/>
    <x v="1"/>
    <n v="10.765000000000001"/>
    <n v="226.065"/>
    <x v="0"/>
    <n v="215.3"/>
    <n v="4.7619047620000003"/>
    <n v="10.765000000000001"/>
    <x v="25"/>
    <x v="1"/>
    <d v="2019-02-04T16:38:00"/>
    <n v="2019"/>
    <x v="2"/>
    <x v="22"/>
    <x v="3"/>
    <n v="16"/>
    <x v="0"/>
  </r>
  <r>
    <s v="Myanmar"/>
    <x v="1"/>
    <n v="19.745000000000001"/>
    <n v="96.129720000000006"/>
    <x v="1"/>
    <x v="1"/>
    <x v="5"/>
    <n v="59.61"/>
    <x v="4"/>
    <n v="29.805"/>
    <n v="625.90499999999997"/>
    <x v="1"/>
    <n v="596.1"/>
    <n v="4.7619047620000003"/>
    <n v="29.805"/>
    <x v="4"/>
    <x v="2"/>
    <d v="2019-03-14T11:07:00"/>
    <n v="2019"/>
    <x v="1"/>
    <x v="25"/>
    <x v="4"/>
    <n v="11"/>
    <x v="1"/>
  </r>
  <r>
    <s v="Myanmar"/>
    <x v="0"/>
    <n v="16.80528"/>
    <n v="96.156109999999998"/>
    <x v="1"/>
    <x v="1"/>
    <x v="0"/>
    <n v="14.62"/>
    <x v="1"/>
    <n v="3.6549999999999998"/>
    <n v="76.754999999999995"/>
    <x v="1"/>
    <n v="73.099999999999994"/>
    <n v="4.7619047620000003"/>
    <n v="3.6549999999999998"/>
    <x v="18"/>
    <x v="2"/>
    <d v="2019-03-04T12:23:00"/>
    <n v="2019"/>
    <x v="1"/>
    <x v="22"/>
    <x v="3"/>
    <n v="12"/>
    <x v="0"/>
  </r>
  <r>
    <s v="Myanmar"/>
    <x v="1"/>
    <n v="19.745000000000001"/>
    <n v="96.129720000000006"/>
    <x v="0"/>
    <x v="1"/>
    <x v="0"/>
    <n v="46.53"/>
    <x v="3"/>
    <n v="13.959"/>
    <n v="293.13900000000001"/>
    <x v="2"/>
    <n v="279.18"/>
    <n v="4.7619047620000003"/>
    <n v="13.959"/>
    <x v="42"/>
    <x v="2"/>
    <d v="2019-03-03T10:54:00"/>
    <n v="2019"/>
    <x v="1"/>
    <x v="2"/>
    <x v="2"/>
    <n v="10"/>
    <x v="1"/>
  </r>
  <r>
    <s v="Myanmar"/>
    <x v="1"/>
    <n v="19.745000000000001"/>
    <n v="96.129720000000006"/>
    <x v="0"/>
    <x v="0"/>
    <x v="2"/>
    <n v="24.24"/>
    <x v="0"/>
    <n v="8.484"/>
    <n v="178.16399999999999"/>
    <x v="0"/>
    <n v="169.68"/>
    <n v="4.7619047620000003"/>
    <n v="8.484"/>
    <x v="45"/>
    <x v="0"/>
    <d v="2019-01-27T17:38:00"/>
    <n v="2019"/>
    <x v="0"/>
    <x v="3"/>
    <x v="2"/>
    <n v="17"/>
    <x v="0"/>
  </r>
  <r>
    <s v="Myanmar"/>
    <x v="0"/>
    <n v="16.80528"/>
    <n v="96.156109999999998"/>
    <x v="0"/>
    <x v="0"/>
    <x v="3"/>
    <n v="45.58"/>
    <x v="8"/>
    <n v="2.2789999999999999"/>
    <n v="47.859000000000002"/>
    <x v="1"/>
    <n v="45.58"/>
    <n v="4.7619047620000003"/>
    <n v="2.2789999999999999"/>
    <x v="57"/>
    <x v="0"/>
    <d v="2019-02-07T14:13:00"/>
    <n v="2019"/>
    <x v="2"/>
    <x v="11"/>
    <x v="4"/>
    <n v="14"/>
    <x v="0"/>
  </r>
  <r>
    <s v="Myanmar"/>
    <x v="0"/>
    <n v="16.80528"/>
    <n v="96.156109999999998"/>
    <x v="0"/>
    <x v="0"/>
    <x v="3"/>
    <n v="75.2"/>
    <x v="6"/>
    <n v="11.28"/>
    <n v="236.88"/>
    <x v="0"/>
    <n v="225.6"/>
    <n v="4.7619047620000003"/>
    <n v="11.28"/>
    <x v="19"/>
    <x v="2"/>
    <d v="2019-02-05T11:51:00"/>
    <n v="2019"/>
    <x v="2"/>
    <x v="0"/>
    <x v="6"/>
    <n v="11"/>
    <x v="1"/>
  </r>
  <r>
    <s v="Myanmar"/>
    <x v="2"/>
    <n v="21.974730000000001"/>
    <n v="96.083590000000001"/>
    <x v="0"/>
    <x v="1"/>
    <x v="3"/>
    <n v="96.8"/>
    <x v="6"/>
    <n v="14.52"/>
    <n v="304.92"/>
    <x v="1"/>
    <n v="290.39999999999998"/>
    <n v="4.7619047620000003"/>
    <n v="14.52"/>
    <x v="4"/>
    <x v="2"/>
    <d v="2019-03-15T13:05:00"/>
    <n v="2019"/>
    <x v="1"/>
    <x v="13"/>
    <x v="1"/>
    <n v="13"/>
    <x v="0"/>
  </r>
  <r>
    <s v="Myanmar"/>
    <x v="2"/>
    <n v="21.974730000000001"/>
    <n v="96.083590000000001"/>
    <x v="1"/>
    <x v="1"/>
    <x v="0"/>
    <n v="14.82"/>
    <x v="6"/>
    <n v="2.2229999999999999"/>
    <n v="46.683"/>
    <x v="2"/>
    <n v="44.46"/>
    <n v="4.7619047620000003"/>
    <n v="2.2229999999999999"/>
    <x v="44"/>
    <x v="0"/>
    <d v="2019-03-01T11:30:00"/>
    <n v="2019"/>
    <x v="1"/>
    <x v="15"/>
    <x v="1"/>
    <n v="11"/>
    <x v="1"/>
  </r>
  <r>
    <s v="Myanmar"/>
    <x v="0"/>
    <n v="16.80528"/>
    <n v="96.156109999999998"/>
    <x v="1"/>
    <x v="1"/>
    <x v="4"/>
    <n v="52.2"/>
    <x v="6"/>
    <n v="7.83"/>
    <n v="164.43"/>
    <x v="2"/>
    <n v="156.6"/>
    <n v="4.7619047620000003"/>
    <n v="7.83"/>
    <x v="33"/>
    <x v="0"/>
    <d v="2019-02-15T13:30:00"/>
    <n v="2019"/>
    <x v="2"/>
    <x v="13"/>
    <x v="1"/>
    <n v="13"/>
    <x v="0"/>
  </r>
  <r>
    <s v="Myanmar"/>
    <x v="1"/>
    <n v="19.745000000000001"/>
    <n v="96.129720000000006"/>
    <x v="1"/>
    <x v="0"/>
    <x v="3"/>
    <n v="46.66"/>
    <x v="9"/>
    <n v="20.997"/>
    <n v="440.93700000000001"/>
    <x v="0"/>
    <n v="419.94"/>
    <n v="4.7619047620000003"/>
    <n v="20.997"/>
    <x v="4"/>
    <x v="2"/>
    <d v="2019-02-17T19:11:00"/>
    <n v="2019"/>
    <x v="2"/>
    <x v="17"/>
    <x v="2"/>
    <n v="19"/>
    <x v="2"/>
  </r>
  <r>
    <s v="Myanmar"/>
    <x v="1"/>
    <n v="19.745000000000001"/>
    <n v="96.129720000000006"/>
    <x v="1"/>
    <x v="0"/>
    <x v="5"/>
    <n v="36.85"/>
    <x v="1"/>
    <n v="9.2125000000000004"/>
    <n v="193.46250000000001"/>
    <x v="1"/>
    <n v="184.25"/>
    <n v="4.7619047620000003"/>
    <n v="9.2125000000000004"/>
    <x v="51"/>
    <x v="0"/>
    <d v="2019-01-26T18:53:00"/>
    <n v="2019"/>
    <x v="0"/>
    <x v="27"/>
    <x v="0"/>
    <n v="18"/>
    <x v="2"/>
  </r>
  <r>
    <s v="Myanmar"/>
    <x v="0"/>
    <n v="16.80528"/>
    <n v="96.156109999999998"/>
    <x v="0"/>
    <x v="0"/>
    <x v="2"/>
    <n v="70.319999999999993"/>
    <x v="5"/>
    <n v="7.032"/>
    <n v="147.672"/>
    <x v="0"/>
    <n v="140.63999999999999"/>
    <n v="4.7619047620000003"/>
    <n v="7.032"/>
    <x v="1"/>
    <x v="0"/>
    <d v="2019-03-24T14:22:00"/>
    <n v="2019"/>
    <x v="1"/>
    <x v="5"/>
    <x v="2"/>
    <n v="14"/>
    <x v="0"/>
  </r>
  <r>
    <s v="Myanmar"/>
    <x v="1"/>
    <n v="19.745000000000001"/>
    <n v="96.129720000000006"/>
    <x v="1"/>
    <x v="1"/>
    <x v="1"/>
    <n v="83.08"/>
    <x v="8"/>
    <n v="4.1539999999999999"/>
    <n v="87.233999999999995"/>
    <x v="0"/>
    <n v="83.08"/>
    <n v="4.7619047620000003"/>
    <n v="4.1539999999999999"/>
    <x v="41"/>
    <x v="1"/>
    <d v="2019-01-23T17:16:00"/>
    <n v="2019"/>
    <x v="0"/>
    <x v="21"/>
    <x v="5"/>
    <n v="17"/>
    <x v="0"/>
  </r>
  <r>
    <s v="Myanmar"/>
    <x v="1"/>
    <n v="19.745000000000001"/>
    <n v="96.129720000000006"/>
    <x v="1"/>
    <x v="0"/>
    <x v="5"/>
    <n v="64.989999999999995"/>
    <x v="8"/>
    <n v="3.2494999999999998"/>
    <n v="68.239500000000007"/>
    <x v="2"/>
    <n v="64.989999999999995"/>
    <n v="4.7619047620000003"/>
    <n v="3.2494999999999998"/>
    <x v="10"/>
    <x v="2"/>
    <d v="2019-01-26T10:06:00"/>
    <n v="2019"/>
    <x v="0"/>
    <x v="27"/>
    <x v="0"/>
    <n v="10"/>
    <x v="1"/>
  </r>
  <r>
    <s v="Myanmar"/>
    <x v="1"/>
    <n v="19.745000000000001"/>
    <n v="96.129720000000006"/>
    <x v="1"/>
    <x v="1"/>
    <x v="4"/>
    <n v="77.56"/>
    <x v="4"/>
    <n v="38.78"/>
    <n v="814.38"/>
    <x v="0"/>
    <n v="775.6"/>
    <n v="4.7619047620000003"/>
    <n v="38.78"/>
    <x v="16"/>
    <x v="1"/>
    <d v="2019-03-14T20:35:00"/>
    <n v="2019"/>
    <x v="1"/>
    <x v="25"/>
    <x v="4"/>
    <n v="20"/>
    <x v="2"/>
  </r>
  <r>
    <s v="Myanmar"/>
    <x v="2"/>
    <n v="21.974730000000001"/>
    <n v="96.083590000000001"/>
    <x v="1"/>
    <x v="0"/>
    <x v="3"/>
    <n v="54.51"/>
    <x v="3"/>
    <n v="16.353000000000002"/>
    <n v="343.41300000000001"/>
    <x v="0"/>
    <n v="327.06"/>
    <n v="4.7619047620000003"/>
    <n v="16.353000000000002"/>
    <x v="52"/>
    <x v="1"/>
    <d v="2019-03-17T13:54:00"/>
    <n v="2019"/>
    <x v="1"/>
    <x v="17"/>
    <x v="2"/>
    <n v="13"/>
    <x v="0"/>
  </r>
  <r>
    <s v="Myanmar"/>
    <x v="1"/>
    <n v="19.745000000000001"/>
    <n v="96.129720000000006"/>
    <x v="0"/>
    <x v="0"/>
    <x v="5"/>
    <n v="51.89"/>
    <x v="0"/>
    <n v="18.1615"/>
    <n v="381.39150000000001"/>
    <x v="1"/>
    <n v="363.23"/>
    <n v="4.7619047620000003"/>
    <n v="18.1615"/>
    <x v="10"/>
    <x v="2"/>
    <d v="2019-01-08T20:08:00"/>
    <n v="2019"/>
    <x v="0"/>
    <x v="1"/>
    <x v="6"/>
    <n v="20"/>
    <x v="2"/>
  </r>
  <r>
    <s v="Myanmar"/>
    <x v="2"/>
    <n v="21.974730000000001"/>
    <n v="96.083590000000001"/>
    <x v="1"/>
    <x v="1"/>
    <x v="2"/>
    <n v="31.75"/>
    <x v="7"/>
    <n v="6.35"/>
    <n v="133.35"/>
    <x v="1"/>
    <n v="127"/>
    <n v="4.7619047620000003"/>
    <n v="6.35"/>
    <x v="17"/>
    <x v="0"/>
    <d v="2019-02-08T15:26:00"/>
    <n v="2019"/>
    <x v="2"/>
    <x v="1"/>
    <x v="1"/>
    <n v="15"/>
    <x v="0"/>
  </r>
  <r>
    <s v="Myanmar"/>
    <x v="0"/>
    <n v="16.80528"/>
    <n v="96.156109999999998"/>
    <x v="0"/>
    <x v="0"/>
    <x v="5"/>
    <n v="53.65"/>
    <x v="0"/>
    <n v="18.7775"/>
    <n v="394.32749999999999"/>
    <x v="0"/>
    <n v="375.55"/>
    <n v="4.7619047620000003"/>
    <n v="18.7775"/>
    <x v="53"/>
    <x v="2"/>
    <d v="2019-02-10T12:56:00"/>
    <n v="2019"/>
    <x v="2"/>
    <x v="6"/>
    <x v="2"/>
    <n v="12"/>
    <x v="0"/>
  </r>
  <r>
    <s v="Myanmar"/>
    <x v="1"/>
    <n v="19.745000000000001"/>
    <n v="96.129720000000006"/>
    <x v="0"/>
    <x v="0"/>
    <x v="4"/>
    <n v="49.79"/>
    <x v="7"/>
    <n v="9.9580000000000002"/>
    <n v="209.11799999999999"/>
    <x v="2"/>
    <n v="199.16"/>
    <n v="4.7619047620000003"/>
    <n v="9.9580000000000002"/>
    <x v="41"/>
    <x v="1"/>
    <d v="2019-03-28T19:16:00"/>
    <n v="2019"/>
    <x v="1"/>
    <x v="20"/>
    <x v="4"/>
    <n v="19"/>
    <x v="2"/>
  </r>
  <r>
    <s v="Myanmar"/>
    <x v="0"/>
    <n v="16.80528"/>
    <n v="96.156109999999998"/>
    <x v="1"/>
    <x v="1"/>
    <x v="5"/>
    <n v="30.61"/>
    <x v="8"/>
    <n v="1.5305"/>
    <n v="32.140500000000003"/>
    <x v="0"/>
    <n v="30.61"/>
    <n v="4.7619047620000003"/>
    <n v="1.5305"/>
    <x v="53"/>
    <x v="2"/>
    <d v="2019-01-23T12:20:00"/>
    <n v="2019"/>
    <x v="0"/>
    <x v="21"/>
    <x v="5"/>
    <n v="12"/>
    <x v="0"/>
  </r>
  <r>
    <s v="Myanmar"/>
    <x v="2"/>
    <n v="21.974730000000001"/>
    <n v="96.083590000000001"/>
    <x v="0"/>
    <x v="1"/>
    <x v="4"/>
    <n v="57.89"/>
    <x v="5"/>
    <n v="5.7889999999999997"/>
    <n v="121.569"/>
    <x v="0"/>
    <n v="115.78"/>
    <n v="4.7619047620000003"/>
    <n v="5.7889999999999997"/>
    <x v="60"/>
    <x v="0"/>
    <d v="2019-01-17T10:37:00"/>
    <n v="2019"/>
    <x v="0"/>
    <x v="17"/>
    <x v="4"/>
    <n v="10"/>
    <x v="1"/>
  </r>
  <r>
    <s v="Myanmar"/>
    <x v="0"/>
    <n v="16.80528"/>
    <n v="96.156109999999998"/>
    <x v="1"/>
    <x v="0"/>
    <x v="1"/>
    <n v="28.96"/>
    <x v="8"/>
    <n v="1.448"/>
    <n v="30.408000000000001"/>
    <x v="2"/>
    <n v="28.96"/>
    <n v="4.7619047620000003"/>
    <n v="1.448"/>
    <x v="56"/>
    <x v="1"/>
    <d v="2019-02-07T10:18:00"/>
    <n v="2019"/>
    <x v="2"/>
    <x v="11"/>
    <x v="4"/>
    <n v="10"/>
    <x v="1"/>
  </r>
  <r>
    <s v="Myanmar"/>
    <x v="1"/>
    <n v="19.745000000000001"/>
    <n v="96.129720000000006"/>
    <x v="0"/>
    <x v="0"/>
    <x v="4"/>
    <n v="98.97"/>
    <x v="9"/>
    <n v="44.536499999999997"/>
    <n v="935.26649999999995"/>
    <x v="1"/>
    <n v="890.73"/>
    <n v="4.7619047620000003"/>
    <n v="44.536499999999997"/>
    <x v="24"/>
    <x v="1"/>
    <d v="2019-03-09T11:23:00"/>
    <n v="2019"/>
    <x v="1"/>
    <x v="9"/>
    <x v="0"/>
    <n v="11"/>
    <x v="1"/>
  </r>
  <r>
    <s v="Myanmar"/>
    <x v="2"/>
    <n v="21.974730000000001"/>
    <n v="96.083590000000001"/>
    <x v="0"/>
    <x v="1"/>
    <x v="5"/>
    <n v="93.22"/>
    <x v="6"/>
    <n v="13.983000000000001"/>
    <n v="293.64299999999997"/>
    <x v="1"/>
    <n v="279.66000000000003"/>
    <n v="4.7619047620000003"/>
    <n v="13.983000000000001"/>
    <x v="8"/>
    <x v="1"/>
    <d v="2019-01-24T11:45:00"/>
    <n v="2019"/>
    <x v="0"/>
    <x v="5"/>
    <x v="4"/>
    <n v="11"/>
    <x v="1"/>
  </r>
  <r>
    <s v="Myanmar"/>
    <x v="1"/>
    <n v="19.745000000000001"/>
    <n v="96.129720000000006"/>
    <x v="0"/>
    <x v="1"/>
    <x v="3"/>
    <n v="80.930000000000007"/>
    <x v="8"/>
    <n v="4.0465"/>
    <n v="84.976500000000001"/>
    <x v="2"/>
    <n v="80.930000000000007"/>
    <n v="4.7619047620000003"/>
    <n v="4.0465"/>
    <x v="54"/>
    <x v="0"/>
    <d v="2019-01-19T16:08:00"/>
    <n v="2019"/>
    <x v="0"/>
    <x v="24"/>
    <x v="0"/>
    <n v="16"/>
    <x v="0"/>
  </r>
  <r>
    <s v="Myanmar"/>
    <x v="0"/>
    <n v="16.80528"/>
    <n v="96.156109999999998"/>
    <x v="0"/>
    <x v="1"/>
    <x v="4"/>
    <n v="67.45"/>
    <x v="4"/>
    <n v="33.725000000000001"/>
    <n v="708.22500000000002"/>
    <x v="0"/>
    <n v="674.5"/>
    <n v="4.7619047620000003"/>
    <n v="33.725000000000001"/>
    <x v="50"/>
    <x v="2"/>
    <d v="2019-02-03T11:25:00"/>
    <n v="2019"/>
    <x v="2"/>
    <x v="2"/>
    <x v="2"/>
    <n v="11"/>
    <x v="1"/>
  </r>
  <r>
    <s v="Myanmar"/>
    <x v="0"/>
    <n v="16.80528"/>
    <n v="96.156109999999998"/>
    <x v="0"/>
    <x v="0"/>
    <x v="3"/>
    <n v="38.72"/>
    <x v="9"/>
    <n v="17.423999999999999"/>
    <n v="365.904"/>
    <x v="0"/>
    <n v="348.48"/>
    <n v="4.7619047620000003"/>
    <n v="17.423999999999999"/>
    <x v="50"/>
    <x v="2"/>
    <d v="2019-03-20T12:24:00"/>
    <n v="2019"/>
    <x v="1"/>
    <x v="7"/>
    <x v="5"/>
    <n v="12"/>
    <x v="0"/>
  </r>
  <r>
    <s v="Myanmar"/>
    <x v="2"/>
    <n v="21.974730000000001"/>
    <n v="96.083590000000001"/>
    <x v="0"/>
    <x v="1"/>
    <x v="3"/>
    <n v="72.599999999999994"/>
    <x v="3"/>
    <n v="21.78"/>
    <n v="457.38"/>
    <x v="1"/>
    <n v="435.6"/>
    <n v="4.7619047620000003"/>
    <n v="21.78"/>
    <x v="16"/>
    <x v="1"/>
    <d v="2019-01-13T19:51:00"/>
    <n v="2019"/>
    <x v="0"/>
    <x v="26"/>
    <x v="2"/>
    <n v="19"/>
    <x v="2"/>
  </r>
  <r>
    <s v="Myanmar"/>
    <x v="1"/>
    <n v="19.745000000000001"/>
    <n v="96.129720000000006"/>
    <x v="0"/>
    <x v="1"/>
    <x v="1"/>
    <n v="87.91"/>
    <x v="1"/>
    <n v="21.977499999999999"/>
    <n v="461.52749999999997"/>
    <x v="0"/>
    <n v="439.55"/>
    <n v="4.7619047620000003"/>
    <n v="21.977499999999999"/>
    <x v="18"/>
    <x v="2"/>
    <d v="2019-03-14T18:10:00"/>
    <n v="2019"/>
    <x v="1"/>
    <x v="25"/>
    <x v="4"/>
    <n v="18"/>
    <x v="2"/>
  </r>
  <r>
    <s v="Myanmar"/>
    <x v="0"/>
    <n v="16.80528"/>
    <n v="96.156109999999998"/>
    <x v="0"/>
    <x v="1"/>
    <x v="4"/>
    <n v="98.53"/>
    <x v="3"/>
    <n v="29.559000000000001"/>
    <n v="620.73900000000003"/>
    <x v="2"/>
    <n v="591.17999999999995"/>
    <n v="4.7619047620000003"/>
    <n v="29.559000000000001"/>
    <x v="43"/>
    <x v="2"/>
    <d v="2019-01-23T11:22:00"/>
    <n v="2019"/>
    <x v="0"/>
    <x v="21"/>
    <x v="5"/>
    <n v="11"/>
    <x v="1"/>
  </r>
  <r>
    <s v="Myanmar"/>
    <x v="1"/>
    <n v="19.745000000000001"/>
    <n v="96.129720000000006"/>
    <x v="0"/>
    <x v="0"/>
    <x v="5"/>
    <n v="43.46"/>
    <x v="3"/>
    <n v="13.038"/>
    <n v="273.798"/>
    <x v="0"/>
    <n v="260.76"/>
    <n v="4.7619047620000003"/>
    <n v="13.038"/>
    <x v="23"/>
    <x v="0"/>
    <d v="2019-02-07T17:55:00"/>
    <n v="2019"/>
    <x v="2"/>
    <x v="11"/>
    <x v="4"/>
    <n v="17"/>
    <x v="0"/>
  </r>
  <r>
    <s v="Myanmar"/>
    <x v="0"/>
    <n v="16.80528"/>
    <n v="96.156109999999998"/>
    <x v="1"/>
    <x v="0"/>
    <x v="4"/>
    <n v="71.680000000000007"/>
    <x v="6"/>
    <n v="10.752000000000001"/>
    <n v="225.792"/>
    <x v="2"/>
    <n v="215.04"/>
    <n v="4.7619047620000003"/>
    <n v="10.752000000000001"/>
    <x v="51"/>
    <x v="0"/>
    <d v="2019-03-28T15:30:00"/>
    <n v="2019"/>
    <x v="1"/>
    <x v="20"/>
    <x v="4"/>
    <n v="15"/>
    <x v="0"/>
  </r>
  <r>
    <s v="Myanmar"/>
    <x v="0"/>
    <n v="16.80528"/>
    <n v="96.156109999999998"/>
    <x v="0"/>
    <x v="0"/>
    <x v="4"/>
    <n v="91.61"/>
    <x v="8"/>
    <n v="4.5804999999999998"/>
    <n v="96.1905"/>
    <x v="1"/>
    <n v="91.61"/>
    <n v="4.7619047620000003"/>
    <n v="4.5804999999999998"/>
    <x v="57"/>
    <x v="0"/>
    <d v="2019-03-20T19:44:00"/>
    <n v="2019"/>
    <x v="1"/>
    <x v="7"/>
    <x v="5"/>
    <n v="19"/>
    <x v="2"/>
  </r>
  <r>
    <s v="Myanmar"/>
    <x v="2"/>
    <n v="21.974730000000001"/>
    <n v="96.083590000000001"/>
    <x v="0"/>
    <x v="0"/>
    <x v="2"/>
    <n v="94.59"/>
    <x v="0"/>
    <n v="33.106499999999997"/>
    <n v="695.23649999999998"/>
    <x v="2"/>
    <n v="662.13"/>
    <n v="4.7619047620000003"/>
    <n v="33.106499999999997"/>
    <x v="49"/>
    <x v="2"/>
    <d v="2019-01-17T15:27:00"/>
    <n v="2019"/>
    <x v="0"/>
    <x v="17"/>
    <x v="4"/>
    <n v="15"/>
    <x v="0"/>
  </r>
  <r>
    <s v="Myanmar"/>
    <x v="2"/>
    <n v="21.974730000000001"/>
    <n v="96.083590000000001"/>
    <x v="1"/>
    <x v="0"/>
    <x v="5"/>
    <n v="83.25"/>
    <x v="4"/>
    <n v="41.625"/>
    <n v="874.125"/>
    <x v="2"/>
    <n v="832.5"/>
    <n v="4.7619047620000003"/>
    <n v="41.625"/>
    <x v="18"/>
    <x v="2"/>
    <d v="2019-01-12T11:25:00"/>
    <n v="2019"/>
    <x v="0"/>
    <x v="10"/>
    <x v="0"/>
    <n v="11"/>
    <x v="1"/>
  </r>
  <r>
    <s v="Myanmar"/>
    <x v="2"/>
    <n v="21.974730000000001"/>
    <n v="96.083590000000001"/>
    <x v="0"/>
    <x v="1"/>
    <x v="5"/>
    <n v="91.35"/>
    <x v="8"/>
    <n v="4.5674999999999999"/>
    <n v="95.917500000000004"/>
    <x v="1"/>
    <n v="91.35"/>
    <n v="4.7619047620000003"/>
    <n v="4.5674999999999999"/>
    <x v="11"/>
    <x v="1"/>
    <d v="2019-02-16T15:42:00"/>
    <n v="2019"/>
    <x v="2"/>
    <x v="23"/>
    <x v="0"/>
    <n v="15"/>
    <x v="0"/>
  </r>
  <r>
    <s v="Myanmar"/>
    <x v="2"/>
    <n v="21.974730000000001"/>
    <n v="96.083590000000001"/>
    <x v="0"/>
    <x v="0"/>
    <x v="4"/>
    <n v="78.88"/>
    <x v="5"/>
    <n v="7.8879999999999999"/>
    <n v="165.648"/>
    <x v="1"/>
    <n v="157.76"/>
    <n v="4.7619047620000003"/>
    <n v="7.8879999999999999"/>
    <x v="0"/>
    <x v="0"/>
    <d v="2019-01-26T16:04:00"/>
    <n v="2019"/>
    <x v="0"/>
    <x v="27"/>
    <x v="0"/>
    <n v="16"/>
    <x v="0"/>
  </r>
  <r>
    <s v="Myanmar"/>
    <x v="0"/>
    <n v="16.80528"/>
    <n v="96.156109999999998"/>
    <x v="1"/>
    <x v="1"/>
    <x v="3"/>
    <n v="60.87"/>
    <x v="5"/>
    <n v="6.0869999999999997"/>
    <n v="127.827"/>
    <x v="0"/>
    <n v="121.74"/>
    <n v="4.7619047620000003"/>
    <n v="6.0869999999999997"/>
    <x v="44"/>
    <x v="0"/>
    <d v="2019-03-09T12:37:00"/>
    <n v="2019"/>
    <x v="1"/>
    <x v="9"/>
    <x v="0"/>
    <n v="12"/>
    <x v="0"/>
  </r>
  <r>
    <s v="Myanmar"/>
    <x v="2"/>
    <n v="21.974730000000001"/>
    <n v="96.083590000000001"/>
    <x v="0"/>
    <x v="1"/>
    <x v="0"/>
    <n v="82.58"/>
    <x v="4"/>
    <n v="41.29"/>
    <n v="867.09"/>
    <x v="1"/>
    <n v="825.8"/>
    <n v="4.7619047620000003"/>
    <n v="41.29"/>
    <x v="59"/>
    <x v="2"/>
    <d v="2019-03-14T14:41:00"/>
    <n v="2019"/>
    <x v="1"/>
    <x v="25"/>
    <x v="4"/>
    <n v="14"/>
    <x v="0"/>
  </r>
  <r>
    <s v="Myanmar"/>
    <x v="0"/>
    <n v="16.80528"/>
    <n v="96.156109999999998"/>
    <x v="0"/>
    <x v="1"/>
    <x v="2"/>
    <n v="53.3"/>
    <x v="6"/>
    <n v="7.9950000000000001"/>
    <n v="167.89500000000001"/>
    <x v="0"/>
    <n v="159.9"/>
    <n v="4.7619047620000003"/>
    <n v="7.9950000000000001"/>
    <x v="26"/>
    <x v="1"/>
    <d v="2019-01-25T14:19:00"/>
    <n v="2019"/>
    <x v="0"/>
    <x v="4"/>
    <x v="1"/>
    <n v="14"/>
    <x v="0"/>
  </r>
  <r>
    <s v="Myanmar"/>
    <x v="0"/>
    <n v="16.80528"/>
    <n v="96.156109999999998"/>
    <x v="1"/>
    <x v="0"/>
    <x v="5"/>
    <n v="12.09"/>
    <x v="8"/>
    <n v="0.60450000000000004"/>
    <n v="12.6945"/>
    <x v="2"/>
    <n v="12.09"/>
    <n v="4.7619047620000003"/>
    <n v="0.60450000000000004"/>
    <x v="13"/>
    <x v="0"/>
    <d v="2019-01-26T18:19:00"/>
    <n v="2019"/>
    <x v="0"/>
    <x v="27"/>
    <x v="0"/>
    <n v="18"/>
    <x v="2"/>
  </r>
  <r>
    <s v="Myanmar"/>
    <x v="0"/>
    <n v="16.80528"/>
    <n v="96.156109999999998"/>
    <x v="1"/>
    <x v="1"/>
    <x v="3"/>
    <n v="64.19"/>
    <x v="4"/>
    <n v="32.094999999999999"/>
    <n v="673.995"/>
    <x v="2"/>
    <n v="641.9"/>
    <n v="4.7619047620000003"/>
    <n v="32.094999999999999"/>
    <x v="24"/>
    <x v="1"/>
    <d v="2019-01-19T14:08:00"/>
    <n v="2019"/>
    <x v="0"/>
    <x v="24"/>
    <x v="0"/>
    <n v="14"/>
    <x v="0"/>
  </r>
  <r>
    <s v="Myanmar"/>
    <x v="0"/>
    <n v="16.80528"/>
    <n v="96.156109999999998"/>
    <x v="1"/>
    <x v="1"/>
    <x v="1"/>
    <n v="78.31"/>
    <x v="6"/>
    <n v="11.746499999999999"/>
    <n v="246.6765"/>
    <x v="0"/>
    <n v="234.93"/>
    <n v="4.7619047620000003"/>
    <n v="11.746499999999999"/>
    <x v="38"/>
    <x v="2"/>
    <d v="2019-03-05T16:38:00"/>
    <n v="2019"/>
    <x v="1"/>
    <x v="0"/>
    <x v="6"/>
    <n v="16"/>
    <x v="0"/>
  </r>
  <r>
    <s v="Myanmar"/>
    <x v="0"/>
    <n v="16.80528"/>
    <n v="96.156109999999998"/>
    <x v="0"/>
    <x v="1"/>
    <x v="4"/>
    <n v="83.77"/>
    <x v="5"/>
    <n v="8.3770000000000007"/>
    <n v="175.917"/>
    <x v="2"/>
    <n v="167.54"/>
    <n v="4.7619047620000003"/>
    <n v="8.3770000000000007"/>
    <x v="27"/>
    <x v="1"/>
    <d v="2019-01-15T10:54:00"/>
    <n v="2019"/>
    <x v="0"/>
    <x v="13"/>
    <x v="6"/>
    <n v="10"/>
    <x v="1"/>
  </r>
  <r>
    <s v="Myanmar"/>
    <x v="2"/>
    <n v="21.974730000000001"/>
    <n v="96.083590000000001"/>
    <x v="1"/>
    <x v="1"/>
    <x v="2"/>
    <n v="99.7"/>
    <x v="6"/>
    <n v="14.955"/>
    <n v="314.05500000000001"/>
    <x v="0"/>
    <n v="299.10000000000002"/>
    <n v="4.7619047620000003"/>
    <n v="14.955"/>
    <x v="28"/>
    <x v="2"/>
    <d v="2019-03-18T11:29:00"/>
    <n v="2019"/>
    <x v="1"/>
    <x v="28"/>
    <x v="3"/>
    <n v="11"/>
    <x v="1"/>
  </r>
  <r>
    <s v="Myanmar"/>
    <x v="2"/>
    <n v="21.974730000000001"/>
    <n v="96.083590000000001"/>
    <x v="0"/>
    <x v="1"/>
    <x v="4"/>
    <n v="79.91"/>
    <x v="6"/>
    <n v="11.986499999999999"/>
    <n v="251.7165"/>
    <x v="2"/>
    <n v="239.73"/>
    <n v="4.7619047620000003"/>
    <n v="11.986499999999999"/>
    <x v="59"/>
    <x v="2"/>
    <d v="2019-03-20T19:28:00"/>
    <n v="2019"/>
    <x v="1"/>
    <x v="7"/>
    <x v="5"/>
    <n v="19"/>
    <x v="2"/>
  </r>
  <r>
    <s v="Myanmar"/>
    <x v="2"/>
    <n v="21.974730000000001"/>
    <n v="96.083590000000001"/>
    <x v="0"/>
    <x v="1"/>
    <x v="0"/>
    <n v="66.47"/>
    <x v="4"/>
    <n v="33.234999999999999"/>
    <n v="697.93499999999995"/>
    <x v="2"/>
    <n v="664.7"/>
    <n v="4.7619047620000003"/>
    <n v="33.234999999999999"/>
    <x v="59"/>
    <x v="2"/>
    <d v="2019-01-15T15:01:00"/>
    <n v="2019"/>
    <x v="0"/>
    <x v="13"/>
    <x v="6"/>
    <n v="15"/>
    <x v="0"/>
  </r>
  <r>
    <s v="Myanmar"/>
    <x v="0"/>
    <n v="16.80528"/>
    <n v="96.156109999999998"/>
    <x v="1"/>
    <x v="1"/>
    <x v="0"/>
    <n v="28.95"/>
    <x v="0"/>
    <n v="10.1325"/>
    <n v="212.7825"/>
    <x v="2"/>
    <n v="202.65"/>
    <n v="4.7619047620000003"/>
    <n v="10.1325"/>
    <x v="22"/>
    <x v="1"/>
    <d v="2019-03-03T20:31:00"/>
    <n v="2019"/>
    <x v="1"/>
    <x v="2"/>
    <x v="2"/>
    <n v="20"/>
    <x v="2"/>
  </r>
  <r>
    <s v="Myanmar"/>
    <x v="1"/>
    <n v="19.745000000000001"/>
    <n v="96.129720000000006"/>
    <x v="1"/>
    <x v="0"/>
    <x v="1"/>
    <n v="46.2"/>
    <x v="8"/>
    <n v="2.31"/>
    <n v="48.51"/>
    <x v="1"/>
    <n v="46.2"/>
    <n v="4.7619047620000003"/>
    <n v="2.31"/>
    <x v="31"/>
    <x v="1"/>
    <d v="2019-03-19T12:16:00"/>
    <n v="2019"/>
    <x v="1"/>
    <x v="24"/>
    <x v="6"/>
    <n v="12"/>
    <x v="0"/>
  </r>
  <r>
    <s v="Myanmar"/>
    <x v="2"/>
    <n v="21.974730000000001"/>
    <n v="96.083590000000001"/>
    <x v="0"/>
    <x v="0"/>
    <x v="4"/>
    <n v="17.63"/>
    <x v="1"/>
    <n v="4.4074999999999998"/>
    <n v="92.557500000000005"/>
    <x v="1"/>
    <n v="88.15"/>
    <n v="4.7619047620000003"/>
    <n v="4.4074999999999998"/>
    <x v="23"/>
    <x v="0"/>
    <d v="2019-03-08T15:27:00"/>
    <n v="2019"/>
    <x v="1"/>
    <x v="1"/>
    <x v="1"/>
    <n v="15"/>
    <x v="0"/>
  </r>
  <r>
    <s v="Myanmar"/>
    <x v="2"/>
    <n v="21.974730000000001"/>
    <n v="96.083590000000001"/>
    <x v="1"/>
    <x v="1"/>
    <x v="5"/>
    <n v="52.42"/>
    <x v="6"/>
    <n v="7.8630000000000004"/>
    <n v="165.12299999999999"/>
    <x v="0"/>
    <n v="157.26"/>
    <n v="4.7619047620000003"/>
    <n v="7.8630000000000004"/>
    <x v="26"/>
    <x v="1"/>
    <d v="2019-02-27T17:36:00"/>
    <n v="2019"/>
    <x v="2"/>
    <x v="3"/>
    <x v="5"/>
    <n v="17"/>
    <x v="0"/>
  </r>
  <r>
    <s v="Myanmar"/>
    <x v="2"/>
    <n v="21.974730000000001"/>
    <n v="96.083590000000001"/>
    <x v="0"/>
    <x v="0"/>
    <x v="4"/>
    <n v="98.79"/>
    <x v="6"/>
    <n v="14.8185"/>
    <n v="311.18849999999998"/>
    <x v="0"/>
    <n v="296.37"/>
    <n v="4.7619047620000003"/>
    <n v="14.8185"/>
    <x v="41"/>
    <x v="1"/>
    <d v="2019-02-23T20:00:00"/>
    <n v="2019"/>
    <x v="2"/>
    <x v="21"/>
    <x v="0"/>
    <n v="20"/>
    <x v="2"/>
  </r>
  <r>
    <s v="Myanmar"/>
    <x v="1"/>
    <n v="19.745000000000001"/>
    <n v="96.129720000000006"/>
    <x v="0"/>
    <x v="0"/>
    <x v="1"/>
    <n v="88.55"/>
    <x v="2"/>
    <n v="35.42"/>
    <n v="743.82"/>
    <x v="0"/>
    <n v="708.4"/>
    <n v="4.7619047620000003"/>
    <n v="35.42"/>
    <x v="28"/>
    <x v="2"/>
    <d v="2019-03-19T15:29:00"/>
    <n v="2019"/>
    <x v="1"/>
    <x v="24"/>
    <x v="6"/>
    <n v="15"/>
    <x v="0"/>
  </r>
  <r>
    <s v="Myanmar"/>
    <x v="2"/>
    <n v="21.974730000000001"/>
    <n v="96.083590000000001"/>
    <x v="0"/>
    <x v="1"/>
    <x v="1"/>
    <n v="55.67"/>
    <x v="5"/>
    <n v="5.5670000000000002"/>
    <n v="116.907"/>
    <x v="0"/>
    <n v="111.34"/>
    <n v="4.7619047620000003"/>
    <n v="5.5670000000000002"/>
    <x v="22"/>
    <x v="1"/>
    <d v="2019-03-27T15:08:00"/>
    <n v="2019"/>
    <x v="1"/>
    <x v="3"/>
    <x v="5"/>
    <n v="15"/>
    <x v="0"/>
  </r>
  <r>
    <s v="Myanmar"/>
    <x v="1"/>
    <n v="19.745000000000001"/>
    <n v="96.129720000000006"/>
    <x v="0"/>
    <x v="0"/>
    <x v="4"/>
    <n v="72.52"/>
    <x v="2"/>
    <n v="29.007999999999999"/>
    <n v="609.16800000000001"/>
    <x v="2"/>
    <n v="580.16"/>
    <n v="4.7619047620000003"/>
    <n v="29.007999999999999"/>
    <x v="43"/>
    <x v="2"/>
    <d v="2019-03-30T19:26:00"/>
    <n v="2019"/>
    <x v="1"/>
    <x v="29"/>
    <x v="0"/>
    <n v="19"/>
    <x v="2"/>
  </r>
  <r>
    <s v="Myanmar"/>
    <x v="1"/>
    <n v="19.745000000000001"/>
    <n v="96.129720000000006"/>
    <x v="0"/>
    <x v="1"/>
    <x v="1"/>
    <n v="12.05"/>
    <x v="1"/>
    <n v="3.0125000000000002"/>
    <n v="63.262500000000003"/>
    <x v="0"/>
    <n v="60.25"/>
    <n v="4.7619047620000003"/>
    <n v="3.0125000000000002"/>
    <x v="46"/>
    <x v="2"/>
    <d v="2019-02-16T15:53:00"/>
    <n v="2019"/>
    <x v="2"/>
    <x v="23"/>
    <x v="0"/>
    <n v="15"/>
    <x v="0"/>
  </r>
  <r>
    <s v="Myanmar"/>
    <x v="0"/>
    <n v="16.80528"/>
    <n v="96.156109999999998"/>
    <x v="0"/>
    <x v="1"/>
    <x v="2"/>
    <n v="19.36"/>
    <x v="9"/>
    <n v="8.7119999999999997"/>
    <n v="182.952"/>
    <x v="0"/>
    <n v="174.24"/>
    <n v="4.7619047620000003"/>
    <n v="8.7119999999999997"/>
    <x v="44"/>
    <x v="0"/>
    <d v="2019-01-18T18:43:00"/>
    <n v="2019"/>
    <x v="0"/>
    <x v="28"/>
    <x v="1"/>
    <n v="18"/>
    <x v="2"/>
  </r>
  <r>
    <s v="Myanmar"/>
    <x v="1"/>
    <n v="19.745000000000001"/>
    <n v="96.129720000000006"/>
    <x v="1"/>
    <x v="1"/>
    <x v="0"/>
    <n v="70.209999999999994"/>
    <x v="3"/>
    <n v="21.062999999999999"/>
    <n v="442.32299999999998"/>
    <x v="1"/>
    <n v="421.26"/>
    <n v="4.7619047620000003"/>
    <n v="21.062999999999999"/>
    <x v="2"/>
    <x v="1"/>
    <d v="2019-03-30T14:58:00"/>
    <n v="2019"/>
    <x v="1"/>
    <x v="29"/>
    <x v="0"/>
    <n v="14"/>
    <x v="0"/>
  </r>
  <r>
    <s v="Myanmar"/>
    <x v="2"/>
    <n v="21.974730000000001"/>
    <n v="96.083590000000001"/>
    <x v="0"/>
    <x v="1"/>
    <x v="5"/>
    <n v="33.630000000000003"/>
    <x v="8"/>
    <n v="1.6815"/>
    <n v="35.311500000000002"/>
    <x v="1"/>
    <n v="33.630000000000003"/>
    <n v="4.7619047620000003"/>
    <n v="1.6815"/>
    <x v="32"/>
    <x v="2"/>
    <d v="2019-03-20T19:55:00"/>
    <n v="2019"/>
    <x v="1"/>
    <x v="7"/>
    <x v="5"/>
    <n v="19"/>
    <x v="2"/>
  </r>
  <r>
    <s v="Myanmar"/>
    <x v="1"/>
    <n v="19.745000000000001"/>
    <n v="96.129720000000006"/>
    <x v="0"/>
    <x v="0"/>
    <x v="3"/>
    <n v="15.49"/>
    <x v="5"/>
    <n v="1.5489999999999999"/>
    <n v="32.529000000000003"/>
    <x v="1"/>
    <n v="30.98"/>
    <n v="4.7619047620000003"/>
    <n v="1.5489999999999999"/>
    <x v="31"/>
    <x v="1"/>
    <d v="2019-01-16T15:10:00"/>
    <n v="2019"/>
    <x v="0"/>
    <x v="23"/>
    <x v="5"/>
    <n v="15"/>
    <x v="0"/>
  </r>
  <r>
    <s v="Myanmar"/>
    <x v="1"/>
    <n v="19.745000000000001"/>
    <n v="96.129720000000006"/>
    <x v="1"/>
    <x v="1"/>
    <x v="1"/>
    <n v="24.74"/>
    <x v="4"/>
    <n v="12.37"/>
    <n v="259.77"/>
    <x v="1"/>
    <n v="247.4"/>
    <n v="4.7619047620000003"/>
    <n v="12.37"/>
    <x v="12"/>
    <x v="1"/>
    <d v="2019-02-24T16:44:00"/>
    <n v="2019"/>
    <x v="2"/>
    <x v="5"/>
    <x v="2"/>
    <n v="16"/>
    <x v="0"/>
  </r>
  <r>
    <s v="Myanmar"/>
    <x v="2"/>
    <n v="21.974730000000001"/>
    <n v="96.083590000000001"/>
    <x v="1"/>
    <x v="1"/>
    <x v="1"/>
    <n v="75.66"/>
    <x v="1"/>
    <n v="18.914999999999999"/>
    <n v="397.21499999999997"/>
    <x v="0"/>
    <n v="378.3"/>
    <n v="4.7619047620000003"/>
    <n v="18.914999999999999"/>
    <x v="52"/>
    <x v="1"/>
    <d v="2019-01-15T18:22:00"/>
    <n v="2019"/>
    <x v="0"/>
    <x v="13"/>
    <x v="6"/>
    <n v="18"/>
    <x v="2"/>
  </r>
  <r>
    <s v="Myanmar"/>
    <x v="2"/>
    <n v="21.974730000000001"/>
    <n v="96.083590000000001"/>
    <x v="1"/>
    <x v="0"/>
    <x v="0"/>
    <n v="55.81"/>
    <x v="3"/>
    <n v="16.742999999999999"/>
    <n v="351.60300000000001"/>
    <x v="1"/>
    <n v="334.86"/>
    <n v="4.7619047620000003"/>
    <n v="16.742999999999999"/>
    <x v="21"/>
    <x v="0"/>
    <d v="2019-01-22T11:52:00"/>
    <n v="2019"/>
    <x v="0"/>
    <x v="19"/>
    <x v="6"/>
    <n v="11"/>
    <x v="1"/>
  </r>
  <r>
    <s v="Myanmar"/>
    <x v="0"/>
    <n v="16.80528"/>
    <n v="96.156109999999998"/>
    <x v="0"/>
    <x v="1"/>
    <x v="2"/>
    <n v="72.78"/>
    <x v="4"/>
    <n v="36.39"/>
    <n v="764.19"/>
    <x v="1"/>
    <n v="727.8"/>
    <n v="4.7619047620000003"/>
    <n v="36.39"/>
    <x v="48"/>
    <x v="1"/>
    <d v="2019-02-03T17:24:00"/>
    <n v="2019"/>
    <x v="2"/>
    <x v="2"/>
    <x v="2"/>
    <n v="17"/>
    <x v="0"/>
  </r>
  <r>
    <s v="Myanmar"/>
    <x v="2"/>
    <n v="21.974730000000001"/>
    <n v="96.083590000000001"/>
    <x v="0"/>
    <x v="1"/>
    <x v="3"/>
    <n v="37.32"/>
    <x v="9"/>
    <n v="16.794"/>
    <n v="352.67399999999998"/>
    <x v="0"/>
    <n v="335.88"/>
    <n v="4.7619047620000003"/>
    <n v="16.794"/>
    <x v="20"/>
    <x v="2"/>
    <d v="2019-03-06T15:31:00"/>
    <n v="2019"/>
    <x v="1"/>
    <x v="8"/>
    <x v="5"/>
    <n v="15"/>
    <x v="0"/>
  </r>
  <r>
    <s v="Myanmar"/>
    <x v="2"/>
    <n v="21.974730000000001"/>
    <n v="96.083590000000001"/>
    <x v="0"/>
    <x v="1"/>
    <x v="5"/>
    <n v="60.18"/>
    <x v="7"/>
    <n v="12.036"/>
    <n v="252.756"/>
    <x v="2"/>
    <n v="240.72"/>
    <n v="4.7619047620000003"/>
    <n v="12.036"/>
    <x v="45"/>
    <x v="0"/>
    <d v="2019-02-16T18:04:00"/>
    <n v="2019"/>
    <x v="2"/>
    <x v="23"/>
    <x v="0"/>
    <n v="18"/>
    <x v="2"/>
  </r>
  <r>
    <s v="Myanmar"/>
    <x v="0"/>
    <n v="16.80528"/>
    <n v="96.156109999999998"/>
    <x v="1"/>
    <x v="0"/>
    <x v="1"/>
    <n v="15.69"/>
    <x v="6"/>
    <n v="2.3534999999999999"/>
    <n v="49.423499999999997"/>
    <x v="2"/>
    <n v="47.07"/>
    <n v="4.7619047620000003"/>
    <n v="2.3534999999999999"/>
    <x v="6"/>
    <x v="2"/>
    <d v="2019-03-14T14:13:00"/>
    <n v="2019"/>
    <x v="1"/>
    <x v="25"/>
    <x v="4"/>
    <n v="14"/>
    <x v="0"/>
  </r>
  <r>
    <s v="Myanmar"/>
    <x v="1"/>
    <n v="19.745000000000001"/>
    <n v="96.129720000000006"/>
    <x v="1"/>
    <x v="0"/>
    <x v="1"/>
    <n v="99.69"/>
    <x v="8"/>
    <n v="4.9844999999999997"/>
    <n v="104.67449999999999"/>
    <x v="2"/>
    <n v="99.69"/>
    <n v="4.7619047620000003"/>
    <n v="4.9844999999999997"/>
    <x v="7"/>
    <x v="0"/>
    <d v="2019-02-27T10:23:00"/>
    <n v="2019"/>
    <x v="2"/>
    <x v="3"/>
    <x v="5"/>
    <n v="10"/>
    <x v="1"/>
  </r>
  <r>
    <s v="Myanmar"/>
    <x v="0"/>
    <n v="16.80528"/>
    <n v="96.156109999999998"/>
    <x v="0"/>
    <x v="0"/>
    <x v="5"/>
    <n v="88.15"/>
    <x v="6"/>
    <n v="13.2225"/>
    <n v="277.67250000000001"/>
    <x v="0"/>
    <n v="264.45"/>
    <n v="4.7619047620000003"/>
    <n v="13.2225"/>
    <x v="30"/>
    <x v="1"/>
    <d v="2019-01-18T10:11:00"/>
    <n v="2019"/>
    <x v="0"/>
    <x v="28"/>
    <x v="1"/>
    <n v="10"/>
    <x v="1"/>
  </r>
  <r>
    <s v="Myanmar"/>
    <x v="0"/>
    <n v="16.80528"/>
    <n v="96.156109999999998"/>
    <x v="0"/>
    <x v="0"/>
    <x v="3"/>
    <n v="27.93"/>
    <x v="1"/>
    <n v="6.9824999999999999"/>
    <n v="146.63249999999999"/>
    <x v="1"/>
    <n v="139.65"/>
    <n v="4.7619047620000003"/>
    <n v="6.9824999999999999"/>
    <x v="9"/>
    <x v="2"/>
    <d v="2019-01-29T15:48:00"/>
    <n v="2019"/>
    <x v="0"/>
    <x v="12"/>
    <x v="6"/>
    <n v="15"/>
    <x v="0"/>
  </r>
  <r>
    <s v="Myanmar"/>
    <x v="0"/>
    <n v="16.80528"/>
    <n v="96.156109999999998"/>
    <x v="0"/>
    <x v="1"/>
    <x v="5"/>
    <n v="55.45"/>
    <x v="8"/>
    <n v="2.7725"/>
    <n v="58.222499999999997"/>
    <x v="2"/>
    <n v="55.45"/>
    <n v="4.7619047620000003"/>
    <n v="2.7725"/>
    <x v="49"/>
    <x v="2"/>
    <d v="2019-02-26T17:46:00"/>
    <n v="2019"/>
    <x v="2"/>
    <x v="27"/>
    <x v="6"/>
    <n v="17"/>
    <x v="0"/>
  </r>
  <r>
    <s v="Myanmar"/>
    <x v="2"/>
    <n v="21.974730000000001"/>
    <n v="96.083590000000001"/>
    <x v="1"/>
    <x v="0"/>
    <x v="3"/>
    <n v="42.97"/>
    <x v="6"/>
    <n v="6.4455"/>
    <n v="135.35550000000001"/>
    <x v="1"/>
    <n v="128.91"/>
    <n v="4.7619047620000003"/>
    <n v="6.4455"/>
    <x v="39"/>
    <x v="0"/>
    <d v="2019-02-03T11:46:00"/>
    <n v="2019"/>
    <x v="2"/>
    <x v="2"/>
    <x v="2"/>
    <n v="11"/>
    <x v="1"/>
  </r>
  <r>
    <s v="Myanmar"/>
    <x v="1"/>
    <n v="19.745000000000001"/>
    <n v="96.129720000000006"/>
    <x v="0"/>
    <x v="1"/>
    <x v="3"/>
    <n v="17.14"/>
    <x v="0"/>
    <n v="5.9989999999999997"/>
    <n v="125.979"/>
    <x v="2"/>
    <n v="119.98"/>
    <n v="4.7619047620000003"/>
    <n v="5.9989999999999997"/>
    <x v="30"/>
    <x v="1"/>
    <d v="2019-01-16T12:07:00"/>
    <n v="2019"/>
    <x v="0"/>
    <x v="23"/>
    <x v="5"/>
    <n v="12"/>
    <x v="0"/>
  </r>
  <r>
    <s v="Myanmar"/>
    <x v="2"/>
    <n v="21.974730000000001"/>
    <n v="96.083590000000001"/>
    <x v="0"/>
    <x v="0"/>
    <x v="5"/>
    <n v="58.75"/>
    <x v="3"/>
    <n v="17.625"/>
    <n v="370.125"/>
    <x v="2"/>
    <n v="352.5"/>
    <n v="4.7619047620000003"/>
    <n v="17.625"/>
    <x v="9"/>
    <x v="2"/>
    <d v="2019-03-24T18:14:00"/>
    <n v="2019"/>
    <x v="1"/>
    <x v="5"/>
    <x v="2"/>
    <n v="18"/>
    <x v="2"/>
  </r>
  <r>
    <s v="Myanmar"/>
    <x v="1"/>
    <n v="19.745000000000001"/>
    <n v="96.129720000000006"/>
    <x v="0"/>
    <x v="0"/>
    <x v="4"/>
    <n v="87.1"/>
    <x v="4"/>
    <n v="43.55"/>
    <n v="914.55"/>
    <x v="2"/>
    <n v="871"/>
    <n v="4.7619047620000003"/>
    <n v="43.55"/>
    <x v="21"/>
    <x v="0"/>
    <d v="2019-02-12T14:45:00"/>
    <n v="2019"/>
    <x v="2"/>
    <x v="10"/>
    <x v="6"/>
    <n v="14"/>
    <x v="0"/>
  </r>
  <r>
    <s v="Myanmar"/>
    <x v="1"/>
    <n v="19.745000000000001"/>
    <n v="96.129720000000006"/>
    <x v="1"/>
    <x v="0"/>
    <x v="3"/>
    <n v="98.8"/>
    <x v="5"/>
    <n v="9.8800000000000008"/>
    <n v="207.48"/>
    <x v="1"/>
    <n v="197.6"/>
    <n v="4.7619047620000003"/>
    <n v="9.8800000000000008"/>
    <x v="25"/>
    <x v="1"/>
    <d v="2019-02-21T11:39:00"/>
    <n v="2019"/>
    <x v="2"/>
    <x v="16"/>
    <x v="4"/>
    <n v="11"/>
    <x v="1"/>
  </r>
  <r>
    <s v="Myanmar"/>
    <x v="0"/>
    <n v="16.80528"/>
    <n v="96.156109999999998"/>
    <x v="1"/>
    <x v="0"/>
    <x v="5"/>
    <n v="48.63"/>
    <x v="7"/>
    <n v="9.7260000000000009"/>
    <n v="204.24600000000001"/>
    <x v="0"/>
    <n v="194.52"/>
    <n v="4.7619047620000003"/>
    <n v="9.7260000000000009"/>
    <x v="29"/>
    <x v="1"/>
    <d v="2019-02-04T15:44:00"/>
    <n v="2019"/>
    <x v="2"/>
    <x v="22"/>
    <x v="3"/>
    <n v="15"/>
    <x v="0"/>
  </r>
  <r>
    <s v="Myanmar"/>
    <x v="2"/>
    <n v="21.974730000000001"/>
    <n v="96.083590000000001"/>
    <x v="0"/>
    <x v="1"/>
    <x v="4"/>
    <n v="57.74"/>
    <x v="6"/>
    <n v="8.6609999999999996"/>
    <n v="181.881"/>
    <x v="0"/>
    <n v="173.22"/>
    <n v="4.7619047620000003"/>
    <n v="8.6609999999999996"/>
    <x v="25"/>
    <x v="1"/>
    <d v="2019-02-20T13:06:00"/>
    <n v="2019"/>
    <x v="2"/>
    <x v="7"/>
    <x v="5"/>
    <n v="13"/>
    <x v="0"/>
  </r>
  <r>
    <s v="Myanmar"/>
    <x v="2"/>
    <n v="21.974730000000001"/>
    <n v="96.083590000000001"/>
    <x v="1"/>
    <x v="0"/>
    <x v="0"/>
    <n v="17.97"/>
    <x v="7"/>
    <n v="3.5939999999999999"/>
    <n v="75.474000000000004"/>
    <x v="0"/>
    <n v="71.88"/>
    <n v="4.7619047620000003"/>
    <n v="3.5939999999999999"/>
    <x v="41"/>
    <x v="1"/>
    <d v="2019-02-23T20:43:00"/>
    <n v="2019"/>
    <x v="2"/>
    <x v="21"/>
    <x v="0"/>
    <n v="20"/>
    <x v="2"/>
  </r>
  <r>
    <s v="Myanmar"/>
    <x v="1"/>
    <n v="19.745000000000001"/>
    <n v="96.129720000000006"/>
    <x v="0"/>
    <x v="0"/>
    <x v="0"/>
    <n v="47.71"/>
    <x v="3"/>
    <n v="14.313000000000001"/>
    <n v="300.57299999999998"/>
    <x v="0"/>
    <n v="286.26"/>
    <n v="4.7619047620000003"/>
    <n v="14.313000000000001"/>
    <x v="18"/>
    <x v="2"/>
    <d v="2019-02-16T14:19:00"/>
    <n v="2019"/>
    <x v="2"/>
    <x v="23"/>
    <x v="0"/>
    <n v="14"/>
    <x v="0"/>
  </r>
  <r>
    <s v="Myanmar"/>
    <x v="2"/>
    <n v="21.974730000000001"/>
    <n v="96.083590000000001"/>
    <x v="1"/>
    <x v="0"/>
    <x v="3"/>
    <n v="40.619999999999997"/>
    <x v="5"/>
    <n v="4.0620000000000003"/>
    <n v="85.302000000000007"/>
    <x v="2"/>
    <n v="81.239999999999995"/>
    <n v="4.7619047620000003"/>
    <n v="4.0620000000000003"/>
    <x v="5"/>
    <x v="2"/>
    <d v="2019-01-17T10:01:00"/>
    <n v="2019"/>
    <x v="0"/>
    <x v="17"/>
    <x v="4"/>
    <n v="10"/>
    <x v="1"/>
  </r>
  <r>
    <s v="Myanmar"/>
    <x v="0"/>
    <n v="16.80528"/>
    <n v="96.156109999999998"/>
    <x v="0"/>
    <x v="1"/>
    <x v="5"/>
    <n v="56.04"/>
    <x v="4"/>
    <n v="28.02"/>
    <n v="588.41999999999996"/>
    <x v="0"/>
    <n v="560.4"/>
    <n v="4.7619047620000003"/>
    <n v="28.02"/>
    <x v="18"/>
    <x v="2"/>
    <d v="2019-01-14T19:30:00"/>
    <n v="2019"/>
    <x v="0"/>
    <x v="25"/>
    <x v="3"/>
    <n v="19"/>
    <x v="2"/>
  </r>
  <r>
    <s v="Myanmar"/>
    <x v="2"/>
    <n v="21.974730000000001"/>
    <n v="96.083590000000001"/>
    <x v="0"/>
    <x v="1"/>
    <x v="4"/>
    <n v="93.4"/>
    <x v="5"/>
    <n v="9.34"/>
    <n v="196.14"/>
    <x v="1"/>
    <n v="186.8"/>
    <n v="4.7619047620000003"/>
    <n v="9.34"/>
    <x v="46"/>
    <x v="2"/>
    <d v="2019-03-30T16:34:00"/>
    <n v="2019"/>
    <x v="1"/>
    <x v="29"/>
    <x v="0"/>
    <n v="16"/>
    <x v="0"/>
  </r>
  <r>
    <s v="Myanmar"/>
    <x v="2"/>
    <n v="21.974730000000001"/>
    <n v="96.083590000000001"/>
    <x v="1"/>
    <x v="0"/>
    <x v="0"/>
    <n v="73.41"/>
    <x v="6"/>
    <n v="11.0115"/>
    <n v="231.2415"/>
    <x v="0"/>
    <n v="220.23"/>
    <n v="4.7619047620000003"/>
    <n v="11.0115"/>
    <x v="43"/>
    <x v="2"/>
    <d v="2019-03-02T13:10:00"/>
    <n v="2019"/>
    <x v="1"/>
    <x v="18"/>
    <x v="0"/>
    <n v="13"/>
    <x v="0"/>
  </r>
  <r>
    <s v="Myanmar"/>
    <x v="1"/>
    <n v="19.745000000000001"/>
    <n v="96.129720000000006"/>
    <x v="1"/>
    <x v="1"/>
    <x v="0"/>
    <n v="33.64"/>
    <x v="2"/>
    <n v="13.456"/>
    <n v="282.57600000000002"/>
    <x v="2"/>
    <n v="269.12"/>
    <n v="4.7619047620000003"/>
    <n v="13.456"/>
    <x v="39"/>
    <x v="0"/>
    <d v="2019-02-15T17:10:00"/>
    <n v="2019"/>
    <x v="2"/>
    <x v="13"/>
    <x v="1"/>
    <n v="17"/>
    <x v="0"/>
  </r>
  <r>
    <s v="Myanmar"/>
    <x v="0"/>
    <n v="16.80528"/>
    <n v="96.156109999999998"/>
    <x v="1"/>
    <x v="0"/>
    <x v="1"/>
    <n v="45.48"/>
    <x v="4"/>
    <n v="22.74"/>
    <n v="477.54"/>
    <x v="2"/>
    <n v="454.8"/>
    <n v="4.7619047620000003"/>
    <n v="22.74"/>
    <x v="19"/>
    <x v="2"/>
    <d v="2019-03-01T10:22:00"/>
    <n v="2019"/>
    <x v="1"/>
    <x v="15"/>
    <x v="1"/>
    <n v="10"/>
    <x v="1"/>
  </r>
  <r>
    <s v="Myanmar"/>
    <x v="2"/>
    <n v="21.974730000000001"/>
    <n v="96.083590000000001"/>
    <x v="0"/>
    <x v="1"/>
    <x v="5"/>
    <n v="83.77"/>
    <x v="5"/>
    <n v="8.3770000000000007"/>
    <n v="175.917"/>
    <x v="1"/>
    <n v="167.54"/>
    <n v="4.7619047620000003"/>
    <n v="8.3770000000000007"/>
    <x v="15"/>
    <x v="2"/>
    <d v="2019-02-24T19:57:00"/>
    <n v="2019"/>
    <x v="2"/>
    <x v="5"/>
    <x v="2"/>
    <n v="19"/>
    <x v="2"/>
  </r>
  <r>
    <s v="Myanmar"/>
    <x v="2"/>
    <n v="21.974730000000001"/>
    <n v="96.083590000000001"/>
    <x v="0"/>
    <x v="0"/>
    <x v="3"/>
    <n v="64.08"/>
    <x v="0"/>
    <n v="22.428000000000001"/>
    <n v="470.988"/>
    <x v="2"/>
    <n v="448.56"/>
    <n v="4.7619047620000003"/>
    <n v="22.428000000000001"/>
    <x v="48"/>
    <x v="1"/>
    <d v="2019-02-19T19:29:00"/>
    <n v="2019"/>
    <x v="2"/>
    <x v="24"/>
    <x v="6"/>
    <n v="19"/>
    <x v="2"/>
  </r>
  <r>
    <s v="Myanmar"/>
    <x v="0"/>
    <n v="16.80528"/>
    <n v="96.156109999999998"/>
    <x v="0"/>
    <x v="0"/>
    <x v="4"/>
    <n v="73.47"/>
    <x v="7"/>
    <n v="14.694000000000001"/>
    <n v="308.57400000000001"/>
    <x v="1"/>
    <n v="293.88"/>
    <n v="4.7619047620000003"/>
    <n v="14.694000000000001"/>
    <x v="22"/>
    <x v="1"/>
    <d v="2019-02-23T18:30:00"/>
    <n v="2019"/>
    <x v="2"/>
    <x v="21"/>
    <x v="0"/>
    <n v="18"/>
    <x v="2"/>
  </r>
  <r>
    <s v="Myanmar"/>
    <x v="1"/>
    <n v="19.745000000000001"/>
    <n v="96.129720000000006"/>
    <x v="1"/>
    <x v="1"/>
    <x v="0"/>
    <n v="58.95"/>
    <x v="4"/>
    <n v="29.475000000000001"/>
    <n v="618.97500000000002"/>
    <x v="0"/>
    <n v="589.5"/>
    <n v="4.7619047620000003"/>
    <n v="29.475000000000001"/>
    <x v="34"/>
    <x v="0"/>
    <d v="2019-02-07T14:27:00"/>
    <n v="2019"/>
    <x v="2"/>
    <x v="11"/>
    <x v="4"/>
    <n v="14"/>
    <x v="0"/>
  </r>
  <r>
    <s v="Myanmar"/>
    <x v="0"/>
    <n v="16.80528"/>
    <n v="96.156109999999998"/>
    <x v="0"/>
    <x v="1"/>
    <x v="4"/>
    <n v="48.5"/>
    <x v="3"/>
    <n v="14.55"/>
    <n v="305.55"/>
    <x v="0"/>
    <n v="291"/>
    <n v="4.7619047620000003"/>
    <n v="14.55"/>
    <x v="45"/>
    <x v="0"/>
    <d v="2019-01-11T13:57:00"/>
    <n v="2019"/>
    <x v="0"/>
    <x v="14"/>
    <x v="1"/>
    <n v="13"/>
    <x v="0"/>
  </r>
  <r>
    <s v="Myanmar"/>
    <x v="2"/>
    <n v="21.974730000000001"/>
    <n v="96.083590000000001"/>
    <x v="0"/>
    <x v="0"/>
    <x v="1"/>
    <n v="39.479999999999997"/>
    <x v="8"/>
    <n v="1.974"/>
    <n v="41.454000000000001"/>
    <x v="1"/>
    <n v="39.479999999999997"/>
    <n v="4.7619047620000003"/>
    <n v="1.974"/>
    <x v="35"/>
    <x v="1"/>
    <d v="2019-02-12T19:43:00"/>
    <n v="2019"/>
    <x v="2"/>
    <x v="10"/>
    <x v="6"/>
    <n v="19"/>
    <x v="2"/>
  </r>
  <r>
    <s v="Myanmar"/>
    <x v="2"/>
    <n v="21.974730000000001"/>
    <n v="96.083590000000001"/>
    <x v="1"/>
    <x v="0"/>
    <x v="3"/>
    <n v="34.81"/>
    <x v="8"/>
    <n v="1.7404999999999999"/>
    <n v="36.5505"/>
    <x v="2"/>
    <n v="34.81"/>
    <n v="4.7619047620000003"/>
    <n v="1.7404999999999999"/>
    <x v="27"/>
    <x v="1"/>
    <d v="2019-01-14T10:11:00"/>
    <n v="2019"/>
    <x v="0"/>
    <x v="25"/>
    <x v="3"/>
    <n v="10"/>
    <x v="1"/>
  </r>
  <r>
    <s v="Myanmar"/>
    <x v="1"/>
    <n v="19.745000000000001"/>
    <n v="96.129720000000006"/>
    <x v="1"/>
    <x v="0"/>
    <x v="5"/>
    <n v="49.32"/>
    <x v="3"/>
    <n v="14.795999999999999"/>
    <n v="310.71600000000001"/>
    <x v="0"/>
    <n v="295.92"/>
    <n v="4.7619047620000003"/>
    <n v="14.795999999999999"/>
    <x v="12"/>
    <x v="1"/>
    <d v="2019-01-09T13:46:00"/>
    <n v="2019"/>
    <x v="0"/>
    <x v="9"/>
    <x v="5"/>
    <n v="13"/>
    <x v="0"/>
  </r>
  <r>
    <s v="Myanmar"/>
    <x v="0"/>
    <n v="16.80528"/>
    <n v="96.156109999999998"/>
    <x v="0"/>
    <x v="1"/>
    <x v="5"/>
    <n v="21.48"/>
    <x v="5"/>
    <n v="2.1480000000000001"/>
    <n v="45.107999999999997"/>
    <x v="0"/>
    <n v="42.96"/>
    <n v="4.7619047620000003"/>
    <n v="2.1480000000000001"/>
    <x v="37"/>
    <x v="1"/>
    <d v="2019-02-27T12:22:00"/>
    <n v="2019"/>
    <x v="2"/>
    <x v="3"/>
    <x v="5"/>
    <n v="12"/>
    <x v="0"/>
  </r>
  <r>
    <s v="Myanmar"/>
    <x v="2"/>
    <n v="21.974730000000001"/>
    <n v="96.083590000000001"/>
    <x v="0"/>
    <x v="0"/>
    <x v="3"/>
    <n v="23.08"/>
    <x v="3"/>
    <n v="6.9240000000000004"/>
    <n v="145.404"/>
    <x v="0"/>
    <n v="138.47999999999999"/>
    <n v="4.7619047620000003"/>
    <n v="6.9240000000000004"/>
    <x v="49"/>
    <x v="2"/>
    <d v="2019-01-24T19:20:00"/>
    <n v="2019"/>
    <x v="0"/>
    <x v="5"/>
    <x v="4"/>
    <n v="19"/>
    <x v="2"/>
  </r>
  <r>
    <s v="Myanmar"/>
    <x v="2"/>
    <n v="21.974730000000001"/>
    <n v="96.083590000000001"/>
    <x v="0"/>
    <x v="0"/>
    <x v="2"/>
    <n v="49.1"/>
    <x v="5"/>
    <n v="4.91"/>
    <n v="103.11"/>
    <x v="2"/>
    <n v="98.2"/>
    <n v="4.7619047620000003"/>
    <n v="4.91"/>
    <x v="41"/>
    <x v="1"/>
    <d v="2019-01-08T12:58:00"/>
    <n v="2019"/>
    <x v="0"/>
    <x v="1"/>
    <x v="6"/>
    <n v="12"/>
    <x v="0"/>
  </r>
  <r>
    <s v="Myanmar"/>
    <x v="2"/>
    <n v="21.974730000000001"/>
    <n v="96.083590000000001"/>
    <x v="0"/>
    <x v="0"/>
    <x v="3"/>
    <n v="64.83"/>
    <x v="5"/>
    <n v="6.4829999999999997"/>
    <n v="136.143"/>
    <x v="2"/>
    <n v="129.66"/>
    <n v="4.7619047620000003"/>
    <n v="6.4829999999999997"/>
    <x v="7"/>
    <x v="0"/>
    <d v="2019-01-08T11:59:00"/>
    <n v="2019"/>
    <x v="0"/>
    <x v="1"/>
    <x v="6"/>
    <n v="11"/>
    <x v="1"/>
  </r>
  <r>
    <s v="Myanmar"/>
    <x v="0"/>
    <n v="16.80528"/>
    <n v="96.156109999999998"/>
    <x v="0"/>
    <x v="1"/>
    <x v="2"/>
    <n v="63.56"/>
    <x v="4"/>
    <n v="31.78"/>
    <n v="667.38"/>
    <x v="1"/>
    <n v="635.6"/>
    <n v="4.7619047620000003"/>
    <n v="31.78"/>
    <x v="42"/>
    <x v="2"/>
    <d v="2019-01-16T17:59:00"/>
    <n v="2019"/>
    <x v="0"/>
    <x v="23"/>
    <x v="5"/>
    <n v="17"/>
    <x v="0"/>
  </r>
  <r>
    <s v="Myanmar"/>
    <x v="1"/>
    <n v="19.745000000000001"/>
    <n v="96.129720000000006"/>
    <x v="0"/>
    <x v="1"/>
    <x v="3"/>
    <n v="72.88"/>
    <x v="5"/>
    <n v="7.2880000000000003"/>
    <n v="153.048"/>
    <x v="1"/>
    <n v="145.76"/>
    <n v="4.7619047620000003"/>
    <n v="7.2880000000000003"/>
    <x v="36"/>
    <x v="1"/>
    <d v="2019-03-13T12:51:00"/>
    <n v="2019"/>
    <x v="1"/>
    <x v="26"/>
    <x v="5"/>
    <n v="12"/>
    <x v="0"/>
  </r>
  <r>
    <s v="Myanmar"/>
    <x v="0"/>
    <n v="16.80528"/>
    <n v="96.156109999999998"/>
    <x v="1"/>
    <x v="0"/>
    <x v="4"/>
    <n v="67.099999999999994"/>
    <x v="6"/>
    <n v="10.065"/>
    <n v="211.36500000000001"/>
    <x v="1"/>
    <n v="201.3"/>
    <n v="4.7619047620000003"/>
    <n v="10.065"/>
    <x v="26"/>
    <x v="1"/>
    <d v="2019-02-15T10:36:00"/>
    <n v="2019"/>
    <x v="2"/>
    <x v="13"/>
    <x v="1"/>
    <n v="10"/>
    <x v="1"/>
  </r>
  <r>
    <s v="Myanmar"/>
    <x v="1"/>
    <n v="19.745000000000001"/>
    <n v="96.129720000000006"/>
    <x v="0"/>
    <x v="0"/>
    <x v="3"/>
    <n v="70.19"/>
    <x v="9"/>
    <n v="31.5855"/>
    <n v="663.29549999999995"/>
    <x v="1"/>
    <n v="631.71"/>
    <n v="4.7619047620000003"/>
    <n v="31.5855"/>
    <x v="24"/>
    <x v="1"/>
    <d v="2019-01-25T13:38:00"/>
    <n v="2019"/>
    <x v="0"/>
    <x v="4"/>
    <x v="1"/>
    <n v="13"/>
    <x v="0"/>
  </r>
  <r>
    <s v="Myanmar"/>
    <x v="1"/>
    <n v="19.745000000000001"/>
    <n v="96.129720000000006"/>
    <x v="0"/>
    <x v="1"/>
    <x v="4"/>
    <n v="55.04"/>
    <x v="0"/>
    <n v="19.263999999999999"/>
    <n v="404.54399999999998"/>
    <x v="0"/>
    <n v="385.28"/>
    <n v="4.7619047620000003"/>
    <n v="19.263999999999999"/>
    <x v="53"/>
    <x v="2"/>
    <d v="2019-03-12T19:39:00"/>
    <n v="2019"/>
    <x v="1"/>
    <x v="10"/>
    <x v="6"/>
    <n v="19"/>
    <x v="2"/>
  </r>
  <r>
    <s v="Myanmar"/>
    <x v="0"/>
    <n v="16.80528"/>
    <n v="96.156109999999998"/>
    <x v="0"/>
    <x v="1"/>
    <x v="0"/>
    <n v="48.63"/>
    <x v="4"/>
    <n v="24.315000000000001"/>
    <n v="510.61500000000001"/>
    <x v="1"/>
    <n v="486.3"/>
    <n v="4.7619047620000003"/>
    <n v="24.315000000000001"/>
    <x v="55"/>
    <x v="0"/>
    <d v="2019-03-04T12:44:00"/>
    <n v="2019"/>
    <x v="1"/>
    <x v="22"/>
    <x v="3"/>
    <n v="12"/>
    <x v="0"/>
  </r>
  <r>
    <s v="Myanmar"/>
    <x v="1"/>
    <n v="19.745000000000001"/>
    <n v="96.129720000000006"/>
    <x v="0"/>
    <x v="0"/>
    <x v="5"/>
    <n v="73.38"/>
    <x v="0"/>
    <n v="25.683"/>
    <n v="539.34299999999996"/>
    <x v="1"/>
    <n v="513.66"/>
    <n v="4.7619047620000003"/>
    <n v="25.683"/>
    <x v="33"/>
    <x v="0"/>
    <d v="2019-02-10T13:56:00"/>
    <n v="2019"/>
    <x v="2"/>
    <x v="6"/>
    <x v="2"/>
    <n v="13"/>
    <x v="0"/>
  </r>
  <r>
    <s v="Myanmar"/>
    <x v="1"/>
    <n v="19.745000000000001"/>
    <n v="96.129720000000006"/>
    <x v="1"/>
    <x v="0"/>
    <x v="4"/>
    <n v="52.6"/>
    <x v="9"/>
    <n v="23.67"/>
    <n v="497.07"/>
    <x v="1"/>
    <n v="473.4"/>
    <n v="4.7619047620000003"/>
    <n v="23.67"/>
    <x v="29"/>
    <x v="1"/>
    <d v="2019-01-16T14:42:00"/>
    <n v="2019"/>
    <x v="0"/>
    <x v="23"/>
    <x v="5"/>
    <n v="14"/>
    <x v="0"/>
  </r>
  <r>
    <s v="Myanmar"/>
    <x v="0"/>
    <n v="16.80528"/>
    <n v="96.156109999999998"/>
    <x v="0"/>
    <x v="0"/>
    <x v="2"/>
    <n v="87.37"/>
    <x v="1"/>
    <n v="21.842500000000001"/>
    <n v="458.6925"/>
    <x v="1"/>
    <n v="436.85"/>
    <n v="4.7619047620000003"/>
    <n v="21.842500000000001"/>
    <x v="37"/>
    <x v="1"/>
    <d v="2019-01-29T19:45:00"/>
    <n v="2019"/>
    <x v="0"/>
    <x v="12"/>
    <x v="6"/>
    <n v="19"/>
    <x v="2"/>
  </r>
  <r>
    <s v="Myanmar"/>
    <x v="0"/>
    <n v="16.80528"/>
    <n v="96.156109999999998"/>
    <x v="0"/>
    <x v="0"/>
    <x v="3"/>
    <n v="27.04"/>
    <x v="7"/>
    <n v="5.4080000000000004"/>
    <n v="113.568"/>
    <x v="0"/>
    <n v="108.16"/>
    <n v="4.7619047620000003"/>
    <n v="5.4080000000000004"/>
    <x v="16"/>
    <x v="1"/>
    <d v="2019-01-01T20:26:00"/>
    <n v="2019"/>
    <x v="0"/>
    <x v="15"/>
    <x v="6"/>
    <n v="20"/>
    <x v="2"/>
  </r>
  <r>
    <s v="Myanmar"/>
    <x v="2"/>
    <n v="21.974730000000001"/>
    <n v="96.083590000000001"/>
    <x v="1"/>
    <x v="1"/>
    <x v="2"/>
    <n v="62.19"/>
    <x v="7"/>
    <n v="12.438000000000001"/>
    <n v="261.19799999999998"/>
    <x v="0"/>
    <n v="248.76"/>
    <n v="4.7619047620000003"/>
    <n v="12.438000000000001"/>
    <x v="42"/>
    <x v="2"/>
    <d v="2019-01-06T19:46:00"/>
    <n v="2019"/>
    <x v="0"/>
    <x v="8"/>
    <x v="2"/>
    <n v="19"/>
    <x v="2"/>
  </r>
  <r>
    <s v="Myanmar"/>
    <x v="0"/>
    <n v="16.80528"/>
    <n v="96.156109999999998"/>
    <x v="0"/>
    <x v="1"/>
    <x v="1"/>
    <n v="69.58"/>
    <x v="9"/>
    <n v="31.311"/>
    <n v="657.53099999999995"/>
    <x v="2"/>
    <n v="626.22"/>
    <n v="4.7619047620000003"/>
    <n v="31.311"/>
    <x v="52"/>
    <x v="1"/>
    <d v="2019-02-19T19:38:00"/>
    <n v="2019"/>
    <x v="2"/>
    <x v="24"/>
    <x v="6"/>
    <n v="19"/>
    <x v="2"/>
  </r>
  <r>
    <s v="Myanmar"/>
    <x v="1"/>
    <n v="19.745000000000001"/>
    <n v="96.129720000000006"/>
    <x v="1"/>
    <x v="1"/>
    <x v="2"/>
    <n v="97.5"/>
    <x v="4"/>
    <n v="48.75"/>
    <n v="1023.75"/>
    <x v="0"/>
    <n v="975"/>
    <n v="4.7619047620000003"/>
    <n v="48.75"/>
    <x v="7"/>
    <x v="0"/>
    <d v="2019-01-12T16:18:00"/>
    <n v="2019"/>
    <x v="0"/>
    <x v="10"/>
    <x v="0"/>
    <n v="16"/>
    <x v="0"/>
  </r>
  <r>
    <s v="Myanmar"/>
    <x v="1"/>
    <n v="19.745000000000001"/>
    <n v="96.129720000000006"/>
    <x v="1"/>
    <x v="0"/>
    <x v="5"/>
    <n v="60.41"/>
    <x v="2"/>
    <n v="24.164000000000001"/>
    <n v="507.44400000000002"/>
    <x v="0"/>
    <n v="483.28"/>
    <n v="4.7619047620000003"/>
    <n v="24.164000000000001"/>
    <x v="1"/>
    <x v="0"/>
    <d v="2019-02-07T12:23:00"/>
    <n v="2019"/>
    <x v="2"/>
    <x v="11"/>
    <x v="4"/>
    <n v="12"/>
    <x v="0"/>
  </r>
  <r>
    <s v="Myanmar"/>
    <x v="2"/>
    <n v="21.974730000000001"/>
    <n v="96.083590000000001"/>
    <x v="1"/>
    <x v="1"/>
    <x v="4"/>
    <n v="32.32"/>
    <x v="6"/>
    <n v="4.8479999999999999"/>
    <n v="101.80800000000001"/>
    <x v="2"/>
    <n v="96.96"/>
    <n v="4.7619047620000003"/>
    <n v="4.8479999999999999"/>
    <x v="42"/>
    <x v="2"/>
    <d v="2019-03-27T19:11:00"/>
    <n v="2019"/>
    <x v="1"/>
    <x v="3"/>
    <x v="5"/>
    <n v="19"/>
    <x v="2"/>
  </r>
  <r>
    <s v="Myanmar"/>
    <x v="2"/>
    <n v="21.974730000000001"/>
    <n v="96.083590000000001"/>
    <x v="0"/>
    <x v="0"/>
    <x v="5"/>
    <n v="19.77"/>
    <x v="4"/>
    <n v="9.8849999999999998"/>
    <n v="207.58500000000001"/>
    <x v="2"/>
    <n v="197.7"/>
    <n v="4.7619047620000003"/>
    <n v="9.8849999999999998"/>
    <x v="59"/>
    <x v="2"/>
    <d v="2019-02-27T18:57:00"/>
    <n v="2019"/>
    <x v="2"/>
    <x v="3"/>
    <x v="5"/>
    <n v="18"/>
    <x v="2"/>
  </r>
  <r>
    <s v="Myanmar"/>
    <x v="2"/>
    <n v="21.974730000000001"/>
    <n v="96.083590000000001"/>
    <x v="0"/>
    <x v="1"/>
    <x v="0"/>
    <n v="80.47"/>
    <x v="9"/>
    <n v="36.211500000000001"/>
    <n v="760.44150000000002"/>
    <x v="1"/>
    <n v="724.23"/>
    <n v="4.7619047620000003"/>
    <n v="36.211500000000001"/>
    <x v="51"/>
    <x v="0"/>
    <d v="2019-01-06T11:18:00"/>
    <n v="2019"/>
    <x v="0"/>
    <x v="8"/>
    <x v="2"/>
    <n v="11"/>
    <x v="1"/>
  </r>
  <r>
    <s v="Myanmar"/>
    <x v="2"/>
    <n v="21.974730000000001"/>
    <n v="96.083590000000001"/>
    <x v="0"/>
    <x v="0"/>
    <x v="2"/>
    <n v="88.39"/>
    <x v="9"/>
    <n v="39.775500000000001"/>
    <n v="835.28549999999996"/>
    <x v="1"/>
    <n v="795.51"/>
    <n v="4.7619047620000003"/>
    <n v="39.775500000000001"/>
    <x v="31"/>
    <x v="1"/>
    <d v="2019-03-02T12:40:00"/>
    <n v="2019"/>
    <x v="1"/>
    <x v="18"/>
    <x v="0"/>
    <n v="12"/>
    <x v="0"/>
  </r>
  <r>
    <s v="Myanmar"/>
    <x v="2"/>
    <n v="21.974730000000001"/>
    <n v="96.083590000000001"/>
    <x v="1"/>
    <x v="1"/>
    <x v="0"/>
    <n v="71.77"/>
    <x v="0"/>
    <n v="25.119499999999999"/>
    <n v="527.5095"/>
    <x v="1"/>
    <n v="502.39"/>
    <n v="4.7619047620000003"/>
    <n v="25.119499999999999"/>
    <x v="60"/>
    <x v="0"/>
    <d v="2019-03-29T14:06:00"/>
    <n v="2019"/>
    <x v="1"/>
    <x v="12"/>
    <x v="1"/>
    <n v="14"/>
    <x v="0"/>
  </r>
  <r>
    <s v="Myanmar"/>
    <x v="2"/>
    <n v="21.974730000000001"/>
    <n v="96.083590000000001"/>
    <x v="1"/>
    <x v="0"/>
    <x v="1"/>
    <n v="43"/>
    <x v="7"/>
    <n v="8.6"/>
    <n v="180.6"/>
    <x v="0"/>
    <n v="172"/>
    <n v="4.7619047620000003"/>
    <n v="8.6"/>
    <x v="29"/>
    <x v="1"/>
    <d v="2019-01-31T20:48:00"/>
    <n v="2019"/>
    <x v="0"/>
    <x v="30"/>
    <x v="4"/>
    <n v="20"/>
    <x v="2"/>
  </r>
  <r>
    <s v="Myanmar"/>
    <x v="1"/>
    <n v="19.745000000000001"/>
    <n v="96.129720000000006"/>
    <x v="0"/>
    <x v="1"/>
    <x v="4"/>
    <n v="68.98"/>
    <x v="8"/>
    <n v="3.4489999999999998"/>
    <n v="72.429000000000002"/>
    <x v="1"/>
    <n v="68.98"/>
    <n v="4.7619047620000003"/>
    <n v="3.4489999999999998"/>
    <x v="19"/>
    <x v="2"/>
    <d v="2019-01-21T20:13:00"/>
    <n v="2019"/>
    <x v="0"/>
    <x v="16"/>
    <x v="3"/>
    <n v="20"/>
    <x v="2"/>
  </r>
  <r>
    <s v="Myanmar"/>
    <x v="1"/>
    <n v="19.745000000000001"/>
    <n v="96.129720000000006"/>
    <x v="1"/>
    <x v="1"/>
    <x v="5"/>
    <n v="15.62"/>
    <x v="2"/>
    <n v="6.2480000000000002"/>
    <n v="131.208"/>
    <x v="0"/>
    <n v="124.96"/>
    <n v="4.7619047620000003"/>
    <n v="6.2480000000000002"/>
    <x v="0"/>
    <x v="0"/>
    <d v="2019-01-20T20:37:00"/>
    <n v="2019"/>
    <x v="0"/>
    <x v="7"/>
    <x v="2"/>
    <n v="20"/>
    <x v="2"/>
  </r>
  <r>
    <s v="Myanmar"/>
    <x v="0"/>
    <n v="16.80528"/>
    <n v="96.156109999999998"/>
    <x v="1"/>
    <x v="1"/>
    <x v="3"/>
    <n v="25.7"/>
    <x v="6"/>
    <n v="3.855"/>
    <n v="80.954999999999998"/>
    <x v="0"/>
    <n v="77.099999999999994"/>
    <n v="4.7619047620000003"/>
    <n v="3.855"/>
    <x v="36"/>
    <x v="1"/>
    <d v="2019-01-17T17:59:00"/>
    <n v="2019"/>
    <x v="0"/>
    <x v="17"/>
    <x v="4"/>
    <n v="17"/>
    <x v="0"/>
  </r>
  <r>
    <s v="Myanmar"/>
    <x v="0"/>
    <n v="16.80528"/>
    <n v="96.156109999999998"/>
    <x v="0"/>
    <x v="1"/>
    <x v="4"/>
    <n v="80.62"/>
    <x v="3"/>
    <n v="24.186"/>
    <n v="507.90600000000001"/>
    <x v="1"/>
    <n v="483.72"/>
    <n v="4.7619047620000003"/>
    <n v="24.186"/>
    <x v="0"/>
    <x v="0"/>
    <d v="2019-02-28T20:18:00"/>
    <n v="2019"/>
    <x v="2"/>
    <x v="20"/>
    <x v="4"/>
    <n v="20"/>
    <x v="2"/>
  </r>
  <r>
    <s v="Myanmar"/>
    <x v="1"/>
    <n v="19.745000000000001"/>
    <n v="96.129720000000006"/>
    <x v="0"/>
    <x v="0"/>
    <x v="2"/>
    <n v="75.53"/>
    <x v="7"/>
    <n v="15.106"/>
    <n v="317.226"/>
    <x v="0"/>
    <n v="302.12"/>
    <n v="4.7619047620000003"/>
    <n v="15.106"/>
    <x v="47"/>
    <x v="0"/>
    <d v="2019-03-19T15:52:00"/>
    <n v="2019"/>
    <x v="1"/>
    <x v="24"/>
    <x v="6"/>
    <n v="15"/>
    <x v="0"/>
  </r>
  <r>
    <s v="Myanmar"/>
    <x v="1"/>
    <n v="19.745000000000001"/>
    <n v="96.129720000000006"/>
    <x v="1"/>
    <x v="0"/>
    <x v="1"/>
    <n v="77.63"/>
    <x v="9"/>
    <n v="34.933500000000002"/>
    <n v="733.60350000000005"/>
    <x v="0"/>
    <n v="698.67"/>
    <n v="4.7619047620000003"/>
    <n v="34.933500000000002"/>
    <x v="8"/>
    <x v="1"/>
    <d v="2019-02-19T15:14:00"/>
    <n v="2019"/>
    <x v="2"/>
    <x v="24"/>
    <x v="6"/>
    <n v="15"/>
    <x v="0"/>
  </r>
  <r>
    <s v="Myanmar"/>
    <x v="1"/>
    <n v="19.745000000000001"/>
    <n v="96.129720000000006"/>
    <x v="1"/>
    <x v="0"/>
    <x v="0"/>
    <n v="13.85"/>
    <x v="9"/>
    <n v="6.2324999999999999"/>
    <n v="130.88249999999999"/>
    <x v="0"/>
    <n v="124.65"/>
    <n v="4.7619047620000003"/>
    <n v="6.2324999999999999"/>
    <x v="22"/>
    <x v="1"/>
    <d v="2019-02-04T12:50:00"/>
    <n v="2019"/>
    <x v="2"/>
    <x v="22"/>
    <x v="3"/>
    <n v="12"/>
    <x v="0"/>
  </r>
  <r>
    <s v="Myanmar"/>
    <x v="1"/>
    <n v="19.745000000000001"/>
    <n v="96.129720000000006"/>
    <x v="0"/>
    <x v="1"/>
    <x v="5"/>
    <n v="98.7"/>
    <x v="2"/>
    <n v="39.479999999999997"/>
    <n v="829.08"/>
    <x v="0"/>
    <n v="789.6"/>
    <n v="4.7619047620000003"/>
    <n v="39.479999999999997"/>
    <x v="23"/>
    <x v="0"/>
    <d v="2019-01-31T10:36:00"/>
    <n v="2019"/>
    <x v="0"/>
    <x v="30"/>
    <x v="4"/>
    <n v="10"/>
    <x v="1"/>
  </r>
  <r>
    <s v="Myanmar"/>
    <x v="0"/>
    <n v="16.80528"/>
    <n v="96.156109999999998"/>
    <x v="1"/>
    <x v="0"/>
    <x v="0"/>
    <n v="35.68"/>
    <x v="1"/>
    <n v="8.92"/>
    <n v="187.32"/>
    <x v="2"/>
    <n v="178.4"/>
    <n v="4.7619047620000003"/>
    <n v="8.92"/>
    <x v="37"/>
    <x v="1"/>
    <d v="2019-02-06T18:33:00"/>
    <n v="2019"/>
    <x v="2"/>
    <x v="8"/>
    <x v="5"/>
    <n v="18"/>
    <x v="2"/>
  </r>
  <r>
    <s v="Myanmar"/>
    <x v="0"/>
    <n v="16.80528"/>
    <n v="96.156109999999998"/>
    <x v="0"/>
    <x v="0"/>
    <x v="5"/>
    <n v="71.459999999999994"/>
    <x v="0"/>
    <n v="25.010999999999999"/>
    <n v="525.23099999999999"/>
    <x v="0"/>
    <n v="500.22"/>
    <n v="4.7619047620000003"/>
    <n v="25.010999999999999"/>
    <x v="10"/>
    <x v="2"/>
    <d v="2019-03-28T16:06:00"/>
    <n v="2019"/>
    <x v="1"/>
    <x v="20"/>
    <x v="4"/>
    <n v="16"/>
    <x v="0"/>
  </r>
  <r>
    <s v="Myanmar"/>
    <x v="0"/>
    <n v="16.80528"/>
    <n v="96.156109999999998"/>
    <x v="0"/>
    <x v="1"/>
    <x v="1"/>
    <n v="11.94"/>
    <x v="6"/>
    <n v="1.7909999999999999"/>
    <n v="37.610999999999997"/>
    <x v="2"/>
    <n v="35.82"/>
    <n v="4.7619047620000003"/>
    <n v="1.7909999999999999"/>
    <x v="34"/>
    <x v="0"/>
    <d v="2019-01-19T12:47:00"/>
    <n v="2019"/>
    <x v="0"/>
    <x v="24"/>
    <x v="0"/>
    <n v="12"/>
    <x v="0"/>
  </r>
  <r>
    <s v="Myanmar"/>
    <x v="0"/>
    <n v="16.80528"/>
    <n v="96.156109999999998"/>
    <x v="1"/>
    <x v="1"/>
    <x v="5"/>
    <n v="45.38"/>
    <x v="6"/>
    <n v="6.8070000000000004"/>
    <n v="142.947"/>
    <x v="2"/>
    <n v="136.13999999999999"/>
    <n v="4.7619047620000003"/>
    <n v="6.8070000000000004"/>
    <x v="8"/>
    <x v="1"/>
    <d v="2019-02-17T13:34:00"/>
    <n v="2019"/>
    <x v="2"/>
    <x v="17"/>
    <x v="2"/>
    <n v="13"/>
    <x v="0"/>
  </r>
  <r>
    <s v="Myanmar"/>
    <x v="2"/>
    <n v="21.974730000000001"/>
    <n v="96.083590000000001"/>
    <x v="0"/>
    <x v="0"/>
    <x v="5"/>
    <n v="17.48"/>
    <x v="3"/>
    <n v="5.2439999999999998"/>
    <n v="110.124"/>
    <x v="2"/>
    <n v="104.88"/>
    <n v="4.7619047620000003"/>
    <n v="5.2439999999999998"/>
    <x v="36"/>
    <x v="1"/>
    <d v="2019-01-18T15:04:00"/>
    <n v="2019"/>
    <x v="0"/>
    <x v="28"/>
    <x v="1"/>
    <n v="15"/>
    <x v="0"/>
  </r>
  <r>
    <s v="Myanmar"/>
    <x v="2"/>
    <n v="21.974730000000001"/>
    <n v="96.083590000000001"/>
    <x v="1"/>
    <x v="0"/>
    <x v="5"/>
    <n v="25.56"/>
    <x v="0"/>
    <n v="8.9459999999999997"/>
    <n v="187.86600000000001"/>
    <x v="1"/>
    <n v="178.92"/>
    <n v="4.7619047620000003"/>
    <n v="8.9459999999999997"/>
    <x v="12"/>
    <x v="1"/>
    <d v="2019-02-02T20:42:00"/>
    <n v="2019"/>
    <x v="2"/>
    <x v="18"/>
    <x v="0"/>
    <n v="20"/>
    <x v="2"/>
  </r>
  <r>
    <s v="Myanmar"/>
    <x v="1"/>
    <n v="19.745000000000001"/>
    <n v="96.129720000000006"/>
    <x v="0"/>
    <x v="0"/>
    <x v="3"/>
    <n v="90.63"/>
    <x v="9"/>
    <n v="40.783499999999997"/>
    <n v="856.45349999999996"/>
    <x v="1"/>
    <n v="815.67"/>
    <n v="4.7619047620000003"/>
    <n v="40.783499999999997"/>
    <x v="20"/>
    <x v="2"/>
    <d v="2019-01-18T15:28:00"/>
    <n v="2019"/>
    <x v="0"/>
    <x v="28"/>
    <x v="1"/>
    <n v="15"/>
    <x v="0"/>
  </r>
  <r>
    <s v="Myanmar"/>
    <x v="2"/>
    <n v="21.974730000000001"/>
    <n v="96.083590000000001"/>
    <x v="1"/>
    <x v="1"/>
    <x v="2"/>
    <n v="44.12"/>
    <x v="6"/>
    <n v="6.6180000000000003"/>
    <n v="138.97800000000001"/>
    <x v="2"/>
    <n v="132.36000000000001"/>
    <n v="4.7619047620000003"/>
    <n v="6.6180000000000003"/>
    <x v="30"/>
    <x v="1"/>
    <d v="2019-03-18T13:45:00"/>
    <n v="2019"/>
    <x v="1"/>
    <x v="28"/>
    <x v="3"/>
    <n v="13"/>
    <x v="0"/>
  </r>
  <r>
    <s v="Myanmar"/>
    <x v="1"/>
    <n v="19.745000000000001"/>
    <n v="96.129720000000006"/>
    <x v="0"/>
    <x v="0"/>
    <x v="4"/>
    <n v="36.770000000000003"/>
    <x v="0"/>
    <n v="12.8695"/>
    <n v="270.2595"/>
    <x v="1"/>
    <n v="257.39"/>
    <n v="4.7619047620000003"/>
    <n v="12.8695"/>
    <x v="2"/>
    <x v="1"/>
    <d v="2019-01-11T20:10:00"/>
    <n v="2019"/>
    <x v="0"/>
    <x v="14"/>
    <x v="1"/>
    <n v="20"/>
    <x v="2"/>
  </r>
  <r>
    <s v="Myanmar"/>
    <x v="2"/>
    <n v="21.974730000000001"/>
    <n v="96.083590000000001"/>
    <x v="0"/>
    <x v="1"/>
    <x v="4"/>
    <n v="23.34"/>
    <x v="7"/>
    <n v="4.6680000000000001"/>
    <n v="98.028000000000006"/>
    <x v="0"/>
    <n v="93.36"/>
    <n v="4.7619047620000003"/>
    <n v="4.6680000000000001"/>
    <x v="2"/>
    <x v="1"/>
    <d v="2019-02-04T18:53:00"/>
    <n v="2019"/>
    <x v="2"/>
    <x v="22"/>
    <x v="3"/>
    <n v="18"/>
    <x v="2"/>
  </r>
  <r>
    <s v="Myanmar"/>
    <x v="1"/>
    <n v="19.745000000000001"/>
    <n v="96.129720000000006"/>
    <x v="0"/>
    <x v="0"/>
    <x v="0"/>
    <n v="28.5"/>
    <x v="2"/>
    <n v="11.4"/>
    <n v="239.4"/>
    <x v="1"/>
    <n v="228"/>
    <n v="4.7619047620000003"/>
    <n v="11.4"/>
    <x v="37"/>
    <x v="1"/>
    <d v="2019-02-06T14:24:00"/>
    <n v="2019"/>
    <x v="2"/>
    <x v="8"/>
    <x v="5"/>
    <n v="14"/>
    <x v="0"/>
  </r>
  <r>
    <s v="Myanmar"/>
    <x v="1"/>
    <n v="19.745000000000001"/>
    <n v="96.129720000000006"/>
    <x v="0"/>
    <x v="1"/>
    <x v="2"/>
    <n v="55.57"/>
    <x v="6"/>
    <n v="8.3354999999999997"/>
    <n v="175.0455"/>
    <x v="2"/>
    <n v="166.71"/>
    <n v="4.7619047620000003"/>
    <n v="8.3354999999999997"/>
    <x v="9"/>
    <x v="2"/>
    <d v="2019-01-08T11:42:00"/>
    <n v="2019"/>
    <x v="0"/>
    <x v="1"/>
    <x v="6"/>
    <n v="11"/>
    <x v="1"/>
  </r>
  <r>
    <s v="Myanmar"/>
    <x v="2"/>
    <n v="21.974730000000001"/>
    <n v="96.083590000000001"/>
    <x v="1"/>
    <x v="1"/>
    <x v="3"/>
    <n v="69.739999999999995"/>
    <x v="4"/>
    <n v="34.869999999999997"/>
    <n v="732.27"/>
    <x v="2"/>
    <n v="697.4"/>
    <n v="4.7619047620000003"/>
    <n v="34.869999999999997"/>
    <x v="60"/>
    <x v="0"/>
    <d v="2019-03-05T17:49:00"/>
    <n v="2019"/>
    <x v="1"/>
    <x v="0"/>
    <x v="6"/>
    <n v="17"/>
    <x v="0"/>
  </r>
  <r>
    <s v="Myanmar"/>
    <x v="1"/>
    <n v="19.745000000000001"/>
    <n v="96.129720000000006"/>
    <x v="1"/>
    <x v="1"/>
    <x v="5"/>
    <n v="97.26"/>
    <x v="7"/>
    <n v="19.452000000000002"/>
    <n v="408.49200000000002"/>
    <x v="0"/>
    <n v="389.04"/>
    <n v="4.7619047620000003"/>
    <n v="19.452000000000002"/>
    <x v="11"/>
    <x v="1"/>
    <d v="2019-03-16T15:33:00"/>
    <n v="2019"/>
    <x v="1"/>
    <x v="23"/>
    <x v="0"/>
    <n v="15"/>
    <x v="0"/>
  </r>
  <r>
    <s v="Myanmar"/>
    <x v="2"/>
    <n v="21.974730000000001"/>
    <n v="96.083590000000001"/>
    <x v="0"/>
    <x v="0"/>
    <x v="2"/>
    <n v="52.18"/>
    <x v="0"/>
    <n v="18.263000000000002"/>
    <n v="383.52300000000002"/>
    <x v="1"/>
    <n v="365.26"/>
    <n v="4.7619047620000003"/>
    <n v="18.263000000000002"/>
    <x v="39"/>
    <x v="0"/>
    <d v="2019-03-09T10:54:00"/>
    <n v="2019"/>
    <x v="1"/>
    <x v="9"/>
    <x v="0"/>
    <n v="10"/>
    <x v="1"/>
  </r>
  <r>
    <s v="Myanmar"/>
    <x v="0"/>
    <n v="16.80528"/>
    <n v="96.156109999999998"/>
    <x v="0"/>
    <x v="0"/>
    <x v="5"/>
    <n v="22.32"/>
    <x v="7"/>
    <n v="4.4640000000000004"/>
    <n v="93.744"/>
    <x v="2"/>
    <n v="89.28"/>
    <n v="4.7619047620000003"/>
    <n v="4.4640000000000004"/>
    <x v="18"/>
    <x v="2"/>
    <d v="2019-03-01T16:23:00"/>
    <n v="2019"/>
    <x v="1"/>
    <x v="15"/>
    <x v="1"/>
    <n v="16"/>
    <x v="0"/>
  </r>
  <r>
    <s v="Myanmar"/>
    <x v="0"/>
    <n v="16.80528"/>
    <n v="96.156109999999998"/>
    <x v="1"/>
    <x v="1"/>
    <x v="0"/>
    <n v="56"/>
    <x v="6"/>
    <n v="8.4"/>
    <n v="176.4"/>
    <x v="0"/>
    <n v="168"/>
    <n v="4.7619047620000003"/>
    <n v="8.4"/>
    <x v="19"/>
    <x v="2"/>
    <d v="2019-02-28T19:33:00"/>
    <n v="2019"/>
    <x v="2"/>
    <x v="20"/>
    <x v="4"/>
    <n v="19"/>
    <x v="2"/>
  </r>
  <r>
    <s v="Myanmar"/>
    <x v="0"/>
    <n v="16.80528"/>
    <n v="96.156109999999998"/>
    <x v="0"/>
    <x v="1"/>
    <x v="5"/>
    <n v="19.7"/>
    <x v="8"/>
    <n v="0.98499999999999999"/>
    <n v="20.684999999999999"/>
    <x v="0"/>
    <n v="19.7"/>
    <n v="4.7619047620000003"/>
    <n v="0.98499999999999999"/>
    <x v="33"/>
    <x v="0"/>
    <d v="2019-02-08T11:39:00"/>
    <n v="2019"/>
    <x v="2"/>
    <x v="1"/>
    <x v="1"/>
    <n v="11"/>
    <x v="1"/>
  </r>
  <r>
    <s v="Myanmar"/>
    <x v="2"/>
    <n v="21.974730000000001"/>
    <n v="96.083590000000001"/>
    <x v="1"/>
    <x v="1"/>
    <x v="1"/>
    <n v="75.88"/>
    <x v="0"/>
    <n v="26.558"/>
    <n v="557.71799999999996"/>
    <x v="0"/>
    <n v="531.16"/>
    <n v="4.7619047620000003"/>
    <n v="26.558"/>
    <x v="60"/>
    <x v="0"/>
    <d v="2019-01-24T10:38:00"/>
    <n v="2019"/>
    <x v="0"/>
    <x v="5"/>
    <x v="4"/>
    <n v="10"/>
    <x v="1"/>
  </r>
  <r>
    <s v="Myanmar"/>
    <x v="2"/>
    <n v="21.974730000000001"/>
    <n v="96.083590000000001"/>
    <x v="0"/>
    <x v="1"/>
    <x v="4"/>
    <n v="53.72"/>
    <x v="8"/>
    <n v="2.6859999999999999"/>
    <n v="56.405999999999999"/>
    <x v="0"/>
    <n v="53.72"/>
    <n v="4.7619047620000003"/>
    <n v="2.6859999999999999"/>
    <x v="41"/>
    <x v="1"/>
    <d v="2019-03-01T20:03:00"/>
    <n v="2019"/>
    <x v="1"/>
    <x v="15"/>
    <x v="1"/>
    <n v="20"/>
    <x v="2"/>
  </r>
  <r>
    <s v="Myanmar"/>
    <x v="1"/>
    <n v="19.745000000000001"/>
    <n v="96.129720000000006"/>
    <x v="0"/>
    <x v="1"/>
    <x v="0"/>
    <n v="81.95"/>
    <x v="4"/>
    <n v="40.975000000000001"/>
    <n v="860.47500000000002"/>
    <x v="2"/>
    <n v="819.5"/>
    <n v="4.7619047620000003"/>
    <n v="40.975000000000001"/>
    <x v="22"/>
    <x v="1"/>
    <d v="2019-03-10T12:39:00"/>
    <n v="2019"/>
    <x v="1"/>
    <x v="6"/>
    <x v="2"/>
    <n v="12"/>
    <x v="0"/>
  </r>
  <r>
    <s v="Myanmar"/>
    <x v="1"/>
    <n v="19.745000000000001"/>
    <n v="96.129720000000006"/>
    <x v="0"/>
    <x v="0"/>
    <x v="2"/>
    <n v="81.2"/>
    <x v="0"/>
    <n v="28.42"/>
    <n v="596.82000000000005"/>
    <x v="2"/>
    <n v="568.4"/>
    <n v="4.7619047620000003"/>
    <n v="28.42"/>
    <x v="34"/>
    <x v="0"/>
    <d v="2019-03-23T15:59:00"/>
    <n v="2019"/>
    <x v="1"/>
    <x v="21"/>
    <x v="0"/>
    <n v="15"/>
    <x v="0"/>
  </r>
  <r>
    <s v="Myanmar"/>
    <x v="1"/>
    <n v="19.745000000000001"/>
    <n v="96.129720000000006"/>
    <x v="1"/>
    <x v="1"/>
    <x v="1"/>
    <n v="58.76"/>
    <x v="4"/>
    <n v="29.38"/>
    <n v="616.98"/>
    <x v="0"/>
    <n v="587.6"/>
    <n v="4.7619047620000003"/>
    <n v="29.38"/>
    <x v="54"/>
    <x v="0"/>
    <d v="2019-01-29T14:26:00"/>
    <n v="2019"/>
    <x v="0"/>
    <x v="12"/>
    <x v="6"/>
    <n v="14"/>
    <x v="0"/>
  </r>
  <r>
    <s v="Myanmar"/>
    <x v="2"/>
    <n v="21.974730000000001"/>
    <n v="96.083590000000001"/>
    <x v="0"/>
    <x v="1"/>
    <x v="1"/>
    <n v="91.56"/>
    <x v="2"/>
    <n v="36.624000000000002"/>
    <n v="769.10400000000004"/>
    <x v="0"/>
    <n v="732.48"/>
    <n v="4.7619047620000003"/>
    <n v="36.624000000000002"/>
    <x v="22"/>
    <x v="1"/>
    <d v="2019-01-12T18:22:00"/>
    <n v="2019"/>
    <x v="0"/>
    <x v="10"/>
    <x v="0"/>
    <n v="18"/>
    <x v="2"/>
  </r>
  <r>
    <s v="Myanmar"/>
    <x v="0"/>
    <n v="16.80528"/>
    <n v="96.156109999999998"/>
    <x v="1"/>
    <x v="1"/>
    <x v="2"/>
    <n v="93.96"/>
    <x v="9"/>
    <n v="42.281999999999996"/>
    <n v="887.92200000000003"/>
    <x v="1"/>
    <n v="845.64"/>
    <n v="4.7619047620000003"/>
    <n v="42.281999999999996"/>
    <x v="57"/>
    <x v="0"/>
    <d v="2019-03-20T11:32:00"/>
    <n v="2019"/>
    <x v="1"/>
    <x v="7"/>
    <x v="5"/>
    <n v="11"/>
    <x v="1"/>
  </r>
  <r>
    <s v="Myanmar"/>
    <x v="1"/>
    <n v="19.745000000000001"/>
    <n v="96.129720000000006"/>
    <x v="1"/>
    <x v="1"/>
    <x v="2"/>
    <n v="55.61"/>
    <x v="0"/>
    <n v="19.4635"/>
    <n v="408.73349999999999"/>
    <x v="1"/>
    <n v="389.27"/>
    <n v="4.7619047620000003"/>
    <n v="19.4635"/>
    <x v="23"/>
    <x v="0"/>
    <d v="2019-03-23T12:41:00"/>
    <n v="2019"/>
    <x v="1"/>
    <x v="21"/>
    <x v="0"/>
    <n v="12"/>
    <x v="0"/>
  </r>
  <r>
    <s v="Myanmar"/>
    <x v="1"/>
    <n v="19.745000000000001"/>
    <n v="96.129720000000006"/>
    <x v="1"/>
    <x v="1"/>
    <x v="4"/>
    <n v="84.83"/>
    <x v="8"/>
    <n v="4.2415000000000003"/>
    <n v="89.0715"/>
    <x v="0"/>
    <n v="84.83"/>
    <n v="4.7619047620000003"/>
    <n v="4.2415000000000003"/>
    <x v="55"/>
    <x v="0"/>
    <d v="2019-01-14T15:20:00"/>
    <n v="2019"/>
    <x v="0"/>
    <x v="25"/>
    <x v="3"/>
    <n v="15"/>
    <x v="0"/>
  </r>
  <r>
    <s v="Myanmar"/>
    <x v="0"/>
    <n v="16.80528"/>
    <n v="96.156109999999998"/>
    <x v="0"/>
    <x v="0"/>
    <x v="3"/>
    <n v="71.63"/>
    <x v="5"/>
    <n v="7.1630000000000003"/>
    <n v="150.423"/>
    <x v="0"/>
    <n v="143.26"/>
    <n v="4.7619047620000003"/>
    <n v="7.1630000000000003"/>
    <x v="55"/>
    <x v="0"/>
    <d v="2019-02-12T14:33:00"/>
    <n v="2019"/>
    <x v="2"/>
    <x v="10"/>
    <x v="6"/>
    <n v="14"/>
    <x v="0"/>
  </r>
  <r>
    <s v="Myanmar"/>
    <x v="0"/>
    <n v="16.80528"/>
    <n v="96.156109999999998"/>
    <x v="0"/>
    <x v="1"/>
    <x v="2"/>
    <n v="37.69"/>
    <x v="5"/>
    <n v="3.7690000000000001"/>
    <n v="79.149000000000001"/>
    <x v="0"/>
    <n v="75.38"/>
    <n v="4.7619047620000003"/>
    <n v="3.7690000000000001"/>
    <x v="33"/>
    <x v="0"/>
    <d v="2019-02-20T15:29:00"/>
    <n v="2019"/>
    <x v="2"/>
    <x v="7"/>
    <x v="5"/>
    <n v="15"/>
    <x v="0"/>
  </r>
  <r>
    <s v="Myanmar"/>
    <x v="1"/>
    <n v="19.745000000000001"/>
    <n v="96.129720000000006"/>
    <x v="0"/>
    <x v="0"/>
    <x v="3"/>
    <n v="31.67"/>
    <x v="2"/>
    <n v="12.667999999999999"/>
    <n v="266.02800000000002"/>
    <x v="2"/>
    <n v="253.36"/>
    <n v="4.7619047620000003"/>
    <n v="12.667999999999999"/>
    <x v="32"/>
    <x v="2"/>
    <d v="2019-01-02T16:19:00"/>
    <n v="2019"/>
    <x v="0"/>
    <x v="18"/>
    <x v="5"/>
    <n v="16"/>
    <x v="0"/>
  </r>
  <r>
    <s v="Myanmar"/>
    <x v="1"/>
    <n v="19.745000000000001"/>
    <n v="96.129720000000006"/>
    <x v="0"/>
    <x v="0"/>
    <x v="4"/>
    <n v="38.42"/>
    <x v="8"/>
    <n v="1.921"/>
    <n v="40.341000000000001"/>
    <x v="1"/>
    <n v="38.42"/>
    <n v="4.7619047620000003"/>
    <n v="1.921"/>
    <x v="17"/>
    <x v="0"/>
    <d v="2019-02-02T16:33:00"/>
    <n v="2019"/>
    <x v="2"/>
    <x v="18"/>
    <x v="0"/>
    <n v="16"/>
    <x v="0"/>
  </r>
  <r>
    <s v="Myanmar"/>
    <x v="2"/>
    <n v="21.974730000000001"/>
    <n v="96.083590000000001"/>
    <x v="0"/>
    <x v="1"/>
    <x v="5"/>
    <n v="65.23"/>
    <x v="4"/>
    <n v="32.615000000000002"/>
    <n v="684.91499999999996"/>
    <x v="2"/>
    <n v="652.29999999999995"/>
    <n v="4.7619047620000003"/>
    <n v="32.615000000000002"/>
    <x v="53"/>
    <x v="2"/>
    <d v="2019-01-08T19:07:00"/>
    <n v="2019"/>
    <x v="0"/>
    <x v="1"/>
    <x v="6"/>
    <n v="19"/>
    <x v="2"/>
  </r>
  <r>
    <s v="Myanmar"/>
    <x v="1"/>
    <n v="19.745000000000001"/>
    <n v="96.129720000000006"/>
    <x v="0"/>
    <x v="0"/>
    <x v="2"/>
    <n v="10.53"/>
    <x v="1"/>
    <n v="2.6324999999999998"/>
    <n v="55.282499999999999"/>
    <x v="2"/>
    <n v="52.65"/>
    <n v="4.7619047620000003"/>
    <n v="2.6324999999999998"/>
    <x v="6"/>
    <x v="2"/>
    <d v="2019-01-30T14:43:00"/>
    <n v="2019"/>
    <x v="0"/>
    <x v="29"/>
    <x v="5"/>
    <n v="14"/>
    <x v="0"/>
  </r>
  <r>
    <s v="Myanmar"/>
    <x v="2"/>
    <n v="21.974730000000001"/>
    <n v="96.083590000000001"/>
    <x v="0"/>
    <x v="0"/>
    <x v="2"/>
    <n v="12.29"/>
    <x v="9"/>
    <n v="5.5305"/>
    <n v="116.1405"/>
    <x v="2"/>
    <n v="110.61"/>
    <n v="4.7619047620000003"/>
    <n v="5.5305"/>
    <x v="7"/>
    <x v="0"/>
    <d v="2019-03-26T19:28:00"/>
    <n v="2019"/>
    <x v="1"/>
    <x v="27"/>
    <x v="6"/>
    <n v="19"/>
    <x v="2"/>
  </r>
  <r>
    <s v="Myanmar"/>
    <x v="1"/>
    <n v="19.745000000000001"/>
    <n v="96.129720000000006"/>
    <x v="0"/>
    <x v="1"/>
    <x v="0"/>
    <n v="81.23"/>
    <x v="0"/>
    <n v="28.430499999999999"/>
    <n v="597.04049999999995"/>
    <x v="1"/>
    <n v="568.61"/>
    <n v="4.7619047620000003"/>
    <n v="28.430499999999999"/>
    <x v="54"/>
    <x v="0"/>
    <d v="2019-01-15T20:44:00"/>
    <n v="2019"/>
    <x v="0"/>
    <x v="13"/>
    <x v="6"/>
    <n v="20"/>
    <x v="2"/>
  </r>
  <r>
    <s v="Myanmar"/>
    <x v="2"/>
    <n v="21.974730000000001"/>
    <n v="96.083590000000001"/>
    <x v="0"/>
    <x v="0"/>
    <x v="5"/>
    <n v="22.32"/>
    <x v="7"/>
    <n v="4.4640000000000004"/>
    <n v="93.744"/>
    <x v="0"/>
    <n v="89.28"/>
    <n v="4.7619047620000003"/>
    <n v="4.4640000000000004"/>
    <x v="5"/>
    <x v="2"/>
    <d v="2019-03-14T11:16:00"/>
    <n v="2019"/>
    <x v="1"/>
    <x v="25"/>
    <x v="4"/>
    <n v="11"/>
    <x v="1"/>
  </r>
  <r>
    <s v="Myanmar"/>
    <x v="0"/>
    <n v="16.80528"/>
    <n v="96.156109999999998"/>
    <x v="1"/>
    <x v="0"/>
    <x v="4"/>
    <n v="27.28"/>
    <x v="1"/>
    <n v="6.82"/>
    <n v="143.22"/>
    <x v="2"/>
    <n v="136.4"/>
    <n v="4.7619047620000003"/>
    <n v="6.82"/>
    <x v="17"/>
    <x v="0"/>
    <d v="2019-02-03T10:31:00"/>
    <n v="2019"/>
    <x v="2"/>
    <x v="2"/>
    <x v="2"/>
    <n v="10"/>
    <x v="1"/>
  </r>
  <r>
    <s v="Myanmar"/>
    <x v="0"/>
    <n v="16.80528"/>
    <n v="96.156109999999998"/>
    <x v="0"/>
    <x v="0"/>
    <x v="1"/>
    <n v="17.420000000000002"/>
    <x v="4"/>
    <n v="8.7100000000000009"/>
    <n v="182.91"/>
    <x v="0"/>
    <n v="174.2"/>
    <n v="4.7619047620000003"/>
    <n v="8.7100000000000009"/>
    <x v="27"/>
    <x v="1"/>
    <d v="2019-02-22T12:30:00"/>
    <n v="2019"/>
    <x v="2"/>
    <x v="19"/>
    <x v="1"/>
    <n v="12"/>
    <x v="0"/>
  </r>
  <r>
    <s v="Myanmar"/>
    <x v="2"/>
    <n v="21.974730000000001"/>
    <n v="96.083590000000001"/>
    <x v="1"/>
    <x v="1"/>
    <x v="2"/>
    <n v="73.28"/>
    <x v="1"/>
    <n v="18.32"/>
    <n v="384.72"/>
    <x v="0"/>
    <n v="366.4"/>
    <n v="4.7619047620000003"/>
    <n v="18.32"/>
    <x v="3"/>
    <x v="0"/>
    <d v="2019-01-24T15:05:00"/>
    <n v="2019"/>
    <x v="0"/>
    <x v="5"/>
    <x v="4"/>
    <n v="15"/>
    <x v="0"/>
  </r>
  <r>
    <s v="Myanmar"/>
    <x v="1"/>
    <n v="19.745000000000001"/>
    <n v="96.129720000000006"/>
    <x v="0"/>
    <x v="0"/>
    <x v="5"/>
    <n v="84.87"/>
    <x v="6"/>
    <n v="12.730499999999999"/>
    <n v="267.34050000000002"/>
    <x v="0"/>
    <n v="254.61"/>
    <n v="4.7619047620000003"/>
    <n v="12.730499999999999"/>
    <x v="2"/>
    <x v="1"/>
    <d v="2019-01-25T18:30:00"/>
    <n v="2019"/>
    <x v="0"/>
    <x v="4"/>
    <x v="1"/>
    <n v="18"/>
    <x v="2"/>
  </r>
  <r>
    <s v="Myanmar"/>
    <x v="0"/>
    <n v="16.80528"/>
    <n v="96.156109999999998"/>
    <x v="1"/>
    <x v="0"/>
    <x v="5"/>
    <n v="97.29"/>
    <x v="2"/>
    <n v="38.915999999999997"/>
    <n v="817.23599999999999"/>
    <x v="2"/>
    <n v="778.32"/>
    <n v="4.7619047620000003"/>
    <n v="38.915999999999997"/>
    <x v="56"/>
    <x v="1"/>
    <d v="2019-03-09T13:18:00"/>
    <n v="2019"/>
    <x v="1"/>
    <x v="9"/>
    <x v="0"/>
    <n v="13"/>
    <x v="0"/>
  </r>
  <r>
    <s v="Myanmar"/>
    <x v="2"/>
    <n v="21.974730000000001"/>
    <n v="96.083590000000001"/>
    <x v="0"/>
    <x v="0"/>
    <x v="1"/>
    <n v="35.74"/>
    <x v="2"/>
    <n v="14.295999999999999"/>
    <n v="300.21600000000001"/>
    <x v="0"/>
    <n v="285.92"/>
    <n v="4.7619047620000003"/>
    <n v="14.295999999999999"/>
    <x v="49"/>
    <x v="2"/>
    <d v="2019-02-17T15:28:00"/>
    <n v="2019"/>
    <x v="2"/>
    <x v="17"/>
    <x v="2"/>
    <n v="15"/>
    <x v="0"/>
  </r>
  <r>
    <s v="Myanmar"/>
    <x v="0"/>
    <n v="16.80528"/>
    <n v="96.156109999999998"/>
    <x v="1"/>
    <x v="0"/>
    <x v="2"/>
    <n v="96.52"/>
    <x v="3"/>
    <n v="28.956"/>
    <n v="608.07600000000002"/>
    <x v="1"/>
    <n v="579.12"/>
    <n v="4.7619047620000003"/>
    <n v="28.956"/>
    <x v="10"/>
    <x v="2"/>
    <d v="2019-01-11T11:52:00"/>
    <n v="2019"/>
    <x v="0"/>
    <x v="14"/>
    <x v="1"/>
    <n v="11"/>
    <x v="1"/>
  </r>
  <r>
    <s v="Myanmar"/>
    <x v="0"/>
    <n v="16.80528"/>
    <n v="96.156109999999998"/>
    <x v="0"/>
    <x v="1"/>
    <x v="4"/>
    <n v="18.850000000000001"/>
    <x v="4"/>
    <n v="9.4250000000000007"/>
    <n v="197.92500000000001"/>
    <x v="0"/>
    <n v="188.5"/>
    <n v="4.7619047620000003"/>
    <n v="9.4250000000000007"/>
    <x v="32"/>
    <x v="2"/>
    <d v="2019-02-27T18:24:00"/>
    <n v="2019"/>
    <x v="2"/>
    <x v="3"/>
    <x v="5"/>
    <n v="18"/>
    <x v="2"/>
  </r>
  <r>
    <s v="Myanmar"/>
    <x v="0"/>
    <n v="16.80528"/>
    <n v="96.156109999999998"/>
    <x v="1"/>
    <x v="0"/>
    <x v="4"/>
    <n v="55.39"/>
    <x v="7"/>
    <n v="11.077999999999999"/>
    <n v="232.63800000000001"/>
    <x v="0"/>
    <n v="221.56"/>
    <n v="4.7619047620000003"/>
    <n v="11.077999999999999"/>
    <x v="7"/>
    <x v="0"/>
    <d v="2019-03-25T15:19:00"/>
    <n v="2019"/>
    <x v="1"/>
    <x v="4"/>
    <x v="3"/>
    <n v="15"/>
    <x v="0"/>
  </r>
  <r>
    <s v="Myanmar"/>
    <x v="2"/>
    <n v="21.974730000000001"/>
    <n v="96.083590000000001"/>
    <x v="0"/>
    <x v="0"/>
    <x v="4"/>
    <n v="77.2"/>
    <x v="4"/>
    <n v="38.6"/>
    <n v="810.6"/>
    <x v="2"/>
    <n v="772"/>
    <n v="4.7619047620000003"/>
    <n v="38.6"/>
    <x v="32"/>
    <x v="2"/>
    <d v="2019-02-11T10:38:00"/>
    <n v="2019"/>
    <x v="2"/>
    <x v="14"/>
    <x v="3"/>
    <n v="10"/>
    <x v="1"/>
  </r>
  <r>
    <s v="Myanmar"/>
    <x v="2"/>
    <n v="21.974730000000001"/>
    <n v="96.083590000000001"/>
    <x v="1"/>
    <x v="1"/>
    <x v="1"/>
    <n v="72.13"/>
    <x v="4"/>
    <n v="36.064999999999998"/>
    <n v="757.36500000000001"/>
    <x v="2"/>
    <n v="721.3"/>
    <n v="4.7619047620000003"/>
    <n v="36.064999999999998"/>
    <x v="50"/>
    <x v="2"/>
    <d v="2019-01-31T15:12:00"/>
    <n v="2019"/>
    <x v="0"/>
    <x v="30"/>
    <x v="4"/>
    <n v="15"/>
    <x v="0"/>
  </r>
  <r>
    <s v="Myanmar"/>
    <x v="0"/>
    <n v="16.80528"/>
    <n v="96.156109999999998"/>
    <x v="0"/>
    <x v="0"/>
    <x v="5"/>
    <n v="63.88"/>
    <x v="2"/>
    <n v="25.552"/>
    <n v="536.59199999999998"/>
    <x v="0"/>
    <n v="511.04"/>
    <n v="4.7619047620000003"/>
    <n v="25.552"/>
    <x v="21"/>
    <x v="0"/>
    <d v="2019-01-20T17:48:00"/>
    <n v="2019"/>
    <x v="0"/>
    <x v="7"/>
    <x v="2"/>
    <n v="17"/>
    <x v="0"/>
  </r>
  <r>
    <s v="Myanmar"/>
    <x v="0"/>
    <n v="16.80528"/>
    <n v="96.156109999999998"/>
    <x v="0"/>
    <x v="0"/>
    <x v="0"/>
    <n v="10.69"/>
    <x v="1"/>
    <n v="2.6724999999999999"/>
    <n v="56.122500000000002"/>
    <x v="0"/>
    <n v="53.45"/>
    <n v="4.7619047620000003"/>
    <n v="2.6724999999999999"/>
    <x v="29"/>
    <x v="1"/>
    <d v="2019-03-26T11:07:00"/>
    <n v="2019"/>
    <x v="1"/>
    <x v="27"/>
    <x v="6"/>
    <n v="11"/>
    <x v="1"/>
  </r>
  <r>
    <s v="Myanmar"/>
    <x v="0"/>
    <n v="16.80528"/>
    <n v="96.156109999999998"/>
    <x v="0"/>
    <x v="1"/>
    <x v="0"/>
    <n v="55.5"/>
    <x v="7"/>
    <n v="11.1"/>
    <n v="233.1"/>
    <x v="2"/>
    <n v="222"/>
    <n v="4.7619047620000003"/>
    <n v="11.1"/>
    <x v="37"/>
    <x v="1"/>
    <d v="2019-01-20T15:48:00"/>
    <n v="2019"/>
    <x v="0"/>
    <x v="7"/>
    <x v="2"/>
    <n v="15"/>
    <x v="0"/>
  </r>
  <r>
    <s v="Myanmar"/>
    <x v="2"/>
    <n v="21.974730000000001"/>
    <n v="96.083590000000001"/>
    <x v="1"/>
    <x v="0"/>
    <x v="2"/>
    <n v="95.46"/>
    <x v="2"/>
    <n v="38.183999999999997"/>
    <n v="801.86400000000003"/>
    <x v="0"/>
    <n v="763.68"/>
    <n v="4.7619047620000003"/>
    <n v="38.183999999999997"/>
    <x v="28"/>
    <x v="2"/>
    <d v="2019-03-05T19:40:00"/>
    <n v="2019"/>
    <x v="1"/>
    <x v="0"/>
    <x v="6"/>
    <n v="19"/>
    <x v="2"/>
  </r>
  <r>
    <s v="Myanmar"/>
    <x v="1"/>
    <n v="19.745000000000001"/>
    <n v="96.129720000000006"/>
    <x v="1"/>
    <x v="0"/>
    <x v="5"/>
    <n v="76.06"/>
    <x v="6"/>
    <n v="11.409000000000001"/>
    <n v="239.589"/>
    <x v="2"/>
    <n v="228.18"/>
    <n v="4.7619047620000003"/>
    <n v="11.409000000000001"/>
    <x v="57"/>
    <x v="0"/>
    <d v="2019-01-05T20:30:00"/>
    <n v="2019"/>
    <x v="0"/>
    <x v="0"/>
    <x v="0"/>
    <n v="20"/>
    <x v="2"/>
  </r>
  <r>
    <s v="Myanmar"/>
    <x v="2"/>
    <n v="21.974730000000001"/>
    <n v="96.083590000000001"/>
    <x v="1"/>
    <x v="1"/>
    <x v="3"/>
    <n v="13.69"/>
    <x v="3"/>
    <n v="4.1070000000000002"/>
    <n v="86.247"/>
    <x v="1"/>
    <n v="82.14"/>
    <n v="4.7619047620000003"/>
    <n v="4.1070000000000002"/>
    <x v="31"/>
    <x v="1"/>
    <d v="2019-02-13T13:59:00"/>
    <n v="2019"/>
    <x v="2"/>
    <x v="26"/>
    <x v="5"/>
    <n v="13"/>
    <x v="0"/>
  </r>
  <r>
    <s v="Myanmar"/>
    <x v="2"/>
    <n v="21.974730000000001"/>
    <n v="96.083590000000001"/>
    <x v="1"/>
    <x v="0"/>
    <x v="1"/>
    <n v="95.64"/>
    <x v="7"/>
    <n v="19.128"/>
    <n v="401.68799999999999"/>
    <x v="1"/>
    <n v="382.56"/>
    <n v="4.7619047620000003"/>
    <n v="19.128"/>
    <x v="30"/>
    <x v="1"/>
    <d v="2019-03-16T18:51:00"/>
    <n v="2019"/>
    <x v="1"/>
    <x v="23"/>
    <x v="0"/>
    <n v="18"/>
    <x v="2"/>
  </r>
  <r>
    <s v="Myanmar"/>
    <x v="0"/>
    <n v="16.80528"/>
    <n v="96.156109999999998"/>
    <x v="1"/>
    <x v="0"/>
    <x v="2"/>
    <n v="11.43"/>
    <x v="3"/>
    <n v="3.4289999999999998"/>
    <n v="72.009"/>
    <x v="1"/>
    <n v="68.58"/>
    <n v="4.7619047620000003"/>
    <n v="3.4289999999999998"/>
    <x v="25"/>
    <x v="1"/>
    <d v="2019-01-15T17:24:00"/>
    <n v="2019"/>
    <x v="0"/>
    <x v="13"/>
    <x v="6"/>
    <n v="17"/>
    <x v="0"/>
  </r>
  <r>
    <s v="Myanmar"/>
    <x v="2"/>
    <n v="21.974730000000001"/>
    <n v="96.083590000000001"/>
    <x v="0"/>
    <x v="0"/>
    <x v="3"/>
    <n v="95.54"/>
    <x v="7"/>
    <n v="19.108000000000001"/>
    <n v="401.26799999999997"/>
    <x v="0"/>
    <n v="382.16"/>
    <n v="4.7619047620000003"/>
    <n v="19.108000000000001"/>
    <x v="10"/>
    <x v="2"/>
    <d v="2019-02-26T11:58:00"/>
    <n v="2019"/>
    <x v="2"/>
    <x v="27"/>
    <x v="6"/>
    <n v="11"/>
    <x v="1"/>
  </r>
  <r>
    <s v="Myanmar"/>
    <x v="1"/>
    <n v="19.745000000000001"/>
    <n v="96.129720000000006"/>
    <x v="0"/>
    <x v="0"/>
    <x v="0"/>
    <n v="85.87"/>
    <x v="0"/>
    <n v="30.054500000000001"/>
    <n v="631.14449999999999"/>
    <x v="2"/>
    <n v="601.09"/>
    <n v="4.7619047620000003"/>
    <n v="30.054500000000001"/>
    <x v="7"/>
    <x v="0"/>
    <d v="2019-02-27T19:01:00"/>
    <n v="2019"/>
    <x v="2"/>
    <x v="3"/>
    <x v="5"/>
    <n v="19"/>
    <x v="2"/>
  </r>
  <r>
    <s v="Myanmar"/>
    <x v="1"/>
    <n v="19.745000000000001"/>
    <n v="96.129720000000006"/>
    <x v="0"/>
    <x v="0"/>
    <x v="3"/>
    <n v="67.989999999999995"/>
    <x v="0"/>
    <n v="23.796500000000002"/>
    <n v="499.72649999999999"/>
    <x v="0"/>
    <n v="475.93"/>
    <n v="4.7619047620000003"/>
    <n v="23.796500000000002"/>
    <x v="14"/>
    <x v="2"/>
    <d v="2019-02-17T16:50:00"/>
    <n v="2019"/>
    <x v="2"/>
    <x v="17"/>
    <x v="2"/>
    <n v="16"/>
    <x v="0"/>
  </r>
  <r>
    <s v="Myanmar"/>
    <x v="1"/>
    <n v="19.745000000000001"/>
    <n v="96.129720000000006"/>
    <x v="1"/>
    <x v="0"/>
    <x v="4"/>
    <n v="52.42"/>
    <x v="8"/>
    <n v="2.621"/>
    <n v="55.040999999999997"/>
    <x v="2"/>
    <n v="52.42"/>
    <n v="4.7619047620000003"/>
    <n v="2.621"/>
    <x v="31"/>
    <x v="1"/>
    <d v="2019-02-06T10:22:00"/>
    <n v="2019"/>
    <x v="2"/>
    <x v="8"/>
    <x v="5"/>
    <n v="10"/>
    <x v="1"/>
  </r>
  <r>
    <s v="Myanmar"/>
    <x v="1"/>
    <n v="19.745000000000001"/>
    <n v="96.129720000000006"/>
    <x v="0"/>
    <x v="1"/>
    <x v="4"/>
    <n v="65.650000000000006"/>
    <x v="5"/>
    <n v="6.5650000000000004"/>
    <n v="137.86500000000001"/>
    <x v="1"/>
    <n v="131.30000000000001"/>
    <n v="4.7619047620000003"/>
    <n v="6.5650000000000004"/>
    <x v="22"/>
    <x v="1"/>
    <d v="2019-01-17T16:46:00"/>
    <n v="2019"/>
    <x v="0"/>
    <x v="17"/>
    <x v="4"/>
    <n v="16"/>
    <x v="0"/>
  </r>
  <r>
    <s v="Myanmar"/>
    <x v="2"/>
    <n v="21.974730000000001"/>
    <n v="96.083590000000001"/>
    <x v="1"/>
    <x v="0"/>
    <x v="4"/>
    <n v="28.86"/>
    <x v="1"/>
    <n v="7.2149999999999999"/>
    <n v="151.51499999999999"/>
    <x v="2"/>
    <n v="144.30000000000001"/>
    <n v="4.7619047620000003"/>
    <n v="7.2149999999999999"/>
    <x v="7"/>
    <x v="0"/>
    <d v="2019-01-22T18:08:00"/>
    <n v="2019"/>
    <x v="0"/>
    <x v="19"/>
    <x v="6"/>
    <n v="18"/>
    <x v="2"/>
  </r>
  <r>
    <s v="Myanmar"/>
    <x v="1"/>
    <n v="19.745000000000001"/>
    <n v="96.129720000000006"/>
    <x v="0"/>
    <x v="1"/>
    <x v="0"/>
    <n v="65.31"/>
    <x v="0"/>
    <n v="22.858499999999999"/>
    <n v="480.02850000000001"/>
    <x v="2"/>
    <n v="457.17"/>
    <n v="4.7619047620000003"/>
    <n v="22.858499999999999"/>
    <x v="50"/>
    <x v="2"/>
    <d v="2019-03-05T18:02:00"/>
    <n v="2019"/>
    <x v="1"/>
    <x v="0"/>
    <x v="6"/>
    <n v="18"/>
    <x v="2"/>
  </r>
  <r>
    <s v="Myanmar"/>
    <x v="2"/>
    <n v="21.974730000000001"/>
    <n v="96.083590000000001"/>
    <x v="1"/>
    <x v="1"/>
    <x v="3"/>
    <n v="93.38"/>
    <x v="8"/>
    <n v="4.6689999999999996"/>
    <n v="98.049000000000007"/>
    <x v="1"/>
    <n v="93.38"/>
    <n v="4.7619047620000003"/>
    <n v="4.6689999999999996"/>
    <x v="1"/>
    <x v="0"/>
    <d v="2019-01-03T13:07:00"/>
    <n v="2019"/>
    <x v="0"/>
    <x v="2"/>
    <x v="4"/>
    <n v="13"/>
    <x v="0"/>
  </r>
  <r>
    <s v="Myanmar"/>
    <x v="1"/>
    <n v="19.745000000000001"/>
    <n v="96.129720000000006"/>
    <x v="0"/>
    <x v="1"/>
    <x v="3"/>
    <n v="25.25"/>
    <x v="1"/>
    <n v="6.3125"/>
    <n v="132.5625"/>
    <x v="1"/>
    <n v="126.25"/>
    <n v="4.7619047620000003"/>
    <n v="6.3125"/>
    <x v="36"/>
    <x v="1"/>
    <d v="2019-03-20T17:52:00"/>
    <n v="2019"/>
    <x v="1"/>
    <x v="7"/>
    <x v="5"/>
    <n v="17"/>
    <x v="0"/>
  </r>
  <r>
    <s v="Myanmar"/>
    <x v="2"/>
    <n v="21.974730000000001"/>
    <n v="96.083590000000001"/>
    <x v="0"/>
    <x v="1"/>
    <x v="1"/>
    <n v="87.87"/>
    <x v="9"/>
    <n v="39.541499999999999"/>
    <n v="830.37149999999997"/>
    <x v="0"/>
    <n v="790.83"/>
    <n v="4.7619047620000003"/>
    <n v="39.541499999999999"/>
    <x v="32"/>
    <x v="2"/>
    <d v="2019-01-31T20:32:00"/>
    <n v="2019"/>
    <x v="0"/>
    <x v="30"/>
    <x v="4"/>
    <n v="20"/>
    <x v="2"/>
  </r>
  <r>
    <s v="Myanmar"/>
    <x v="1"/>
    <n v="19.745000000000001"/>
    <n v="96.129720000000006"/>
    <x v="1"/>
    <x v="1"/>
    <x v="0"/>
    <n v="21.8"/>
    <x v="2"/>
    <n v="8.7200000000000006"/>
    <n v="183.12"/>
    <x v="1"/>
    <n v="174.4"/>
    <n v="4.7619047620000003"/>
    <n v="8.7200000000000006"/>
    <x v="47"/>
    <x v="0"/>
    <d v="2019-02-19T19:24:00"/>
    <n v="2019"/>
    <x v="2"/>
    <x v="24"/>
    <x v="6"/>
    <n v="19"/>
    <x v="2"/>
  </r>
  <r>
    <s v="Myanmar"/>
    <x v="0"/>
    <n v="16.80528"/>
    <n v="96.156109999999998"/>
    <x v="1"/>
    <x v="0"/>
    <x v="3"/>
    <n v="94.76"/>
    <x v="7"/>
    <n v="18.952000000000002"/>
    <n v="397.99200000000002"/>
    <x v="0"/>
    <n v="379.04"/>
    <n v="4.7619047620000003"/>
    <n v="18.952000000000002"/>
    <x v="52"/>
    <x v="1"/>
    <d v="2019-02-11T16:06:00"/>
    <n v="2019"/>
    <x v="2"/>
    <x v="14"/>
    <x v="3"/>
    <n v="16"/>
    <x v="0"/>
  </r>
  <r>
    <s v="Myanmar"/>
    <x v="0"/>
    <n v="16.80528"/>
    <n v="96.156109999999998"/>
    <x v="0"/>
    <x v="0"/>
    <x v="5"/>
    <n v="30.62"/>
    <x v="8"/>
    <n v="1.5309999999999999"/>
    <n v="32.151000000000003"/>
    <x v="2"/>
    <n v="30.62"/>
    <n v="4.7619047620000003"/>
    <n v="1.5309999999999999"/>
    <x v="5"/>
    <x v="2"/>
    <d v="2019-02-05T14:14:00"/>
    <n v="2019"/>
    <x v="2"/>
    <x v="0"/>
    <x v="6"/>
    <n v="14"/>
    <x v="0"/>
  </r>
  <r>
    <s v="Myanmar"/>
    <x v="1"/>
    <n v="19.745000000000001"/>
    <n v="96.129720000000006"/>
    <x v="1"/>
    <x v="0"/>
    <x v="2"/>
    <n v="44.01"/>
    <x v="2"/>
    <n v="17.603999999999999"/>
    <n v="369.68400000000003"/>
    <x v="1"/>
    <n v="352.08"/>
    <n v="4.7619047620000003"/>
    <n v="17.603999999999999"/>
    <x v="55"/>
    <x v="0"/>
    <d v="2019-03-03T17:36:00"/>
    <n v="2019"/>
    <x v="1"/>
    <x v="2"/>
    <x v="2"/>
    <n v="17"/>
    <x v="0"/>
  </r>
  <r>
    <s v="Myanmar"/>
    <x v="1"/>
    <n v="19.745000000000001"/>
    <n v="96.129720000000006"/>
    <x v="0"/>
    <x v="0"/>
    <x v="0"/>
    <n v="10.16"/>
    <x v="1"/>
    <n v="2.54"/>
    <n v="53.34"/>
    <x v="0"/>
    <n v="50.8"/>
    <n v="4.7619047620000003"/>
    <n v="2.54"/>
    <x v="5"/>
    <x v="2"/>
    <d v="2019-02-24T13:08:00"/>
    <n v="2019"/>
    <x v="2"/>
    <x v="5"/>
    <x v="2"/>
    <n v="13"/>
    <x v="0"/>
  </r>
  <r>
    <s v="Myanmar"/>
    <x v="0"/>
    <n v="16.80528"/>
    <n v="96.156109999999998"/>
    <x v="1"/>
    <x v="1"/>
    <x v="1"/>
    <n v="74.58"/>
    <x v="0"/>
    <n v="26.103000000000002"/>
    <n v="548.16300000000001"/>
    <x v="2"/>
    <n v="522.05999999999995"/>
    <n v="4.7619047620000003"/>
    <n v="26.103000000000002"/>
    <x v="54"/>
    <x v="0"/>
    <d v="2019-02-04T16:09:00"/>
    <n v="2019"/>
    <x v="2"/>
    <x v="22"/>
    <x v="3"/>
    <n v="16"/>
    <x v="0"/>
  </r>
  <r>
    <s v="Myanmar"/>
    <x v="1"/>
    <n v="19.745000000000001"/>
    <n v="96.129720000000006"/>
    <x v="1"/>
    <x v="1"/>
    <x v="1"/>
    <n v="71.89"/>
    <x v="2"/>
    <n v="28.756"/>
    <n v="603.87599999999998"/>
    <x v="0"/>
    <n v="575.12"/>
    <n v="4.7619047620000003"/>
    <n v="28.756"/>
    <x v="46"/>
    <x v="2"/>
    <d v="2019-02-19T11:33:00"/>
    <n v="2019"/>
    <x v="2"/>
    <x v="24"/>
    <x v="6"/>
    <n v="11"/>
    <x v="1"/>
  </r>
  <r>
    <s v="Myanmar"/>
    <x v="1"/>
    <n v="19.745000000000001"/>
    <n v="96.129720000000006"/>
    <x v="1"/>
    <x v="0"/>
    <x v="0"/>
    <n v="10.99"/>
    <x v="1"/>
    <n v="2.7475000000000001"/>
    <n v="57.697499999999998"/>
    <x v="2"/>
    <n v="54.95"/>
    <n v="4.7619047620000003"/>
    <n v="2.7475000000000001"/>
    <x v="39"/>
    <x v="0"/>
    <d v="2019-01-23T10:18:00"/>
    <n v="2019"/>
    <x v="0"/>
    <x v="21"/>
    <x v="5"/>
    <n v="10"/>
    <x v="1"/>
  </r>
  <r>
    <s v="Myanmar"/>
    <x v="1"/>
    <n v="19.745000000000001"/>
    <n v="96.129720000000006"/>
    <x v="0"/>
    <x v="1"/>
    <x v="0"/>
    <n v="60.47"/>
    <x v="6"/>
    <n v="9.0704999999999991"/>
    <n v="190.48050000000001"/>
    <x v="2"/>
    <n v="181.41"/>
    <n v="4.7619047620000003"/>
    <n v="9.0704999999999991"/>
    <x v="32"/>
    <x v="2"/>
    <d v="2019-01-14T10:55:00"/>
    <n v="2019"/>
    <x v="0"/>
    <x v="25"/>
    <x v="3"/>
    <n v="10"/>
    <x v="1"/>
  </r>
  <r>
    <s v="Myanmar"/>
    <x v="0"/>
    <n v="16.80528"/>
    <n v="96.156109999999998"/>
    <x v="1"/>
    <x v="1"/>
    <x v="3"/>
    <n v="58.91"/>
    <x v="0"/>
    <n v="20.618500000000001"/>
    <n v="432.98849999999999"/>
    <x v="0"/>
    <n v="412.37"/>
    <n v="4.7619047620000003"/>
    <n v="20.618500000000001"/>
    <x v="58"/>
    <x v="0"/>
    <d v="2019-01-17T15:15:00"/>
    <n v="2019"/>
    <x v="0"/>
    <x v="17"/>
    <x v="4"/>
    <n v="15"/>
    <x v="0"/>
  </r>
  <r>
    <s v="Myanmar"/>
    <x v="0"/>
    <n v="16.80528"/>
    <n v="96.156109999999998"/>
    <x v="1"/>
    <x v="1"/>
    <x v="5"/>
    <n v="46.41"/>
    <x v="8"/>
    <n v="2.3205"/>
    <n v="48.730499999999999"/>
    <x v="2"/>
    <n v="46.41"/>
    <n v="4.7619047620000003"/>
    <n v="2.3205"/>
    <x v="43"/>
    <x v="2"/>
    <d v="2019-03-03T20:06:00"/>
    <n v="2019"/>
    <x v="1"/>
    <x v="2"/>
    <x v="2"/>
    <n v="20"/>
    <x v="2"/>
  </r>
  <r>
    <s v="Myanmar"/>
    <x v="1"/>
    <n v="19.745000000000001"/>
    <n v="96.129720000000006"/>
    <x v="0"/>
    <x v="1"/>
    <x v="0"/>
    <n v="68.55"/>
    <x v="7"/>
    <n v="13.71"/>
    <n v="287.91000000000003"/>
    <x v="2"/>
    <n v="274.2"/>
    <n v="4.7619047620000003"/>
    <n v="13.71"/>
    <x v="51"/>
    <x v="0"/>
    <d v="2019-02-15T20:21:00"/>
    <n v="2019"/>
    <x v="2"/>
    <x v="13"/>
    <x v="1"/>
    <n v="20"/>
    <x v="2"/>
  </r>
  <r>
    <s v="Myanmar"/>
    <x v="2"/>
    <n v="21.974730000000001"/>
    <n v="96.083590000000001"/>
    <x v="1"/>
    <x v="0"/>
    <x v="2"/>
    <n v="97.37"/>
    <x v="4"/>
    <n v="48.685000000000002"/>
    <n v="1022.385"/>
    <x v="2"/>
    <n v="973.7"/>
    <n v="4.7619047620000003"/>
    <n v="48.685000000000002"/>
    <x v="49"/>
    <x v="2"/>
    <d v="2019-01-15T13:48:00"/>
    <n v="2019"/>
    <x v="0"/>
    <x v="13"/>
    <x v="6"/>
    <n v="13"/>
    <x v="0"/>
  </r>
  <r>
    <s v="Myanmar"/>
    <x v="0"/>
    <n v="16.80528"/>
    <n v="96.156109999999998"/>
    <x v="0"/>
    <x v="1"/>
    <x v="1"/>
    <n v="92.6"/>
    <x v="0"/>
    <n v="32.409999999999997"/>
    <n v="680.61"/>
    <x v="2"/>
    <n v="648.20000000000005"/>
    <n v="4.7619047620000003"/>
    <n v="32.409999999999997"/>
    <x v="39"/>
    <x v="0"/>
    <d v="2019-02-27T12:52:00"/>
    <n v="2019"/>
    <x v="2"/>
    <x v="3"/>
    <x v="5"/>
    <n v="12"/>
    <x v="0"/>
  </r>
  <r>
    <s v="Myanmar"/>
    <x v="0"/>
    <n v="16.80528"/>
    <n v="96.156109999999998"/>
    <x v="1"/>
    <x v="0"/>
    <x v="1"/>
    <n v="46.61"/>
    <x v="5"/>
    <n v="4.6609999999999996"/>
    <n v="97.881"/>
    <x v="2"/>
    <n v="93.22"/>
    <n v="4.7619047620000003"/>
    <n v="4.6609999999999996"/>
    <x v="37"/>
    <x v="1"/>
    <d v="2019-02-26T12:28:00"/>
    <n v="2019"/>
    <x v="2"/>
    <x v="27"/>
    <x v="6"/>
    <n v="12"/>
    <x v="0"/>
  </r>
  <r>
    <s v="Myanmar"/>
    <x v="2"/>
    <n v="21.974730000000001"/>
    <n v="96.083590000000001"/>
    <x v="1"/>
    <x v="1"/>
    <x v="5"/>
    <n v="27.18"/>
    <x v="5"/>
    <n v="2.718"/>
    <n v="57.078000000000003"/>
    <x v="0"/>
    <n v="54.36"/>
    <n v="4.7619047620000003"/>
    <n v="2.718"/>
    <x v="42"/>
    <x v="2"/>
    <d v="2019-03-15T16:26:00"/>
    <n v="2019"/>
    <x v="1"/>
    <x v="13"/>
    <x v="1"/>
    <n v="16"/>
    <x v="0"/>
  </r>
  <r>
    <s v="Myanmar"/>
    <x v="1"/>
    <n v="19.745000000000001"/>
    <n v="96.129720000000006"/>
    <x v="0"/>
    <x v="0"/>
    <x v="2"/>
    <n v="60.87"/>
    <x v="8"/>
    <n v="3.0434999999999999"/>
    <n v="63.913499999999999"/>
    <x v="1"/>
    <n v="60.87"/>
    <n v="4.7619047620000003"/>
    <n v="3.0434999999999999"/>
    <x v="46"/>
    <x v="2"/>
    <d v="2019-01-24T13:24:00"/>
    <n v="2019"/>
    <x v="0"/>
    <x v="5"/>
    <x v="4"/>
    <n v="13"/>
    <x v="0"/>
  </r>
  <r>
    <s v="Myanmar"/>
    <x v="0"/>
    <n v="16.80528"/>
    <n v="96.156109999999998"/>
    <x v="0"/>
    <x v="0"/>
    <x v="3"/>
    <n v="24.49"/>
    <x v="4"/>
    <n v="12.244999999999999"/>
    <n v="257.14499999999998"/>
    <x v="1"/>
    <n v="244.9"/>
    <n v="4.7619047620000003"/>
    <n v="12.244999999999999"/>
    <x v="34"/>
    <x v="0"/>
    <d v="2019-02-22T15:15:00"/>
    <n v="2019"/>
    <x v="2"/>
    <x v="19"/>
    <x v="1"/>
    <n v="15"/>
    <x v="0"/>
  </r>
  <r>
    <s v="Myanmar"/>
    <x v="2"/>
    <n v="21.974730000000001"/>
    <n v="96.083590000000001"/>
    <x v="1"/>
    <x v="1"/>
    <x v="0"/>
    <n v="92.78"/>
    <x v="8"/>
    <n v="4.6390000000000002"/>
    <n v="97.418999999999997"/>
    <x v="2"/>
    <n v="92.78"/>
    <n v="4.7619047620000003"/>
    <n v="4.6390000000000002"/>
    <x v="57"/>
    <x v="0"/>
    <d v="2019-03-15T10:50:00"/>
    <n v="2019"/>
    <x v="1"/>
    <x v="13"/>
    <x v="1"/>
    <n v="10"/>
    <x v="1"/>
  </r>
  <r>
    <s v="Myanmar"/>
    <x v="1"/>
    <n v="19.745000000000001"/>
    <n v="96.129720000000006"/>
    <x v="0"/>
    <x v="1"/>
    <x v="2"/>
    <n v="86.69"/>
    <x v="1"/>
    <n v="21.672499999999999"/>
    <n v="455.1225"/>
    <x v="0"/>
    <n v="433.45"/>
    <n v="4.7619047620000003"/>
    <n v="21.672499999999999"/>
    <x v="45"/>
    <x v="0"/>
    <d v="2019-02-11T18:38:00"/>
    <n v="2019"/>
    <x v="2"/>
    <x v="14"/>
    <x v="3"/>
    <n v="18"/>
    <x v="2"/>
  </r>
  <r>
    <s v="Myanmar"/>
    <x v="2"/>
    <n v="21.974730000000001"/>
    <n v="96.083590000000001"/>
    <x v="1"/>
    <x v="1"/>
    <x v="3"/>
    <n v="23.01"/>
    <x v="3"/>
    <n v="6.9029999999999996"/>
    <n v="144.96299999999999"/>
    <x v="0"/>
    <n v="138.06"/>
    <n v="4.7619047620000003"/>
    <n v="6.9029999999999996"/>
    <x v="30"/>
    <x v="1"/>
    <d v="2019-01-12T16:45:00"/>
    <n v="2019"/>
    <x v="0"/>
    <x v="10"/>
    <x v="0"/>
    <n v="16"/>
    <x v="0"/>
  </r>
  <r>
    <s v="Myanmar"/>
    <x v="1"/>
    <n v="19.745000000000001"/>
    <n v="96.129720000000006"/>
    <x v="0"/>
    <x v="0"/>
    <x v="1"/>
    <n v="30.2"/>
    <x v="2"/>
    <n v="12.08"/>
    <n v="253.68"/>
    <x v="0"/>
    <n v="241.6"/>
    <n v="4.7619047620000003"/>
    <n v="12.08"/>
    <x v="20"/>
    <x v="2"/>
    <d v="2019-03-03T19:30:00"/>
    <n v="2019"/>
    <x v="1"/>
    <x v="2"/>
    <x v="2"/>
    <n v="19"/>
    <x v="2"/>
  </r>
  <r>
    <s v="Myanmar"/>
    <x v="1"/>
    <n v="19.745000000000001"/>
    <n v="96.129720000000006"/>
    <x v="0"/>
    <x v="1"/>
    <x v="5"/>
    <n v="67.39"/>
    <x v="0"/>
    <n v="23.586500000000001"/>
    <n v="495.31650000000002"/>
    <x v="0"/>
    <n v="471.73"/>
    <n v="4.7619047620000003"/>
    <n v="23.586500000000001"/>
    <x v="16"/>
    <x v="1"/>
    <d v="2019-03-23T13:23:00"/>
    <n v="2019"/>
    <x v="1"/>
    <x v="21"/>
    <x v="0"/>
    <n v="13"/>
    <x v="0"/>
  </r>
  <r>
    <s v="Myanmar"/>
    <x v="0"/>
    <n v="16.80528"/>
    <n v="96.156109999999998"/>
    <x v="0"/>
    <x v="0"/>
    <x v="5"/>
    <n v="48.96"/>
    <x v="9"/>
    <n v="22.032"/>
    <n v="462.67200000000003"/>
    <x v="1"/>
    <n v="440.64"/>
    <n v="4.7619047620000003"/>
    <n v="22.032"/>
    <x v="7"/>
    <x v="0"/>
    <d v="2019-03-04T11:27:00"/>
    <n v="2019"/>
    <x v="1"/>
    <x v="22"/>
    <x v="3"/>
    <n v="11"/>
    <x v="1"/>
  </r>
  <r>
    <s v="Myanmar"/>
    <x v="2"/>
    <n v="21.974730000000001"/>
    <n v="96.083590000000001"/>
    <x v="0"/>
    <x v="0"/>
    <x v="1"/>
    <n v="75.59"/>
    <x v="9"/>
    <n v="34.015500000000003"/>
    <n v="714.32550000000003"/>
    <x v="1"/>
    <n v="680.31"/>
    <n v="4.7619047620000003"/>
    <n v="34.015500000000003"/>
    <x v="7"/>
    <x v="0"/>
    <d v="2019-02-23T11:12:00"/>
    <n v="2019"/>
    <x v="2"/>
    <x v="21"/>
    <x v="0"/>
    <n v="11"/>
    <x v="1"/>
  </r>
  <r>
    <s v="Myanmar"/>
    <x v="0"/>
    <n v="16.80528"/>
    <n v="96.156109999999998"/>
    <x v="1"/>
    <x v="0"/>
    <x v="2"/>
    <n v="77.47"/>
    <x v="7"/>
    <n v="15.494"/>
    <n v="325.37400000000002"/>
    <x v="1"/>
    <n v="309.88"/>
    <n v="4.7619047620000003"/>
    <n v="15.494"/>
    <x v="50"/>
    <x v="2"/>
    <d v="2019-03-17T16:36:00"/>
    <n v="2019"/>
    <x v="1"/>
    <x v="17"/>
    <x v="2"/>
    <n v="16"/>
    <x v="0"/>
  </r>
  <r>
    <s v="Myanmar"/>
    <x v="0"/>
    <n v="16.80528"/>
    <n v="96.156109999999998"/>
    <x v="1"/>
    <x v="0"/>
    <x v="3"/>
    <n v="93.18"/>
    <x v="5"/>
    <n v="9.3179999999999996"/>
    <n v="195.678"/>
    <x v="2"/>
    <n v="186.36"/>
    <n v="4.7619047620000003"/>
    <n v="9.3179999999999996"/>
    <x v="23"/>
    <x v="0"/>
    <d v="2019-01-16T18:41:00"/>
    <n v="2019"/>
    <x v="0"/>
    <x v="23"/>
    <x v="5"/>
    <n v="18"/>
    <x v="2"/>
  </r>
  <r>
    <s v="Myanmar"/>
    <x v="0"/>
    <n v="16.80528"/>
    <n v="96.156109999999998"/>
    <x v="1"/>
    <x v="0"/>
    <x v="1"/>
    <n v="50.23"/>
    <x v="7"/>
    <n v="10.045999999999999"/>
    <n v="210.96600000000001"/>
    <x v="1"/>
    <n v="200.92"/>
    <n v="4.7619047620000003"/>
    <n v="10.045999999999999"/>
    <x v="54"/>
    <x v="0"/>
    <d v="2019-01-08T17:12:00"/>
    <n v="2019"/>
    <x v="0"/>
    <x v="1"/>
    <x v="6"/>
    <n v="17"/>
    <x v="0"/>
  </r>
  <r>
    <s v="Myanmar"/>
    <x v="2"/>
    <n v="21.974730000000001"/>
    <n v="96.083590000000001"/>
    <x v="1"/>
    <x v="0"/>
    <x v="0"/>
    <n v="17.75"/>
    <x v="8"/>
    <n v="0.88749999999999996"/>
    <n v="18.637499999999999"/>
    <x v="1"/>
    <n v="17.75"/>
    <n v="4.7619047620000003"/>
    <n v="0.88749999999999996"/>
    <x v="17"/>
    <x v="0"/>
    <d v="2019-01-14T10:38:00"/>
    <n v="2019"/>
    <x v="0"/>
    <x v="25"/>
    <x v="3"/>
    <n v="10"/>
    <x v="1"/>
  </r>
  <r>
    <s v="Myanmar"/>
    <x v="1"/>
    <n v="19.745000000000001"/>
    <n v="96.129720000000006"/>
    <x v="1"/>
    <x v="0"/>
    <x v="5"/>
    <n v="62.18"/>
    <x v="4"/>
    <n v="31.09"/>
    <n v="652.89"/>
    <x v="0"/>
    <n v="621.79999999999995"/>
    <n v="4.7619047620000003"/>
    <n v="31.09"/>
    <x v="22"/>
    <x v="1"/>
    <d v="2019-01-31T10:33:00"/>
    <n v="2019"/>
    <x v="0"/>
    <x v="30"/>
    <x v="4"/>
    <n v="10"/>
    <x v="1"/>
  </r>
  <r>
    <s v="Myanmar"/>
    <x v="2"/>
    <n v="21.974730000000001"/>
    <n v="96.083590000000001"/>
    <x v="1"/>
    <x v="1"/>
    <x v="0"/>
    <n v="10.75"/>
    <x v="2"/>
    <n v="4.3"/>
    <n v="90.3"/>
    <x v="0"/>
    <n v="86"/>
    <n v="4.7619047620000003"/>
    <n v="4.3"/>
    <x v="56"/>
    <x v="1"/>
    <d v="2019-03-15T14:38:00"/>
    <n v="2019"/>
    <x v="1"/>
    <x v="13"/>
    <x v="1"/>
    <n v="14"/>
    <x v="0"/>
  </r>
  <r>
    <s v="Myanmar"/>
    <x v="0"/>
    <n v="16.80528"/>
    <n v="96.156109999999998"/>
    <x v="1"/>
    <x v="0"/>
    <x v="1"/>
    <n v="40.26"/>
    <x v="4"/>
    <n v="20.13"/>
    <n v="422.73"/>
    <x v="2"/>
    <n v="402.6"/>
    <n v="4.7619047620000003"/>
    <n v="20.13"/>
    <x v="59"/>
    <x v="2"/>
    <d v="2019-02-24T18:06:00"/>
    <n v="2019"/>
    <x v="2"/>
    <x v="5"/>
    <x v="2"/>
    <n v="18"/>
    <x v="2"/>
  </r>
  <r>
    <s v="Myanmar"/>
    <x v="1"/>
    <n v="19.745000000000001"/>
    <n v="96.129720000000006"/>
    <x v="0"/>
    <x v="0"/>
    <x v="3"/>
    <n v="64.97"/>
    <x v="1"/>
    <n v="16.2425"/>
    <n v="341.09249999999997"/>
    <x v="2"/>
    <n v="324.85000000000002"/>
    <n v="4.7619047620000003"/>
    <n v="16.2425"/>
    <x v="35"/>
    <x v="1"/>
    <d v="2019-02-08T12:52:00"/>
    <n v="2019"/>
    <x v="2"/>
    <x v="1"/>
    <x v="1"/>
    <n v="12"/>
    <x v="0"/>
  </r>
  <r>
    <s v="Myanmar"/>
    <x v="0"/>
    <n v="16.80528"/>
    <n v="96.156109999999998"/>
    <x v="1"/>
    <x v="1"/>
    <x v="1"/>
    <n v="95.15"/>
    <x v="8"/>
    <n v="4.7575000000000003"/>
    <n v="99.907499999999999"/>
    <x v="1"/>
    <n v="95.15"/>
    <n v="4.7619047620000003"/>
    <n v="4.7575000000000003"/>
    <x v="22"/>
    <x v="1"/>
    <d v="2019-03-22T14:00:00"/>
    <n v="2019"/>
    <x v="1"/>
    <x v="19"/>
    <x v="1"/>
    <n v="14"/>
    <x v="0"/>
  </r>
  <r>
    <s v="Myanmar"/>
    <x v="0"/>
    <n v="16.80528"/>
    <n v="96.156109999999998"/>
    <x v="0"/>
    <x v="0"/>
    <x v="1"/>
    <n v="48.62"/>
    <x v="2"/>
    <n v="19.448"/>
    <n v="408.40800000000002"/>
    <x v="1"/>
    <n v="388.96"/>
    <n v="4.7619047620000003"/>
    <n v="19.448"/>
    <x v="59"/>
    <x v="2"/>
    <d v="2019-01-24T10:57:00"/>
    <n v="2019"/>
    <x v="0"/>
    <x v="5"/>
    <x v="4"/>
    <n v="10"/>
    <x v="1"/>
  </r>
  <r>
    <s v="Myanmar"/>
    <x v="2"/>
    <n v="21.974730000000001"/>
    <n v="96.083590000000001"/>
    <x v="1"/>
    <x v="0"/>
    <x v="4"/>
    <n v="53.21"/>
    <x v="2"/>
    <n v="21.283999999999999"/>
    <n v="446.964"/>
    <x v="0"/>
    <n v="425.68"/>
    <n v="4.7619047620000003"/>
    <n v="21.283999999999999"/>
    <x v="59"/>
    <x v="2"/>
    <d v="2019-03-14T16:45:00"/>
    <n v="2019"/>
    <x v="1"/>
    <x v="25"/>
    <x v="4"/>
    <n v="16"/>
    <x v="0"/>
  </r>
  <r>
    <s v="Myanmar"/>
    <x v="1"/>
    <n v="19.745000000000001"/>
    <n v="96.129720000000006"/>
    <x v="1"/>
    <x v="0"/>
    <x v="5"/>
    <n v="45.44"/>
    <x v="0"/>
    <n v="15.904"/>
    <n v="333.98399999999998"/>
    <x v="1"/>
    <n v="318.08"/>
    <n v="4.7619047620000003"/>
    <n v="15.904"/>
    <x v="51"/>
    <x v="0"/>
    <d v="2019-01-23T11:15:00"/>
    <n v="2019"/>
    <x v="0"/>
    <x v="21"/>
    <x v="5"/>
    <n v="11"/>
    <x v="1"/>
  </r>
  <r>
    <s v="Myanmar"/>
    <x v="0"/>
    <n v="16.80528"/>
    <n v="96.156109999999998"/>
    <x v="1"/>
    <x v="1"/>
    <x v="4"/>
    <n v="33.880000000000003"/>
    <x v="2"/>
    <n v="13.552"/>
    <n v="284.59199999999998"/>
    <x v="0"/>
    <n v="271.04000000000002"/>
    <n v="4.7619047620000003"/>
    <n v="13.552"/>
    <x v="1"/>
    <x v="0"/>
    <d v="2019-01-19T20:29:00"/>
    <n v="2019"/>
    <x v="0"/>
    <x v="24"/>
    <x v="0"/>
    <n v="20"/>
    <x v="2"/>
  </r>
  <r>
    <s v="Myanmar"/>
    <x v="2"/>
    <n v="21.974730000000001"/>
    <n v="96.083590000000001"/>
    <x v="0"/>
    <x v="1"/>
    <x v="0"/>
    <n v="96.16"/>
    <x v="7"/>
    <n v="19.231999999999999"/>
    <n v="403.87200000000001"/>
    <x v="2"/>
    <n v="384.64"/>
    <n v="4.7619047620000003"/>
    <n v="19.231999999999999"/>
    <x v="3"/>
    <x v="0"/>
    <d v="2019-01-27T20:03:00"/>
    <n v="2019"/>
    <x v="0"/>
    <x v="3"/>
    <x v="2"/>
    <n v="20"/>
    <x v="2"/>
  </r>
  <r>
    <s v="Myanmar"/>
    <x v="2"/>
    <n v="21.974730000000001"/>
    <n v="96.083590000000001"/>
    <x v="0"/>
    <x v="1"/>
    <x v="4"/>
    <n v="47.16"/>
    <x v="1"/>
    <n v="11.79"/>
    <n v="247.59"/>
    <x v="2"/>
    <n v="235.8"/>
    <n v="4.7619047620000003"/>
    <n v="11.79"/>
    <x v="22"/>
    <x v="1"/>
    <d v="2019-02-03T14:35:00"/>
    <n v="2019"/>
    <x v="2"/>
    <x v="2"/>
    <x v="2"/>
    <n v="14"/>
    <x v="0"/>
  </r>
  <r>
    <s v="Myanmar"/>
    <x v="2"/>
    <n v="21.974730000000001"/>
    <n v="96.083590000000001"/>
    <x v="1"/>
    <x v="1"/>
    <x v="1"/>
    <n v="52.89"/>
    <x v="7"/>
    <n v="10.577999999999999"/>
    <n v="222.13800000000001"/>
    <x v="0"/>
    <n v="211.56"/>
    <n v="4.7619047620000003"/>
    <n v="10.577999999999999"/>
    <x v="24"/>
    <x v="1"/>
    <d v="2019-03-25T16:32:00"/>
    <n v="2019"/>
    <x v="1"/>
    <x v="4"/>
    <x v="3"/>
    <n v="16"/>
    <x v="0"/>
  </r>
  <r>
    <s v="Myanmar"/>
    <x v="0"/>
    <n v="16.80528"/>
    <n v="96.156109999999998"/>
    <x v="0"/>
    <x v="0"/>
    <x v="2"/>
    <n v="47.68"/>
    <x v="5"/>
    <n v="4.7679999999999998"/>
    <n v="100.128"/>
    <x v="2"/>
    <n v="95.36"/>
    <n v="4.7619047620000003"/>
    <n v="4.7679999999999998"/>
    <x v="5"/>
    <x v="2"/>
    <d v="2019-02-24T10:10:00"/>
    <n v="2019"/>
    <x v="2"/>
    <x v="5"/>
    <x v="2"/>
    <n v="10"/>
    <x v="1"/>
  </r>
  <r>
    <s v="Myanmar"/>
    <x v="1"/>
    <n v="19.745000000000001"/>
    <n v="96.129720000000006"/>
    <x v="0"/>
    <x v="1"/>
    <x v="3"/>
    <n v="10.17"/>
    <x v="8"/>
    <n v="0.50849999999999995"/>
    <n v="10.6785"/>
    <x v="1"/>
    <n v="10.17"/>
    <n v="4.7619047620000003"/>
    <n v="0.50849999999999995"/>
    <x v="9"/>
    <x v="2"/>
    <d v="2019-02-07T14:15:00"/>
    <n v="2019"/>
    <x v="2"/>
    <x v="11"/>
    <x v="4"/>
    <n v="14"/>
    <x v="0"/>
  </r>
  <r>
    <s v="Myanmar"/>
    <x v="0"/>
    <n v="16.80528"/>
    <n v="96.156109999999998"/>
    <x v="1"/>
    <x v="0"/>
    <x v="0"/>
    <n v="68.709999999999994"/>
    <x v="6"/>
    <n v="10.3065"/>
    <n v="216.4365"/>
    <x v="1"/>
    <n v="206.13"/>
    <n v="4.7619047620000003"/>
    <n v="10.3065"/>
    <x v="44"/>
    <x v="0"/>
    <d v="2019-03-04T10:05:00"/>
    <n v="2019"/>
    <x v="1"/>
    <x v="22"/>
    <x v="3"/>
    <n v="10"/>
    <x v="1"/>
  </r>
  <r>
    <s v="Myanmar"/>
    <x v="2"/>
    <n v="21.974730000000001"/>
    <n v="96.083590000000001"/>
    <x v="0"/>
    <x v="0"/>
    <x v="3"/>
    <n v="60.08"/>
    <x v="0"/>
    <n v="21.027999999999999"/>
    <n v="441.58800000000002"/>
    <x v="2"/>
    <n v="420.56"/>
    <n v="4.7619047620000003"/>
    <n v="21.027999999999999"/>
    <x v="10"/>
    <x v="2"/>
    <d v="2019-02-14T11:36:00"/>
    <n v="2019"/>
    <x v="2"/>
    <x v="25"/>
    <x v="4"/>
    <n v="11"/>
    <x v="1"/>
  </r>
  <r>
    <s v="Myanmar"/>
    <x v="0"/>
    <n v="16.80528"/>
    <n v="96.156109999999998"/>
    <x v="0"/>
    <x v="0"/>
    <x v="3"/>
    <n v="22.01"/>
    <x v="7"/>
    <n v="4.4020000000000001"/>
    <n v="92.441999999999993"/>
    <x v="2"/>
    <n v="88.04"/>
    <n v="4.7619047620000003"/>
    <n v="4.4020000000000001"/>
    <x v="37"/>
    <x v="1"/>
    <d v="2019-01-29T18:15:00"/>
    <n v="2019"/>
    <x v="0"/>
    <x v="12"/>
    <x v="6"/>
    <n v="18"/>
    <x v="2"/>
  </r>
  <r>
    <s v="Myanmar"/>
    <x v="2"/>
    <n v="21.974730000000001"/>
    <n v="96.083590000000001"/>
    <x v="0"/>
    <x v="0"/>
    <x v="0"/>
    <n v="72.11"/>
    <x v="9"/>
    <n v="32.4495"/>
    <n v="681.43949999999995"/>
    <x v="2"/>
    <n v="648.99"/>
    <n v="4.7619047620000003"/>
    <n v="32.4495"/>
    <x v="25"/>
    <x v="1"/>
    <d v="2019-01-28T13:53:00"/>
    <n v="2019"/>
    <x v="0"/>
    <x v="20"/>
    <x v="3"/>
    <n v="13"/>
    <x v="0"/>
  </r>
  <r>
    <s v="Myanmar"/>
    <x v="0"/>
    <n v="16.80528"/>
    <n v="96.156109999999998"/>
    <x v="0"/>
    <x v="1"/>
    <x v="5"/>
    <n v="41.28"/>
    <x v="6"/>
    <n v="6.1920000000000002"/>
    <n v="130.03200000000001"/>
    <x v="2"/>
    <n v="123.84"/>
    <n v="4.7619047620000003"/>
    <n v="6.1920000000000002"/>
    <x v="23"/>
    <x v="0"/>
    <d v="2019-03-26T18:37:00"/>
    <n v="2019"/>
    <x v="1"/>
    <x v="27"/>
    <x v="6"/>
    <n v="18"/>
    <x v="2"/>
  </r>
  <r>
    <s v="Myanmar"/>
    <x v="1"/>
    <n v="19.745000000000001"/>
    <n v="96.129720000000006"/>
    <x v="1"/>
    <x v="1"/>
    <x v="1"/>
    <n v="64.95"/>
    <x v="4"/>
    <n v="32.475000000000001"/>
    <n v="681.97500000000002"/>
    <x v="1"/>
    <n v="649.5"/>
    <n v="4.7619047620000003"/>
    <n v="32.475000000000001"/>
    <x v="53"/>
    <x v="2"/>
    <d v="2019-03-24T18:27:00"/>
    <n v="2019"/>
    <x v="1"/>
    <x v="5"/>
    <x v="2"/>
    <n v="18"/>
    <x v="2"/>
  </r>
  <r>
    <s v="Myanmar"/>
    <x v="0"/>
    <n v="16.80528"/>
    <n v="96.156109999999998"/>
    <x v="0"/>
    <x v="0"/>
    <x v="1"/>
    <n v="74.22"/>
    <x v="4"/>
    <n v="37.11"/>
    <n v="779.31"/>
    <x v="2"/>
    <n v="742.2"/>
    <n v="4.7619047620000003"/>
    <n v="37.11"/>
    <x v="42"/>
    <x v="2"/>
    <d v="2019-01-01T14:42:00"/>
    <n v="2019"/>
    <x v="0"/>
    <x v="15"/>
    <x v="6"/>
    <n v="14"/>
    <x v="0"/>
  </r>
  <r>
    <s v="Myanmar"/>
    <x v="0"/>
    <n v="16.80528"/>
    <n v="96.156109999999998"/>
    <x v="1"/>
    <x v="1"/>
    <x v="1"/>
    <n v="10.56"/>
    <x v="2"/>
    <n v="4.2240000000000002"/>
    <n v="88.703999999999994"/>
    <x v="1"/>
    <n v="84.48"/>
    <n v="4.7619047620000003"/>
    <n v="4.2240000000000002"/>
    <x v="29"/>
    <x v="1"/>
    <d v="2019-01-24T17:43:00"/>
    <n v="2019"/>
    <x v="0"/>
    <x v="5"/>
    <x v="4"/>
    <n v="17"/>
    <x v="0"/>
  </r>
  <r>
    <s v="Myanmar"/>
    <x v="2"/>
    <n v="21.974730000000001"/>
    <n v="96.083590000000001"/>
    <x v="1"/>
    <x v="1"/>
    <x v="0"/>
    <n v="62.57"/>
    <x v="7"/>
    <n v="12.513999999999999"/>
    <n v="262.79399999999998"/>
    <x v="1"/>
    <n v="250.28"/>
    <n v="4.7619047620000003"/>
    <n v="12.513999999999999"/>
    <x v="33"/>
    <x v="0"/>
    <d v="2019-02-25T18:37:00"/>
    <n v="2019"/>
    <x v="2"/>
    <x v="4"/>
    <x v="3"/>
    <n v="18"/>
    <x v="2"/>
  </r>
  <r>
    <s v="Myanmar"/>
    <x v="2"/>
    <n v="21.974730000000001"/>
    <n v="96.083590000000001"/>
    <x v="0"/>
    <x v="0"/>
    <x v="3"/>
    <n v="11.85"/>
    <x v="2"/>
    <n v="4.74"/>
    <n v="99.54"/>
    <x v="1"/>
    <n v="94.8"/>
    <n v="4.7619047620000003"/>
    <n v="4.74"/>
    <x v="5"/>
    <x v="2"/>
    <d v="2019-01-09T16:34:00"/>
    <n v="2019"/>
    <x v="0"/>
    <x v="9"/>
    <x v="5"/>
    <n v="16"/>
    <x v="0"/>
  </r>
  <r>
    <s v="Myanmar"/>
    <x v="0"/>
    <n v="16.80528"/>
    <n v="96.156109999999998"/>
    <x v="0"/>
    <x v="1"/>
    <x v="0"/>
    <n v="91.3"/>
    <x v="8"/>
    <n v="4.5650000000000004"/>
    <n v="95.864999999999995"/>
    <x v="0"/>
    <n v="91.3"/>
    <n v="4.7619047620000003"/>
    <n v="4.5650000000000004"/>
    <x v="51"/>
    <x v="0"/>
    <d v="2019-02-14T14:42:00"/>
    <n v="2019"/>
    <x v="2"/>
    <x v="25"/>
    <x v="4"/>
    <n v="14"/>
    <x v="0"/>
  </r>
  <r>
    <s v="Myanmar"/>
    <x v="2"/>
    <n v="21.974730000000001"/>
    <n v="96.083590000000001"/>
    <x v="0"/>
    <x v="0"/>
    <x v="2"/>
    <n v="40.729999999999997"/>
    <x v="0"/>
    <n v="14.2555"/>
    <n v="299.3655"/>
    <x v="0"/>
    <n v="285.11"/>
    <n v="4.7619047620000003"/>
    <n v="14.2555"/>
    <x v="38"/>
    <x v="2"/>
    <d v="2019-03-12T11:01:00"/>
    <n v="2019"/>
    <x v="1"/>
    <x v="10"/>
    <x v="6"/>
    <n v="11"/>
    <x v="1"/>
  </r>
  <r>
    <s v="Myanmar"/>
    <x v="0"/>
    <n v="16.80528"/>
    <n v="96.156109999999998"/>
    <x v="1"/>
    <x v="1"/>
    <x v="5"/>
    <n v="52.38"/>
    <x v="8"/>
    <n v="2.6190000000000002"/>
    <n v="54.999000000000002"/>
    <x v="1"/>
    <n v="52.38"/>
    <n v="4.7619047620000003"/>
    <n v="2.6190000000000002"/>
    <x v="6"/>
    <x v="2"/>
    <d v="2019-03-26T19:44:00"/>
    <n v="2019"/>
    <x v="1"/>
    <x v="27"/>
    <x v="6"/>
    <n v="19"/>
    <x v="2"/>
  </r>
  <r>
    <s v="Myanmar"/>
    <x v="0"/>
    <n v="16.80528"/>
    <n v="96.156109999999998"/>
    <x v="0"/>
    <x v="1"/>
    <x v="5"/>
    <n v="38.54"/>
    <x v="1"/>
    <n v="9.6349999999999998"/>
    <n v="202.33500000000001"/>
    <x v="0"/>
    <n v="192.7"/>
    <n v="4.7619047620000003"/>
    <n v="9.6349999999999998"/>
    <x v="32"/>
    <x v="2"/>
    <d v="2019-01-09T13:34:00"/>
    <n v="2019"/>
    <x v="0"/>
    <x v="9"/>
    <x v="5"/>
    <n v="13"/>
    <x v="0"/>
  </r>
  <r>
    <s v="Myanmar"/>
    <x v="2"/>
    <n v="21.974730000000001"/>
    <n v="96.083590000000001"/>
    <x v="1"/>
    <x v="1"/>
    <x v="3"/>
    <n v="44.63"/>
    <x v="3"/>
    <n v="13.388999999999999"/>
    <n v="281.16899999999998"/>
    <x v="2"/>
    <n v="267.77999999999997"/>
    <n v="4.7619047620000003"/>
    <n v="13.388999999999999"/>
    <x v="20"/>
    <x v="2"/>
    <d v="2019-01-02T20:08:00"/>
    <n v="2019"/>
    <x v="0"/>
    <x v="18"/>
    <x v="5"/>
    <n v="20"/>
    <x v="2"/>
  </r>
  <r>
    <s v="Myanmar"/>
    <x v="1"/>
    <n v="19.745000000000001"/>
    <n v="96.129720000000006"/>
    <x v="1"/>
    <x v="1"/>
    <x v="1"/>
    <n v="55.87"/>
    <x v="4"/>
    <n v="27.934999999999999"/>
    <n v="586.63499999999999"/>
    <x v="1"/>
    <n v="558.70000000000005"/>
    <n v="4.7619047620000003"/>
    <n v="27.934999999999999"/>
    <x v="6"/>
    <x v="2"/>
    <d v="2019-01-15T15:01:00"/>
    <n v="2019"/>
    <x v="0"/>
    <x v="13"/>
    <x v="6"/>
    <n v="15"/>
    <x v="0"/>
  </r>
  <r>
    <s v="Myanmar"/>
    <x v="1"/>
    <n v="19.745000000000001"/>
    <n v="96.129720000000006"/>
    <x v="0"/>
    <x v="0"/>
    <x v="3"/>
    <n v="29.22"/>
    <x v="3"/>
    <n v="8.766"/>
    <n v="184.08600000000001"/>
    <x v="0"/>
    <n v="175.32"/>
    <n v="4.7619047620000003"/>
    <n v="8.766"/>
    <x v="59"/>
    <x v="2"/>
    <d v="2019-01-01T11:40:00"/>
    <n v="2019"/>
    <x v="0"/>
    <x v="15"/>
    <x v="6"/>
    <n v="11"/>
    <x v="1"/>
  </r>
  <r>
    <s v="Myanmar"/>
    <x v="0"/>
    <n v="16.80528"/>
    <n v="96.156109999999998"/>
    <x v="1"/>
    <x v="1"/>
    <x v="5"/>
    <n v="51.94"/>
    <x v="6"/>
    <n v="7.7910000000000004"/>
    <n v="163.61099999999999"/>
    <x v="1"/>
    <n v="155.82"/>
    <n v="4.7619047620000003"/>
    <n v="7.7910000000000004"/>
    <x v="30"/>
    <x v="1"/>
    <d v="2019-02-15T15:21:00"/>
    <n v="2019"/>
    <x v="2"/>
    <x v="13"/>
    <x v="1"/>
    <n v="15"/>
    <x v="0"/>
  </r>
  <r>
    <s v="Myanmar"/>
    <x v="2"/>
    <n v="21.974730000000001"/>
    <n v="96.083590000000001"/>
    <x v="1"/>
    <x v="1"/>
    <x v="1"/>
    <n v="60.3"/>
    <x v="8"/>
    <n v="3.0150000000000001"/>
    <n v="63.314999999999998"/>
    <x v="1"/>
    <n v="60.3"/>
    <n v="4.7619047620000003"/>
    <n v="3.0150000000000001"/>
    <x v="22"/>
    <x v="1"/>
    <d v="2019-02-28T17:38:00"/>
    <n v="2019"/>
    <x v="2"/>
    <x v="20"/>
    <x v="4"/>
    <n v="17"/>
    <x v="0"/>
  </r>
  <r>
    <s v="Myanmar"/>
    <x v="0"/>
    <n v="16.80528"/>
    <n v="96.156109999999998"/>
    <x v="0"/>
    <x v="0"/>
    <x v="3"/>
    <n v="39.47"/>
    <x v="5"/>
    <n v="3.9470000000000001"/>
    <n v="82.887"/>
    <x v="2"/>
    <n v="78.94"/>
    <n v="4.7619047620000003"/>
    <n v="3.9470000000000001"/>
    <x v="59"/>
    <x v="2"/>
    <d v="2019-03-02T16:16:00"/>
    <n v="2019"/>
    <x v="1"/>
    <x v="18"/>
    <x v="0"/>
    <n v="16"/>
    <x v="0"/>
  </r>
  <r>
    <s v="Myanmar"/>
    <x v="1"/>
    <n v="19.745000000000001"/>
    <n v="96.129720000000006"/>
    <x v="0"/>
    <x v="0"/>
    <x v="4"/>
    <n v="14.87"/>
    <x v="5"/>
    <n v="1.4870000000000001"/>
    <n v="31.227"/>
    <x v="2"/>
    <n v="29.74"/>
    <n v="4.7619047620000003"/>
    <n v="1.4870000000000001"/>
    <x v="60"/>
    <x v="0"/>
    <d v="2019-02-13T18:15:00"/>
    <n v="2019"/>
    <x v="2"/>
    <x v="26"/>
    <x v="5"/>
    <n v="18"/>
    <x v="2"/>
  </r>
  <r>
    <s v="Myanmar"/>
    <x v="0"/>
    <n v="16.80528"/>
    <n v="96.156109999999998"/>
    <x v="1"/>
    <x v="1"/>
    <x v="5"/>
    <n v="21.32"/>
    <x v="8"/>
    <n v="1.0660000000000001"/>
    <n v="22.385999999999999"/>
    <x v="1"/>
    <n v="21.32"/>
    <n v="4.7619047620000003"/>
    <n v="1.0660000000000001"/>
    <x v="9"/>
    <x v="2"/>
    <d v="2019-01-26T12:43:00"/>
    <n v="2019"/>
    <x v="0"/>
    <x v="27"/>
    <x v="0"/>
    <n v="12"/>
    <x v="0"/>
  </r>
  <r>
    <s v="Myanmar"/>
    <x v="0"/>
    <n v="16.80528"/>
    <n v="96.156109999999998"/>
    <x v="0"/>
    <x v="1"/>
    <x v="1"/>
    <n v="93.78"/>
    <x v="6"/>
    <n v="14.067"/>
    <n v="295.40699999999998"/>
    <x v="2"/>
    <n v="281.33999999999997"/>
    <n v="4.7619047620000003"/>
    <n v="14.067"/>
    <x v="9"/>
    <x v="2"/>
    <d v="2019-01-30T11:32:00"/>
    <n v="2019"/>
    <x v="0"/>
    <x v="29"/>
    <x v="5"/>
    <n v="11"/>
    <x v="1"/>
  </r>
  <r>
    <s v="Myanmar"/>
    <x v="0"/>
    <n v="16.80528"/>
    <n v="96.156109999999998"/>
    <x v="0"/>
    <x v="1"/>
    <x v="1"/>
    <n v="73.260000000000005"/>
    <x v="8"/>
    <n v="3.6629999999999998"/>
    <n v="76.923000000000002"/>
    <x v="0"/>
    <n v="73.260000000000005"/>
    <n v="4.7619047620000003"/>
    <n v="3.6629999999999998"/>
    <x v="58"/>
    <x v="0"/>
    <d v="2019-01-27T18:08:00"/>
    <n v="2019"/>
    <x v="0"/>
    <x v="3"/>
    <x v="2"/>
    <n v="18"/>
    <x v="2"/>
  </r>
  <r>
    <s v="Myanmar"/>
    <x v="1"/>
    <n v="19.745000000000001"/>
    <n v="96.129720000000006"/>
    <x v="1"/>
    <x v="0"/>
    <x v="3"/>
    <n v="22.38"/>
    <x v="8"/>
    <n v="1.119"/>
    <n v="23.498999999999999"/>
    <x v="2"/>
    <n v="22.38"/>
    <n v="4.7619047620000003"/>
    <n v="1.119"/>
    <x v="17"/>
    <x v="0"/>
    <d v="2019-01-30T17:08:00"/>
    <n v="2019"/>
    <x v="0"/>
    <x v="29"/>
    <x v="5"/>
    <n v="17"/>
    <x v="0"/>
  </r>
  <r>
    <s v="Myanmar"/>
    <x v="1"/>
    <n v="19.745000000000001"/>
    <n v="96.129720000000006"/>
    <x v="0"/>
    <x v="0"/>
    <x v="4"/>
    <n v="72.88"/>
    <x v="9"/>
    <n v="32.795999999999999"/>
    <n v="688.71600000000001"/>
    <x v="1"/>
    <n v="655.92"/>
    <n v="4.7619047620000003"/>
    <n v="32.795999999999999"/>
    <x v="43"/>
    <x v="2"/>
    <d v="2019-01-08T19:38:00"/>
    <n v="2019"/>
    <x v="0"/>
    <x v="1"/>
    <x v="6"/>
    <n v="19"/>
    <x v="2"/>
  </r>
  <r>
    <s v="Myanmar"/>
    <x v="0"/>
    <n v="16.80528"/>
    <n v="96.156109999999998"/>
    <x v="1"/>
    <x v="0"/>
    <x v="5"/>
    <n v="99.1"/>
    <x v="3"/>
    <n v="29.73"/>
    <n v="624.33000000000004"/>
    <x v="1"/>
    <n v="594.6"/>
    <n v="4.7619047620000003"/>
    <n v="29.73"/>
    <x v="50"/>
    <x v="2"/>
    <d v="2019-01-19T13:11:00"/>
    <n v="2019"/>
    <x v="0"/>
    <x v="24"/>
    <x v="0"/>
    <n v="13"/>
    <x v="0"/>
  </r>
  <r>
    <s v="Myanmar"/>
    <x v="0"/>
    <n v="16.80528"/>
    <n v="96.156109999999998"/>
    <x v="1"/>
    <x v="1"/>
    <x v="5"/>
    <n v="74.099999999999994"/>
    <x v="8"/>
    <n v="3.7050000000000001"/>
    <n v="77.805000000000007"/>
    <x v="1"/>
    <n v="74.099999999999994"/>
    <n v="4.7619047620000003"/>
    <n v="3.7050000000000001"/>
    <x v="51"/>
    <x v="0"/>
    <d v="2019-01-25T11:05:00"/>
    <n v="2019"/>
    <x v="0"/>
    <x v="4"/>
    <x v="1"/>
    <n v="11"/>
    <x v="1"/>
  </r>
  <r>
    <s v="Myanmar"/>
    <x v="0"/>
    <n v="16.80528"/>
    <n v="96.156109999999998"/>
    <x v="1"/>
    <x v="0"/>
    <x v="5"/>
    <n v="98.48"/>
    <x v="5"/>
    <n v="9.8480000000000008"/>
    <n v="206.80799999999999"/>
    <x v="0"/>
    <n v="196.96"/>
    <n v="4.7619047620000003"/>
    <n v="9.8480000000000008"/>
    <x v="51"/>
    <x v="0"/>
    <d v="2019-02-19T10:12:00"/>
    <n v="2019"/>
    <x v="2"/>
    <x v="24"/>
    <x v="6"/>
    <n v="10"/>
    <x v="1"/>
  </r>
  <r>
    <s v="Myanmar"/>
    <x v="1"/>
    <n v="19.745000000000001"/>
    <n v="96.129720000000006"/>
    <x v="1"/>
    <x v="1"/>
    <x v="0"/>
    <n v="53.19"/>
    <x v="0"/>
    <n v="18.616499999999998"/>
    <n v="390.94650000000001"/>
    <x v="0"/>
    <n v="372.33"/>
    <n v="4.7619047620000003"/>
    <n v="18.616499999999998"/>
    <x v="59"/>
    <x v="2"/>
    <d v="2019-01-14T15:42:00"/>
    <n v="2019"/>
    <x v="0"/>
    <x v="25"/>
    <x v="3"/>
    <n v="15"/>
    <x v="0"/>
  </r>
  <r>
    <s v="Myanmar"/>
    <x v="2"/>
    <n v="21.974730000000001"/>
    <n v="96.083590000000001"/>
    <x v="1"/>
    <x v="0"/>
    <x v="1"/>
    <n v="52.79"/>
    <x v="4"/>
    <n v="26.395"/>
    <n v="554.29499999999996"/>
    <x v="0"/>
    <n v="527.9"/>
    <n v="4.7619047620000003"/>
    <n v="26.395"/>
    <x v="40"/>
    <x v="0"/>
    <d v="2019-02-25T11:58:00"/>
    <n v="2019"/>
    <x v="2"/>
    <x v="4"/>
    <x v="3"/>
    <n v="11"/>
    <x v="1"/>
  </r>
  <r>
    <s v="Myanmar"/>
    <x v="0"/>
    <n v="16.80528"/>
    <n v="96.156109999999998"/>
    <x v="0"/>
    <x v="0"/>
    <x v="0"/>
    <n v="95.95"/>
    <x v="1"/>
    <n v="23.987500000000001"/>
    <n v="503.73750000000001"/>
    <x v="0"/>
    <n v="479.75"/>
    <n v="4.7619047620000003"/>
    <n v="23.987500000000001"/>
    <x v="55"/>
    <x v="0"/>
    <d v="2019-01-23T14:21:00"/>
    <n v="2019"/>
    <x v="0"/>
    <x v="21"/>
    <x v="5"/>
    <n v="14"/>
    <x v="0"/>
  </r>
  <r>
    <s v="Myanmar"/>
    <x v="2"/>
    <n v="21.974730000000001"/>
    <n v="96.083590000000001"/>
    <x v="1"/>
    <x v="0"/>
    <x v="5"/>
    <n v="36.51"/>
    <x v="9"/>
    <n v="16.429500000000001"/>
    <n v="345.01949999999999"/>
    <x v="1"/>
    <n v="328.59"/>
    <n v="4.7619047620000003"/>
    <n v="16.429500000000001"/>
    <x v="50"/>
    <x v="2"/>
    <d v="2019-02-16T10:52:00"/>
    <n v="2019"/>
    <x v="2"/>
    <x v="23"/>
    <x v="0"/>
    <n v="10"/>
    <x v="1"/>
  </r>
  <r>
    <s v="Myanmar"/>
    <x v="2"/>
    <n v="21.974730000000001"/>
    <n v="96.083590000000001"/>
    <x v="1"/>
    <x v="1"/>
    <x v="4"/>
    <n v="21.12"/>
    <x v="2"/>
    <n v="8.4480000000000004"/>
    <n v="177.40799999999999"/>
    <x v="1"/>
    <n v="168.96"/>
    <n v="4.7619047620000003"/>
    <n v="8.4480000000000004"/>
    <x v="31"/>
    <x v="1"/>
    <d v="2019-01-01T19:31:00"/>
    <n v="2019"/>
    <x v="0"/>
    <x v="15"/>
    <x v="6"/>
    <n v="19"/>
    <x v="2"/>
  </r>
  <r>
    <s v="Myanmar"/>
    <x v="0"/>
    <n v="16.80528"/>
    <n v="96.156109999999998"/>
    <x v="0"/>
    <x v="0"/>
    <x v="2"/>
    <n v="28.31"/>
    <x v="7"/>
    <n v="5.6619999999999999"/>
    <n v="118.902"/>
    <x v="1"/>
    <n v="113.24"/>
    <n v="4.7619047620000003"/>
    <n v="5.6619999999999999"/>
    <x v="13"/>
    <x v="0"/>
    <d v="2019-03-07T18:35:00"/>
    <n v="2019"/>
    <x v="1"/>
    <x v="11"/>
    <x v="4"/>
    <n v="18"/>
    <x v="2"/>
  </r>
  <r>
    <s v="Myanmar"/>
    <x v="2"/>
    <n v="21.974730000000001"/>
    <n v="96.083590000000001"/>
    <x v="1"/>
    <x v="1"/>
    <x v="0"/>
    <n v="57.59"/>
    <x v="3"/>
    <n v="17.277000000000001"/>
    <n v="362.81700000000001"/>
    <x v="1"/>
    <n v="345.54"/>
    <n v="4.7619047620000003"/>
    <n v="17.277000000000001"/>
    <x v="20"/>
    <x v="2"/>
    <d v="2019-02-15T13:51:00"/>
    <n v="2019"/>
    <x v="2"/>
    <x v="13"/>
    <x v="1"/>
    <n v="13"/>
    <x v="0"/>
  </r>
  <r>
    <s v="Myanmar"/>
    <x v="0"/>
    <n v="16.80528"/>
    <n v="96.156109999999998"/>
    <x v="0"/>
    <x v="0"/>
    <x v="4"/>
    <n v="47.63"/>
    <x v="9"/>
    <n v="21.433499999999999"/>
    <n v="450.1035"/>
    <x v="1"/>
    <n v="428.67"/>
    <n v="4.7619047620000003"/>
    <n v="21.433499999999999"/>
    <x v="59"/>
    <x v="2"/>
    <d v="2019-01-23T12:35:00"/>
    <n v="2019"/>
    <x v="0"/>
    <x v="21"/>
    <x v="5"/>
    <n v="12"/>
    <x v="0"/>
  </r>
  <r>
    <s v="Myanmar"/>
    <x v="1"/>
    <n v="19.745000000000001"/>
    <n v="96.129720000000006"/>
    <x v="0"/>
    <x v="0"/>
    <x v="2"/>
    <n v="86.27"/>
    <x v="8"/>
    <n v="4.3135000000000003"/>
    <n v="90.583500000000001"/>
    <x v="0"/>
    <n v="86.27"/>
    <n v="4.7619047620000003"/>
    <n v="4.3135000000000003"/>
    <x v="27"/>
    <x v="1"/>
    <d v="2019-02-20T13:24:00"/>
    <n v="2019"/>
    <x v="2"/>
    <x v="7"/>
    <x v="5"/>
    <n v="13"/>
    <x v="0"/>
  </r>
  <r>
    <s v="Myanmar"/>
    <x v="0"/>
    <n v="16.80528"/>
    <n v="96.156109999999998"/>
    <x v="0"/>
    <x v="1"/>
    <x v="3"/>
    <n v="12.76"/>
    <x v="5"/>
    <n v="1.276"/>
    <n v="26.795999999999999"/>
    <x v="0"/>
    <n v="25.52"/>
    <n v="4.7619047620000003"/>
    <n v="1.276"/>
    <x v="52"/>
    <x v="1"/>
    <d v="2019-01-08T18:06:00"/>
    <n v="2019"/>
    <x v="0"/>
    <x v="1"/>
    <x v="6"/>
    <n v="18"/>
    <x v="2"/>
  </r>
  <r>
    <s v="Myanmar"/>
    <x v="2"/>
    <n v="21.974730000000001"/>
    <n v="96.083590000000001"/>
    <x v="1"/>
    <x v="0"/>
    <x v="2"/>
    <n v="11.28"/>
    <x v="9"/>
    <n v="5.0759999999999996"/>
    <n v="106.596"/>
    <x v="2"/>
    <n v="101.52"/>
    <n v="4.7619047620000003"/>
    <n v="5.0759999999999996"/>
    <x v="42"/>
    <x v="2"/>
    <d v="2019-03-17T11:55:00"/>
    <n v="2019"/>
    <x v="1"/>
    <x v="17"/>
    <x v="2"/>
    <n v="11"/>
    <x v="1"/>
  </r>
  <r>
    <s v="Myanmar"/>
    <x v="2"/>
    <n v="21.974730000000001"/>
    <n v="96.083590000000001"/>
    <x v="1"/>
    <x v="0"/>
    <x v="2"/>
    <n v="51.07"/>
    <x v="0"/>
    <n v="17.874500000000001"/>
    <n v="375.36450000000002"/>
    <x v="1"/>
    <n v="357.49"/>
    <n v="4.7619047620000003"/>
    <n v="17.874500000000001"/>
    <x v="27"/>
    <x v="1"/>
    <d v="2019-01-12T11:42:00"/>
    <n v="2019"/>
    <x v="0"/>
    <x v="10"/>
    <x v="0"/>
    <n v="11"/>
    <x v="1"/>
  </r>
  <r>
    <s v="Myanmar"/>
    <x v="0"/>
    <n v="16.80528"/>
    <n v="96.156109999999998"/>
    <x v="0"/>
    <x v="0"/>
    <x v="1"/>
    <n v="79.59"/>
    <x v="6"/>
    <n v="11.938499999999999"/>
    <n v="250.70849999999999"/>
    <x v="1"/>
    <n v="238.77"/>
    <n v="4.7619047620000003"/>
    <n v="11.938499999999999"/>
    <x v="37"/>
    <x v="1"/>
    <d v="2019-01-08T14:30:00"/>
    <n v="2019"/>
    <x v="0"/>
    <x v="1"/>
    <x v="6"/>
    <n v="14"/>
    <x v="0"/>
  </r>
  <r>
    <s v="Myanmar"/>
    <x v="1"/>
    <n v="19.745000000000001"/>
    <n v="96.129720000000006"/>
    <x v="0"/>
    <x v="1"/>
    <x v="0"/>
    <n v="33.81"/>
    <x v="6"/>
    <n v="5.0715000000000003"/>
    <n v="106.50149999999999"/>
    <x v="0"/>
    <n v="101.43"/>
    <n v="4.7619047620000003"/>
    <n v="5.0715000000000003"/>
    <x v="48"/>
    <x v="1"/>
    <d v="2019-01-26T15:11:00"/>
    <n v="2019"/>
    <x v="0"/>
    <x v="27"/>
    <x v="0"/>
    <n v="15"/>
    <x v="0"/>
  </r>
  <r>
    <s v="Myanmar"/>
    <x v="2"/>
    <n v="21.974730000000001"/>
    <n v="96.083590000000001"/>
    <x v="0"/>
    <x v="1"/>
    <x v="3"/>
    <n v="90.53"/>
    <x v="2"/>
    <n v="36.212000000000003"/>
    <n v="760.452"/>
    <x v="2"/>
    <n v="724.24"/>
    <n v="4.7619047620000003"/>
    <n v="36.212000000000003"/>
    <x v="35"/>
    <x v="1"/>
    <d v="2019-03-15T14:48:00"/>
    <n v="2019"/>
    <x v="1"/>
    <x v="13"/>
    <x v="1"/>
    <n v="14"/>
    <x v="0"/>
  </r>
  <r>
    <s v="Myanmar"/>
    <x v="1"/>
    <n v="19.745000000000001"/>
    <n v="96.129720000000006"/>
    <x v="0"/>
    <x v="0"/>
    <x v="0"/>
    <n v="62.82"/>
    <x v="5"/>
    <n v="6.282"/>
    <n v="131.922"/>
    <x v="0"/>
    <n v="125.64"/>
    <n v="4.7619047620000003"/>
    <n v="6.282"/>
    <x v="49"/>
    <x v="2"/>
    <d v="2019-01-17T12:36:00"/>
    <n v="2019"/>
    <x v="0"/>
    <x v="17"/>
    <x v="4"/>
    <n v="12"/>
    <x v="0"/>
  </r>
  <r>
    <s v="Myanmar"/>
    <x v="1"/>
    <n v="19.745000000000001"/>
    <n v="96.129720000000006"/>
    <x v="0"/>
    <x v="1"/>
    <x v="4"/>
    <n v="24.31"/>
    <x v="6"/>
    <n v="3.6465000000000001"/>
    <n v="76.576499999999996"/>
    <x v="2"/>
    <n v="72.930000000000007"/>
    <n v="4.7619047620000003"/>
    <n v="3.6465000000000001"/>
    <x v="42"/>
    <x v="2"/>
    <d v="2019-01-08T19:09:00"/>
    <n v="2019"/>
    <x v="0"/>
    <x v="1"/>
    <x v="6"/>
    <n v="19"/>
    <x v="2"/>
  </r>
  <r>
    <s v="Myanmar"/>
    <x v="0"/>
    <n v="16.80528"/>
    <n v="96.156109999999998"/>
    <x v="1"/>
    <x v="1"/>
    <x v="3"/>
    <n v="64.59"/>
    <x v="7"/>
    <n v="12.917999999999999"/>
    <n v="271.27800000000002"/>
    <x v="0"/>
    <n v="258.36"/>
    <n v="4.7619047620000003"/>
    <n v="12.917999999999999"/>
    <x v="39"/>
    <x v="0"/>
    <d v="2019-01-06T13:35:00"/>
    <n v="2019"/>
    <x v="0"/>
    <x v="8"/>
    <x v="2"/>
    <n v="13"/>
    <x v="0"/>
  </r>
  <r>
    <s v="Myanmar"/>
    <x v="0"/>
    <n v="16.80528"/>
    <n v="96.156109999999998"/>
    <x v="0"/>
    <x v="1"/>
    <x v="4"/>
    <n v="24.82"/>
    <x v="0"/>
    <n v="8.6869999999999994"/>
    <n v="182.42699999999999"/>
    <x v="2"/>
    <n v="173.74"/>
    <n v="4.7619047620000003"/>
    <n v="8.6869999999999994"/>
    <x v="12"/>
    <x v="1"/>
    <d v="2019-02-16T10:33:00"/>
    <n v="2019"/>
    <x v="2"/>
    <x v="23"/>
    <x v="0"/>
    <n v="10"/>
    <x v="1"/>
  </r>
  <r>
    <s v="Myanmar"/>
    <x v="1"/>
    <n v="19.745000000000001"/>
    <n v="96.129720000000006"/>
    <x v="1"/>
    <x v="1"/>
    <x v="5"/>
    <n v="56.5"/>
    <x v="8"/>
    <n v="2.8250000000000002"/>
    <n v="59.325000000000003"/>
    <x v="0"/>
    <n v="56.5"/>
    <n v="4.7619047620000003"/>
    <n v="2.8250000000000002"/>
    <x v="1"/>
    <x v="0"/>
    <d v="2019-03-13T15:45:00"/>
    <n v="2019"/>
    <x v="1"/>
    <x v="26"/>
    <x v="5"/>
    <n v="15"/>
    <x v="0"/>
  </r>
  <r>
    <s v="Myanmar"/>
    <x v="2"/>
    <n v="21.974730000000001"/>
    <n v="96.083590000000001"/>
    <x v="0"/>
    <x v="0"/>
    <x v="1"/>
    <n v="21.43"/>
    <x v="4"/>
    <n v="10.715"/>
    <n v="225.01499999999999"/>
    <x v="1"/>
    <n v="214.3"/>
    <n v="4.7619047620000003"/>
    <n v="10.715"/>
    <x v="56"/>
    <x v="1"/>
    <d v="2019-01-28T11:51:00"/>
    <n v="2019"/>
    <x v="0"/>
    <x v="20"/>
    <x v="3"/>
    <n v="11"/>
    <x v="1"/>
  </r>
  <r>
    <s v="Myanmar"/>
    <x v="0"/>
    <n v="16.80528"/>
    <n v="96.156109999999998"/>
    <x v="0"/>
    <x v="1"/>
    <x v="3"/>
    <n v="89.06"/>
    <x v="3"/>
    <n v="26.718"/>
    <n v="561.07799999999997"/>
    <x v="1"/>
    <n v="534.36"/>
    <n v="4.7619047620000003"/>
    <n v="26.718"/>
    <x v="21"/>
    <x v="0"/>
    <d v="2019-01-18T17:26:00"/>
    <n v="2019"/>
    <x v="0"/>
    <x v="28"/>
    <x v="1"/>
    <n v="17"/>
    <x v="0"/>
  </r>
  <r>
    <s v="Myanmar"/>
    <x v="0"/>
    <n v="16.80528"/>
    <n v="96.156109999999998"/>
    <x v="0"/>
    <x v="1"/>
    <x v="2"/>
    <n v="23.29"/>
    <x v="7"/>
    <n v="4.6580000000000004"/>
    <n v="97.817999999999998"/>
    <x v="2"/>
    <n v="93.16"/>
    <n v="4.7619047620000003"/>
    <n v="4.6580000000000004"/>
    <x v="9"/>
    <x v="2"/>
    <d v="2019-03-19T11:52:00"/>
    <n v="2019"/>
    <x v="1"/>
    <x v="24"/>
    <x v="6"/>
    <n v="11"/>
    <x v="1"/>
  </r>
  <r>
    <s v="Myanmar"/>
    <x v="1"/>
    <n v="19.745000000000001"/>
    <n v="96.129720000000006"/>
    <x v="1"/>
    <x v="1"/>
    <x v="2"/>
    <n v="65.260000000000005"/>
    <x v="2"/>
    <n v="26.103999999999999"/>
    <n v="548.18399999999997"/>
    <x v="0"/>
    <n v="522.08000000000004"/>
    <n v="4.7619047620000003"/>
    <n v="26.103999999999999"/>
    <x v="31"/>
    <x v="1"/>
    <d v="2019-03-15T14:04:00"/>
    <n v="2019"/>
    <x v="1"/>
    <x v="13"/>
    <x v="1"/>
    <n v="14"/>
    <x v="0"/>
  </r>
  <r>
    <s v="Myanmar"/>
    <x v="1"/>
    <n v="19.745000000000001"/>
    <n v="96.129720000000006"/>
    <x v="0"/>
    <x v="1"/>
    <x v="5"/>
    <n v="52.35"/>
    <x v="8"/>
    <n v="2.6175000000000002"/>
    <n v="54.967500000000001"/>
    <x v="1"/>
    <n v="52.35"/>
    <n v="4.7619047620000003"/>
    <n v="2.6175000000000002"/>
    <x v="43"/>
    <x v="2"/>
    <d v="2019-02-12T17:49:00"/>
    <n v="2019"/>
    <x v="2"/>
    <x v="10"/>
    <x v="6"/>
    <n v="17"/>
    <x v="0"/>
  </r>
  <r>
    <s v="Myanmar"/>
    <x v="2"/>
    <n v="21.974730000000001"/>
    <n v="96.083590000000001"/>
    <x v="0"/>
    <x v="1"/>
    <x v="1"/>
    <n v="39.75"/>
    <x v="8"/>
    <n v="1.9875"/>
    <n v="41.737499999999997"/>
    <x v="1"/>
    <n v="39.75"/>
    <n v="4.7619047620000003"/>
    <n v="1.9875"/>
    <x v="36"/>
    <x v="1"/>
    <d v="2019-02-25T20:19:00"/>
    <n v="2019"/>
    <x v="2"/>
    <x v="4"/>
    <x v="3"/>
    <n v="20"/>
    <x v="2"/>
  </r>
  <r>
    <s v="Myanmar"/>
    <x v="0"/>
    <n v="16.80528"/>
    <n v="96.156109999999998"/>
    <x v="1"/>
    <x v="0"/>
    <x v="1"/>
    <n v="90.02"/>
    <x v="2"/>
    <n v="36.008000000000003"/>
    <n v="756.16800000000001"/>
    <x v="2"/>
    <n v="720.16"/>
    <n v="4.7619047620000003"/>
    <n v="36.008000000000003"/>
    <x v="10"/>
    <x v="2"/>
    <d v="2019-03-21T16:08:00"/>
    <n v="2019"/>
    <x v="1"/>
    <x v="16"/>
    <x v="4"/>
    <n v="16"/>
    <x v="0"/>
  </r>
  <r>
    <s v="Myanmar"/>
    <x v="2"/>
    <n v="21.974730000000001"/>
    <n v="96.083590000000001"/>
    <x v="0"/>
    <x v="0"/>
    <x v="1"/>
    <n v="12.1"/>
    <x v="2"/>
    <n v="4.84"/>
    <n v="101.64"/>
    <x v="0"/>
    <n v="96.8"/>
    <n v="4.7619047620000003"/>
    <n v="4.84"/>
    <x v="17"/>
    <x v="0"/>
    <d v="2019-01-19T10:17:00"/>
    <n v="2019"/>
    <x v="0"/>
    <x v="24"/>
    <x v="0"/>
    <n v="10"/>
    <x v="1"/>
  </r>
  <r>
    <s v="Myanmar"/>
    <x v="2"/>
    <n v="21.974730000000001"/>
    <n v="96.083590000000001"/>
    <x v="0"/>
    <x v="0"/>
    <x v="4"/>
    <n v="33.21"/>
    <x v="4"/>
    <n v="16.605"/>
    <n v="348.70499999999998"/>
    <x v="0"/>
    <n v="332.1"/>
    <n v="4.7619047620000003"/>
    <n v="16.605"/>
    <x v="22"/>
    <x v="1"/>
    <d v="2019-01-08T14:25:00"/>
    <n v="2019"/>
    <x v="0"/>
    <x v="1"/>
    <x v="6"/>
    <n v="14"/>
    <x v="0"/>
  </r>
  <r>
    <s v="Myanmar"/>
    <x v="1"/>
    <n v="19.745000000000001"/>
    <n v="96.129720000000006"/>
    <x v="0"/>
    <x v="0"/>
    <x v="5"/>
    <n v="10.18"/>
    <x v="2"/>
    <n v="4.0720000000000001"/>
    <n v="85.512"/>
    <x v="2"/>
    <n v="81.44"/>
    <n v="4.7619047620000003"/>
    <n v="4.0720000000000001"/>
    <x v="33"/>
    <x v="0"/>
    <d v="2019-03-30T12:51:00"/>
    <n v="2019"/>
    <x v="1"/>
    <x v="29"/>
    <x v="0"/>
    <n v="12"/>
    <x v="0"/>
  </r>
  <r>
    <s v="Myanmar"/>
    <x v="2"/>
    <n v="21.974730000000001"/>
    <n v="96.083590000000001"/>
    <x v="0"/>
    <x v="1"/>
    <x v="3"/>
    <n v="31.99"/>
    <x v="4"/>
    <n v="15.994999999999999"/>
    <n v="335.89499999999998"/>
    <x v="2"/>
    <n v="319.89999999999998"/>
    <n v="4.7619047620000003"/>
    <n v="15.994999999999999"/>
    <x v="21"/>
    <x v="0"/>
    <d v="2019-02-20T15:18:00"/>
    <n v="2019"/>
    <x v="2"/>
    <x v="7"/>
    <x v="5"/>
    <n v="15"/>
    <x v="0"/>
  </r>
  <r>
    <s v="Myanmar"/>
    <x v="0"/>
    <n v="16.80528"/>
    <n v="96.156109999999998"/>
    <x v="0"/>
    <x v="0"/>
    <x v="2"/>
    <n v="34.42"/>
    <x v="3"/>
    <n v="10.326000000000001"/>
    <n v="216.846"/>
    <x v="0"/>
    <n v="206.52"/>
    <n v="4.7619047620000003"/>
    <n v="10.326000000000001"/>
    <x v="26"/>
    <x v="1"/>
    <d v="2019-03-30T12:45:00"/>
    <n v="2019"/>
    <x v="1"/>
    <x v="29"/>
    <x v="0"/>
    <n v="12"/>
    <x v="0"/>
  </r>
  <r>
    <s v="Myanmar"/>
    <x v="0"/>
    <n v="16.80528"/>
    <n v="96.156109999999998"/>
    <x v="0"/>
    <x v="0"/>
    <x v="4"/>
    <n v="83.34"/>
    <x v="5"/>
    <n v="8.3339999999999996"/>
    <n v="175.01400000000001"/>
    <x v="1"/>
    <n v="166.68"/>
    <n v="4.7619047620000003"/>
    <n v="8.3339999999999996"/>
    <x v="29"/>
    <x v="1"/>
    <d v="2019-03-19T13:37:00"/>
    <n v="2019"/>
    <x v="1"/>
    <x v="24"/>
    <x v="6"/>
    <n v="13"/>
    <x v="0"/>
  </r>
  <r>
    <s v="Myanmar"/>
    <x v="0"/>
    <n v="16.80528"/>
    <n v="96.156109999999998"/>
    <x v="1"/>
    <x v="1"/>
    <x v="3"/>
    <n v="45.58"/>
    <x v="0"/>
    <n v="15.952999999999999"/>
    <n v="335.01299999999998"/>
    <x v="1"/>
    <n v="319.06"/>
    <n v="4.7619047620000003"/>
    <n v="15.952999999999999"/>
    <x v="59"/>
    <x v="2"/>
    <d v="2019-01-13T10:03:00"/>
    <n v="2019"/>
    <x v="0"/>
    <x v="26"/>
    <x v="2"/>
    <n v="10"/>
    <x v="1"/>
  </r>
  <r>
    <s v="Myanmar"/>
    <x v="0"/>
    <n v="16.80528"/>
    <n v="96.156109999999998"/>
    <x v="0"/>
    <x v="1"/>
    <x v="4"/>
    <n v="87.9"/>
    <x v="8"/>
    <n v="4.3949999999999996"/>
    <n v="92.295000000000002"/>
    <x v="0"/>
    <n v="87.9"/>
    <n v="4.7619047620000003"/>
    <n v="4.3949999999999996"/>
    <x v="24"/>
    <x v="1"/>
    <d v="2019-02-05T19:42:00"/>
    <n v="2019"/>
    <x v="2"/>
    <x v="0"/>
    <x v="6"/>
    <n v="19"/>
    <x v="2"/>
  </r>
  <r>
    <s v="Myanmar"/>
    <x v="0"/>
    <n v="16.80528"/>
    <n v="96.156109999999998"/>
    <x v="0"/>
    <x v="0"/>
    <x v="1"/>
    <n v="73.47"/>
    <x v="4"/>
    <n v="36.734999999999999"/>
    <n v="771.43499999999995"/>
    <x v="0"/>
    <n v="734.7"/>
    <n v="4.7619047620000003"/>
    <n v="36.734999999999999"/>
    <x v="33"/>
    <x v="0"/>
    <d v="2019-03-23T13:14:00"/>
    <n v="2019"/>
    <x v="1"/>
    <x v="21"/>
    <x v="0"/>
    <n v="13"/>
    <x v="0"/>
  </r>
  <r>
    <s v="Myanmar"/>
    <x v="1"/>
    <n v="19.745000000000001"/>
    <n v="96.129720000000006"/>
    <x v="1"/>
    <x v="0"/>
    <x v="5"/>
    <n v="12.19"/>
    <x v="2"/>
    <n v="4.8760000000000003"/>
    <n v="102.396"/>
    <x v="0"/>
    <n v="97.52"/>
    <n v="4.7619047620000003"/>
    <n v="4.8760000000000003"/>
    <x v="11"/>
    <x v="1"/>
    <d v="2019-03-13T12:47:00"/>
    <n v="2019"/>
    <x v="1"/>
    <x v="26"/>
    <x v="5"/>
    <n v="12"/>
    <x v="0"/>
  </r>
  <r>
    <s v="Myanmar"/>
    <x v="0"/>
    <n v="16.80528"/>
    <n v="96.156109999999998"/>
    <x v="0"/>
    <x v="1"/>
    <x v="3"/>
    <n v="76.92"/>
    <x v="4"/>
    <n v="38.46"/>
    <n v="807.66"/>
    <x v="0"/>
    <n v="769.2"/>
    <n v="4.7619047620000003"/>
    <n v="38.46"/>
    <x v="32"/>
    <x v="2"/>
    <d v="2019-03-17T19:53:00"/>
    <n v="2019"/>
    <x v="1"/>
    <x v="17"/>
    <x v="2"/>
    <n v="19"/>
    <x v="2"/>
  </r>
  <r>
    <s v="Myanmar"/>
    <x v="1"/>
    <n v="19.745000000000001"/>
    <n v="96.129720000000006"/>
    <x v="1"/>
    <x v="0"/>
    <x v="0"/>
    <n v="83.66"/>
    <x v="1"/>
    <n v="20.914999999999999"/>
    <n v="439.21499999999997"/>
    <x v="1"/>
    <n v="418.3"/>
    <n v="4.7619047620000003"/>
    <n v="20.914999999999999"/>
    <x v="8"/>
    <x v="1"/>
    <d v="2019-02-21T10:26:00"/>
    <n v="2019"/>
    <x v="2"/>
    <x v="16"/>
    <x v="4"/>
    <n v="10"/>
    <x v="1"/>
  </r>
  <r>
    <s v="Myanmar"/>
    <x v="2"/>
    <n v="21.974730000000001"/>
    <n v="96.083590000000001"/>
    <x v="1"/>
    <x v="0"/>
    <x v="1"/>
    <n v="57.91"/>
    <x v="2"/>
    <n v="23.164000000000001"/>
    <n v="486.44400000000002"/>
    <x v="1"/>
    <n v="463.28"/>
    <n v="4.7619047620000003"/>
    <n v="23.164000000000001"/>
    <x v="34"/>
    <x v="0"/>
    <d v="2019-02-07T15:06:00"/>
    <n v="2019"/>
    <x v="2"/>
    <x v="11"/>
    <x v="4"/>
    <n v="15"/>
    <x v="0"/>
  </r>
  <r>
    <s v="Myanmar"/>
    <x v="1"/>
    <n v="19.745000000000001"/>
    <n v="96.129720000000006"/>
    <x v="0"/>
    <x v="0"/>
    <x v="5"/>
    <n v="92.49"/>
    <x v="1"/>
    <n v="23.122499999999999"/>
    <n v="485.57249999999999"/>
    <x v="2"/>
    <n v="462.45"/>
    <n v="4.7619047620000003"/>
    <n v="23.122499999999999"/>
    <x v="17"/>
    <x v="0"/>
    <d v="2019-03-02T16:35:00"/>
    <n v="2019"/>
    <x v="1"/>
    <x v="18"/>
    <x v="0"/>
    <n v="16"/>
    <x v="0"/>
  </r>
  <r>
    <s v="Myanmar"/>
    <x v="2"/>
    <n v="21.974730000000001"/>
    <n v="96.083590000000001"/>
    <x v="1"/>
    <x v="1"/>
    <x v="1"/>
    <n v="28.38"/>
    <x v="1"/>
    <n v="7.0949999999999998"/>
    <n v="148.995"/>
    <x v="1"/>
    <n v="141.9"/>
    <n v="4.7619047620000003"/>
    <n v="7.0949999999999998"/>
    <x v="45"/>
    <x v="0"/>
    <d v="2019-03-06T20:57:00"/>
    <n v="2019"/>
    <x v="1"/>
    <x v="8"/>
    <x v="5"/>
    <n v="20"/>
    <x v="2"/>
  </r>
  <r>
    <s v="Myanmar"/>
    <x v="2"/>
    <n v="21.974730000000001"/>
    <n v="96.083590000000001"/>
    <x v="0"/>
    <x v="1"/>
    <x v="1"/>
    <n v="50.45"/>
    <x v="3"/>
    <n v="15.135"/>
    <n v="317.83499999999998"/>
    <x v="2"/>
    <n v="302.7"/>
    <n v="4.7619047620000003"/>
    <n v="15.135"/>
    <x v="60"/>
    <x v="0"/>
    <d v="2019-02-06T15:16:00"/>
    <n v="2019"/>
    <x v="2"/>
    <x v="8"/>
    <x v="5"/>
    <n v="15"/>
    <x v="0"/>
  </r>
  <r>
    <s v="Myanmar"/>
    <x v="2"/>
    <n v="21.974730000000001"/>
    <n v="96.083590000000001"/>
    <x v="1"/>
    <x v="1"/>
    <x v="0"/>
    <n v="99.16"/>
    <x v="2"/>
    <n v="39.664000000000001"/>
    <n v="832.94399999999996"/>
    <x v="2"/>
    <n v="793.28"/>
    <n v="4.7619047620000003"/>
    <n v="39.664000000000001"/>
    <x v="50"/>
    <x v="2"/>
    <d v="2019-01-28T17:47:00"/>
    <n v="2019"/>
    <x v="0"/>
    <x v="20"/>
    <x v="3"/>
    <n v="17"/>
    <x v="0"/>
  </r>
  <r>
    <s v="Myanmar"/>
    <x v="1"/>
    <n v="19.745000000000001"/>
    <n v="96.129720000000006"/>
    <x v="1"/>
    <x v="1"/>
    <x v="5"/>
    <n v="60.74"/>
    <x v="0"/>
    <n v="21.259"/>
    <n v="446.43900000000002"/>
    <x v="0"/>
    <n v="425.18"/>
    <n v="4.7619047620000003"/>
    <n v="21.259"/>
    <x v="59"/>
    <x v="2"/>
    <d v="2019-01-18T16:23:00"/>
    <n v="2019"/>
    <x v="0"/>
    <x v="28"/>
    <x v="1"/>
    <n v="16"/>
    <x v="0"/>
  </r>
  <r>
    <s v="Myanmar"/>
    <x v="1"/>
    <n v="19.745000000000001"/>
    <n v="96.129720000000006"/>
    <x v="0"/>
    <x v="0"/>
    <x v="4"/>
    <n v="47.27"/>
    <x v="3"/>
    <n v="14.180999999999999"/>
    <n v="297.80099999999999"/>
    <x v="1"/>
    <n v="283.62"/>
    <n v="4.7619047620000003"/>
    <n v="14.180999999999999"/>
    <x v="55"/>
    <x v="0"/>
    <d v="2019-02-05T10:17:00"/>
    <n v="2019"/>
    <x v="2"/>
    <x v="0"/>
    <x v="6"/>
    <n v="10"/>
    <x v="1"/>
  </r>
  <r>
    <s v="Myanmar"/>
    <x v="1"/>
    <n v="19.745000000000001"/>
    <n v="96.129720000000006"/>
    <x v="0"/>
    <x v="1"/>
    <x v="0"/>
    <n v="85.6"/>
    <x v="0"/>
    <n v="29.96"/>
    <n v="629.16"/>
    <x v="1"/>
    <n v="599.20000000000005"/>
    <n v="4.7619047620000003"/>
    <n v="29.96"/>
    <x v="4"/>
    <x v="2"/>
    <d v="2019-03-02T13:50:00"/>
    <n v="2019"/>
    <x v="1"/>
    <x v="18"/>
    <x v="0"/>
    <n v="13"/>
    <x v="0"/>
  </r>
  <r>
    <s v="Myanmar"/>
    <x v="0"/>
    <n v="16.80528"/>
    <n v="96.156109999999998"/>
    <x v="0"/>
    <x v="1"/>
    <x v="4"/>
    <n v="35.04"/>
    <x v="9"/>
    <n v="15.768000000000001"/>
    <n v="331.12799999999999"/>
    <x v="0"/>
    <n v="315.36"/>
    <n v="4.7619047620000003"/>
    <n v="15.768000000000001"/>
    <x v="15"/>
    <x v="2"/>
    <d v="2019-02-09T19:17:00"/>
    <n v="2019"/>
    <x v="2"/>
    <x v="9"/>
    <x v="0"/>
    <n v="19"/>
    <x v="2"/>
  </r>
  <r>
    <s v="Myanmar"/>
    <x v="1"/>
    <n v="19.745000000000001"/>
    <n v="96.129720000000006"/>
    <x v="0"/>
    <x v="0"/>
    <x v="1"/>
    <n v="44.84"/>
    <x v="9"/>
    <n v="20.178000000000001"/>
    <n v="423.738"/>
    <x v="2"/>
    <n v="403.56"/>
    <n v="4.7619047620000003"/>
    <n v="20.178000000000001"/>
    <x v="26"/>
    <x v="1"/>
    <d v="2019-01-14T14:00:00"/>
    <n v="2019"/>
    <x v="0"/>
    <x v="25"/>
    <x v="3"/>
    <n v="14"/>
    <x v="0"/>
  </r>
  <r>
    <s v="Myanmar"/>
    <x v="2"/>
    <n v="21.974730000000001"/>
    <n v="96.083590000000001"/>
    <x v="1"/>
    <x v="1"/>
    <x v="2"/>
    <n v="45.97"/>
    <x v="7"/>
    <n v="9.1940000000000008"/>
    <n v="193.07400000000001"/>
    <x v="0"/>
    <n v="183.88"/>
    <n v="4.7619047620000003"/>
    <n v="9.1940000000000008"/>
    <x v="20"/>
    <x v="2"/>
    <d v="2019-02-09T12:02:00"/>
    <n v="2019"/>
    <x v="2"/>
    <x v="9"/>
    <x v="0"/>
    <n v="12"/>
    <x v="0"/>
  </r>
  <r>
    <s v="Myanmar"/>
    <x v="0"/>
    <n v="16.80528"/>
    <n v="96.156109999999998"/>
    <x v="0"/>
    <x v="0"/>
    <x v="0"/>
    <n v="27.73"/>
    <x v="1"/>
    <n v="6.9325000000000001"/>
    <n v="145.58250000000001"/>
    <x v="2"/>
    <n v="138.65"/>
    <n v="4.7619047620000003"/>
    <n v="6.9325000000000001"/>
    <x v="50"/>
    <x v="2"/>
    <d v="2019-03-26T20:21:00"/>
    <n v="2019"/>
    <x v="1"/>
    <x v="27"/>
    <x v="6"/>
    <n v="20"/>
    <x v="2"/>
  </r>
  <r>
    <s v="Myanmar"/>
    <x v="0"/>
    <n v="16.80528"/>
    <n v="96.156109999999998"/>
    <x v="1"/>
    <x v="1"/>
    <x v="4"/>
    <n v="11.53"/>
    <x v="0"/>
    <n v="4.0354999999999999"/>
    <n v="84.745500000000007"/>
    <x v="1"/>
    <n v="80.709999999999994"/>
    <n v="4.7619047620000003"/>
    <n v="4.0354999999999999"/>
    <x v="34"/>
    <x v="0"/>
    <d v="2019-01-28T17:35:00"/>
    <n v="2019"/>
    <x v="0"/>
    <x v="20"/>
    <x v="3"/>
    <n v="17"/>
    <x v="0"/>
  </r>
  <r>
    <s v="Myanmar"/>
    <x v="1"/>
    <n v="19.745000000000001"/>
    <n v="96.129720000000006"/>
    <x v="1"/>
    <x v="0"/>
    <x v="0"/>
    <n v="58.32"/>
    <x v="5"/>
    <n v="5.8319999999999999"/>
    <n v="122.47199999999999"/>
    <x v="0"/>
    <n v="116.64"/>
    <n v="4.7619047620000003"/>
    <n v="5.8319999999999999"/>
    <x v="22"/>
    <x v="1"/>
    <d v="2019-02-14T12:42:00"/>
    <n v="2019"/>
    <x v="2"/>
    <x v="25"/>
    <x v="4"/>
    <n v="12"/>
    <x v="0"/>
  </r>
  <r>
    <s v="Myanmar"/>
    <x v="1"/>
    <n v="19.745000000000001"/>
    <n v="96.129720000000006"/>
    <x v="0"/>
    <x v="0"/>
    <x v="2"/>
    <n v="78.38"/>
    <x v="7"/>
    <n v="15.676"/>
    <n v="329.19600000000003"/>
    <x v="1"/>
    <n v="313.52"/>
    <n v="4.7619047620000003"/>
    <n v="15.676"/>
    <x v="30"/>
    <x v="1"/>
    <d v="2019-03-24T17:56:00"/>
    <n v="2019"/>
    <x v="1"/>
    <x v="5"/>
    <x v="2"/>
    <n v="17"/>
    <x v="0"/>
  </r>
  <r>
    <s v="Myanmar"/>
    <x v="1"/>
    <n v="19.745000000000001"/>
    <n v="96.129720000000006"/>
    <x v="1"/>
    <x v="1"/>
    <x v="0"/>
    <n v="84.61"/>
    <x v="4"/>
    <n v="42.305"/>
    <n v="888.40499999999997"/>
    <x v="2"/>
    <n v="846.1"/>
    <n v="4.7619047620000003"/>
    <n v="42.305"/>
    <x v="55"/>
    <x v="0"/>
    <d v="2019-02-09T18:58:00"/>
    <n v="2019"/>
    <x v="2"/>
    <x v="9"/>
    <x v="0"/>
    <n v="18"/>
    <x v="2"/>
  </r>
  <r>
    <s v="Myanmar"/>
    <x v="2"/>
    <n v="21.974730000000001"/>
    <n v="96.083590000000001"/>
    <x v="1"/>
    <x v="0"/>
    <x v="0"/>
    <n v="82.88"/>
    <x v="1"/>
    <n v="20.72"/>
    <n v="435.12"/>
    <x v="2"/>
    <n v="414.4"/>
    <n v="4.7619047620000003"/>
    <n v="20.72"/>
    <x v="37"/>
    <x v="1"/>
    <d v="2019-03-24T14:08:00"/>
    <n v="2019"/>
    <x v="1"/>
    <x v="5"/>
    <x v="2"/>
    <n v="14"/>
    <x v="0"/>
  </r>
  <r>
    <s v="Myanmar"/>
    <x v="0"/>
    <n v="16.80528"/>
    <n v="96.156109999999998"/>
    <x v="0"/>
    <x v="0"/>
    <x v="4"/>
    <n v="79.540000000000006"/>
    <x v="5"/>
    <n v="7.9539999999999997"/>
    <n v="167.03399999999999"/>
    <x v="0"/>
    <n v="159.08000000000001"/>
    <n v="4.7619047620000003"/>
    <n v="7.9539999999999997"/>
    <x v="56"/>
    <x v="1"/>
    <d v="2019-03-27T16:30:00"/>
    <n v="2019"/>
    <x v="1"/>
    <x v="3"/>
    <x v="5"/>
    <n v="16"/>
    <x v="0"/>
  </r>
  <r>
    <s v="Myanmar"/>
    <x v="2"/>
    <n v="21.974730000000001"/>
    <n v="96.083590000000001"/>
    <x v="1"/>
    <x v="0"/>
    <x v="2"/>
    <n v="49.01"/>
    <x v="4"/>
    <n v="24.504999999999999"/>
    <n v="514.60500000000002"/>
    <x v="2"/>
    <n v="490.1"/>
    <n v="4.7619047620000003"/>
    <n v="24.504999999999999"/>
    <x v="50"/>
    <x v="2"/>
    <d v="2019-01-27T10:44:00"/>
    <n v="2019"/>
    <x v="0"/>
    <x v="3"/>
    <x v="2"/>
    <n v="10"/>
    <x v="1"/>
  </r>
  <r>
    <s v="Myanmar"/>
    <x v="2"/>
    <n v="21.974730000000001"/>
    <n v="96.083590000000001"/>
    <x v="0"/>
    <x v="0"/>
    <x v="4"/>
    <n v="29.15"/>
    <x v="6"/>
    <n v="4.3724999999999996"/>
    <n v="91.822500000000005"/>
    <x v="2"/>
    <n v="87.45"/>
    <n v="4.7619047620000003"/>
    <n v="4.3724999999999996"/>
    <x v="48"/>
    <x v="1"/>
    <d v="2019-03-27T20:29:00"/>
    <n v="2019"/>
    <x v="1"/>
    <x v="3"/>
    <x v="5"/>
    <n v="20"/>
    <x v="2"/>
  </r>
  <r>
    <s v="Myanmar"/>
    <x v="1"/>
    <n v="19.745000000000001"/>
    <n v="96.129720000000006"/>
    <x v="1"/>
    <x v="0"/>
    <x v="1"/>
    <n v="56.13"/>
    <x v="7"/>
    <n v="11.226000000000001"/>
    <n v="235.74600000000001"/>
    <x v="0"/>
    <n v="224.52"/>
    <n v="4.7619047620000003"/>
    <n v="11.226000000000001"/>
    <x v="17"/>
    <x v="0"/>
    <d v="2019-01-19T11:43:00"/>
    <n v="2019"/>
    <x v="0"/>
    <x v="24"/>
    <x v="0"/>
    <n v="11"/>
    <x v="1"/>
  </r>
  <r>
    <s v="Myanmar"/>
    <x v="0"/>
    <n v="16.80528"/>
    <n v="96.156109999999998"/>
    <x v="1"/>
    <x v="0"/>
    <x v="2"/>
    <n v="93.12"/>
    <x v="2"/>
    <n v="37.247999999999998"/>
    <n v="782.20799999999997"/>
    <x v="1"/>
    <n v="744.96"/>
    <n v="4.7619047620000003"/>
    <n v="37.247999999999998"/>
    <x v="11"/>
    <x v="1"/>
    <d v="2019-02-07T10:09:00"/>
    <n v="2019"/>
    <x v="2"/>
    <x v="11"/>
    <x v="4"/>
    <n v="10"/>
    <x v="1"/>
  </r>
  <r>
    <s v="Myanmar"/>
    <x v="0"/>
    <n v="16.80528"/>
    <n v="96.156109999999998"/>
    <x v="0"/>
    <x v="1"/>
    <x v="5"/>
    <n v="51.34"/>
    <x v="2"/>
    <n v="20.536000000000001"/>
    <n v="431.25599999999997"/>
    <x v="0"/>
    <n v="410.72"/>
    <n v="4.7619047620000003"/>
    <n v="20.536000000000001"/>
    <x v="29"/>
    <x v="1"/>
    <d v="2019-01-31T10:00:00"/>
    <n v="2019"/>
    <x v="0"/>
    <x v="30"/>
    <x v="4"/>
    <n v="10"/>
    <x v="1"/>
  </r>
  <r>
    <s v="Myanmar"/>
    <x v="0"/>
    <n v="16.80528"/>
    <n v="96.156109999999998"/>
    <x v="0"/>
    <x v="0"/>
    <x v="4"/>
    <n v="99.6"/>
    <x v="6"/>
    <n v="14.94"/>
    <n v="313.74"/>
    <x v="1"/>
    <n v="298.8"/>
    <n v="4.7619047620000003"/>
    <n v="14.94"/>
    <x v="6"/>
    <x v="2"/>
    <d v="2019-02-25T18:45:00"/>
    <n v="2019"/>
    <x v="2"/>
    <x v="4"/>
    <x v="3"/>
    <n v="18"/>
    <x v="2"/>
  </r>
  <r>
    <s v="Myanmar"/>
    <x v="1"/>
    <n v="19.745000000000001"/>
    <n v="96.129720000000006"/>
    <x v="1"/>
    <x v="0"/>
    <x v="1"/>
    <n v="35.49"/>
    <x v="3"/>
    <n v="10.647"/>
    <n v="223.58699999999999"/>
    <x v="1"/>
    <n v="212.94"/>
    <n v="4.7619047620000003"/>
    <n v="10.647"/>
    <x v="5"/>
    <x v="2"/>
    <d v="2019-02-02T12:40:00"/>
    <n v="2019"/>
    <x v="2"/>
    <x v="18"/>
    <x v="0"/>
    <n v="12"/>
    <x v="0"/>
  </r>
  <r>
    <s v="Myanmar"/>
    <x v="1"/>
    <n v="19.745000000000001"/>
    <n v="96.129720000000006"/>
    <x v="0"/>
    <x v="1"/>
    <x v="3"/>
    <n v="42.85"/>
    <x v="8"/>
    <n v="2.1425000000000001"/>
    <n v="44.9925"/>
    <x v="2"/>
    <n v="42.85"/>
    <n v="4.7619047620000003"/>
    <n v="2.1425000000000001"/>
    <x v="39"/>
    <x v="0"/>
    <d v="2019-03-14T15:36:00"/>
    <n v="2019"/>
    <x v="1"/>
    <x v="25"/>
    <x v="4"/>
    <n v="15"/>
    <x v="0"/>
  </r>
  <r>
    <s v="Myanmar"/>
    <x v="0"/>
    <n v="16.80528"/>
    <n v="96.156109999999998"/>
    <x v="1"/>
    <x v="0"/>
    <x v="5"/>
    <n v="94.67"/>
    <x v="7"/>
    <n v="18.934000000000001"/>
    <n v="397.61399999999998"/>
    <x v="1"/>
    <n v="378.68"/>
    <n v="4.7619047620000003"/>
    <n v="18.934000000000001"/>
    <x v="11"/>
    <x v="1"/>
    <d v="2019-03-11T12:04:00"/>
    <n v="2019"/>
    <x v="1"/>
    <x v="14"/>
    <x v="3"/>
    <n v="12"/>
    <x v="0"/>
  </r>
  <r>
    <s v="Myanmar"/>
    <x v="2"/>
    <n v="21.974730000000001"/>
    <n v="96.083590000000001"/>
    <x v="1"/>
    <x v="1"/>
    <x v="2"/>
    <n v="68.97"/>
    <x v="6"/>
    <n v="10.345499999999999"/>
    <n v="217.25550000000001"/>
    <x v="0"/>
    <n v="206.91"/>
    <n v="4.7619047620000003"/>
    <n v="10.345499999999999"/>
    <x v="44"/>
    <x v="0"/>
    <d v="2019-02-22T11:26:00"/>
    <n v="2019"/>
    <x v="2"/>
    <x v="19"/>
    <x v="1"/>
    <n v="11"/>
    <x v="1"/>
  </r>
  <r>
    <s v="Myanmar"/>
    <x v="2"/>
    <n v="21.974730000000001"/>
    <n v="96.083590000000001"/>
    <x v="0"/>
    <x v="0"/>
    <x v="1"/>
    <n v="26.26"/>
    <x v="6"/>
    <n v="3.9390000000000001"/>
    <n v="82.718999999999994"/>
    <x v="0"/>
    <n v="78.78"/>
    <n v="4.7619047620000003"/>
    <n v="3.9390000000000001"/>
    <x v="31"/>
    <x v="1"/>
    <d v="2019-03-02T12:36:00"/>
    <n v="2019"/>
    <x v="1"/>
    <x v="18"/>
    <x v="0"/>
    <n v="12"/>
    <x v="0"/>
  </r>
  <r>
    <s v="Myanmar"/>
    <x v="1"/>
    <n v="19.745000000000001"/>
    <n v="96.129720000000006"/>
    <x v="0"/>
    <x v="0"/>
    <x v="2"/>
    <n v="35.79"/>
    <x v="9"/>
    <n v="16.105499999999999"/>
    <n v="338.21550000000002"/>
    <x v="2"/>
    <n v="322.11"/>
    <n v="4.7619047620000003"/>
    <n v="16.105499999999999"/>
    <x v="20"/>
    <x v="2"/>
    <d v="2019-03-10T15:06:00"/>
    <n v="2019"/>
    <x v="1"/>
    <x v="6"/>
    <x v="2"/>
    <n v="15"/>
    <x v="0"/>
  </r>
  <r>
    <s v="Myanmar"/>
    <x v="2"/>
    <n v="21.974730000000001"/>
    <n v="96.083590000000001"/>
    <x v="1"/>
    <x v="0"/>
    <x v="2"/>
    <n v="16.37"/>
    <x v="3"/>
    <n v="4.9109999999999996"/>
    <n v="103.131"/>
    <x v="1"/>
    <n v="98.22"/>
    <n v="4.7619047620000003"/>
    <n v="4.9109999999999996"/>
    <x v="27"/>
    <x v="1"/>
    <d v="2019-02-08T10:58:00"/>
    <n v="2019"/>
    <x v="2"/>
    <x v="1"/>
    <x v="1"/>
    <n v="10"/>
    <x v="1"/>
  </r>
  <r>
    <s v="Myanmar"/>
    <x v="1"/>
    <n v="19.745000000000001"/>
    <n v="96.129720000000006"/>
    <x v="0"/>
    <x v="0"/>
    <x v="2"/>
    <n v="12.73"/>
    <x v="5"/>
    <n v="1.2729999999999999"/>
    <n v="26.733000000000001"/>
    <x v="2"/>
    <n v="25.46"/>
    <n v="4.7619047620000003"/>
    <n v="1.2729999999999999"/>
    <x v="53"/>
    <x v="2"/>
    <d v="2019-02-22T12:10:00"/>
    <n v="2019"/>
    <x v="2"/>
    <x v="19"/>
    <x v="1"/>
    <n v="12"/>
    <x v="0"/>
  </r>
  <r>
    <s v="Myanmar"/>
    <x v="1"/>
    <n v="19.745000000000001"/>
    <n v="96.129720000000006"/>
    <x v="1"/>
    <x v="0"/>
    <x v="3"/>
    <n v="83.14"/>
    <x v="0"/>
    <n v="29.099"/>
    <n v="611.07899999999995"/>
    <x v="2"/>
    <n v="581.98"/>
    <n v="4.7619047620000003"/>
    <n v="29.099"/>
    <x v="37"/>
    <x v="1"/>
    <d v="2019-01-10T10:31:00"/>
    <n v="2019"/>
    <x v="0"/>
    <x v="6"/>
    <x v="4"/>
    <n v="10"/>
    <x v="1"/>
  </r>
  <r>
    <s v="Myanmar"/>
    <x v="1"/>
    <n v="19.745000000000001"/>
    <n v="96.129720000000006"/>
    <x v="0"/>
    <x v="0"/>
    <x v="3"/>
    <n v="35.22"/>
    <x v="3"/>
    <n v="10.566000000000001"/>
    <n v="221.886"/>
    <x v="0"/>
    <n v="211.32"/>
    <n v="4.7619047620000003"/>
    <n v="10.566000000000001"/>
    <x v="35"/>
    <x v="1"/>
    <d v="2019-03-14T13:49:00"/>
    <n v="2019"/>
    <x v="1"/>
    <x v="25"/>
    <x v="4"/>
    <n v="13"/>
    <x v="0"/>
  </r>
  <r>
    <s v="Myanmar"/>
    <x v="2"/>
    <n v="21.974730000000001"/>
    <n v="96.083590000000001"/>
    <x v="1"/>
    <x v="0"/>
    <x v="1"/>
    <n v="13.78"/>
    <x v="7"/>
    <n v="2.7559999999999998"/>
    <n v="57.875999999999998"/>
    <x v="0"/>
    <n v="55.12"/>
    <n v="4.7619047620000003"/>
    <n v="2.7559999999999998"/>
    <x v="54"/>
    <x v="0"/>
    <d v="2019-01-10T11:10:00"/>
    <n v="2019"/>
    <x v="0"/>
    <x v="6"/>
    <x v="4"/>
    <n v="11"/>
    <x v="1"/>
  </r>
  <r>
    <s v="Myanmar"/>
    <x v="2"/>
    <n v="21.974730000000001"/>
    <n v="96.083590000000001"/>
    <x v="0"/>
    <x v="1"/>
    <x v="3"/>
    <n v="88.31"/>
    <x v="8"/>
    <n v="4.4154999999999998"/>
    <n v="92.725499999999997"/>
    <x v="2"/>
    <n v="88.31"/>
    <n v="4.7619047620000003"/>
    <n v="4.4154999999999998"/>
    <x v="53"/>
    <x v="2"/>
    <d v="2019-02-15T17:38:00"/>
    <n v="2019"/>
    <x v="2"/>
    <x v="13"/>
    <x v="1"/>
    <n v="17"/>
    <x v="0"/>
  </r>
  <r>
    <s v="Myanmar"/>
    <x v="0"/>
    <n v="16.80528"/>
    <n v="96.156109999999998"/>
    <x v="0"/>
    <x v="0"/>
    <x v="0"/>
    <n v="39.619999999999997"/>
    <x v="9"/>
    <n v="17.829000000000001"/>
    <n v="374.40899999999999"/>
    <x v="2"/>
    <n v="356.58"/>
    <n v="4.7619047620000003"/>
    <n v="17.829000000000001"/>
    <x v="11"/>
    <x v="1"/>
    <d v="2019-01-13T17:54:00"/>
    <n v="2019"/>
    <x v="0"/>
    <x v="26"/>
    <x v="2"/>
    <n v="17"/>
    <x v="0"/>
  </r>
  <r>
    <s v="Myanmar"/>
    <x v="2"/>
    <n v="21.974730000000001"/>
    <n v="96.083590000000001"/>
    <x v="1"/>
    <x v="0"/>
    <x v="1"/>
    <n v="88.25"/>
    <x v="9"/>
    <n v="39.712499999999999"/>
    <n v="833.96249999999998"/>
    <x v="2"/>
    <n v="794.25"/>
    <n v="4.7619047620000003"/>
    <n v="39.712499999999999"/>
    <x v="29"/>
    <x v="1"/>
    <d v="2019-02-15T20:51:00"/>
    <n v="2019"/>
    <x v="2"/>
    <x v="13"/>
    <x v="1"/>
    <n v="20"/>
    <x v="2"/>
  </r>
  <r>
    <s v="Myanmar"/>
    <x v="2"/>
    <n v="21.974730000000001"/>
    <n v="96.083590000000001"/>
    <x v="1"/>
    <x v="1"/>
    <x v="3"/>
    <n v="25.31"/>
    <x v="5"/>
    <n v="2.5310000000000001"/>
    <n v="53.151000000000003"/>
    <x v="0"/>
    <n v="50.62"/>
    <n v="4.7619047620000003"/>
    <n v="2.5310000000000001"/>
    <x v="8"/>
    <x v="1"/>
    <d v="2019-03-02T19:26:00"/>
    <n v="2019"/>
    <x v="1"/>
    <x v="18"/>
    <x v="0"/>
    <n v="19"/>
    <x v="2"/>
  </r>
  <r>
    <s v="Myanmar"/>
    <x v="2"/>
    <n v="21.974730000000001"/>
    <n v="96.083590000000001"/>
    <x v="1"/>
    <x v="1"/>
    <x v="2"/>
    <n v="99.92"/>
    <x v="3"/>
    <n v="29.975999999999999"/>
    <n v="629.49599999999998"/>
    <x v="0"/>
    <n v="599.52"/>
    <n v="4.7619047620000003"/>
    <n v="29.975999999999999"/>
    <x v="12"/>
    <x v="1"/>
    <d v="2019-03-24T13:33:00"/>
    <n v="2019"/>
    <x v="1"/>
    <x v="5"/>
    <x v="2"/>
    <n v="13"/>
    <x v="0"/>
  </r>
  <r>
    <s v="Myanmar"/>
    <x v="1"/>
    <n v="19.745000000000001"/>
    <n v="96.129720000000006"/>
    <x v="0"/>
    <x v="0"/>
    <x v="5"/>
    <n v="83.35"/>
    <x v="5"/>
    <n v="8.3350000000000009"/>
    <n v="175.035"/>
    <x v="2"/>
    <n v="166.7"/>
    <n v="4.7619047620000003"/>
    <n v="8.3350000000000009"/>
    <x v="33"/>
    <x v="0"/>
    <d v="2019-02-02T14:05:00"/>
    <n v="2019"/>
    <x v="2"/>
    <x v="18"/>
    <x v="0"/>
    <n v="14"/>
    <x v="0"/>
  </r>
  <r>
    <s v="Myanmar"/>
    <x v="0"/>
    <n v="16.80528"/>
    <n v="96.156109999999998"/>
    <x v="1"/>
    <x v="0"/>
    <x v="4"/>
    <n v="74.44"/>
    <x v="4"/>
    <n v="37.22"/>
    <n v="781.62"/>
    <x v="0"/>
    <n v="744.4"/>
    <n v="4.7619047620000003"/>
    <n v="37.22"/>
    <x v="20"/>
    <x v="2"/>
    <d v="2019-02-27T11:40:00"/>
    <n v="2019"/>
    <x v="2"/>
    <x v="3"/>
    <x v="5"/>
    <n v="11"/>
    <x v="1"/>
  </r>
  <r>
    <s v="Myanmar"/>
    <x v="1"/>
    <n v="19.745000000000001"/>
    <n v="96.129720000000006"/>
    <x v="1"/>
    <x v="1"/>
    <x v="0"/>
    <n v="64.08"/>
    <x v="0"/>
    <n v="22.428000000000001"/>
    <n v="470.988"/>
    <x v="0"/>
    <n v="448.56"/>
    <n v="4.7619047620000003"/>
    <n v="22.428000000000001"/>
    <x v="29"/>
    <x v="1"/>
    <d v="2019-01-20T12:27:00"/>
    <n v="2019"/>
    <x v="0"/>
    <x v="7"/>
    <x v="2"/>
    <n v="12"/>
    <x v="0"/>
  </r>
  <r>
    <s v="Myanmar"/>
    <x v="2"/>
    <n v="21.974730000000001"/>
    <n v="96.083590000000001"/>
    <x v="1"/>
    <x v="0"/>
    <x v="2"/>
    <n v="63.15"/>
    <x v="3"/>
    <n v="18.945"/>
    <n v="397.84500000000003"/>
    <x v="0"/>
    <n v="378.9"/>
    <n v="4.7619047620000003"/>
    <n v="18.945"/>
    <x v="57"/>
    <x v="0"/>
    <d v="2019-01-03T20:24:00"/>
    <n v="2019"/>
    <x v="0"/>
    <x v="2"/>
    <x v="4"/>
    <n v="20"/>
    <x v="2"/>
  </r>
  <r>
    <s v="Myanmar"/>
    <x v="1"/>
    <n v="19.745000000000001"/>
    <n v="96.129720000000006"/>
    <x v="0"/>
    <x v="1"/>
    <x v="2"/>
    <n v="85.72"/>
    <x v="6"/>
    <n v="12.858000000000001"/>
    <n v="270.01799999999997"/>
    <x v="0"/>
    <n v="257.16000000000003"/>
    <n v="4.7619047620000003"/>
    <n v="12.858000000000001"/>
    <x v="20"/>
    <x v="2"/>
    <d v="2019-01-24T20:59:00"/>
    <n v="2019"/>
    <x v="0"/>
    <x v="5"/>
    <x v="4"/>
    <n v="20"/>
    <x v="2"/>
  </r>
  <r>
    <s v="Myanmar"/>
    <x v="1"/>
    <n v="19.745000000000001"/>
    <n v="96.129720000000006"/>
    <x v="1"/>
    <x v="0"/>
    <x v="0"/>
    <n v="78.89"/>
    <x v="0"/>
    <n v="27.611499999999999"/>
    <n v="579.8415"/>
    <x v="0"/>
    <n v="552.23"/>
    <n v="4.7619047620000003"/>
    <n v="27.611499999999999"/>
    <x v="26"/>
    <x v="1"/>
    <d v="2019-01-05T19:48:00"/>
    <n v="2019"/>
    <x v="0"/>
    <x v="0"/>
    <x v="0"/>
    <n v="19"/>
    <x v="2"/>
  </r>
  <r>
    <s v="Myanmar"/>
    <x v="0"/>
    <n v="16.80528"/>
    <n v="96.156109999999998"/>
    <x v="1"/>
    <x v="0"/>
    <x v="3"/>
    <n v="89.48"/>
    <x v="1"/>
    <n v="22.37"/>
    <n v="469.77"/>
    <x v="1"/>
    <n v="447.4"/>
    <n v="4.7619047620000003"/>
    <n v="22.37"/>
    <x v="2"/>
    <x v="1"/>
    <d v="2019-03-30T10:18:00"/>
    <n v="2019"/>
    <x v="1"/>
    <x v="29"/>
    <x v="0"/>
    <n v="10"/>
    <x v="1"/>
  </r>
  <r>
    <s v="Myanmar"/>
    <x v="0"/>
    <n v="16.80528"/>
    <n v="96.156109999999998"/>
    <x v="0"/>
    <x v="0"/>
    <x v="0"/>
    <n v="92.09"/>
    <x v="6"/>
    <n v="13.813499999999999"/>
    <n v="290.08350000000002"/>
    <x v="1"/>
    <n v="276.27"/>
    <n v="4.7619047620000003"/>
    <n v="13.813499999999999"/>
    <x v="50"/>
    <x v="2"/>
    <d v="2019-02-17T16:27:00"/>
    <n v="2019"/>
    <x v="2"/>
    <x v="17"/>
    <x v="2"/>
    <n v="16"/>
    <x v="0"/>
  </r>
  <r>
    <s v="Myanmar"/>
    <x v="1"/>
    <n v="19.745000000000001"/>
    <n v="96.129720000000006"/>
    <x v="1"/>
    <x v="0"/>
    <x v="4"/>
    <n v="57.29"/>
    <x v="3"/>
    <n v="17.187000000000001"/>
    <n v="360.92700000000002"/>
    <x v="0"/>
    <n v="343.74"/>
    <n v="4.7619047620000003"/>
    <n v="17.187000000000001"/>
    <x v="9"/>
    <x v="2"/>
    <d v="2019-03-21T17:04:00"/>
    <n v="2019"/>
    <x v="1"/>
    <x v="16"/>
    <x v="4"/>
    <n v="17"/>
    <x v="0"/>
  </r>
  <r>
    <s v="Myanmar"/>
    <x v="0"/>
    <n v="16.80528"/>
    <n v="96.156109999999998"/>
    <x v="1"/>
    <x v="1"/>
    <x v="4"/>
    <n v="66.52"/>
    <x v="7"/>
    <n v="13.304"/>
    <n v="279.38400000000001"/>
    <x v="0"/>
    <n v="266.08"/>
    <n v="4.7619047620000003"/>
    <n v="13.304"/>
    <x v="16"/>
    <x v="1"/>
    <d v="2019-03-02T18:14:00"/>
    <n v="2019"/>
    <x v="1"/>
    <x v="18"/>
    <x v="0"/>
    <n v="18"/>
    <x v="2"/>
  </r>
  <r>
    <s v="Myanmar"/>
    <x v="1"/>
    <n v="19.745000000000001"/>
    <n v="96.129720000000006"/>
    <x v="0"/>
    <x v="1"/>
    <x v="5"/>
    <n v="99.82"/>
    <x v="9"/>
    <n v="44.918999999999997"/>
    <n v="943.29899999999998"/>
    <x v="1"/>
    <n v="898.38"/>
    <n v="4.7619047620000003"/>
    <n v="44.918999999999997"/>
    <x v="37"/>
    <x v="1"/>
    <d v="2019-03-27T10:43:00"/>
    <n v="2019"/>
    <x v="1"/>
    <x v="3"/>
    <x v="5"/>
    <n v="10"/>
    <x v="1"/>
  </r>
  <r>
    <s v="Myanmar"/>
    <x v="0"/>
    <n v="16.80528"/>
    <n v="96.156109999999998"/>
    <x v="1"/>
    <x v="0"/>
    <x v="2"/>
    <n v="45.68"/>
    <x v="4"/>
    <n v="22.84"/>
    <n v="479.64"/>
    <x v="0"/>
    <n v="456.8"/>
    <n v="4.7619047620000003"/>
    <n v="22.84"/>
    <x v="14"/>
    <x v="2"/>
    <d v="2019-01-19T19:30:00"/>
    <n v="2019"/>
    <x v="0"/>
    <x v="24"/>
    <x v="0"/>
    <n v="19"/>
    <x v="2"/>
  </r>
  <r>
    <s v="Myanmar"/>
    <x v="0"/>
    <n v="16.80528"/>
    <n v="96.156109999999998"/>
    <x v="1"/>
    <x v="1"/>
    <x v="0"/>
    <n v="50.79"/>
    <x v="1"/>
    <n v="12.6975"/>
    <n v="266.64749999999998"/>
    <x v="2"/>
    <n v="253.95"/>
    <n v="4.7619047620000003"/>
    <n v="12.6975"/>
    <x v="4"/>
    <x v="2"/>
    <d v="2019-02-19T14:53:00"/>
    <n v="2019"/>
    <x v="2"/>
    <x v="24"/>
    <x v="6"/>
    <n v="14"/>
    <x v="0"/>
  </r>
  <r>
    <s v="Myanmar"/>
    <x v="0"/>
    <n v="16.80528"/>
    <n v="96.156109999999998"/>
    <x v="0"/>
    <x v="1"/>
    <x v="0"/>
    <n v="10.08"/>
    <x v="0"/>
    <n v="3.528"/>
    <n v="74.087999999999994"/>
    <x v="1"/>
    <n v="70.56"/>
    <n v="4.7619047620000003"/>
    <n v="3.528"/>
    <x v="50"/>
    <x v="2"/>
    <d v="2019-03-28T20:14:00"/>
    <n v="2019"/>
    <x v="1"/>
    <x v="20"/>
    <x v="4"/>
    <n v="20"/>
    <x v="2"/>
  </r>
  <r>
    <s v="Myanmar"/>
    <x v="0"/>
    <n v="16.80528"/>
    <n v="96.156109999999998"/>
    <x v="1"/>
    <x v="0"/>
    <x v="1"/>
    <n v="93.88"/>
    <x v="0"/>
    <n v="32.857999999999997"/>
    <n v="690.01800000000003"/>
    <x v="2"/>
    <n v="657.16"/>
    <n v="4.7619047620000003"/>
    <n v="32.857999999999997"/>
    <x v="48"/>
    <x v="1"/>
    <d v="2019-01-05T11:51:00"/>
    <n v="2019"/>
    <x v="0"/>
    <x v="0"/>
    <x v="0"/>
    <n v="11"/>
    <x v="1"/>
  </r>
  <r>
    <s v="Myanmar"/>
    <x v="1"/>
    <n v="19.745000000000001"/>
    <n v="96.129720000000006"/>
    <x v="0"/>
    <x v="1"/>
    <x v="1"/>
    <n v="84.25"/>
    <x v="5"/>
    <n v="8.4250000000000007"/>
    <n v="176.92500000000001"/>
    <x v="2"/>
    <n v="168.5"/>
    <n v="4.7619047620000003"/>
    <n v="8.4250000000000007"/>
    <x v="4"/>
    <x v="2"/>
    <d v="2019-03-26T14:13:00"/>
    <n v="2019"/>
    <x v="1"/>
    <x v="27"/>
    <x v="6"/>
    <n v="14"/>
    <x v="0"/>
  </r>
  <r>
    <s v="Myanmar"/>
    <x v="2"/>
    <n v="21.974730000000001"/>
    <n v="96.083590000000001"/>
    <x v="0"/>
    <x v="1"/>
    <x v="5"/>
    <n v="53.78"/>
    <x v="8"/>
    <n v="2.6890000000000001"/>
    <n v="56.469000000000001"/>
    <x v="0"/>
    <n v="53.78"/>
    <n v="4.7619047620000003"/>
    <n v="2.6890000000000001"/>
    <x v="28"/>
    <x v="2"/>
    <d v="2019-02-03T20:13:00"/>
    <n v="2019"/>
    <x v="2"/>
    <x v="2"/>
    <x v="2"/>
    <n v="20"/>
    <x v="2"/>
  </r>
  <r>
    <s v="Myanmar"/>
    <x v="1"/>
    <n v="19.745000000000001"/>
    <n v="96.129720000000006"/>
    <x v="0"/>
    <x v="1"/>
    <x v="2"/>
    <n v="35.81"/>
    <x v="1"/>
    <n v="8.9525000000000006"/>
    <n v="188.0025"/>
    <x v="0"/>
    <n v="179.05"/>
    <n v="4.7619047620000003"/>
    <n v="8.9525000000000006"/>
    <x v="30"/>
    <x v="1"/>
    <d v="2019-02-06T18:44:00"/>
    <n v="2019"/>
    <x v="2"/>
    <x v="8"/>
    <x v="5"/>
    <n v="18"/>
    <x v="2"/>
  </r>
  <r>
    <s v="Myanmar"/>
    <x v="2"/>
    <n v="21.974730000000001"/>
    <n v="96.083590000000001"/>
    <x v="1"/>
    <x v="0"/>
    <x v="4"/>
    <n v="26.43"/>
    <x v="2"/>
    <n v="10.571999999999999"/>
    <n v="222.012"/>
    <x v="0"/>
    <n v="211.44"/>
    <n v="4.7619047620000003"/>
    <n v="10.571999999999999"/>
    <x v="60"/>
    <x v="0"/>
    <d v="2019-02-24T14:26:00"/>
    <n v="2019"/>
    <x v="2"/>
    <x v="5"/>
    <x v="2"/>
    <n v="14"/>
    <x v="0"/>
  </r>
  <r>
    <s v="Myanmar"/>
    <x v="2"/>
    <n v="21.974730000000001"/>
    <n v="96.083590000000001"/>
    <x v="0"/>
    <x v="1"/>
    <x v="0"/>
    <n v="39.909999999999997"/>
    <x v="6"/>
    <n v="5.9865000000000004"/>
    <n v="125.7165"/>
    <x v="0"/>
    <n v="119.73"/>
    <n v="4.7619047620000003"/>
    <n v="5.9865000000000004"/>
    <x v="39"/>
    <x v="0"/>
    <d v="2019-02-21T12:40:00"/>
    <n v="2019"/>
    <x v="2"/>
    <x v="16"/>
    <x v="4"/>
    <n v="12"/>
    <x v="0"/>
  </r>
  <r>
    <s v="Myanmar"/>
    <x v="2"/>
    <n v="21.974730000000001"/>
    <n v="96.083590000000001"/>
    <x v="0"/>
    <x v="0"/>
    <x v="2"/>
    <n v="21.9"/>
    <x v="6"/>
    <n v="3.2850000000000001"/>
    <n v="68.984999999999999"/>
    <x v="0"/>
    <n v="65.7"/>
    <n v="4.7619047620000003"/>
    <n v="3.2850000000000001"/>
    <x v="28"/>
    <x v="2"/>
    <d v="2019-01-09T18:43:00"/>
    <n v="2019"/>
    <x v="0"/>
    <x v="9"/>
    <x v="5"/>
    <n v="18"/>
    <x v="2"/>
  </r>
  <r>
    <s v="Myanmar"/>
    <x v="2"/>
    <n v="21.974730000000001"/>
    <n v="96.083590000000001"/>
    <x v="0"/>
    <x v="0"/>
    <x v="4"/>
    <n v="62.85"/>
    <x v="7"/>
    <n v="12.57"/>
    <n v="263.97000000000003"/>
    <x v="0"/>
    <n v="251.4"/>
    <n v="4.7619047620000003"/>
    <n v="12.57"/>
    <x v="44"/>
    <x v="0"/>
    <d v="2019-02-25T13:22:00"/>
    <n v="2019"/>
    <x v="2"/>
    <x v="4"/>
    <x v="3"/>
    <n v="13"/>
    <x v="0"/>
  </r>
  <r>
    <s v="Myanmar"/>
    <x v="1"/>
    <n v="19.745000000000001"/>
    <n v="96.129720000000006"/>
    <x v="0"/>
    <x v="0"/>
    <x v="4"/>
    <n v="21.04"/>
    <x v="7"/>
    <n v="4.2080000000000002"/>
    <n v="88.367999999999995"/>
    <x v="1"/>
    <n v="84.16"/>
    <n v="4.7619047620000003"/>
    <n v="4.2080000000000002"/>
    <x v="29"/>
    <x v="1"/>
    <d v="2019-01-13T13:58:00"/>
    <n v="2019"/>
    <x v="0"/>
    <x v="26"/>
    <x v="2"/>
    <n v="13"/>
    <x v="0"/>
  </r>
  <r>
    <s v="Myanmar"/>
    <x v="2"/>
    <n v="21.974730000000001"/>
    <n v="96.083590000000001"/>
    <x v="0"/>
    <x v="1"/>
    <x v="2"/>
    <n v="65.91"/>
    <x v="3"/>
    <n v="19.773"/>
    <n v="415.233"/>
    <x v="1"/>
    <n v="395.46"/>
    <n v="4.7619047620000003"/>
    <n v="19.773"/>
    <x v="14"/>
    <x v="2"/>
    <d v="2019-02-09T11:45:00"/>
    <n v="2019"/>
    <x v="2"/>
    <x v="9"/>
    <x v="0"/>
    <n v="11"/>
    <x v="1"/>
  </r>
  <r>
    <s v="Myanmar"/>
    <x v="0"/>
    <n v="16.80528"/>
    <n v="96.156109999999998"/>
    <x v="1"/>
    <x v="0"/>
    <x v="5"/>
    <n v="42.57"/>
    <x v="0"/>
    <n v="14.8995"/>
    <n v="312.8895"/>
    <x v="1"/>
    <n v="297.99"/>
    <n v="4.7619047620000003"/>
    <n v="14.8995"/>
    <x v="11"/>
    <x v="1"/>
    <d v="2019-01-06T11:51:00"/>
    <n v="2019"/>
    <x v="0"/>
    <x v="8"/>
    <x v="2"/>
    <n v="11"/>
    <x v="1"/>
  </r>
  <r>
    <s v="Myanmar"/>
    <x v="1"/>
    <n v="19.745000000000001"/>
    <n v="96.129720000000006"/>
    <x v="0"/>
    <x v="1"/>
    <x v="4"/>
    <n v="50.49"/>
    <x v="9"/>
    <n v="22.720500000000001"/>
    <n v="477.13049999999998"/>
    <x v="1"/>
    <n v="454.41"/>
    <n v="4.7619047620000003"/>
    <n v="22.720500000000001"/>
    <x v="38"/>
    <x v="2"/>
    <d v="2019-01-10T17:16:00"/>
    <n v="2019"/>
    <x v="0"/>
    <x v="6"/>
    <x v="4"/>
    <n v="17"/>
    <x v="0"/>
  </r>
  <r>
    <s v="Myanmar"/>
    <x v="2"/>
    <n v="21.974730000000001"/>
    <n v="96.083590000000001"/>
    <x v="1"/>
    <x v="1"/>
    <x v="1"/>
    <n v="46.02"/>
    <x v="3"/>
    <n v="13.805999999999999"/>
    <n v="289.92599999999999"/>
    <x v="1"/>
    <n v="276.12"/>
    <n v="4.7619047620000003"/>
    <n v="13.805999999999999"/>
    <x v="12"/>
    <x v="1"/>
    <d v="2019-02-07T15:55:00"/>
    <n v="2019"/>
    <x v="2"/>
    <x v="11"/>
    <x v="4"/>
    <n v="15"/>
    <x v="0"/>
  </r>
  <r>
    <s v="Myanmar"/>
    <x v="1"/>
    <n v="19.745000000000001"/>
    <n v="96.129720000000006"/>
    <x v="1"/>
    <x v="0"/>
    <x v="2"/>
    <n v="15.8"/>
    <x v="4"/>
    <n v="7.9"/>
    <n v="165.9"/>
    <x v="1"/>
    <n v="158"/>
    <n v="4.7619047620000003"/>
    <n v="7.9"/>
    <x v="52"/>
    <x v="1"/>
    <d v="2019-01-09T12:07:00"/>
    <n v="2019"/>
    <x v="0"/>
    <x v="9"/>
    <x v="5"/>
    <n v="12"/>
    <x v="0"/>
  </r>
  <r>
    <s v="Myanmar"/>
    <x v="0"/>
    <n v="16.80528"/>
    <n v="96.156109999999998"/>
    <x v="0"/>
    <x v="0"/>
    <x v="4"/>
    <n v="98.66"/>
    <x v="9"/>
    <n v="44.396999999999998"/>
    <n v="932.33699999999999"/>
    <x v="1"/>
    <n v="887.94"/>
    <n v="4.7619047620000003"/>
    <n v="44.396999999999998"/>
    <x v="3"/>
    <x v="0"/>
    <d v="2019-02-19T15:07:00"/>
    <n v="2019"/>
    <x v="2"/>
    <x v="24"/>
    <x v="6"/>
    <n v="15"/>
    <x v="0"/>
  </r>
  <r>
    <s v="Myanmar"/>
    <x v="1"/>
    <n v="19.745000000000001"/>
    <n v="96.129720000000006"/>
    <x v="0"/>
    <x v="1"/>
    <x v="5"/>
    <n v="91.98"/>
    <x v="8"/>
    <n v="4.5990000000000002"/>
    <n v="96.578999999999994"/>
    <x v="1"/>
    <n v="91.98"/>
    <n v="4.7619047620000003"/>
    <n v="4.5990000000000002"/>
    <x v="57"/>
    <x v="0"/>
    <d v="2019-03-18T15:29:00"/>
    <n v="2019"/>
    <x v="1"/>
    <x v="28"/>
    <x v="3"/>
    <n v="15"/>
    <x v="0"/>
  </r>
  <r>
    <s v="Myanmar"/>
    <x v="0"/>
    <n v="16.80528"/>
    <n v="96.156109999999998"/>
    <x v="0"/>
    <x v="1"/>
    <x v="1"/>
    <n v="20.89"/>
    <x v="5"/>
    <n v="2.089"/>
    <n v="43.869"/>
    <x v="1"/>
    <n v="41.78"/>
    <n v="4.7619047620000003"/>
    <n v="2.089"/>
    <x v="57"/>
    <x v="0"/>
    <d v="2019-02-05T18:45:00"/>
    <n v="2019"/>
    <x v="2"/>
    <x v="0"/>
    <x v="6"/>
    <n v="18"/>
    <x v="2"/>
  </r>
  <r>
    <s v="Myanmar"/>
    <x v="0"/>
    <n v="16.80528"/>
    <n v="96.156109999999998"/>
    <x v="1"/>
    <x v="0"/>
    <x v="5"/>
    <n v="15.5"/>
    <x v="8"/>
    <n v="0.77500000000000002"/>
    <n v="16.274999999999999"/>
    <x v="2"/>
    <n v="15.5"/>
    <n v="4.7619047620000003"/>
    <n v="0.77500000000000002"/>
    <x v="2"/>
    <x v="1"/>
    <d v="2019-03-19T15:23:00"/>
    <n v="2019"/>
    <x v="1"/>
    <x v="24"/>
    <x v="6"/>
    <n v="15"/>
    <x v="0"/>
  </r>
  <r>
    <s v="Myanmar"/>
    <x v="1"/>
    <n v="19.745000000000001"/>
    <n v="96.129720000000006"/>
    <x v="0"/>
    <x v="1"/>
    <x v="1"/>
    <n v="96.82"/>
    <x v="6"/>
    <n v="14.523"/>
    <n v="304.983"/>
    <x v="1"/>
    <n v="290.45999999999998"/>
    <n v="4.7619047620000003"/>
    <n v="14.523"/>
    <x v="24"/>
    <x v="1"/>
    <d v="2019-03-30T20:37:00"/>
    <n v="2019"/>
    <x v="1"/>
    <x v="29"/>
    <x v="0"/>
    <n v="20"/>
    <x v="2"/>
  </r>
  <r>
    <s v="Myanmar"/>
    <x v="2"/>
    <n v="21.974730000000001"/>
    <n v="96.083590000000001"/>
    <x v="1"/>
    <x v="1"/>
    <x v="4"/>
    <n v="33.33"/>
    <x v="5"/>
    <n v="3.3330000000000002"/>
    <n v="69.992999999999995"/>
    <x v="2"/>
    <n v="66.66"/>
    <n v="4.7619047620000003"/>
    <n v="3.3330000000000002"/>
    <x v="41"/>
    <x v="1"/>
    <d v="2019-01-26T14:41:00"/>
    <n v="2019"/>
    <x v="0"/>
    <x v="27"/>
    <x v="0"/>
    <n v="14"/>
    <x v="0"/>
  </r>
  <r>
    <s v="Myanmar"/>
    <x v="2"/>
    <n v="21.974730000000001"/>
    <n v="96.083590000000001"/>
    <x v="1"/>
    <x v="0"/>
    <x v="1"/>
    <n v="38.270000000000003"/>
    <x v="5"/>
    <n v="3.827"/>
    <n v="80.367000000000004"/>
    <x v="2"/>
    <n v="76.540000000000006"/>
    <n v="4.7619047620000003"/>
    <n v="3.827"/>
    <x v="6"/>
    <x v="2"/>
    <d v="2019-03-02T18:18:00"/>
    <n v="2019"/>
    <x v="1"/>
    <x v="18"/>
    <x v="0"/>
    <n v="18"/>
    <x v="2"/>
  </r>
  <r>
    <s v="Myanmar"/>
    <x v="0"/>
    <n v="16.80528"/>
    <n v="96.156109999999998"/>
    <x v="1"/>
    <x v="0"/>
    <x v="2"/>
    <n v="33.299999999999997"/>
    <x v="9"/>
    <n v="14.984999999999999"/>
    <n v="314.685"/>
    <x v="0"/>
    <n v="299.7"/>
    <n v="4.7619047620000003"/>
    <n v="14.984999999999999"/>
    <x v="8"/>
    <x v="1"/>
    <d v="2019-03-04T15:27:00"/>
    <n v="2019"/>
    <x v="1"/>
    <x v="22"/>
    <x v="3"/>
    <n v="15"/>
    <x v="0"/>
  </r>
  <r>
    <s v="Myanmar"/>
    <x v="0"/>
    <n v="16.80528"/>
    <n v="96.156109999999998"/>
    <x v="0"/>
    <x v="1"/>
    <x v="2"/>
    <n v="81.010000000000005"/>
    <x v="6"/>
    <n v="12.1515"/>
    <n v="255.1815"/>
    <x v="2"/>
    <n v="243.03"/>
    <n v="4.7619047620000003"/>
    <n v="12.1515"/>
    <x v="39"/>
    <x v="0"/>
    <d v="2019-01-13T12:55:00"/>
    <n v="2019"/>
    <x v="0"/>
    <x v="26"/>
    <x v="2"/>
    <n v="12"/>
    <x v="0"/>
  </r>
  <r>
    <s v="Myanmar"/>
    <x v="0"/>
    <n v="16.80528"/>
    <n v="96.156109999999998"/>
    <x v="1"/>
    <x v="0"/>
    <x v="0"/>
    <n v="15.8"/>
    <x v="6"/>
    <n v="2.37"/>
    <n v="49.77"/>
    <x v="1"/>
    <n v="47.4"/>
    <n v="4.7619047620000003"/>
    <n v="2.37"/>
    <x v="33"/>
    <x v="0"/>
    <d v="2019-03-25T18:02:00"/>
    <n v="2019"/>
    <x v="1"/>
    <x v="4"/>
    <x v="3"/>
    <n v="18"/>
    <x v="2"/>
  </r>
  <r>
    <s v="Myanmar"/>
    <x v="2"/>
    <n v="21.974730000000001"/>
    <n v="96.083590000000001"/>
    <x v="0"/>
    <x v="0"/>
    <x v="1"/>
    <n v="34.49"/>
    <x v="1"/>
    <n v="8.6225000000000005"/>
    <n v="181.07249999999999"/>
    <x v="2"/>
    <n v="172.45"/>
    <n v="4.7619047620000003"/>
    <n v="8.6225000000000005"/>
    <x v="54"/>
    <x v="0"/>
    <d v="2019-03-11T19:44:00"/>
    <n v="2019"/>
    <x v="1"/>
    <x v="14"/>
    <x v="3"/>
    <n v="19"/>
    <x v="2"/>
  </r>
  <r>
    <s v="Myanmar"/>
    <x v="2"/>
    <n v="21.974730000000001"/>
    <n v="96.083590000000001"/>
    <x v="0"/>
    <x v="0"/>
    <x v="4"/>
    <n v="84.63"/>
    <x v="4"/>
    <n v="42.314999999999998"/>
    <n v="888.61500000000001"/>
    <x v="2"/>
    <n v="846.3"/>
    <n v="4.7619047620000003"/>
    <n v="42.314999999999998"/>
    <x v="54"/>
    <x v="0"/>
    <d v="2019-01-01T11:36:00"/>
    <n v="2019"/>
    <x v="0"/>
    <x v="15"/>
    <x v="6"/>
    <n v="11"/>
    <x v="1"/>
  </r>
  <r>
    <s v="Myanmar"/>
    <x v="2"/>
    <n v="21.974730000000001"/>
    <n v="96.083590000000001"/>
    <x v="0"/>
    <x v="1"/>
    <x v="2"/>
    <n v="36.909999999999997"/>
    <x v="0"/>
    <n v="12.9185"/>
    <n v="271.2885"/>
    <x v="0"/>
    <n v="258.37"/>
    <n v="4.7619047620000003"/>
    <n v="12.9185"/>
    <x v="24"/>
    <x v="1"/>
    <d v="2019-02-10T13:51:00"/>
    <n v="2019"/>
    <x v="2"/>
    <x v="6"/>
    <x v="2"/>
    <n v="13"/>
    <x v="0"/>
  </r>
  <r>
    <s v="Myanmar"/>
    <x v="2"/>
    <n v="21.974730000000001"/>
    <n v="96.083590000000001"/>
    <x v="1"/>
    <x v="1"/>
    <x v="1"/>
    <n v="87.08"/>
    <x v="0"/>
    <n v="30.478000000000002"/>
    <n v="640.03800000000001"/>
    <x v="1"/>
    <n v="609.55999999999995"/>
    <n v="4.7619047620000003"/>
    <n v="30.478000000000002"/>
    <x v="46"/>
    <x v="2"/>
    <d v="2019-01-26T15:17:00"/>
    <n v="2019"/>
    <x v="0"/>
    <x v="27"/>
    <x v="0"/>
    <n v="15"/>
    <x v="0"/>
  </r>
  <r>
    <s v="Myanmar"/>
    <x v="0"/>
    <n v="16.80528"/>
    <n v="96.156109999999998"/>
    <x v="1"/>
    <x v="1"/>
    <x v="2"/>
    <n v="80.08"/>
    <x v="6"/>
    <n v="12.012"/>
    <n v="252.25200000000001"/>
    <x v="1"/>
    <n v="240.24"/>
    <n v="4.7619047620000003"/>
    <n v="12.012"/>
    <x v="38"/>
    <x v="2"/>
    <d v="2019-02-11T15:29:00"/>
    <n v="2019"/>
    <x v="2"/>
    <x v="14"/>
    <x v="3"/>
    <n v="15"/>
    <x v="0"/>
  </r>
  <r>
    <s v="Myanmar"/>
    <x v="1"/>
    <n v="19.745000000000001"/>
    <n v="96.129720000000006"/>
    <x v="1"/>
    <x v="1"/>
    <x v="5"/>
    <n v="86.13"/>
    <x v="5"/>
    <n v="8.6129999999999995"/>
    <n v="180.87299999999999"/>
    <x v="1"/>
    <n v="172.26"/>
    <n v="4.7619047620000003"/>
    <n v="8.6129999999999995"/>
    <x v="13"/>
    <x v="0"/>
    <d v="2019-02-07T17:59:00"/>
    <n v="2019"/>
    <x v="2"/>
    <x v="11"/>
    <x v="4"/>
    <n v="17"/>
    <x v="0"/>
  </r>
  <r>
    <s v="Myanmar"/>
    <x v="2"/>
    <n v="21.974730000000001"/>
    <n v="96.083590000000001"/>
    <x v="0"/>
    <x v="1"/>
    <x v="5"/>
    <n v="49.92"/>
    <x v="5"/>
    <n v="4.992"/>
    <n v="104.83199999999999"/>
    <x v="2"/>
    <n v="99.84"/>
    <n v="4.7619047620000003"/>
    <n v="4.992"/>
    <x v="27"/>
    <x v="1"/>
    <d v="2019-03-06T11:55:00"/>
    <n v="2019"/>
    <x v="1"/>
    <x v="8"/>
    <x v="5"/>
    <n v="11"/>
    <x v="1"/>
  </r>
  <r>
    <s v="Myanmar"/>
    <x v="0"/>
    <n v="16.80528"/>
    <n v="96.156109999999998"/>
    <x v="1"/>
    <x v="0"/>
    <x v="4"/>
    <n v="74.66"/>
    <x v="7"/>
    <n v="14.932"/>
    <n v="313.572"/>
    <x v="1"/>
    <n v="298.64"/>
    <n v="4.7619047620000003"/>
    <n v="14.932"/>
    <x v="23"/>
    <x v="0"/>
    <d v="2019-03-04T10:39:00"/>
    <n v="2019"/>
    <x v="1"/>
    <x v="22"/>
    <x v="3"/>
    <n v="10"/>
    <x v="1"/>
  </r>
  <r>
    <s v="Myanmar"/>
    <x v="2"/>
    <n v="21.974730000000001"/>
    <n v="96.083590000000001"/>
    <x v="0"/>
    <x v="1"/>
    <x v="4"/>
    <n v="26.6"/>
    <x v="3"/>
    <n v="7.98"/>
    <n v="167.58"/>
    <x v="0"/>
    <n v="159.6"/>
    <n v="4.7619047620000003"/>
    <n v="7.98"/>
    <x v="49"/>
    <x v="2"/>
    <d v="2019-02-26T15:10:00"/>
    <n v="2019"/>
    <x v="2"/>
    <x v="27"/>
    <x v="6"/>
    <n v="15"/>
    <x v="0"/>
  </r>
  <r>
    <s v="Myanmar"/>
    <x v="2"/>
    <n v="21.974730000000001"/>
    <n v="96.083590000000001"/>
    <x v="1"/>
    <x v="0"/>
    <x v="1"/>
    <n v="25.45"/>
    <x v="8"/>
    <n v="1.2725"/>
    <n v="26.7225"/>
    <x v="2"/>
    <n v="25.45"/>
    <n v="4.7619047620000003"/>
    <n v="1.2725"/>
    <x v="20"/>
    <x v="2"/>
    <d v="2019-03-10T18:10:00"/>
    <n v="2019"/>
    <x v="1"/>
    <x v="6"/>
    <x v="2"/>
    <n v="18"/>
    <x v="2"/>
  </r>
  <r>
    <s v="Myanmar"/>
    <x v="2"/>
    <n v="21.974730000000001"/>
    <n v="96.083590000000001"/>
    <x v="1"/>
    <x v="0"/>
    <x v="4"/>
    <n v="67.77"/>
    <x v="8"/>
    <n v="3.3885000000000001"/>
    <n v="71.158500000000004"/>
    <x v="2"/>
    <n v="67.77"/>
    <n v="4.7619047620000003"/>
    <n v="3.3885000000000001"/>
    <x v="35"/>
    <x v="1"/>
    <d v="2019-02-04T20:43:00"/>
    <n v="2019"/>
    <x v="2"/>
    <x v="22"/>
    <x v="3"/>
    <n v="20"/>
    <x v="2"/>
  </r>
  <r>
    <s v="Myanmar"/>
    <x v="1"/>
    <n v="19.745000000000001"/>
    <n v="96.129720000000006"/>
    <x v="0"/>
    <x v="1"/>
    <x v="4"/>
    <n v="59.59"/>
    <x v="7"/>
    <n v="11.917999999999999"/>
    <n v="250.27799999999999"/>
    <x v="1"/>
    <n v="238.36"/>
    <n v="4.7619047620000003"/>
    <n v="11.917999999999999"/>
    <x v="57"/>
    <x v="0"/>
    <d v="2019-01-19T12:46:00"/>
    <n v="2019"/>
    <x v="0"/>
    <x v="24"/>
    <x v="0"/>
    <n v="12"/>
    <x v="0"/>
  </r>
  <r>
    <s v="Myanmar"/>
    <x v="0"/>
    <n v="16.80528"/>
    <n v="96.156109999999998"/>
    <x v="1"/>
    <x v="1"/>
    <x v="0"/>
    <n v="58.15"/>
    <x v="7"/>
    <n v="11.63"/>
    <n v="244.23"/>
    <x v="1"/>
    <n v="232.6"/>
    <n v="4.7619047620000003"/>
    <n v="11.63"/>
    <x v="3"/>
    <x v="0"/>
    <d v="2019-01-23T17:44:00"/>
    <n v="2019"/>
    <x v="0"/>
    <x v="21"/>
    <x v="5"/>
    <n v="17"/>
    <x v="0"/>
  </r>
  <r>
    <s v="Myanmar"/>
    <x v="0"/>
    <n v="16.80528"/>
    <n v="96.156109999999998"/>
    <x v="0"/>
    <x v="0"/>
    <x v="3"/>
    <n v="97.48"/>
    <x v="9"/>
    <n v="43.866"/>
    <n v="921.18600000000004"/>
    <x v="0"/>
    <n v="877.32"/>
    <n v="4.7619047620000003"/>
    <n v="43.866"/>
    <x v="2"/>
    <x v="1"/>
    <d v="2019-03-14T14:19:00"/>
    <n v="2019"/>
    <x v="1"/>
    <x v="25"/>
    <x v="4"/>
    <n v="14"/>
    <x v="0"/>
  </r>
  <r>
    <s v="Myanmar"/>
    <x v="1"/>
    <n v="19.745000000000001"/>
    <n v="96.129720000000006"/>
    <x v="1"/>
    <x v="1"/>
    <x v="0"/>
    <n v="99.96"/>
    <x v="0"/>
    <n v="34.985999999999997"/>
    <n v="734.70600000000002"/>
    <x v="1"/>
    <n v="699.72"/>
    <n v="4.7619047620000003"/>
    <n v="34.985999999999997"/>
    <x v="36"/>
    <x v="1"/>
    <d v="2019-01-23T10:33:00"/>
    <n v="2019"/>
    <x v="0"/>
    <x v="21"/>
    <x v="5"/>
    <n v="10"/>
    <x v="1"/>
  </r>
  <r>
    <s v="Myanmar"/>
    <x v="1"/>
    <n v="19.745000000000001"/>
    <n v="96.129720000000006"/>
    <x v="1"/>
    <x v="1"/>
    <x v="1"/>
    <n v="96.37"/>
    <x v="0"/>
    <n v="33.729500000000002"/>
    <n v="708.31949999999995"/>
    <x v="1"/>
    <n v="674.59"/>
    <n v="4.7619047620000003"/>
    <n v="33.729500000000002"/>
    <x v="22"/>
    <x v="1"/>
    <d v="2019-01-09T11:40:00"/>
    <n v="2019"/>
    <x v="0"/>
    <x v="9"/>
    <x v="5"/>
    <n v="11"/>
    <x v="1"/>
  </r>
  <r>
    <s v="Myanmar"/>
    <x v="2"/>
    <n v="21.974730000000001"/>
    <n v="96.083590000000001"/>
    <x v="1"/>
    <x v="0"/>
    <x v="5"/>
    <n v="63.71"/>
    <x v="1"/>
    <n v="15.9275"/>
    <n v="334.47750000000002"/>
    <x v="0"/>
    <n v="318.55"/>
    <n v="4.7619047620000003"/>
    <n v="15.9275"/>
    <x v="23"/>
    <x v="0"/>
    <d v="2019-02-07T19:30:00"/>
    <n v="2019"/>
    <x v="2"/>
    <x v="11"/>
    <x v="4"/>
    <n v="19"/>
    <x v="2"/>
  </r>
  <r>
    <s v="Myanmar"/>
    <x v="2"/>
    <n v="21.974730000000001"/>
    <n v="96.083590000000001"/>
    <x v="1"/>
    <x v="0"/>
    <x v="0"/>
    <n v="14.76"/>
    <x v="5"/>
    <n v="1.476"/>
    <n v="30.995999999999999"/>
    <x v="0"/>
    <n v="29.52"/>
    <n v="4.7619047620000003"/>
    <n v="1.476"/>
    <x v="42"/>
    <x v="2"/>
    <d v="2019-02-18T14:42:00"/>
    <n v="2019"/>
    <x v="2"/>
    <x v="28"/>
    <x v="3"/>
    <n v="14"/>
    <x v="0"/>
  </r>
  <r>
    <s v="Myanmar"/>
    <x v="2"/>
    <n v="21.974730000000001"/>
    <n v="96.083590000000001"/>
    <x v="0"/>
    <x v="1"/>
    <x v="0"/>
    <n v="62"/>
    <x v="2"/>
    <n v="24.8"/>
    <n v="520.79999999999995"/>
    <x v="2"/>
    <n v="496"/>
    <n v="4.7619047620000003"/>
    <n v="24.8"/>
    <x v="56"/>
    <x v="1"/>
    <d v="2019-01-03T19:08:00"/>
    <n v="2019"/>
    <x v="0"/>
    <x v="2"/>
    <x v="4"/>
    <n v="19"/>
    <x v="2"/>
  </r>
  <r>
    <s v="Myanmar"/>
    <x v="1"/>
    <n v="19.745000000000001"/>
    <n v="96.129720000000006"/>
    <x v="0"/>
    <x v="1"/>
    <x v="1"/>
    <n v="82.34"/>
    <x v="4"/>
    <n v="41.17"/>
    <n v="864.57"/>
    <x v="0"/>
    <n v="823.4"/>
    <n v="4.7619047620000003"/>
    <n v="41.17"/>
    <x v="42"/>
    <x v="2"/>
    <d v="2019-03-29T19:12:00"/>
    <n v="2019"/>
    <x v="1"/>
    <x v="12"/>
    <x v="1"/>
    <n v="19"/>
    <x v="2"/>
  </r>
  <r>
    <s v="Myanmar"/>
    <x v="2"/>
    <n v="21.974730000000001"/>
    <n v="96.083590000000001"/>
    <x v="0"/>
    <x v="1"/>
    <x v="0"/>
    <n v="75.37"/>
    <x v="2"/>
    <n v="30.148"/>
    <n v="633.10799999999995"/>
    <x v="2"/>
    <n v="602.96"/>
    <n v="4.7619047620000003"/>
    <n v="30.148"/>
    <x v="3"/>
    <x v="0"/>
    <d v="2019-01-28T15:46:00"/>
    <n v="2019"/>
    <x v="0"/>
    <x v="20"/>
    <x v="3"/>
    <n v="15"/>
    <x v="0"/>
  </r>
  <r>
    <s v="Myanmar"/>
    <x v="0"/>
    <n v="16.80528"/>
    <n v="96.156109999999998"/>
    <x v="1"/>
    <x v="0"/>
    <x v="4"/>
    <n v="56.56"/>
    <x v="1"/>
    <n v="14.14"/>
    <n v="296.94"/>
    <x v="2"/>
    <n v="282.8"/>
    <n v="4.7619047620000003"/>
    <n v="14.14"/>
    <x v="10"/>
    <x v="2"/>
    <d v="2019-03-22T19:06:00"/>
    <n v="2019"/>
    <x v="1"/>
    <x v="19"/>
    <x v="1"/>
    <n v="19"/>
    <x v="2"/>
  </r>
  <r>
    <s v="Myanmar"/>
    <x v="2"/>
    <n v="21.974730000000001"/>
    <n v="96.083590000000001"/>
    <x v="1"/>
    <x v="0"/>
    <x v="3"/>
    <n v="76.599999999999994"/>
    <x v="4"/>
    <n v="38.299999999999997"/>
    <n v="804.3"/>
    <x v="0"/>
    <n v="766"/>
    <n v="4.7619047620000003"/>
    <n v="38.299999999999997"/>
    <x v="22"/>
    <x v="1"/>
    <d v="2019-01-24T18:10:00"/>
    <n v="2019"/>
    <x v="0"/>
    <x v="5"/>
    <x v="4"/>
    <n v="18"/>
    <x v="2"/>
  </r>
  <r>
    <s v="Myanmar"/>
    <x v="0"/>
    <n v="16.80528"/>
    <n v="96.156109999999998"/>
    <x v="1"/>
    <x v="1"/>
    <x v="1"/>
    <n v="58.03"/>
    <x v="5"/>
    <n v="5.8029999999999999"/>
    <n v="121.863"/>
    <x v="0"/>
    <n v="116.06"/>
    <n v="4.7619047620000003"/>
    <n v="5.8029999999999999"/>
    <x v="55"/>
    <x v="0"/>
    <d v="2019-03-10T20:46:00"/>
    <n v="2019"/>
    <x v="1"/>
    <x v="6"/>
    <x v="2"/>
    <n v="20"/>
    <x v="2"/>
  </r>
  <r>
    <s v="Myanmar"/>
    <x v="2"/>
    <n v="21.974730000000001"/>
    <n v="96.083590000000001"/>
    <x v="1"/>
    <x v="1"/>
    <x v="5"/>
    <n v="17.489999999999998"/>
    <x v="4"/>
    <n v="8.7449999999999992"/>
    <n v="183.64500000000001"/>
    <x v="0"/>
    <n v="174.9"/>
    <n v="4.7619047620000003"/>
    <n v="8.7449999999999992"/>
    <x v="37"/>
    <x v="1"/>
    <d v="2019-02-22T18:35:00"/>
    <n v="2019"/>
    <x v="2"/>
    <x v="19"/>
    <x v="1"/>
    <n v="18"/>
    <x v="2"/>
  </r>
  <r>
    <s v="Myanmar"/>
    <x v="1"/>
    <n v="19.745000000000001"/>
    <n v="96.129720000000006"/>
    <x v="0"/>
    <x v="0"/>
    <x v="1"/>
    <n v="60.95"/>
    <x v="8"/>
    <n v="3.0474999999999999"/>
    <n v="63.997500000000002"/>
    <x v="0"/>
    <n v="60.95"/>
    <n v="4.7619047620000003"/>
    <n v="3.0474999999999999"/>
    <x v="9"/>
    <x v="2"/>
    <d v="2019-02-18T11:40:00"/>
    <n v="2019"/>
    <x v="2"/>
    <x v="28"/>
    <x v="3"/>
    <n v="11"/>
    <x v="1"/>
  </r>
  <r>
    <s v="Myanmar"/>
    <x v="1"/>
    <n v="19.745000000000001"/>
    <n v="96.129720000000006"/>
    <x v="1"/>
    <x v="1"/>
    <x v="0"/>
    <n v="40.35"/>
    <x v="8"/>
    <n v="2.0175000000000001"/>
    <n v="42.3675"/>
    <x v="0"/>
    <n v="40.35"/>
    <n v="4.7619047620000003"/>
    <n v="2.0175000000000001"/>
    <x v="56"/>
    <x v="1"/>
    <d v="2019-01-29T13:46:00"/>
    <n v="2019"/>
    <x v="0"/>
    <x v="12"/>
    <x v="6"/>
    <n v="13"/>
    <x v="0"/>
  </r>
  <r>
    <s v="Myanmar"/>
    <x v="2"/>
    <n v="21.974730000000001"/>
    <n v="96.083590000000001"/>
    <x v="1"/>
    <x v="0"/>
    <x v="2"/>
    <n v="97.38"/>
    <x v="4"/>
    <n v="48.69"/>
    <n v="1022.49"/>
    <x v="0"/>
    <n v="973.8"/>
    <n v="4.7619047620000003"/>
    <n v="48.69"/>
    <x v="18"/>
    <x v="2"/>
    <d v="2019-03-02T17:16:00"/>
    <n v="2019"/>
    <x v="1"/>
    <x v="18"/>
    <x v="0"/>
    <n v="17"/>
    <x v="0"/>
  </r>
  <r>
    <s v="Myanmar"/>
    <x v="0"/>
    <n v="16.80528"/>
    <n v="96.156109999999998"/>
    <x v="0"/>
    <x v="1"/>
    <x v="4"/>
    <n v="31.84"/>
    <x v="8"/>
    <n v="1.5920000000000001"/>
    <n v="33.432000000000002"/>
    <x v="1"/>
    <n v="31.84"/>
    <n v="4.7619047620000003"/>
    <n v="1.5920000000000001"/>
    <x v="25"/>
    <x v="1"/>
    <d v="2019-02-09T13:22:00"/>
    <n v="2019"/>
    <x v="2"/>
    <x v="9"/>
    <x v="0"/>
    <n v="13"/>
    <x v="0"/>
  </r>
  <r>
    <s v="Myanmar"/>
    <x v="0"/>
    <n v="16.80528"/>
    <n v="96.156109999999998"/>
    <x v="1"/>
    <x v="1"/>
    <x v="2"/>
    <n v="65.819999999999993"/>
    <x v="8"/>
    <n v="3.2909999999999999"/>
    <n v="69.111000000000004"/>
    <x v="1"/>
    <n v="65.819999999999993"/>
    <n v="4.7619047620000003"/>
    <n v="3.2909999999999999"/>
    <x v="5"/>
    <x v="2"/>
    <d v="2019-02-22T15:33:00"/>
    <n v="2019"/>
    <x v="2"/>
    <x v="19"/>
    <x v="1"/>
    <n v="15"/>
    <x v="0"/>
  </r>
  <r>
    <s v="Myanmar"/>
    <x v="0"/>
    <n v="16.80528"/>
    <n v="96.156109999999998"/>
    <x v="0"/>
    <x v="0"/>
    <x v="5"/>
    <n v="88.34"/>
    <x v="0"/>
    <n v="30.919"/>
    <n v="649.29899999999998"/>
    <x v="1"/>
    <n v="618.38"/>
    <n v="4.7619047620000003"/>
    <n v="30.919"/>
    <x v="37"/>
    <x v="1"/>
    <d v="2019-02-18T13:28:00"/>
    <n v="2019"/>
    <x v="2"/>
    <x v="28"/>
    <x v="3"/>
    <n v="1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56230-2005-435D-AF71-7CAD22A02E9F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94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Sum of Quantity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72F1A-D08C-442F-9785-30DB1A857EAC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X1:Y94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Average of Customer stratification rating" fld="15" subtotal="average" baseField="19" baseItem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2F309-A4AC-43E1-96A1-E6628A307938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97:BM102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dataField="1"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Sum of Gross incom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9098C-32BF-47A6-9EA0-4125C12AEB89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N1:O94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dataField="1" numFmtId="44" showAll="0"/>
    <pivotField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Sum of Gross income" fld="1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F74BA-7580-4490-9866-F2634B69B71A}" name="PivotTable1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2:N56" firstHeaderRow="1" firstDataRow="2" firstDataCol="1"/>
  <pivotFields count="24"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17ECEB-45E1-4CA5-8239-B57299B7998B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1:N9" firstHeaderRow="1" firstDataRow="2" firstDataCol="1"/>
  <pivotFields count="24"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Quantity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CC1CD-3605-43AF-8D2F-201EDD04765D}" name="PivotTable2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N52:AO55" firstHeaderRow="1" firstDataRow="1" firstDataCol="1"/>
  <pivotFields count="24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Average of Customer stratification rating" fld="1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E4CC9D-715A-4EE4-8840-4EB005999FBC}" name="PivotTable1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I1:AL10" firstHeaderRow="1" firstDataRow="2" firstDataCol="1"/>
  <pivotFields count="24"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axis="axisRow" showAll="0">
      <items count="8">
        <item x="2"/>
        <item x="3"/>
        <item x="6"/>
        <item x="5"/>
        <item x="4"/>
        <item x="1"/>
        <item x="0"/>
        <item t="default"/>
      </items>
    </pivotField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2A62E-3866-41DF-A05F-094EF6D2C236}" name="PivotTable1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I35:AL129" firstHeaderRow="1" firstDataRow="2" firstDataCol="1"/>
  <pivotFields count="24"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Customer stratification rating" fld="15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84D08-F669-48AD-8CA3-CEEE07D75963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8:B21" firstHeaderRow="1" firstDataRow="1" firstDataCol="1"/>
  <pivotFields count="24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Quantity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9C73F-EE28-4996-BED9-6386871A76E7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W1:Z95" firstHeaderRow="1" firstDataRow="2" firstDataCol="1"/>
  <pivotFields count="24"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FBEB2D-CCDD-4B57-9440-CBB47FEF3225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34:N39" firstHeaderRow="1" firstDataRow="2" firstDataCol="1"/>
  <pivotFields count="24"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32E402-26F8-47CA-B3BB-29C99BBC7E35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4" firstHeaderRow="1" firstDataRow="1" firstDataCol="1"/>
  <pivotFields count="24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Country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72D44-72D2-4205-AEA8-A7251C680FBE}" name="PivotTable1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I18:AL23" firstHeaderRow="1" firstDataRow="2" firstDataCol="1"/>
  <pivotFields count="24"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92965-C513-4FA2-811E-C09C8443950E}" name="PivotTable1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18:N23" firstHeaderRow="1" firstDataRow="2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02C0FE-BBC5-4CF4-A3F2-AC1B2ECC49FF}" name="PivotTable1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4:B37" firstHeaderRow="1" firstDataRow="1" firstDataCol="1"/>
  <pivotFields count="24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dataField="1"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otal" fld="1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EA8E0-AA20-4FB0-A51F-49889766D5E4}" name="PivotTable1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I18:AL23" firstHeaderRow="1" firstDataRow="2" firstDataCol="1"/>
  <pivotFields count="24"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3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783A5-251D-4D03-8612-84BF30996B8D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8:B21" firstHeaderRow="1" firstDataRow="1" firstDataCol="1"/>
  <pivotFields count="2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Quantity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73A03-C5A0-41F9-915D-9ED84FADC990}" name="PivotTable1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18:N23" firstHeaderRow="1" firstDataRow="2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3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C9360-E29E-474A-A0E4-981271ECFC45}" name="PivotTable1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I1:AL10" firstHeaderRow="1" firstDataRow="2" firstDataCol="1"/>
  <pivotFields count="24"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axis="axisRow" showAll="0">
      <items count="8">
        <item x="2"/>
        <item x="3"/>
        <item x="6"/>
        <item x="5"/>
        <item x="4"/>
        <item x="1"/>
        <item x="0"/>
        <item t="default"/>
      </items>
    </pivotField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3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65C7C-7EC3-48F2-95F9-3006C0F4B4BF}" name="PivotTable1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I34:AL38" firstHeaderRow="1" firstDataRow="2" firstDataCol="1"/>
  <pivotFields count="24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BF6FB-4C0D-4ABA-B15C-6CCDBAB236D3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1:N9" firstHeaderRow="1" firstDataRow="2" firstDataCol="1"/>
  <pivotFields count="24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Quantity" fld="8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99CF6-B488-4341-87BC-A8D13DC3635C}" name="PivotTable1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4:B37" firstHeaderRow="1" firstDataRow="1" firstDataCol="1"/>
  <pivotFields count="2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dataField="1"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Total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4E48A-421D-4AC3-8844-F4DA2E503D59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4" firstHeaderRow="1" firstDataRow="1" firstDataCol="1"/>
  <pivotFields count="24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ountry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8B615-805B-46D2-8F13-A92D85656595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34:N39" firstHeaderRow="1" firstDataRow="2" firstDataCol="1"/>
  <pivotFields count="24"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90875-11F3-4E7B-A8D4-CC29B3B03493}" name="PivotTable2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N67:AO70" firstHeaderRow="1" firstDataRow="1" firstDataCol="1"/>
  <pivotFields count="24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verage of Customer stratification rating" fld="15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DE69B-3BA4-49D9-8693-AFF01A5F3340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W1:Z95" firstHeaderRow="1" firstDataRow="2" firstDataCol="1"/>
  <pivotFields count="24">
    <pivotField dataField="1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ountry" fld="0" subtotal="count" baseField="0" baseItem="0"/>
  </dataField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C247D-16E6-4545-801A-65C2FD1A674D}" name="PivotTable2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I51:AL145" firstHeaderRow="1" firstDataRow="2" firstDataCol="1"/>
  <pivotFields count="24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Customer stratification rating" fld="15" subtotal="average" baseField="18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CFF560-4084-4672-A07A-C82086A0A641}" name="PivotTable1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3:O37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EF83C-47AD-4E50-8A1C-FC082BCC3287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W1:AA95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5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1DF8B-10CB-480C-9F42-90C964113382}" name="PivotTable1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I18:AM23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5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F11FF-F5C9-4EAF-89C8-7F6EE30CC99B}" name="PivotTable1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I34:AM38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76722-64A7-4D96-A9ED-A97C2F3B274C}" name="PivotTable1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4:B38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dataField="1"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1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93931-559F-4912-8069-49F702A75216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1:O9" firstHeaderRow="1" firstDataRow="2" firstDataCol="1"/>
  <pivotFields count="24"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Quantity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B2166-5F8C-439A-BE52-89A4CE508C38}" name="PivotTable2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N66:AO70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Customer stratification rating" fld="1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C28CF-EB62-48ED-94A3-435765DCD89E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B22" firstHeaderRow="1" firstDataRow="1" firstDataCol="1"/>
  <pivotFields count="24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83A02-DED5-4197-AE71-AB3E85F6E1EA}" name="PivotTable1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I1:AM10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axis="axisRow" showAll="0">
      <items count="8">
        <item x="2"/>
        <item x="3"/>
        <item x="6"/>
        <item x="5"/>
        <item x="4"/>
        <item x="1"/>
        <item x="0"/>
        <item t="default"/>
      </items>
    </pivotField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5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37A50-819F-4E8B-9F57-4D3D18ADCF41}" name="PivotTable2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I50:AM144" firstHeaderRow="1" firstDataRow="2" firstDataCol="1"/>
  <pivotFields count="24"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dataField="1" showAll="0"/>
    <pivotField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9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Average of Customer stratification rating" fld="15" subtotal="average" baseField="18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71B10-B97D-4A54-975A-E9DA65816938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B5" firstHeaderRow="1" firstDataRow="1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F8C10-116C-4969-9A9E-4B3F65E9EFCD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17:O22" firstHeaderRow="1" firstDataRow="2" firstDataCol="1"/>
  <pivotFields count="24">
    <pivotField dataField="1"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numFmtId="44"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B972D-9A2C-42B2-8041-54912A3A3B5C}" name="PivotTable1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J2" firstHeaderRow="1" firstDataRow="2" firstDataCol="0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60846-03C8-4E12-9256-ED8BAF9330C3}" name="PivotTable1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M179:BQ184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</pivotFields>
  <rowFields count="1">
    <field x="23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Quantity" fld="8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B9176-60FD-4600-A369-ACB97BCC76F5}" name="PivotTable1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M162:BQ171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axis="axisRow" showAll="0">
      <items count="8">
        <item x="2"/>
        <item x="3"/>
        <item x="6"/>
        <item x="5"/>
        <item x="4"/>
        <item x="1"/>
        <item x="0"/>
        <item t="default"/>
      </items>
    </pivotField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Quantity" fld="8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C6E4B-85D7-4294-B44E-F92B986162FE}" name="PivotTable10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M139:BQ144" firstHeaderRow="1" firstDataRow="2" firstDataCol="1"/>
  <pivotFields count="24">
    <pivotField dataField="1"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7FF63-1B83-44E0-B8BF-696FBB26C417}" name="PivotTable9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M114:BQ119" firstHeaderRow="1" firstDataRow="2" firstDataCol="1"/>
  <pivotFields count="24">
    <pivotField dataFiel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C7A9E-33DF-443C-A0BA-9C074306DB37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M106:BQ111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dataField="1"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axis="axisRow" showAll="0">
      <items count="4">
        <item sd="0" x="0"/>
        <item sd="0" x="2"/>
        <item sd="0" x="1"/>
        <item t="default" sd="0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Gross income" fld="14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C5B1F-4F98-434A-A8B8-77D81E671C90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BM88:BQ93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axis="axisRow" showAll="0">
      <items count="4">
        <item sd="0" x="0"/>
        <item sd="0" x="2"/>
        <item sd="0" x="1"/>
        <item t="default" sd="0"/>
      </items>
    </pivotField>
    <pivotField axis="axisRow" showAll="0">
      <items count="32">
        <item x="15"/>
        <item x="18"/>
        <item x="2"/>
        <item x="22"/>
        <item x="0"/>
        <item x="8"/>
        <item x="11"/>
        <item x="1"/>
        <item x="9"/>
        <item x="6"/>
        <item x="14"/>
        <item x="10"/>
        <item x="26"/>
        <item x="25"/>
        <item x="13"/>
        <item x="23"/>
        <item x="17"/>
        <item x="28"/>
        <item x="24"/>
        <item x="7"/>
        <item x="16"/>
        <item x="19"/>
        <item x="21"/>
        <item x="5"/>
        <item x="4"/>
        <item x="27"/>
        <item x="3"/>
        <item x="20"/>
        <item x="12"/>
        <item x="29"/>
        <item x="30"/>
        <item t="default"/>
      </items>
    </pivotField>
    <pivotField showAll="0"/>
    <pivotField showAll="0"/>
    <pivotField showAll="0"/>
  </pivotFields>
  <rowFields count="2">
    <field x="19"/>
    <field x="20"/>
  </rowFields>
  <rowItems count="4">
    <i>
      <x/>
    </i>
    <i>
      <x v="1"/>
    </i>
    <i>
      <x v="2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Quantity" fld="8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9EB61-1735-41C8-9948-E0AFA1672F96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M54:BQ62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Sum of Quantity" fld="8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AB2D0-3356-4D1A-B18A-885B73A72D31}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8:BK90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7DD7D-107C-4D03-8BFB-6FCDA3FEC6D3}" name="PivotTable1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M27:BQ31" firstHeaderRow="1" firstDataRow="2" firstDataCol="1"/>
  <pivotFields count="24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BB328-29A2-4B4F-A44A-5CA9DAD2A264}" name="PivotTable1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M1:BQ5" firstHeaderRow="1" firstDataRow="2" firstDataCol="1"/>
  <pivotFields count="24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showAll="0"/>
    <pivotField axis="axisCol" showAll="0">
      <items count="4">
        <item x="0"/>
        <item x="2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Country" fld="0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CDB5B-C0C0-4B24-9E4D-56376562F56A}" name="PivotTable6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BK62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numFmtId="44" showAll="0"/>
    <pivotField dataField="1" showAll="0"/>
    <pivotField numFmtId="44" showAll="0"/>
    <pivotField numFmtId="44" showAll="0"/>
    <pivotField showAll="0"/>
    <pivotField numFmtId="44" showAll="0"/>
    <pivotField showAll="0"/>
    <pivotField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CEA424-11CB-4081-8FA7-70D3AEA36C14}" name="PivotTable1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60:BK162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dataField="1"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Count of Gross income" fld="14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08DF3-6DD2-40D2-887E-4E5DF8EE08EB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BK31" firstHeaderRow="1" firstDataRow="2" firstDataCol="1"/>
  <pivotFields count="24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D2A60-C37F-43C4-8A1F-6EABA9AD182F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K5" firstHeaderRow="1" firstDataRow="2" firstDataCol="1"/>
  <pivotFields count="24"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Count of Country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340B0-FF7A-4A51-8CE6-15190943BCEE}" name="PivotTable1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2:BK137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axis="axisRow" showAll="0">
      <items count="4">
        <item x="1"/>
        <item x="2"/>
        <item x="0"/>
        <item t="default"/>
      </items>
    </pivotField>
    <pivotField numFmtId="44" showAll="0"/>
    <pivotField showAll="0"/>
    <pivotField dataField="1"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Sum of Gross incom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55A18-B5C6-4787-B35D-93C7BB43F982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10:BK112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showAll="0"/>
    <pivotField numFmtId="44" showAll="0"/>
    <pivotField showAll="0"/>
    <pivotField numFmtId="44" showAll="0"/>
    <pivotField numFmtId="44" showAll="0"/>
    <pivotField showAll="0"/>
    <pivotField numFmtId="44" showAll="0"/>
    <pivotField showAll="0"/>
    <pivotField dataField="1" numFmtId="44" showAll="0"/>
    <pivotField axis="axisCol" showAll="0">
      <items count="62">
        <item x="43"/>
        <item x="5"/>
        <item x="50"/>
        <item x="42"/>
        <item x="18"/>
        <item x="10"/>
        <item x="15"/>
        <item x="28"/>
        <item x="19"/>
        <item x="49"/>
        <item x="59"/>
        <item x="20"/>
        <item x="53"/>
        <item x="4"/>
        <item x="38"/>
        <item x="46"/>
        <item x="32"/>
        <item x="14"/>
        <item x="6"/>
        <item x="9"/>
        <item x="22"/>
        <item x="36"/>
        <item x="56"/>
        <item x="31"/>
        <item x="41"/>
        <item x="35"/>
        <item x="37"/>
        <item x="24"/>
        <item x="11"/>
        <item x="16"/>
        <item x="27"/>
        <item x="12"/>
        <item x="8"/>
        <item x="48"/>
        <item x="2"/>
        <item x="26"/>
        <item x="29"/>
        <item x="25"/>
        <item x="52"/>
        <item x="30"/>
        <item x="7"/>
        <item x="34"/>
        <item x="13"/>
        <item x="47"/>
        <item x="3"/>
        <item x="23"/>
        <item x="17"/>
        <item x="44"/>
        <item x="55"/>
        <item x="60"/>
        <item x="54"/>
        <item x="0"/>
        <item x="51"/>
        <item x="39"/>
        <item x="45"/>
        <item x="33"/>
        <item x="1"/>
        <item x="58"/>
        <item x="57"/>
        <item x="21"/>
        <item x="4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5"/>
  </colFields>
  <col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colItems>
  <dataFields count="1">
    <dataField name="Sum of Gross income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17F6D-AB35-4C14-9690-A47ECD7DF4B9}" name="supermarketData" displayName="supermarketData" ref="A1:X1001" totalsRowShown="0" headerRowDxfId="5" headerRowBorderDxfId="4" tableBorderDxfId="3">
  <autoFilter ref="A1:X1001" xr:uid="{DBA17F6D-AB35-4C14-9690-A47ECD7DF4B9}"/>
  <tableColumns count="24">
    <tableColumn id="1" xr3:uid="{23832F6D-BE29-4101-8881-ED26107CE988}" name="Country"/>
    <tableColumn id="2" xr3:uid="{A8C667E4-0FC4-4B4B-BF51-1F0362F94D68}" name="City"/>
    <tableColumn id="3" xr3:uid="{14C5CE7E-7D5A-40C2-90C1-0A632A59E969}" name="Latitude"/>
    <tableColumn id="4" xr3:uid="{770092E3-C9BE-482C-83F4-6CF2ADDFD658}" name="Longitude"/>
    <tableColumn id="5" xr3:uid="{678793FD-D7E8-4BD7-9E41-E23C3286E21C}" name="Customer type"/>
    <tableColumn id="6" xr3:uid="{5E5C6582-4045-4286-84DE-FBEF38893AD8}" name="Gender"/>
    <tableColumn id="7" xr3:uid="{1A301277-23AF-4E47-9A1E-3BD239622068}" name="Product line"/>
    <tableColumn id="8" xr3:uid="{310D3C0D-52E6-4A57-A52C-705B6EE1D2F4}" name="Unit price" dataCellStyle="Currency"/>
    <tableColumn id="9" xr3:uid="{3246EDC6-CAA5-43FC-8250-E1A986E0E1F6}" name="Quantity"/>
    <tableColumn id="10" xr3:uid="{089F0DF6-F6FC-41C4-9EE4-E2A07250B1F5}" name="Tax 5%" dataCellStyle="Currency"/>
    <tableColumn id="11" xr3:uid="{5DEA3FD8-7358-4CFF-8A87-B2A3ECA2BEC5}" name="Total" dataCellStyle="Currency"/>
    <tableColumn id="12" xr3:uid="{E3834C61-9FB1-44FE-88A3-6B2A03ADFD75}" name="Payment"/>
    <tableColumn id="13" xr3:uid="{623C2EEA-5D00-4B2D-BE1E-9EBBAB8A1C67}" name="Cost of goods sold" dataCellStyle="Currency"/>
    <tableColumn id="14" xr3:uid="{DC746FDC-80D5-405A-9BF6-39B9A4AB9E45}" name="Gross margin percentage"/>
    <tableColumn id="15" xr3:uid="{4198A546-1B51-4AFD-BFB9-C01BC99666A5}" name="Gross income" dataCellStyle="Currency"/>
    <tableColumn id="16" xr3:uid="{53CBE3D4-5B52-4ECD-ADFB-4F4B510A0FE2}" name="Customer stratification rating"/>
    <tableColumn id="24" xr3:uid="{F42E1C60-67B9-4E9E-8524-257695FFBBCE}" name="Customer value" dataDxfId="2">
      <calculatedColumnFormula>IF(supermarketData[[#This Row],[Customer stratification rating]]&lt;6, "Low", IF(supermarketData[[#This Row],[Customer stratification rating]] &lt; 8, "Medium", "High"))</calculatedColumnFormula>
    </tableColumn>
    <tableColumn id="17" xr3:uid="{D85AD5AE-FF17-431B-94EC-D974955E76A1}" name="Datetime" dataDxfId="1"/>
    <tableColumn id="18" xr3:uid="{003707B1-1A8B-4DC2-993F-02C05FACD7B7}" name="Year"/>
    <tableColumn id="19" xr3:uid="{308DFB05-DD58-423D-8E15-0E6F73C1ACE0}" name="Month"/>
    <tableColumn id="23" xr3:uid="{8E9C1505-83C4-42B7-A68F-EC29442F1DBA}" name="Day" dataDxfId="0">
      <calculatedColumnFormula>DAY(supermarketData[[#This Row],[Datetime]])</calculatedColumnFormula>
    </tableColumn>
    <tableColumn id="20" xr3:uid="{E59278D8-B9A1-4BB3-AB29-B31BBE906677}" name="Weekday name"/>
    <tableColumn id="21" xr3:uid="{C2E8BC69-FB07-4D45-8217-2D767A4B2265}" name="Hour"/>
    <tableColumn id="22" xr3:uid="{633EA692-D9B8-42F2-B198-8B45E5FB11CB}" name="Time of the 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13" Type="http://schemas.openxmlformats.org/officeDocument/2006/relationships/drawing" Target="../drawings/drawing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12" Type="http://schemas.openxmlformats.org/officeDocument/2006/relationships/pivotTable" Target="../pivotTables/pivotTable1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11" Type="http://schemas.openxmlformats.org/officeDocument/2006/relationships/pivotTable" Target="../pivotTables/pivotTable15.xml"/><Relationship Id="rId5" Type="http://schemas.openxmlformats.org/officeDocument/2006/relationships/pivotTable" Target="../pivotTables/pivotTable9.xml"/><Relationship Id="rId10" Type="http://schemas.openxmlformats.org/officeDocument/2006/relationships/pivotTable" Target="../pivotTables/pivotTable14.xml"/><Relationship Id="rId4" Type="http://schemas.openxmlformats.org/officeDocument/2006/relationships/pivotTable" Target="../pivotTables/pivotTable8.xml"/><Relationship Id="rId9" Type="http://schemas.openxmlformats.org/officeDocument/2006/relationships/pivotTable" Target="../pivotTables/pivot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4.xml"/><Relationship Id="rId13" Type="http://schemas.openxmlformats.org/officeDocument/2006/relationships/drawing" Target="../drawings/drawing3.xml"/><Relationship Id="rId3" Type="http://schemas.openxmlformats.org/officeDocument/2006/relationships/pivotTable" Target="../pivotTables/pivotTable19.xml"/><Relationship Id="rId7" Type="http://schemas.openxmlformats.org/officeDocument/2006/relationships/pivotTable" Target="../pivotTables/pivotTable23.xml"/><Relationship Id="rId12" Type="http://schemas.openxmlformats.org/officeDocument/2006/relationships/pivotTable" Target="../pivotTables/pivotTable28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6" Type="http://schemas.openxmlformats.org/officeDocument/2006/relationships/pivotTable" Target="../pivotTables/pivotTable22.xml"/><Relationship Id="rId11" Type="http://schemas.openxmlformats.org/officeDocument/2006/relationships/pivotTable" Target="../pivotTables/pivotTable27.xml"/><Relationship Id="rId5" Type="http://schemas.openxmlformats.org/officeDocument/2006/relationships/pivotTable" Target="../pivotTables/pivotTable21.xml"/><Relationship Id="rId10" Type="http://schemas.openxmlformats.org/officeDocument/2006/relationships/pivotTable" Target="../pivotTables/pivotTable26.xml"/><Relationship Id="rId4" Type="http://schemas.openxmlformats.org/officeDocument/2006/relationships/pivotTable" Target="../pivotTables/pivotTable20.xml"/><Relationship Id="rId9" Type="http://schemas.openxmlformats.org/officeDocument/2006/relationships/pivotTable" Target="../pivotTables/pivotTable2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6.xml"/><Relationship Id="rId13" Type="http://schemas.openxmlformats.org/officeDocument/2006/relationships/drawing" Target="../drawings/drawing4.xml"/><Relationship Id="rId3" Type="http://schemas.openxmlformats.org/officeDocument/2006/relationships/pivotTable" Target="../pivotTables/pivotTable31.xml"/><Relationship Id="rId7" Type="http://schemas.openxmlformats.org/officeDocument/2006/relationships/pivotTable" Target="../pivotTables/pivotTable35.xml"/><Relationship Id="rId12" Type="http://schemas.openxmlformats.org/officeDocument/2006/relationships/pivotTable" Target="../pivotTables/pivotTable40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6" Type="http://schemas.openxmlformats.org/officeDocument/2006/relationships/pivotTable" Target="../pivotTables/pivotTable34.xml"/><Relationship Id="rId11" Type="http://schemas.openxmlformats.org/officeDocument/2006/relationships/pivotTable" Target="../pivotTables/pivotTable39.xml"/><Relationship Id="rId5" Type="http://schemas.openxmlformats.org/officeDocument/2006/relationships/pivotTable" Target="../pivotTables/pivotTable33.xml"/><Relationship Id="rId10" Type="http://schemas.openxmlformats.org/officeDocument/2006/relationships/pivotTable" Target="../pivotTables/pivotTable38.xml"/><Relationship Id="rId4" Type="http://schemas.openxmlformats.org/officeDocument/2006/relationships/pivotTable" Target="../pivotTables/pivotTable32.xml"/><Relationship Id="rId9" Type="http://schemas.openxmlformats.org/officeDocument/2006/relationships/pivotTable" Target="../pivotTables/pivotTable3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9.xml"/><Relationship Id="rId13" Type="http://schemas.openxmlformats.org/officeDocument/2006/relationships/pivotTable" Target="../pivotTables/pivotTable54.xml"/><Relationship Id="rId3" Type="http://schemas.openxmlformats.org/officeDocument/2006/relationships/pivotTable" Target="../pivotTables/pivotTable44.xml"/><Relationship Id="rId7" Type="http://schemas.openxmlformats.org/officeDocument/2006/relationships/pivotTable" Target="../pivotTables/pivotTable48.xml"/><Relationship Id="rId12" Type="http://schemas.openxmlformats.org/officeDocument/2006/relationships/pivotTable" Target="../pivotTables/pivotTable53.xml"/><Relationship Id="rId17" Type="http://schemas.openxmlformats.org/officeDocument/2006/relationships/drawing" Target="../drawings/drawing5.xml"/><Relationship Id="rId2" Type="http://schemas.openxmlformats.org/officeDocument/2006/relationships/pivotTable" Target="../pivotTables/pivotTable43.xml"/><Relationship Id="rId16" Type="http://schemas.openxmlformats.org/officeDocument/2006/relationships/pivotTable" Target="../pivotTables/pivotTable57.xml"/><Relationship Id="rId1" Type="http://schemas.openxmlformats.org/officeDocument/2006/relationships/pivotTable" Target="../pivotTables/pivotTable42.xml"/><Relationship Id="rId6" Type="http://schemas.openxmlformats.org/officeDocument/2006/relationships/pivotTable" Target="../pivotTables/pivotTable47.xml"/><Relationship Id="rId11" Type="http://schemas.openxmlformats.org/officeDocument/2006/relationships/pivotTable" Target="../pivotTables/pivotTable52.xml"/><Relationship Id="rId5" Type="http://schemas.openxmlformats.org/officeDocument/2006/relationships/pivotTable" Target="../pivotTables/pivotTable46.xml"/><Relationship Id="rId15" Type="http://schemas.openxmlformats.org/officeDocument/2006/relationships/pivotTable" Target="../pivotTables/pivotTable56.xml"/><Relationship Id="rId10" Type="http://schemas.openxmlformats.org/officeDocument/2006/relationships/pivotTable" Target="../pivotTables/pivotTable51.xml"/><Relationship Id="rId4" Type="http://schemas.openxmlformats.org/officeDocument/2006/relationships/pivotTable" Target="../pivotTables/pivotTable45.xml"/><Relationship Id="rId9" Type="http://schemas.openxmlformats.org/officeDocument/2006/relationships/pivotTable" Target="../pivotTables/pivotTable50.xml"/><Relationship Id="rId14" Type="http://schemas.openxmlformats.org/officeDocument/2006/relationships/pivotTable" Target="../pivotTables/pivot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N1" zoomScale="93" workbookViewId="0">
      <selection activeCell="Z25" sqref="Z25"/>
    </sheetView>
  </sheetViews>
  <sheetFormatPr defaultRowHeight="14.4" x14ac:dyDescent="0.3"/>
  <cols>
    <col min="1" max="1" width="12.21875" bestFit="1" customWidth="1"/>
    <col min="2" max="2" width="9.88671875" bestFit="1" customWidth="1"/>
    <col min="3" max="3" width="12.33203125" bestFit="1" customWidth="1"/>
    <col min="4" max="4" width="13.88671875" bestFit="1" customWidth="1"/>
    <col min="5" max="5" width="17.88671875" bestFit="1" customWidth="1"/>
    <col min="6" max="6" width="11.5546875" bestFit="1" customWidth="1"/>
    <col min="7" max="7" width="19.109375" bestFit="1" customWidth="1"/>
    <col min="8" max="8" width="13.5546875" bestFit="1" customWidth="1"/>
    <col min="9" max="9" width="12.77734375" bestFit="1" customWidth="1"/>
    <col min="10" max="10" width="11.21875" bestFit="1" customWidth="1"/>
    <col min="11" max="11" width="10.33203125" bestFit="1" customWidth="1"/>
    <col min="12" max="12" width="13" bestFit="1" customWidth="1"/>
    <col min="13" max="13" width="20.88671875" bestFit="1" customWidth="1"/>
    <col min="14" max="14" width="26.5546875" bestFit="1" customWidth="1"/>
    <col min="15" max="15" width="16.6640625" bestFit="1" customWidth="1"/>
    <col min="16" max="16" width="27.6640625" customWidth="1"/>
    <col min="17" max="18" width="19.21875" bestFit="1" customWidth="1"/>
    <col min="19" max="19" width="9.6640625" bestFit="1" customWidth="1"/>
    <col min="20" max="20" width="11.5546875" bestFit="1" customWidth="1"/>
    <col min="21" max="21" width="9.109375" bestFit="1" customWidth="1"/>
    <col min="22" max="22" width="19.109375" bestFit="1" customWidth="1"/>
    <col min="23" max="23" width="10" bestFit="1" customWidth="1"/>
    <col min="24" max="24" width="19.1093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6" t="s">
        <v>72</v>
      </c>
      <c r="R1" s="2" t="s">
        <v>16</v>
      </c>
      <c r="S1" s="2" t="s">
        <v>17</v>
      </c>
      <c r="T1" s="2" t="s">
        <v>18</v>
      </c>
      <c r="U1" s="16" t="s">
        <v>64</v>
      </c>
      <c r="V1" s="2" t="s">
        <v>19</v>
      </c>
      <c r="W1" s="2" t="s">
        <v>20</v>
      </c>
      <c r="X1" s="2" t="s">
        <v>21</v>
      </c>
    </row>
    <row r="2" spans="1:24" x14ac:dyDescent="0.3">
      <c r="A2" t="s">
        <v>22</v>
      </c>
      <c r="B2" t="s">
        <v>23</v>
      </c>
      <c r="C2">
        <v>16.80528</v>
      </c>
      <c r="D2">
        <v>96.156109999999998</v>
      </c>
      <c r="E2" t="s">
        <v>24</v>
      </c>
      <c r="F2" t="s">
        <v>25</v>
      </c>
      <c r="G2" t="s">
        <v>26</v>
      </c>
      <c r="H2" s="3">
        <v>74.69</v>
      </c>
      <c r="I2">
        <v>7</v>
      </c>
      <c r="J2" s="3">
        <v>26.141500000000001</v>
      </c>
      <c r="K2" s="3">
        <v>548.97149999999999</v>
      </c>
      <c r="L2" t="s">
        <v>27</v>
      </c>
      <c r="M2" s="3">
        <v>522.83000000000004</v>
      </c>
      <c r="N2">
        <v>4.7619047620000003</v>
      </c>
      <c r="O2" s="3">
        <v>26.141500000000001</v>
      </c>
      <c r="P2">
        <v>9.1</v>
      </c>
      <c r="Q2" t="str">
        <f>IF(supermarketData[[#This Row],[Customer stratification rating]]&lt;6, "Low", IF(supermarketData[[#This Row],[Customer stratification rating]] &lt; 8, "Medium", "High"))</f>
        <v>High</v>
      </c>
      <c r="R2" s="1">
        <v>43470.547222222223</v>
      </c>
      <c r="S2">
        <v>2019</v>
      </c>
      <c r="T2" t="s">
        <v>28</v>
      </c>
      <c r="U2">
        <f>DAY(supermarketData[[#This Row],[Datetime]])</f>
        <v>5</v>
      </c>
      <c r="V2" t="s">
        <v>29</v>
      </c>
      <c r="W2">
        <v>13</v>
      </c>
      <c r="X2" t="s">
        <v>30</v>
      </c>
    </row>
    <row r="3" spans="1:24" x14ac:dyDescent="0.3">
      <c r="A3" t="s">
        <v>22</v>
      </c>
      <c r="B3" t="s">
        <v>31</v>
      </c>
      <c r="C3">
        <v>19.745000000000001</v>
      </c>
      <c r="D3">
        <v>96.129720000000006</v>
      </c>
      <c r="E3" t="s">
        <v>32</v>
      </c>
      <c r="F3" t="s">
        <v>25</v>
      </c>
      <c r="G3" t="s">
        <v>33</v>
      </c>
      <c r="H3" s="3">
        <v>15.28</v>
      </c>
      <c r="I3">
        <v>5</v>
      </c>
      <c r="J3" s="3">
        <v>3.82</v>
      </c>
      <c r="K3" s="3">
        <v>80.22</v>
      </c>
      <c r="L3" t="s">
        <v>34</v>
      </c>
      <c r="M3" s="3">
        <v>76.400000000000006</v>
      </c>
      <c r="N3">
        <v>4.7619047620000003</v>
      </c>
      <c r="O3" s="3">
        <v>3.82</v>
      </c>
      <c r="P3">
        <v>9.6</v>
      </c>
      <c r="Q3" t="str">
        <f>IF(supermarketData[[#This Row],[Customer stratification rating]]&lt;6, "Low", IF(supermarketData[[#This Row],[Customer stratification rating]] &lt; 8, "Medium", "High"))</f>
        <v>High</v>
      </c>
      <c r="R3" s="1">
        <v>43532.436805555553</v>
      </c>
      <c r="S3">
        <v>2019</v>
      </c>
      <c r="T3" t="s">
        <v>35</v>
      </c>
      <c r="U3">
        <f>DAY(supermarketData[[#This Row],[Datetime]])</f>
        <v>8</v>
      </c>
      <c r="V3" t="s">
        <v>36</v>
      </c>
      <c r="W3">
        <v>10</v>
      </c>
      <c r="X3" t="s">
        <v>37</v>
      </c>
    </row>
    <row r="4" spans="1:24" x14ac:dyDescent="0.3">
      <c r="A4" t="s">
        <v>22</v>
      </c>
      <c r="B4" t="s">
        <v>23</v>
      </c>
      <c r="C4">
        <v>16.80528</v>
      </c>
      <c r="D4">
        <v>96.156109999999998</v>
      </c>
      <c r="E4" t="s">
        <v>32</v>
      </c>
      <c r="F4" t="s">
        <v>38</v>
      </c>
      <c r="G4" t="s">
        <v>39</v>
      </c>
      <c r="H4" s="3">
        <v>46.33</v>
      </c>
      <c r="I4">
        <v>7</v>
      </c>
      <c r="J4" s="3">
        <v>16.215499999999999</v>
      </c>
      <c r="K4" s="3">
        <v>340.52550000000002</v>
      </c>
      <c r="L4" t="s">
        <v>40</v>
      </c>
      <c r="M4" s="3">
        <v>324.31</v>
      </c>
      <c r="N4">
        <v>4.7619047620000003</v>
      </c>
      <c r="O4" s="3">
        <v>16.215499999999999</v>
      </c>
      <c r="P4">
        <v>7.4</v>
      </c>
      <c r="Q4" t="str">
        <f>IF(supermarketData[[#This Row],[Customer stratification rating]]&lt;6, "Low", IF(supermarketData[[#This Row],[Customer stratification rating]] &lt; 8, "Medium", "High"))</f>
        <v>Medium</v>
      </c>
      <c r="R4" s="1">
        <v>43527.557638888888</v>
      </c>
      <c r="S4">
        <v>2019</v>
      </c>
      <c r="T4" t="s">
        <v>35</v>
      </c>
      <c r="U4">
        <f>DAY(supermarketData[[#This Row],[Datetime]])</f>
        <v>3</v>
      </c>
      <c r="V4" t="s">
        <v>41</v>
      </c>
      <c r="W4">
        <v>13</v>
      </c>
      <c r="X4" t="s">
        <v>30</v>
      </c>
    </row>
    <row r="5" spans="1:24" x14ac:dyDescent="0.3">
      <c r="A5" t="s">
        <v>22</v>
      </c>
      <c r="B5" t="s">
        <v>23</v>
      </c>
      <c r="C5">
        <v>16.80528</v>
      </c>
      <c r="D5">
        <v>96.156109999999998</v>
      </c>
      <c r="E5" t="s">
        <v>24</v>
      </c>
      <c r="F5" t="s">
        <v>38</v>
      </c>
      <c r="G5" t="s">
        <v>26</v>
      </c>
      <c r="H5" s="3">
        <v>58.22</v>
      </c>
      <c r="I5">
        <v>8</v>
      </c>
      <c r="J5" s="3">
        <v>23.288</v>
      </c>
      <c r="K5" s="3">
        <v>489.048</v>
      </c>
      <c r="L5" t="s">
        <v>27</v>
      </c>
      <c r="M5" s="3">
        <v>465.76</v>
      </c>
      <c r="N5">
        <v>4.7619047620000003</v>
      </c>
      <c r="O5" s="3">
        <v>23.288</v>
      </c>
      <c r="P5">
        <v>8.4</v>
      </c>
      <c r="Q5" t="str">
        <f>IF(supermarketData[[#This Row],[Customer stratification rating]]&lt;6, "Low", IF(supermarketData[[#This Row],[Customer stratification rating]] &lt; 8, "Medium", "High"))</f>
        <v>High</v>
      </c>
      <c r="R5" s="1">
        <v>43492.856249999997</v>
      </c>
      <c r="S5">
        <v>2019</v>
      </c>
      <c r="T5" t="s">
        <v>28</v>
      </c>
      <c r="U5">
        <f>DAY(supermarketData[[#This Row],[Datetime]])</f>
        <v>27</v>
      </c>
      <c r="V5" t="s">
        <v>41</v>
      </c>
      <c r="W5">
        <v>20</v>
      </c>
      <c r="X5" t="s">
        <v>42</v>
      </c>
    </row>
    <row r="6" spans="1:24" x14ac:dyDescent="0.3">
      <c r="A6" t="s">
        <v>22</v>
      </c>
      <c r="B6" t="s">
        <v>23</v>
      </c>
      <c r="C6">
        <v>16.80528</v>
      </c>
      <c r="D6">
        <v>96.156109999999998</v>
      </c>
      <c r="E6" t="s">
        <v>32</v>
      </c>
      <c r="F6" t="s">
        <v>38</v>
      </c>
      <c r="G6" t="s">
        <v>43</v>
      </c>
      <c r="H6" s="3">
        <v>86.31</v>
      </c>
      <c r="I6">
        <v>7</v>
      </c>
      <c r="J6" s="3">
        <v>30.208500000000001</v>
      </c>
      <c r="K6" s="3">
        <v>634.37850000000003</v>
      </c>
      <c r="L6" t="s">
        <v>27</v>
      </c>
      <c r="M6" s="3">
        <v>604.16999999999996</v>
      </c>
      <c r="N6">
        <v>4.7619047620000003</v>
      </c>
      <c r="O6" s="3">
        <v>30.208500000000001</v>
      </c>
      <c r="P6">
        <v>5.3</v>
      </c>
      <c r="Q6" t="str">
        <f>IF(supermarketData[[#This Row],[Customer stratification rating]]&lt;6, "Low", IF(supermarketData[[#This Row],[Customer stratification rating]] &lt; 8, "Medium", "High"))</f>
        <v>Low</v>
      </c>
      <c r="R6" s="1">
        <v>43504.442361111112</v>
      </c>
      <c r="S6">
        <v>2019</v>
      </c>
      <c r="T6" t="s">
        <v>44</v>
      </c>
      <c r="U6">
        <f>DAY(supermarketData[[#This Row],[Datetime]])</f>
        <v>8</v>
      </c>
      <c r="V6" t="s">
        <v>36</v>
      </c>
      <c r="W6">
        <v>10</v>
      </c>
      <c r="X6" t="s">
        <v>37</v>
      </c>
    </row>
    <row r="7" spans="1:24" x14ac:dyDescent="0.3">
      <c r="A7" t="s">
        <v>22</v>
      </c>
      <c r="B7" t="s">
        <v>31</v>
      </c>
      <c r="C7">
        <v>19.745000000000001</v>
      </c>
      <c r="D7">
        <v>96.129720000000006</v>
      </c>
      <c r="E7" t="s">
        <v>32</v>
      </c>
      <c r="F7" t="s">
        <v>38</v>
      </c>
      <c r="G7" t="s">
        <v>33</v>
      </c>
      <c r="H7" s="3">
        <v>85.39</v>
      </c>
      <c r="I7">
        <v>7</v>
      </c>
      <c r="J7" s="3">
        <v>29.886500000000002</v>
      </c>
      <c r="K7" s="3">
        <v>627.61649999999997</v>
      </c>
      <c r="L7" t="s">
        <v>27</v>
      </c>
      <c r="M7" s="3">
        <v>597.73</v>
      </c>
      <c r="N7">
        <v>4.7619047620000003</v>
      </c>
      <c r="O7" s="3">
        <v>29.886500000000002</v>
      </c>
      <c r="P7">
        <v>4.0999999999999996</v>
      </c>
      <c r="Q7" t="str">
        <f>IF(supermarketData[[#This Row],[Customer stratification rating]]&lt;6, "Low", IF(supermarketData[[#This Row],[Customer stratification rating]] &lt; 8, "Medium", "High"))</f>
        <v>Low</v>
      </c>
      <c r="R7" s="1">
        <v>43549.770833333343</v>
      </c>
      <c r="S7">
        <v>2019</v>
      </c>
      <c r="T7" t="s">
        <v>35</v>
      </c>
      <c r="U7">
        <f>DAY(supermarketData[[#This Row],[Datetime]])</f>
        <v>25</v>
      </c>
      <c r="V7" t="s">
        <v>45</v>
      </c>
      <c r="W7">
        <v>18</v>
      </c>
      <c r="X7" t="s">
        <v>42</v>
      </c>
    </row>
    <row r="8" spans="1:24" x14ac:dyDescent="0.3">
      <c r="A8" t="s">
        <v>22</v>
      </c>
      <c r="B8" t="s">
        <v>23</v>
      </c>
      <c r="C8">
        <v>16.80528</v>
      </c>
      <c r="D8">
        <v>96.156109999999998</v>
      </c>
      <c r="E8" t="s">
        <v>24</v>
      </c>
      <c r="F8" t="s">
        <v>25</v>
      </c>
      <c r="G8" t="s">
        <v>33</v>
      </c>
      <c r="H8" s="3">
        <v>68.84</v>
      </c>
      <c r="I8">
        <v>6</v>
      </c>
      <c r="J8" s="3">
        <v>20.652000000000001</v>
      </c>
      <c r="K8" s="3">
        <v>433.69200000000001</v>
      </c>
      <c r="L8" t="s">
        <v>27</v>
      </c>
      <c r="M8" s="3">
        <v>413.04</v>
      </c>
      <c r="N8">
        <v>4.7619047620000003</v>
      </c>
      <c r="O8" s="3">
        <v>20.652000000000001</v>
      </c>
      <c r="P8">
        <v>5.8</v>
      </c>
      <c r="Q8" t="str">
        <f>IF(supermarketData[[#This Row],[Customer stratification rating]]&lt;6, "Low", IF(supermarketData[[#This Row],[Customer stratification rating]] &lt; 8, "Medium", "High"))</f>
        <v>Low</v>
      </c>
      <c r="R8" s="1">
        <v>43521.60833333333</v>
      </c>
      <c r="S8">
        <v>2019</v>
      </c>
      <c r="T8" t="s">
        <v>44</v>
      </c>
      <c r="U8">
        <f>DAY(supermarketData[[#This Row],[Datetime]])</f>
        <v>25</v>
      </c>
      <c r="V8" t="s">
        <v>45</v>
      </c>
      <c r="W8">
        <v>14</v>
      </c>
      <c r="X8" t="s">
        <v>30</v>
      </c>
    </row>
    <row r="9" spans="1:24" x14ac:dyDescent="0.3">
      <c r="A9" t="s">
        <v>22</v>
      </c>
      <c r="B9" t="s">
        <v>31</v>
      </c>
      <c r="C9">
        <v>19.745000000000001</v>
      </c>
      <c r="D9">
        <v>96.129720000000006</v>
      </c>
      <c r="E9" t="s">
        <v>32</v>
      </c>
      <c r="F9" t="s">
        <v>25</v>
      </c>
      <c r="G9" t="s">
        <v>39</v>
      </c>
      <c r="H9" s="3">
        <v>73.56</v>
      </c>
      <c r="I9">
        <v>10</v>
      </c>
      <c r="J9" s="3">
        <v>36.78</v>
      </c>
      <c r="K9" s="3">
        <v>772.38</v>
      </c>
      <c r="L9" t="s">
        <v>27</v>
      </c>
      <c r="M9" s="3">
        <v>735.6</v>
      </c>
      <c r="N9">
        <v>4.7619047620000003</v>
      </c>
      <c r="O9" s="3">
        <v>36.78</v>
      </c>
      <c r="P9">
        <v>8</v>
      </c>
      <c r="Q9" t="str">
        <f>IF(supermarketData[[#This Row],[Customer stratification rating]]&lt;6, "Low", IF(supermarketData[[#This Row],[Customer stratification rating]] &lt; 8, "Medium", "High"))</f>
        <v>High</v>
      </c>
      <c r="R9" s="1">
        <v>43520.484722222223</v>
      </c>
      <c r="S9">
        <v>2019</v>
      </c>
      <c r="T9" t="s">
        <v>44</v>
      </c>
      <c r="U9">
        <f>DAY(supermarketData[[#This Row],[Datetime]])</f>
        <v>24</v>
      </c>
      <c r="V9" t="s">
        <v>41</v>
      </c>
      <c r="W9">
        <v>11</v>
      </c>
      <c r="X9" t="s">
        <v>37</v>
      </c>
    </row>
    <row r="10" spans="1:24" x14ac:dyDescent="0.3">
      <c r="A10" t="s">
        <v>22</v>
      </c>
      <c r="B10" t="s">
        <v>23</v>
      </c>
      <c r="C10">
        <v>16.80528</v>
      </c>
      <c r="D10">
        <v>96.156109999999998</v>
      </c>
      <c r="E10" t="s">
        <v>24</v>
      </c>
      <c r="F10" t="s">
        <v>25</v>
      </c>
      <c r="G10" t="s">
        <v>26</v>
      </c>
      <c r="H10" s="3">
        <v>36.26</v>
      </c>
      <c r="I10">
        <v>2</v>
      </c>
      <c r="J10" s="3">
        <v>3.6259999999999999</v>
      </c>
      <c r="K10" s="3">
        <v>76.146000000000001</v>
      </c>
      <c r="L10" t="s">
        <v>40</v>
      </c>
      <c r="M10" s="3">
        <v>72.52</v>
      </c>
      <c r="N10">
        <v>4.7619047620000003</v>
      </c>
      <c r="O10" s="3">
        <v>3.6259999999999999</v>
      </c>
      <c r="P10">
        <v>7.2</v>
      </c>
      <c r="Q10" t="str">
        <f>IF(supermarketData[[#This Row],[Customer stratification rating]]&lt;6, "Low", IF(supermarketData[[#This Row],[Customer stratification rating]] &lt; 8, "Medium", "High"))</f>
        <v>Medium</v>
      </c>
      <c r="R10" s="1">
        <v>43475.71875</v>
      </c>
      <c r="S10">
        <v>2019</v>
      </c>
      <c r="T10" t="s">
        <v>28</v>
      </c>
      <c r="U10">
        <f>DAY(supermarketData[[#This Row],[Datetime]])</f>
        <v>10</v>
      </c>
      <c r="V10" t="s">
        <v>46</v>
      </c>
      <c r="W10">
        <v>17</v>
      </c>
      <c r="X10" t="s">
        <v>30</v>
      </c>
    </row>
    <row r="11" spans="1:24" x14ac:dyDescent="0.3">
      <c r="A11" t="s">
        <v>22</v>
      </c>
      <c r="B11" t="s">
        <v>47</v>
      </c>
      <c r="C11">
        <v>21.974730000000001</v>
      </c>
      <c r="D11">
        <v>96.083590000000001</v>
      </c>
      <c r="E11" t="s">
        <v>24</v>
      </c>
      <c r="F11" t="s">
        <v>25</v>
      </c>
      <c r="G11" t="s">
        <v>48</v>
      </c>
      <c r="H11" s="3">
        <v>54.84</v>
      </c>
      <c r="I11">
        <v>3</v>
      </c>
      <c r="J11" s="3">
        <v>8.2260000000000009</v>
      </c>
      <c r="K11" s="3">
        <v>172.74600000000001</v>
      </c>
      <c r="L11" t="s">
        <v>40</v>
      </c>
      <c r="M11" s="3">
        <v>164.52</v>
      </c>
      <c r="N11">
        <v>4.7619047620000003</v>
      </c>
      <c r="O11" s="3">
        <v>8.2260000000000009</v>
      </c>
      <c r="P11">
        <v>5.9</v>
      </c>
      <c r="Q11" t="str">
        <f>IF(supermarketData[[#This Row],[Customer stratification rating]]&lt;6, "Low", IF(supermarketData[[#This Row],[Customer stratification rating]] &lt; 8, "Medium", "High"))</f>
        <v>Low</v>
      </c>
      <c r="R11" s="1">
        <v>43516.560416666667</v>
      </c>
      <c r="S11">
        <v>2019</v>
      </c>
      <c r="T11" t="s">
        <v>44</v>
      </c>
      <c r="U11">
        <f>DAY(supermarketData[[#This Row],[Datetime]])</f>
        <v>20</v>
      </c>
      <c r="V11" t="s">
        <v>49</v>
      </c>
      <c r="W11">
        <v>13</v>
      </c>
      <c r="X11" t="s">
        <v>30</v>
      </c>
    </row>
    <row r="12" spans="1:24" x14ac:dyDescent="0.3">
      <c r="A12" t="s">
        <v>22</v>
      </c>
      <c r="B12" t="s">
        <v>47</v>
      </c>
      <c r="C12">
        <v>21.974730000000001</v>
      </c>
      <c r="D12">
        <v>96.083590000000001</v>
      </c>
      <c r="E12" t="s">
        <v>24</v>
      </c>
      <c r="F12" t="s">
        <v>25</v>
      </c>
      <c r="G12" t="s">
        <v>50</v>
      </c>
      <c r="H12" s="3">
        <v>14.48</v>
      </c>
      <c r="I12">
        <v>4</v>
      </c>
      <c r="J12" s="3">
        <v>2.8959999999999999</v>
      </c>
      <c r="K12" s="3">
        <v>60.816000000000003</v>
      </c>
      <c r="L12" t="s">
        <v>27</v>
      </c>
      <c r="M12" s="3">
        <v>57.92</v>
      </c>
      <c r="N12">
        <v>4.7619047620000003</v>
      </c>
      <c r="O12" s="3">
        <v>2.8959999999999999</v>
      </c>
      <c r="P12">
        <v>4.5</v>
      </c>
      <c r="Q12" t="str">
        <f>IF(supermarketData[[#This Row],[Customer stratification rating]]&lt;6, "Low", IF(supermarketData[[#This Row],[Customer stratification rating]] &lt; 8, "Medium", "High"))</f>
        <v>Low</v>
      </c>
      <c r="R12" s="1">
        <v>43502.754861111112</v>
      </c>
      <c r="S12">
        <v>2019</v>
      </c>
      <c r="T12" t="s">
        <v>44</v>
      </c>
      <c r="U12">
        <f>DAY(supermarketData[[#This Row],[Datetime]])</f>
        <v>6</v>
      </c>
      <c r="V12" t="s">
        <v>49</v>
      </c>
      <c r="W12">
        <v>18</v>
      </c>
      <c r="X12" t="s">
        <v>42</v>
      </c>
    </row>
    <row r="13" spans="1:24" x14ac:dyDescent="0.3">
      <c r="A13" t="s">
        <v>22</v>
      </c>
      <c r="B13" t="s">
        <v>47</v>
      </c>
      <c r="C13">
        <v>21.974730000000001</v>
      </c>
      <c r="D13">
        <v>96.083590000000001</v>
      </c>
      <c r="E13" t="s">
        <v>24</v>
      </c>
      <c r="F13" t="s">
        <v>38</v>
      </c>
      <c r="G13" t="s">
        <v>33</v>
      </c>
      <c r="H13" s="3">
        <v>25.51</v>
      </c>
      <c r="I13">
        <v>4</v>
      </c>
      <c r="J13" s="3">
        <v>5.1020000000000003</v>
      </c>
      <c r="K13" s="3">
        <v>107.142</v>
      </c>
      <c r="L13" t="s">
        <v>34</v>
      </c>
      <c r="M13" s="3">
        <v>102.04</v>
      </c>
      <c r="N13">
        <v>4.7619047620000003</v>
      </c>
      <c r="O13" s="3">
        <v>5.1020000000000003</v>
      </c>
      <c r="P13">
        <v>6.8</v>
      </c>
      <c r="Q13" t="str">
        <f>IF(supermarketData[[#This Row],[Customer stratification rating]]&lt;6, "Low", IF(supermarketData[[#This Row],[Customer stratification rating]] &lt; 8, "Medium", "High"))</f>
        <v>Medium</v>
      </c>
      <c r="R13" s="1">
        <v>43533.710416666669</v>
      </c>
      <c r="S13">
        <v>2019</v>
      </c>
      <c r="T13" t="s">
        <v>35</v>
      </c>
      <c r="U13">
        <f>DAY(supermarketData[[#This Row],[Datetime]])</f>
        <v>9</v>
      </c>
      <c r="V13" t="s">
        <v>29</v>
      </c>
      <c r="W13">
        <v>17</v>
      </c>
      <c r="X13" t="s">
        <v>30</v>
      </c>
    </row>
    <row r="14" spans="1:24" x14ac:dyDescent="0.3">
      <c r="A14" t="s">
        <v>22</v>
      </c>
      <c r="B14" t="s">
        <v>23</v>
      </c>
      <c r="C14">
        <v>16.80528</v>
      </c>
      <c r="D14">
        <v>96.156109999999998</v>
      </c>
      <c r="E14" t="s">
        <v>32</v>
      </c>
      <c r="F14" t="s">
        <v>25</v>
      </c>
      <c r="G14" t="s">
        <v>33</v>
      </c>
      <c r="H14" s="3">
        <v>46.95</v>
      </c>
      <c r="I14">
        <v>5</v>
      </c>
      <c r="J14" s="3">
        <v>11.737500000000001</v>
      </c>
      <c r="K14" s="3">
        <v>246.48750000000001</v>
      </c>
      <c r="L14" t="s">
        <v>27</v>
      </c>
      <c r="M14" s="3">
        <v>234.75</v>
      </c>
      <c r="N14">
        <v>4.7619047620000003</v>
      </c>
      <c r="O14" s="3">
        <v>11.737500000000001</v>
      </c>
      <c r="P14">
        <v>7.1</v>
      </c>
      <c r="Q14" t="str">
        <f>IF(supermarketData[[#This Row],[Customer stratification rating]]&lt;6, "Low", IF(supermarketData[[#This Row],[Customer stratification rating]] &lt; 8, "Medium", "High"))</f>
        <v>Medium</v>
      </c>
      <c r="R14" s="1">
        <v>43508.434027777781</v>
      </c>
      <c r="S14">
        <v>2019</v>
      </c>
      <c r="T14" t="s">
        <v>44</v>
      </c>
      <c r="U14">
        <f>DAY(supermarketData[[#This Row],[Datetime]])</f>
        <v>12</v>
      </c>
      <c r="V14" t="s">
        <v>51</v>
      </c>
      <c r="W14">
        <v>10</v>
      </c>
      <c r="X14" t="s">
        <v>37</v>
      </c>
    </row>
    <row r="15" spans="1:24" x14ac:dyDescent="0.3">
      <c r="A15" t="s">
        <v>22</v>
      </c>
      <c r="B15" t="s">
        <v>23</v>
      </c>
      <c r="C15">
        <v>16.80528</v>
      </c>
      <c r="D15">
        <v>96.156109999999998</v>
      </c>
      <c r="E15" t="s">
        <v>32</v>
      </c>
      <c r="F15" t="s">
        <v>38</v>
      </c>
      <c r="G15" t="s">
        <v>48</v>
      </c>
      <c r="H15" s="3">
        <v>43.19</v>
      </c>
      <c r="I15">
        <v>10</v>
      </c>
      <c r="J15" s="3">
        <v>21.594999999999999</v>
      </c>
      <c r="K15" s="3">
        <v>453.495</v>
      </c>
      <c r="L15" t="s">
        <v>27</v>
      </c>
      <c r="M15" s="3">
        <v>431.9</v>
      </c>
      <c r="N15">
        <v>4.7619047620000003</v>
      </c>
      <c r="O15" s="3">
        <v>21.594999999999999</v>
      </c>
      <c r="P15">
        <v>8.1999999999999993</v>
      </c>
      <c r="Q15" t="str">
        <f>IF(supermarketData[[#This Row],[Customer stratification rating]]&lt;6, "Low", IF(supermarketData[[#This Row],[Customer stratification rating]] &lt; 8, "Medium", "High"))</f>
        <v>High</v>
      </c>
      <c r="R15" s="1">
        <v>43503.7</v>
      </c>
      <c r="S15">
        <v>2019</v>
      </c>
      <c r="T15" t="s">
        <v>44</v>
      </c>
      <c r="U15">
        <f>DAY(supermarketData[[#This Row],[Datetime]])</f>
        <v>7</v>
      </c>
      <c r="V15" t="s">
        <v>46</v>
      </c>
      <c r="W15">
        <v>16</v>
      </c>
      <c r="X15" t="s">
        <v>30</v>
      </c>
    </row>
    <row r="16" spans="1:24" x14ac:dyDescent="0.3">
      <c r="A16" t="s">
        <v>22</v>
      </c>
      <c r="B16" t="s">
        <v>23</v>
      </c>
      <c r="C16">
        <v>16.80528</v>
      </c>
      <c r="D16">
        <v>96.156109999999998</v>
      </c>
      <c r="E16" t="s">
        <v>32</v>
      </c>
      <c r="F16" t="s">
        <v>25</v>
      </c>
      <c r="G16" t="s">
        <v>26</v>
      </c>
      <c r="H16" s="3">
        <v>71.38</v>
      </c>
      <c r="I16">
        <v>10</v>
      </c>
      <c r="J16" s="3">
        <v>35.69</v>
      </c>
      <c r="K16" s="3">
        <v>749.49</v>
      </c>
      <c r="L16" t="s">
        <v>34</v>
      </c>
      <c r="M16" s="3">
        <v>713.8</v>
      </c>
      <c r="N16">
        <v>4.7619047620000003</v>
      </c>
      <c r="O16" s="3">
        <v>35.69</v>
      </c>
      <c r="P16">
        <v>5.7</v>
      </c>
      <c r="Q16" t="str">
        <f>IF(supermarketData[[#This Row],[Customer stratification rating]]&lt;6, "Low", IF(supermarketData[[#This Row],[Customer stratification rating]] &lt; 8, "Medium", "High"))</f>
        <v>Low</v>
      </c>
      <c r="R16" s="1">
        <v>43553.806250000001</v>
      </c>
      <c r="S16">
        <v>2019</v>
      </c>
      <c r="T16" t="s">
        <v>35</v>
      </c>
      <c r="U16">
        <f>DAY(supermarketData[[#This Row],[Datetime]])</f>
        <v>29</v>
      </c>
      <c r="V16" t="s">
        <v>36</v>
      </c>
      <c r="W16">
        <v>19</v>
      </c>
      <c r="X16" t="s">
        <v>42</v>
      </c>
    </row>
    <row r="17" spans="1:24" x14ac:dyDescent="0.3">
      <c r="A17" t="s">
        <v>22</v>
      </c>
      <c r="B17" t="s">
        <v>47</v>
      </c>
      <c r="C17">
        <v>21.974730000000001</v>
      </c>
      <c r="D17">
        <v>96.083590000000001</v>
      </c>
      <c r="E17" t="s">
        <v>24</v>
      </c>
      <c r="F17" t="s">
        <v>25</v>
      </c>
      <c r="G17" t="s">
        <v>43</v>
      </c>
      <c r="H17" s="3">
        <v>93.72</v>
      </c>
      <c r="I17">
        <v>6</v>
      </c>
      <c r="J17" s="3">
        <v>28.116</v>
      </c>
      <c r="K17" s="3">
        <v>590.43600000000004</v>
      </c>
      <c r="L17" t="s">
        <v>34</v>
      </c>
      <c r="M17" s="3">
        <v>562.32000000000005</v>
      </c>
      <c r="N17">
        <v>4.7619047620000003</v>
      </c>
      <c r="O17" s="3">
        <v>28.116</v>
      </c>
      <c r="P17">
        <v>4.5</v>
      </c>
      <c r="Q17" t="str">
        <f>IF(supermarketData[[#This Row],[Customer stratification rating]]&lt;6, "Low", IF(supermarketData[[#This Row],[Customer stratification rating]] &lt; 8, "Medium", "High"))</f>
        <v>Low</v>
      </c>
      <c r="R17" s="1">
        <v>43480.679861111108</v>
      </c>
      <c r="S17">
        <v>2019</v>
      </c>
      <c r="T17" t="s">
        <v>28</v>
      </c>
      <c r="U17">
        <f>DAY(supermarketData[[#This Row],[Datetime]])</f>
        <v>15</v>
      </c>
      <c r="V17" t="s">
        <v>51</v>
      </c>
      <c r="W17">
        <v>16</v>
      </c>
      <c r="X17" t="s">
        <v>30</v>
      </c>
    </row>
    <row r="18" spans="1:24" x14ac:dyDescent="0.3">
      <c r="A18" t="s">
        <v>22</v>
      </c>
      <c r="B18" t="s">
        <v>23</v>
      </c>
      <c r="C18">
        <v>16.80528</v>
      </c>
      <c r="D18">
        <v>96.156109999999998</v>
      </c>
      <c r="E18" t="s">
        <v>24</v>
      </c>
      <c r="F18" t="s">
        <v>25</v>
      </c>
      <c r="G18" t="s">
        <v>26</v>
      </c>
      <c r="H18" s="3">
        <v>68.930000000000007</v>
      </c>
      <c r="I18">
        <v>7</v>
      </c>
      <c r="J18" s="3">
        <v>24.125499999999999</v>
      </c>
      <c r="K18" s="3">
        <v>506.63549999999998</v>
      </c>
      <c r="L18" t="s">
        <v>40</v>
      </c>
      <c r="M18" s="3">
        <v>482.51</v>
      </c>
      <c r="N18">
        <v>4.7619047620000003</v>
      </c>
      <c r="O18" s="3">
        <v>24.125499999999999</v>
      </c>
      <c r="P18">
        <v>4.5999999999999996</v>
      </c>
      <c r="Q18" t="str">
        <f>IF(supermarketData[[#This Row],[Customer stratification rating]]&lt;6, "Low", IF(supermarketData[[#This Row],[Customer stratification rating]] &lt; 8, "Medium", "High"))</f>
        <v>Low</v>
      </c>
      <c r="R18" s="1">
        <v>43535.460416666669</v>
      </c>
      <c r="S18">
        <v>2019</v>
      </c>
      <c r="T18" t="s">
        <v>35</v>
      </c>
      <c r="U18">
        <f>DAY(supermarketData[[#This Row],[Datetime]])</f>
        <v>11</v>
      </c>
      <c r="V18" t="s">
        <v>45</v>
      </c>
      <c r="W18">
        <v>11</v>
      </c>
      <c r="X18" t="s">
        <v>37</v>
      </c>
    </row>
    <row r="19" spans="1:24" x14ac:dyDescent="0.3">
      <c r="A19" t="s">
        <v>22</v>
      </c>
      <c r="B19" t="s">
        <v>23</v>
      </c>
      <c r="C19">
        <v>16.80528</v>
      </c>
      <c r="D19">
        <v>96.156109999999998</v>
      </c>
      <c r="E19" t="s">
        <v>32</v>
      </c>
      <c r="F19" t="s">
        <v>38</v>
      </c>
      <c r="G19" t="s">
        <v>43</v>
      </c>
      <c r="H19" s="3">
        <v>72.61</v>
      </c>
      <c r="I19">
        <v>6</v>
      </c>
      <c r="J19" s="3">
        <v>21.783000000000001</v>
      </c>
      <c r="K19" s="3">
        <v>457.44299999999998</v>
      </c>
      <c r="L19" t="s">
        <v>40</v>
      </c>
      <c r="M19" s="3">
        <v>435.66</v>
      </c>
      <c r="N19">
        <v>4.7619047620000003</v>
      </c>
      <c r="O19" s="3">
        <v>21.783000000000001</v>
      </c>
      <c r="P19">
        <v>6.9</v>
      </c>
      <c r="Q19" t="str">
        <f>IF(supermarketData[[#This Row],[Customer stratification rating]]&lt;6, "Low", IF(supermarketData[[#This Row],[Customer stratification rating]] &lt; 8, "Medium", "High"))</f>
        <v>Medium</v>
      </c>
      <c r="R19" s="1">
        <v>43466.443749999999</v>
      </c>
      <c r="S19">
        <v>2019</v>
      </c>
      <c r="T19" t="s">
        <v>28</v>
      </c>
      <c r="U19">
        <f>DAY(supermarketData[[#This Row],[Datetime]])</f>
        <v>1</v>
      </c>
      <c r="V19" t="s">
        <v>51</v>
      </c>
      <c r="W19">
        <v>10</v>
      </c>
      <c r="X19" t="s">
        <v>37</v>
      </c>
    </row>
    <row r="20" spans="1:24" x14ac:dyDescent="0.3">
      <c r="A20" t="s">
        <v>22</v>
      </c>
      <c r="B20" t="s">
        <v>23</v>
      </c>
      <c r="C20">
        <v>16.80528</v>
      </c>
      <c r="D20">
        <v>96.156109999999998</v>
      </c>
      <c r="E20" t="s">
        <v>32</v>
      </c>
      <c r="F20" t="s">
        <v>38</v>
      </c>
      <c r="G20" t="s">
        <v>48</v>
      </c>
      <c r="H20" s="3">
        <v>54.67</v>
      </c>
      <c r="I20">
        <v>3</v>
      </c>
      <c r="J20" s="3">
        <v>8.2004999999999999</v>
      </c>
      <c r="K20" s="3">
        <v>172.2105</v>
      </c>
      <c r="L20" t="s">
        <v>40</v>
      </c>
      <c r="M20" s="3">
        <v>164.01</v>
      </c>
      <c r="N20">
        <v>4.7619047620000003</v>
      </c>
      <c r="O20" s="3">
        <v>8.2004999999999999</v>
      </c>
      <c r="P20">
        <v>8.6</v>
      </c>
      <c r="Q20" t="str">
        <f>IF(supermarketData[[#This Row],[Customer stratification rating]]&lt;6, "Low", IF(supermarketData[[#This Row],[Customer stratification rating]] &lt; 8, "Medium", "High"))</f>
        <v>High</v>
      </c>
      <c r="R20" s="1">
        <v>43486.75</v>
      </c>
      <c r="S20">
        <v>2019</v>
      </c>
      <c r="T20" t="s">
        <v>28</v>
      </c>
      <c r="U20">
        <f>DAY(supermarketData[[#This Row],[Datetime]])</f>
        <v>21</v>
      </c>
      <c r="V20" t="s">
        <v>45</v>
      </c>
      <c r="W20">
        <v>18</v>
      </c>
      <c r="X20" t="s">
        <v>42</v>
      </c>
    </row>
    <row r="21" spans="1:24" x14ac:dyDescent="0.3">
      <c r="A21" t="s">
        <v>22</v>
      </c>
      <c r="B21" t="s">
        <v>47</v>
      </c>
      <c r="C21">
        <v>21.974730000000001</v>
      </c>
      <c r="D21">
        <v>96.083590000000001</v>
      </c>
      <c r="E21" t="s">
        <v>32</v>
      </c>
      <c r="F21" t="s">
        <v>25</v>
      </c>
      <c r="G21" t="s">
        <v>39</v>
      </c>
      <c r="H21" s="3">
        <v>40.299999999999997</v>
      </c>
      <c r="I21">
        <v>2</v>
      </c>
      <c r="J21" s="3">
        <v>4.03</v>
      </c>
      <c r="K21" s="3">
        <v>84.63</v>
      </c>
      <c r="L21" t="s">
        <v>27</v>
      </c>
      <c r="M21" s="3">
        <v>80.599999999999994</v>
      </c>
      <c r="N21">
        <v>4.7619047620000003</v>
      </c>
      <c r="O21" s="3">
        <v>4.03</v>
      </c>
      <c r="P21">
        <v>4.4000000000000004</v>
      </c>
      <c r="Q21" t="str">
        <f>IF(supermarketData[[#This Row],[Customer stratification rating]]&lt;6, "Low", IF(supermarketData[[#This Row],[Customer stratification rating]] &lt; 8, "Medium", "High"))</f>
        <v>Low</v>
      </c>
      <c r="R21" s="1">
        <v>43535.645833333343</v>
      </c>
      <c r="S21">
        <v>2019</v>
      </c>
      <c r="T21" t="s">
        <v>35</v>
      </c>
      <c r="U21">
        <f>DAY(supermarketData[[#This Row],[Datetime]])</f>
        <v>11</v>
      </c>
      <c r="V21" t="s">
        <v>45</v>
      </c>
      <c r="W21">
        <v>15</v>
      </c>
      <c r="X21" t="s">
        <v>30</v>
      </c>
    </row>
    <row r="22" spans="1:24" x14ac:dyDescent="0.3">
      <c r="A22" t="s">
        <v>22</v>
      </c>
      <c r="B22" t="s">
        <v>31</v>
      </c>
      <c r="C22">
        <v>19.745000000000001</v>
      </c>
      <c r="D22">
        <v>96.129720000000006</v>
      </c>
      <c r="E22" t="s">
        <v>24</v>
      </c>
      <c r="F22" t="s">
        <v>38</v>
      </c>
      <c r="G22" t="s">
        <v>33</v>
      </c>
      <c r="H22" s="3">
        <v>86.04</v>
      </c>
      <c r="I22">
        <v>5</v>
      </c>
      <c r="J22" s="3">
        <v>21.51</v>
      </c>
      <c r="K22" s="3">
        <v>451.71</v>
      </c>
      <c r="L22" t="s">
        <v>27</v>
      </c>
      <c r="M22" s="3">
        <v>430.2</v>
      </c>
      <c r="N22">
        <v>4.7619047620000003</v>
      </c>
      <c r="O22" s="3">
        <v>21.51</v>
      </c>
      <c r="P22">
        <v>4.8</v>
      </c>
      <c r="Q22" t="str">
        <f>IF(supermarketData[[#This Row],[Customer stratification rating]]&lt;6, "Low", IF(supermarketData[[#This Row],[Customer stratification rating]] &lt; 8, "Medium", "High"))</f>
        <v>Low</v>
      </c>
      <c r="R22" s="1">
        <v>43521.474999999999</v>
      </c>
      <c r="S22">
        <v>2019</v>
      </c>
      <c r="T22" t="s">
        <v>44</v>
      </c>
      <c r="U22">
        <f>DAY(supermarketData[[#This Row],[Datetime]])</f>
        <v>25</v>
      </c>
      <c r="V22" t="s">
        <v>45</v>
      </c>
      <c r="W22">
        <v>11</v>
      </c>
      <c r="X22" t="s">
        <v>37</v>
      </c>
    </row>
    <row r="23" spans="1:24" x14ac:dyDescent="0.3">
      <c r="A23" t="s">
        <v>22</v>
      </c>
      <c r="B23" t="s">
        <v>47</v>
      </c>
      <c r="C23">
        <v>21.974730000000001</v>
      </c>
      <c r="D23">
        <v>96.083590000000001</v>
      </c>
      <c r="E23" t="s">
        <v>32</v>
      </c>
      <c r="F23" t="s">
        <v>38</v>
      </c>
      <c r="G23" t="s">
        <v>26</v>
      </c>
      <c r="H23" s="3">
        <v>87.98</v>
      </c>
      <c r="I23">
        <v>3</v>
      </c>
      <c r="J23" s="3">
        <v>13.196999999999999</v>
      </c>
      <c r="K23" s="3">
        <v>277.137</v>
      </c>
      <c r="L23" t="s">
        <v>27</v>
      </c>
      <c r="M23" s="3">
        <v>263.94</v>
      </c>
      <c r="N23">
        <v>4.7619047620000003</v>
      </c>
      <c r="O23" s="3">
        <v>13.196999999999999</v>
      </c>
      <c r="P23">
        <v>5.0999999999999996</v>
      </c>
      <c r="Q23" t="str">
        <f>IF(supermarketData[[#This Row],[Customer stratification rating]]&lt;6, "Low", IF(supermarketData[[#This Row],[Customer stratification rating]] &lt; 8, "Medium", "High"))</f>
        <v>Low</v>
      </c>
      <c r="R23" s="1">
        <v>43529.444444444453</v>
      </c>
      <c r="S23">
        <v>2019</v>
      </c>
      <c r="T23" t="s">
        <v>35</v>
      </c>
      <c r="U23">
        <f>DAY(supermarketData[[#This Row],[Datetime]])</f>
        <v>5</v>
      </c>
      <c r="V23" t="s">
        <v>51</v>
      </c>
      <c r="W23">
        <v>10</v>
      </c>
      <c r="X23" t="s">
        <v>37</v>
      </c>
    </row>
    <row r="24" spans="1:24" x14ac:dyDescent="0.3">
      <c r="A24" t="s">
        <v>22</v>
      </c>
      <c r="B24" t="s">
        <v>47</v>
      </c>
      <c r="C24">
        <v>21.974730000000001</v>
      </c>
      <c r="D24">
        <v>96.083590000000001</v>
      </c>
      <c r="E24" t="s">
        <v>32</v>
      </c>
      <c r="F24" t="s">
        <v>38</v>
      </c>
      <c r="G24" t="s">
        <v>39</v>
      </c>
      <c r="H24" s="3">
        <v>33.200000000000003</v>
      </c>
      <c r="I24">
        <v>2</v>
      </c>
      <c r="J24" s="3">
        <v>3.32</v>
      </c>
      <c r="K24" s="3">
        <v>69.72</v>
      </c>
      <c r="L24" t="s">
        <v>40</v>
      </c>
      <c r="M24" s="3">
        <v>66.400000000000006</v>
      </c>
      <c r="N24">
        <v>4.7619047620000003</v>
      </c>
      <c r="O24" s="3">
        <v>3.32</v>
      </c>
      <c r="P24">
        <v>4.4000000000000004</v>
      </c>
      <c r="Q24" t="str">
        <f>IF(supermarketData[[#This Row],[Customer stratification rating]]&lt;6, "Low", IF(supermarketData[[#This Row],[Customer stratification rating]] &lt; 8, "Medium", "High"))</f>
        <v>Low</v>
      </c>
      <c r="R24" s="1">
        <v>43539.513888888891</v>
      </c>
      <c r="S24">
        <v>2019</v>
      </c>
      <c r="T24" t="s">
        <v>35</v>
      </c>
      <c r="U24">
        <f>DAY(supermarketData[[#This Row],[Datetime]])</f>
        <v>15</v>
      </c>
      <c r="V24" t="s">
        <v>36</v>
      </c>
      <c r="W24">
        <v>12</v>
      </c>
      <c r="X24" t="s">
        <v>30</v>
      </c>
    </row>
    <row r="25" spans="1:24" x14ac:dyDescent="0.3">
      <c r="A25" t="s">
        <v>22</v>
      </c>
      <c r="B25" t="s">
        <v>23</v>
      </c>
      <c r="C25">
        <v>16.80528</v>
      </c>
      <c r="D25">
        <v>96.156109999999998</v>
      </c>
      <c r="E25" t="s">
        <v>32</v>
      </c>
      <c r="F25" t="s">
        <v>38</v>
      </c>
      <c r="G25" t="s">
        <v>33</v>
      </c>
      <c r="H25" s="3">
        <v>34.56</v>
      </c>
      <c r="I25">
        <v>5</v>
      </c>
      <c r="J25" s="3">
        <v>8.64</v>
      </c>
      <c r="K25" s="3">
        <v>181.44</v>
      </c>
      <c r="L25" t="s">
        <v>27</v>
      </c>
      <c r="M25" s="3">
        <v>172.8</v>
      </c>
      <c r="N25">
        <v>4.7619047620000003</v>
      </c>
      <c r="O25" s="3">
        <v>8.64</v>
      </c>
      <c r="P25">
        <v>9.9</v>
      </c>
      <c r="Q25" t="str">
        <f>IF(supermarketData[[#This Row],[Customer stratification rating]]&lt;6, "Low", IF(supermarketData[[#This Row],[Customer stratification rating]] &lt; 8, "Medium", "High"))</f>
        <v>High</v>
      </c>
      <c r="R25" s="1">
        <v>43513.46875</v>
      </c>
      <c r="S25">
        <v>2019</v>
      </c>
      <c r="T25" t="s">
        <v>44</v>
      </c>
      <c r="U25">
        <f>DAY(supermarketData[[#This Row],[Datetime]])</f>
        <v>17</v>
      </c>
      <c r="V25" t="s">
        <v>41</v>
      </c>
      <c r="W25">
        <v>11</v>
      </c>
      <c r="X25" t="s">
        <v>37</v>
      </c>
    </row>
    <row r="26" spans="1:24" x14ac:dyDescent="0.3">
      <c r="A26" t="s">
        <v>22</v>
      </c>
      <c r="B26" t="s">
        <v>23</v>
      </c>
      <c r="C26">
        <v>16.80528</v>
      </c>
      <c r="D26">
        <v>96.156109999999998</v>
      </c>
      <c r="E26" t="s">
        <v>24</v>
      </c>
      <c r="F26" t="s">
        <v>38</v>
      </c>
      <c r="G26" t="s">
        <v>43</v>
      </c>
      <c r="H26" s="3">
        <v>88.63</v>
      </c>
      <c r="I26">
        <v>3</v>
      </c>
      <c r="J26" s="3">
        <v>13.294499999999999</v>
      </c>
      <c r="K26" s="3">
        <v>279.18450000000001</v>
      </c>
      <c r="L26" t="s">
        <v>27</v>
      </c>
      <c r="M26" s="3">
        <v>265.89</v>
      </c>
      <c r="N26">
        <v>4.7619047620000003</v>
      </c>
      <c r="O26" s="3">
        <v>13.294499999999999</v>
      </c>
      <c r="P26">
        <v>6</v>
      </c>
      <c r="Q26" t="str">
        <f>IF(supermarketData[[#This Row],[Customer stratification rating]]&lt;6, "Low", IF(supermarketData[[#This Row],[Customer stratification rating]] &lt; 8, "Medium", "High"))</f>
        <v>Medium</v>
      </c>
      <c r="R26" s="1">
        <v>43526.73333333333</v>
      </c>
      <c r="S26">
        <v>2019</v>
      </c>
      <c r="T26" t="s">
        <v>35</v>
      </c>
      <c r="U26">
        <f>DAY(supermarketData[[#This Row],[Datetime]])</f>
        <v>2</v>
      </c>
      <c r="V26" t="s">
        <v>29</v>
      </c>
      <c r="W26">
        <v>17</v>
      </c>
      <c r="X26" t="s">
        <v>30</v>
      </c>
    </row>
    <row r="27" spans="1:24" x14ac:dyDescent="0.3">
      <c r="A27" t="s">
        <v>22</v>
      </c>
      <c r="B27" t="s">
        <v>23</v>
      </c>
      <c r="C27">
        <v>16.80528</v>
      </c>
      <c r="D27">
        <v>96.156109999999998</v>
      </c>
      <c r="E27" t="s">
        <v>24</v>
      </c>
      <c r="F27" t="s">
        <v>25</v>
      </c>
      <c r="G27" t="s">
        <v>39</v>
      </c>
      <c r="H27" s="3">
        <v>52.59</v>
      </c>
      <c r="I27">
        <v>8</v>
      </c>
      <c r="J27" s="3">
        <v>21.036000000000001</v>
      </c>
      <c r="K27" s="3">
        <v>441.75599999999997</v>
      </c>
      <c r="L27" t="s">
        <v>40</v>
      </c>
      <c r="M27" s="3">
        <v>420.72</v>
      </c>
      <c r="N27">
        <v>4.7619047620000003</v>
      </c>
      <c r="O27" s="3">
        <v>21.036000000000001</v>
      </c>
      <c r="P27">
        <v>8.5</v>
      </c>
      <c r="Q27" t="str">
        <f>IF(supermarketData[[#This Row],[Customer stratification rating]]&lt;6, "Low", IF(supermarketData[[#This Row],[Customer stratification rating]] &lt; 8, "Medium", "High"))</f>
        <v>High</v>
      </c>
      <c r="R27" s="1">
        <v>43546.805555555547</v>
      </c>
      <c r="S27">
        <v>2019</v>
      </c>
      <c r="T27" t="s">
        <v>35</v>
      </c>
      <c r="U27">
        <f>DAY(supermarketData[[#This Row],[Datetime]])</f>
        <v>22</v>
      </c>
      <c r="V27" t="s">
        <v>36</v>
      </c>
      <c r="W27">
        <v>19</v>
      </c>
      <c r="X27" t="s">
        <v>42</v>
      </c>
    </row>
    <row r="28" spans="1:24" x14ac:dyDescent="0.3">
      <c r="A28" t="s">
        <v>22</v>
      </c>
      <c r="B28" t="s">
        <v>47</v>
      </c>
      <c r="C28">
        <v>21.974730000000001</v>
      </c>
      <c r="D28">
        <v>96.083590000000001</v>
      </c>
      <c r="E28" t="s">
        <v>32</v>
      </c>
      <c r="F28" t="s">
        <v>38</v>
      </c>
      <c r="G28" t="s">
        <v>50</v>
      </c>
      <c r="H28" s="3">
        <v>33.520000000000003</v>
      </c>
      <c r="I28">
        <v>1</v>
      </c>
      <c r="J28" s="3">
        <v>1.6759999999999999</v>
      </c>
      <c r="K28" s="3">
        <v>35.195999999999998</v>
      </c>
      <c r="L28" t="s">
        <v>34</v>
      </c>
      <c r="M28" s="3">
        <v>33.520000000000003</v>
      </c>
      <c r="N28">
        <v>4.7619047620000003</v>
      </c>
      <c r="O28" s="3">
        <v>1.6759999999999999</v>
      </c>
      <c r="P28">
        <v>6.7</v>
      </c>
      <c r="Q28" t="str">
        <f>IF(supermarketData[[#This Row],[Customer stratification rating]]&lt;6, "Low", IF(supermarketData[[#This Row],[Customer stratification rating]] &lt; 8, "Medium", "High"))</f>
        <v>Medium</v>
      </c>
      <c r="R28" s="1">
        <v>43504.646527777782</v>
      </c>
      <c r="S28">
        <v>2019</v>
      </c>
      <c r="T28" t="s">
        <v>44</v>
      </c>
      <c r="U28">
        <f>DAY(supermarketData[[#This Row],[Datetime]])</f>
        <v>8</v>
      </c>
      <c r="V28" t="s">
        <v>36</v>
      </c>
      <c r="W28">
        <v>15</v>
      </c>
      <c r="X28" t="s">
        <v>30</v>
      </c>
    </row>
    <row r="29" spans="1:24" x14ac:dyDescent="0.3">
      <c r="A29" t="s">
        <v>22</v>
      </c>
      <c r="B29" t="s">
        <v>23</v>
      </c>
      <c r="C29">
        <v>16.80528</v>
      </c>
      <c r="D29">
        <v>96.156109999999998</v>
      </c>
      <c r="E29" t="s">
        <v>32</v>
      </c>
      <c r="F29" t="s">
        <v>25</v>
      </c>
      <c r="G29" t="s">
        <v>50</v>
      </c>
      <c r="H29" s="3">
        <v>87.67</v>
      </c>
      <c r="I29">
        <v>2</v>
      </c>
      <c r="J29" s="3">
        <v>8.7669999999999995</v>
      </c>
      <c r="K29" s="3">
        <v>184.107</v>
      </c>
      <c r="L29" t="s">
        <v>40</v>
      </c>
      <c r="M29" s="3">
        <v>175.34</v>
      </c>
      <c r="N29">
        <v>4.7619047620000003</v>
      </c>
      <c r="O29" s="3">
        <v>8.7669999999999995</v>
      </c>
      <c r="P29">
        <v>7.7</v>
      </c>
      <c r="Q29" t="str">
        <f>IF(supermarketData[[#This Row],[Customer stratification rating]]&lt;6, "Low", IF(supermarketData[[#This Row],[Customer stratification rating]] &lt; 8, "Medium", "High"))</f>
        <v>Medium</v>
      </c>
      <c r="R29" s="1">
        <v>43534.511805555558</v>
      </c>
      <c r="S29">
        <v>2019</v>
      </c>
      <c r="T29" t="s">
        <v>35</v>
      </c>
      <c r="U29">
        <f>DAY(supermarketData[[#This Row],[Datetime]])</f>
        <v>10</v>
      </c>
      <c r="V29" t="s">
        <v>41</v>
      </c>
      <c r="W29">
        <v>12</v>
      </c>
      <c r="X29" t="s">
        <v>30</v>
      </c>
    </row>
    <row r="30" spans="1:24" x14ac:dyDescent="0.3">
      <c r="A30" t="s">
        <v>22</v>
      </c>
      <c r="B30" t="s">
        <v>47</v>
      </c>
      <c r="C30">
        <v>21.974730000000001</v>
      </c>
      <c r="D30">
        <v>96.083590000000001</v>
      </c>
      <c r="E30" t="s">
        <v>32</v>
      </c>
      <c r="F30" t="s">
        <v>25</v>
      </c>
      <c r="G30" t="s">
        <v>48</v>
      </c>
      <c r="H30" s="3">
        <v>88.36</v>
      </c>
      <c r="I30">
        <v>5</v>
      </c>
      <c r="J30" s="3">
        <v>22.09</v>
      </c>
      <c r="K30" s="3">
        <v>463.89</v>
      </c>
      <c r="L30" t="s">
        <v>34</v>
      </c>
      <c r="M30" s="3">
        <v>441.8</v>
      </c>
      <c r="N30">
        <v>4.7619047620000003</v>
      </c>
      <c r="O30" s="3">
        <v>22.09</v>
      </c>
      <c r="P30">
        <v>9.6</v>
      </c>
      <c r="Q30" t="str">
        <f>IF(supermarketData[[#This Row],[Customer stratification rating]]&lt;6, "Low", IF(supermarketData[[#This Row],[Customer stratification rating]] &lt; 8, "Medium", "High"))</f>
        <v>High</v>
      </c>
      <c r="R30" s="1">
        <v>43490.824999999997</v>
      </c>
      <c r="S30">
        <v>2019</v>
      </c>
      <c r="T30" t="s">
        <v>28</v>
      </c>
      <c r="U30">
        <f>DAY(supermarketData[[#This Row],[Datetime]])</f>
        <v>25</v>
      </c>
      <c r="V30" t="s">
        <v>36</v>
      </c>
      <c r="W30">
        <v>19</v>
      </c>
      <c r="X30" t="s">
        <v>42</v>
      </c>
    </row>
    <row r="31" spans="1:24" x14ac:dyDescent="0.3">
      <c r="A31" t="s">
        <v>22</v>
      </c>
      <c r="B31" t="s">
        <v>23</v>
      </c>
      <c r="C31">
        <v>16.80528</v>
      </c>
      <c r="D31">
        <v>96.156109999999998</v>
      </c>
      <c r="E31" t="s">
        <v>32</v>
      </c>
      <c r="F31" t="s">
        <v>38</v>
      </c>
      <c r="G31" t="s">
        <v>26</v>
      </c>
      <c r="H31" s="3">
        <v>24.89</v>
      </c>
      <c r="I31">
        <v>9</v>
      </c>
      <c r="J31" s="3">
        <v>11.2005</v>
      </c>
      <c r="K31" s="3">
        <v>235.2105</v>
      </c>
      <c r="L31" t="s">
        <v>34</v>
      </c>
      <c r="M31" s="3">
        <v>224.01</v>
      </c>
      <c r="N31">
        <v>4.7619047620000003</v>
      </c>
      <c r="O31" s="3">
        <v>11.2005</v>
      </c>
      <c r="P31">
        <v>7.4</v>
      </c>
      <c r="Q31" t="str">
        <f>IF(supermarketData[[#This Row],[Customer stratification rating]]&lt;6, "Low", IF(supermarketData[[#This Row],[Customer stratification rating]] &lt; 8, "Medium", "High"))</f>
        <v>Medium</v>
      </c>
      <c r="R31" s="1">
        <v>43539.65</v>
      </c>
      <c r="S31">
        <v>2019</v>
      </c>
      <c r="T31" t="s">
        <v>35</v>
      </c>
      <c r="U31">
        <f>DAY(supermarketData[[#This Row],[Datetime]])</f>
        <v>15</v>
      </c>
      <c r="V31" t="s">
        <v>36</v>
      </c>
      <c r="W31">
        <v>15</v>
      </c>
      <c r="X31" t="s">
        <v>30</v>
      </c>
    </row>
    <row r="32" spans="1:24" x14ac:dyDescent="0.3">
      <c r="A32" t="s">
        <v>22</v>
      </c>
      <c r="B32" t="s">
        <v>47</v>
      </c>
      <c r="C32">
        <v>21.974730000000001</v>
      </c>
      <c r="D32">
        <v>96.083590000000001</v>
      </c>
      <c r="E32" t="s">
        <v>32</v>
      </c>
      <c r="F32" t="s">
        <v>38</v>
      </c>
      <c r="G32" t="s">
        <v>50</v>
      </c>
      <c r="H32" s="3">
        <v>94.13</v>
      </c>
      <c r="I32">
        <v>5</v>
      </c>
      <c r="J32" s="3">
        <v>23.532499999999999</v>
      </c>
      <c r="K32" s="3">
        <v>494.1825</v>
      </c>
      <c r="L32" t="s">
        <v>40</v>
      </c>
      <c r="M32" s="3">
        <v>470.65</v>
      </c>
      <c r="N32">
        <v>4.7619047620000003</v>
      </c>
      <c r="O32" s="3">
        <v>23.532499999999999</v>
      </c>
      <c r="P32">
        <v>4.8</v>
      </c>
      <c r="Q32" t="str">
        <f>IF(supermarketData[[#This Row],[Customer stratification rating]]&lt;6, "Low", IF(supermarketData[[#This Row],[Customer stratification rating]] &lt; 8, "Medium", "High"))</f>
        <v>Low</v>
      </c>
      <c r="R32" s="1">
        <v>43521.818749999999</v>
      </c>
      <c r="S32">
        <v>2019</v>
      </c>
      <c r="T32" t="s">
        <v>44</v>
      </c>
      <c r="U32">
        <f>DAY(supermarketData[[#This Row],[Datetime]])</f>
        <v>25</v>
      </c>
      <c r="V32" t="s">
        <v>45</v>
      </c>
      <c r="W32">
        <v>19</v>
      </c>
      <c r="X32" t="s">
        <v>42</v>
      </c>
    </row>
    <row r="33" spans="1:24" x14ac:dyDescent="0.3">
      <c r="A33" t="s">
        <v>22</v>
      </c>
      <c r="B33" t="s">
        <v>47</v>
      </c>
      <c r="C33">
        <v>21.974730000000001</v>
      </c>
      <c r="D33">
        <v>96.083590000000001</v>
      </c>
      <c r="E33" t="s">
        <v>24</v>
      </c>
      <c r="F33" t="s">
        <v>38</v>
      </c>
      <c r="G33" t="s">
        <v>43</v>
      </c>
      <c r="H33" s="3">
        <v>78.069999999999993</v>
      </c>
      <c r="I33">
        <v>9</v>
      </c>
      <c r="J33" s="3">
        <v>35.131500000000003</v>
      </c>
      <c r="K33" s="3">
        <v>737.76149999999996</v>
      </c>
      <c r="L33" t="s">
        <v>34</v>
      </c>
      <c r="M33" s="3">
        <v>702.63</v>
      </c>
      <c r="N33">
        <v>4.7619047620000003</v>
      </c>
      <c r="O33" s="3">
        <v>35.131500000000003</v>
      </c>
      <c r="P33">
        <v>4.5</v>
      </c>
      <c r="Q33" t="str">
        <f>IF(supermarketData[[#This Row],[Customer stratification rating]]&lt;6, "Low", IF(supermarketData[[#This Row],[Customer stratification rating]] &lt; 8, "Medium", "High"))</f>
        <v>Low</v>
      </c>
      <c r="R33" s="1">
        <v>43493.529861111107</v>
      </c>
      <c r="S33">
        <v>2019</v>
      </c>
      <c r="T33" t="s">
        <v>28</v>
      </c>
      <c r="U33">
        <f>DAY(supermarketData[[#This Row],[Datetime]])</f>
        <v>28</v>
      </c>
      <c r="V33" t="s">
        <v>45</v>
      </c>
      <c r="W33">
        <v>12</v>
      </c>
      <c r="X33" t="s">
        <v>30</v>
      </c>
    </row>
    <row r="34" spans="1:24" x14ac:dyDescent="0.3">
      <c r="A34" t="s">
        <v>22</v>
      </c>
      <c r="B34" t="s">
        <v>47</v>
      </c>
      <c r="C34">
        <v>21.974730000000001</v>
      </c>
      <c r="D34">
        <v>96.083590000000001</v>
      </c>
      <c r="E34" t="s">
        <v>32</v>
      </c>
      <c r="F34" t="s">
        <v>38</v>
      </c>
      <c r="G34" t="s">
        <v>43</v>
      </c>
      <c r="H34" s="3">
        <v>83.78</v>
      </c>
      <c r="I34">
        <v>8</v>
      </c>
      <c r="J34" s="3">
        <v>33.512</v>
      </c>
      <c r="K34" s="3">
        <v>703.75199999999995</v>
      </c>
      <c r="L34" t="s">
        <v>34</v>
      </c>
      <c r="M34" s="3">
        <v>670.24</v>
      </c>
      <c r="N34">
        <v>4.7619047620000003</v>
      </c>
      <c r="O34" s="3">
        <v>33.512</v>
      </c>
      <c r="P34">
        <v>5.0999999999999996</v>
      </c>
      <c r="Q34" t="str">
        <f>IF(supermarketData[[#This Row],[Customer stratification rating]]&lt;6, "Low", IF(supermarketData[[#This Row],[Customer stratification rating]] &lt; 8, "Medium", "High"))</f>
        <v>Low</v>
      </c>
      <c r="R34" s="1">
        <v>43475.617361111108</v>
      </c>
      <c r="S34">
        <v>2019</v>
      </c>
      <c r="T34" t="s">
        <v>28</v>
      </c>
      <c r="U34">
        <f>DAY(supermarketData[[#This Row],[Datetime]])</f>
        <v>10</v>
      </c>
      <c r="V34" t="s">
        <v>46</v>
      </c>
      <c r="W34">
        <v>14</v>
      </c>
      <c r="X34" t="s">
        <v>30</v>
      </c>
    </row>
    <row r="35" spans="1:24" x14ac:dyDescent="0.3">
      <c r="A35" t="s">
        <v>22</v>
      </c>
      <c r="B35" t="s">
        <v>23</v>
      </c>
      <c r="C35">
        <v>16.80528</v>
      </c>
      <c r="D35">
        <v>96.156109999999998</v>
      </c>
      <c r="E35" t="s">
        <v>32</v>
      </c>
      <c r="F35" t="s">
        <v>38</v>
      </c>
      <c r="G35" t="s">
        <v>26</v>
      </c>
      <c r="H35" s="3">
        <v>96.58</v>
      </c>
      <c r="I35">
        <v>2</v>
      </c>
      <c r="J35" s="3">
        <v>9.6579999999999995</v>
      </c>
      <c r="K35" s="3">
        <v>202.81800000000001</v>
      </c>
      <c r="L35" t="s">
        <v>40</v>
      </c>
      <c r="M35" s="3">
        <v>193.16</v>
      </c>
      <c r="N35">
        <v>4.7619047620000003</v>
      </c>
      <c r="O35" s="3">
        <v>9.6579999999999995</v>
      </c>
      <c r="P35">
        <v>5.0999999999999996</v>
      </c>
      <c r="Q35" t="str">
        <f>IF(supermarketData[[#This Row],[Customer stratification rating]]&lt;6, "Low", IF(supermarketData[[#This Row],[Customer stratification rating]] &lt; 8, "Medium", "High"))</f>
        <v>Low</v>
      </c>
      <c r="R35" s="1">
        <v>43539.425000000003</v>
      </c>
      <c r="S35">
        <v>2019</v>
      </c>
      <c r="T35" t="s">
        <v>35</v>
      </c>
      <c r="U35">
        <f>DAY(supermarketData[[#This Row],[Datetime]])</f>
        <v>15</v>
      </c>
      <c r="V35" t="s">
        <v>36</v>
      </c>
      <c r="W35">
        <v>10</v>
      </c>
      <c r="X35" t="s">
        <v>37</v>
      </c>
    </row>
    <row r="36" spans="1:24" x14ac:dyDescent="0.3">
      <c r="A36" t="s">
        <v>22</v>
      </c>
      <c r="B36" t="s">
        <v>31</v>
      </c>
      <c r="C36">
        <v>19.745000000000001</v>
      </c>
      <c r="D36">
        <v>96.129720000000006</v>
      </c>
      <c r="E36" t="s">
        <v>24</v>
      </c>
      <c r="F36" t="s">
        <v>25</v>
      </c>
      <c r="G36" t="s">
        <v>48</v>
      </c>
      <c r="H36" s="3">
        <v>99.42</v>
      </c>
      <c r="I36">
        <v>4</v>
      </c>
      <c r="J36" s="3">
        <v>19.884</v>
      </c>
      <c r="K36" s="3">
        <v>417.56400000000002</v>
      </c>
      <c r="L36" t="s">
        <v>27</v>
      </c>
      <c r="M36" s="3">
        <v>397.68</v>
      </c>
      <c r="N36">
        <v>4.7619047620000003</v>
      </c>
      <c r="O36" s="3">
        <v>19.884</v>
      </c>
      <c r="P36">
        <v>7.5</v>
      </c>
      <c r="Q36" t="str">
        <f>IF(supermarketData[[#This Row],[Customer stratification rating]]&lt;6, "Low", IF(supermarketData[[#This Row],[Customer stratification rating]] &lt; 8, "Medium", "High"))</f>
        <v>Medium</v>
      </c>
      <c r="R36" s="1">
        <v>43502.445833333331</v>
      </c>
      <c r="S36">
        <v>2019</v>
      </c>
      <c r="T36" t="s">
        <v>44</v>
      </c>
      <c r="U36">
        <f>DAY(supermarketData[[#This Row],[Datetime]])</f>
        <v>6</v>
      </c>
      <c r="V36" t="s">
        <v>49</v>
      </c>
      <c r="W36">
        <v>10</v>
      </c>
      <c r="X36" t="s">
        <v>37</v>
      </c>
    </row>
    <row r="37" spans="1:24" x14ac:dyDescent="0.3">
      <c r="A37" t="s">
        <v>22</v>
      </c>
      <c r="B37" t="s">
        <v>31</v>
      </c>
      <c r="C37">
        <v>19.745000000000001</v>
      </c>
      <c r="D37">
        <v>96.129720000000006</v>
      </c>
      <c r="E37" t="s">
        <v>24</v>
      </c>
      <c r="F37" t="s">
        <v>25</v>
      </c>
      <c r="G37" t="s">
        <v>43</v>
      </c>
      <c r="H37" s="3">
        <v>68.12</v>
      </c>
      <c r="I37">
        <v>1</v>
      </c>
      <c r="J37" s="3">
        <v>3.4060000000000001</v>
      </c>
      <c r="K37" s="3">
        <v>71.525999999999996</v>
      </c>
      <c r="L37" t="s">
        <v>27</v>
      </c>
      <c r="M37" s="3">
        <v>68.12</v>
      </c>
      <c r="N37">
        <v>4.7619047620000003</v>
      </c>
      <c r="O37" s="3">
        <v>3.4060000000000001</v>
      </c>
      <c r="P37">
        <v>6.8</v>
      </c>
      <c r="Q37" t="str">
        <f>IF(supermarketData[[#This Row],[Customer stratification rating]]&lt;6, "Low", IF(supermarketData[[#This Row],[Customer stratification rating]] &lt; 8, "Medium", "High"))</f>
        <v>Medium</v>
      </c>
      <c r="R37" s="1">
        <v>43472.519444444442</v>
      </c>
      <c r="S37">
        <v>2019</v>
      </c>
      <c r="T37" t="s">
        <v>28</v>
      </c>
      <c r="U37">
        <f>DAY(supermarketData[[#This Row],[Datetime]])</f>
        <v>7</v>
      </c>
      <c r="V37" t="s">
        <v>45</v>
      </c>
      <c r="W37">
        <v>12</v>
      </c>
      <c r="X37" t="s">
        <v>30</v>
      </c>
    </row>
    <row r="38" spans="1:24" x14ac:dyDescent="0.3">
      <c r="A38" t="s">
        <v>22</v>
      </c>
      <c r="B38" t="s">
        <v>23</v>
      </c>
      <c r="C38">
        <v>16.80528</v>
      </c>
      <c r="D38">
        <v>96.156109999999998</v>
      </c>
      <c r="E38" t="s">
        <v>24</v>
      </c>
      <c r="F38" t="s">
        <v>38</v>
      </c>
      <c r="G38" t="s">
        <v>43</v>
      </c>
      <c r="H38" s="3">
        <v>62.62</v>
      </c>
      <c r="I38">
        <v>5</v>
      </c>
      <c r="J38" s="3">
        <v>15.654999999999999</v>
      </c>
      <c r="K38" s="3">
        <v>328.755</v>
      </c>
      <c r="L38" t="s">
        <v>27</v>
      </c>
      <c r="M38" s="3">
        <v>313.10000000000002</v>
      </c>
      <c r="N38">
        <v>4.7619047620000003</v>
      </c>
      <c r="O38" s="3">
        <v>15.654999999999999</v>
      </c>
      <c r="P38">
        <v>7</v>
      </c>
      <c r="Q38" t="str">
        <f>IF(supermarketData[[#This Row],[Customer stratification rating]]&lt;6, "Low", IF(supermarketData[[#This Row],[Customer stratification rating]] &lt; 8, "Medium", "High"))</f>
        <v>Medium</v>
      </c>
      <c r="R38" s="1">
        <v>43534.802083333343</v>
      </c>
      <c r="S38">
        <v>2019</v>
      </c>
      <c r="T38" t="s">
        <v>35</v>
      </c>
      <c r="U38">
        <f>DAY(supermarketData[[#This Row],[Datetime]])</f>
        <v>10</v>
      </c>
      <c r="V38" t="s">
        <v>41</v>
      </c>
      <c r="W38">
        <v>19</v>
      </c>
      <c r="X38" t="s">
        <v>42</v>
      </c>
    </row>
    <row r="39" spans="1:24" x14ac:dyDescent="0.3">
      <c r="A39" t="s">
        <v>22</v>
      </c>
      <c r="B39" t="s">
        <v>23</v>
      </c>
      <c r="C39">
        <v>16.80528</v>
      </c>
      <c r="D39">
        <v>96.156109999999998</v>
      </c>
      <c r="E39" t="s">
        <v>32</v>
      </c>
      <c r="F39" t="s">
        <v>25</v>
      </c>
      <c r="G39" t="s">
        <v>33</v>
      </c>
      <c r="H39" s="3">
        <v>60.88</v>
      </c>
      <c r="I39">
        <v>9</v>
      </c>
      <c r="J39" s="3">
        <v>27.396000000000001</v>
      </c>
      <c r="K39" s="3">
        <v>575.31600000000003</v>
      </c>
      <c r="L39" t="s">
        <v>27</v>
      </c>
      <c r="M39" s="3">
        <v>547.91999999999996</v>
      </c>
      <c r="N39">
        <v>4.7619047620000003</v>
      </c>
      <c r="O39" s="3">
        <v>27.396000000000001</v>
      </c>
      <c r="P39">
        <v>4.7</v>
      </c>
      <c r="Q39" t="str">
        <f>IF(supermarketData[[#This Row],[Customer stratification rating]]&lt;6, "Low", IF(supermarketData[[#This Row],[Customer stratification rating]] &lt; 8, "Medium", "High"))</f>
        <v>Low</v>
      </c>
      <c r="R39" s="1">
        <v>43480.720138888893</v>
      </c>
      <c r="S39">
        <v>2019</v>
      </c>
      <c r="T39" t="s">
        <v>28</v>
      </c>
      <c r="U39">
        <f>DAY(supermarketData[[#This Row],[Datetime]])</f>
        <v>15</v>
      </c>
      <c r="V39" t="s">
        <v>51</v>
      </c>
      <c r="W39">
        <v>17</v>
      </c>
      <c r="X39" t="s">
        <v>30</v>
      </c>
    </row>
    <row r="40" spans="1:24" x14ac:dyDescent="0.3">
      <c r="A40" t="s">
        <v>22</v>
      </c>
      <c r="B40" t="s">
        <v>31</v>
      </c>
      <c r="C40">
        <v>19.745000000000001</v>
      </c>
      <c r="D40">
        <v>96.129720000000006</v>
      </c>
      <c r="E40" t="s">
        <v>32</v>
      </c>
      <c r="F40" t="s">
        <v>25</v>
      </c>
      <c r="G40" t="s">
        <v>26</v>
      </c>
      <c r="H40" s="3">
        <v>54.92</v>
      </c>
      <c r="I40">
        <v>8</v>
      </c>
      <c r="J40" s="3">
        <v>21.968</v>
      </c>
      <c r="K40" s="3">
        <v>461.32799999999997</v>
      </c>
      <c r="L40" t="s">
        <v>27</v>
      </c>
      <c r="M40" s="3">
        <v>439.36</v>
      </c>
      <c r="N40">
        <v>4.7619047620000003</v>
      </c>
      <c r="O40" s="3">
        <v>21.968</v>
      </c>
      <c r="P40">
        <v>7.6</v>
      </c>
      <c r="Q40" t="str">
        <f>IF(supermarketData[[#This Row],[Customer stratification rating]]&lt;6, "Low", IF(supermarketData[[#This Row],[Customer stratification rating]] &lt; 8, "Medium", "High"))</f>
        <v>Medium</v>
      </c>
      <c r="R40" s="1">
        <v>43547.558333333327</v>
      </c>
      <c r="S40">
        <v>2019</v>
      </c>
      <c r="T40" t="s">
        <v>35</v>
      </c>
      <c r="U40">
        <f>DAY(supermarketData[[#This Row],[Datetime]])</f>
        <v>23</v>
      </c>
      <c r="V40" t="s">
        <v>29</v>
      </c>
      <c r="W40">
        <v>13</v>
      </c>
      <c r="X40" t="s">
        <v>30</v>
      </c>
    </row>
    <row r="41" spans="1:24" x14ac:dyDescent="0.3">
      <c r="A41" t="s">
        <v>22</v>
      </c>
      <c r="B41" t="s">
        <v>47</v>
      </c>
      <c r="C41">
        <v>21.974730000000001</v>
      </c>
      <c r="D41">
        <v>96.083590000000001</v>
      </c>
      <c r="E41" t="s">
        <v>24</v>
      </c>
      <c r="F41" t="s">
        <v>38</v>
      </c>
      <c r="G41" t="s">
        <v>39</v>
      </c>
      <c r="H41" s="3">
        <v>30.12</v>
      </c>
      <c r="I41">
        <v>8</v>
      </c>
      <c r="J41" s="3">
        <v>12.048</v>
      </c>
      <c r="K41" s="3">
        <v>253.00800000000001</v>
      </c>
      <c r="L41" t="s">
        <v>34</v>
      </c>
      <c r="M41" s="3">
        <v>240.96</v>
      </c>
      <c r="N41">
        <v>4.7619047620000003</v>
      </c>
      <c r="O41" s="3">
        <v>12.048</v>
      </c>
      <c r="P41">
        <v>7.7</v>
      </c>
      <c r="Q41" t="str">
        <f>IF(supermarketData[[#This Row],[Customer stratification rating]]&lt;6, "Low", IF(supermarketData[[#This Row],[Customer stratification rating]] &lt; 8, "Medium", "High"))</f>
        <v>Medium</v>
      </c>
      <c r="R41" s="1">
        <v>43527.542361111111</v>
      </c>
      <c r="S41">
        <v>2019</v>
      </c>
      <c r="T41" t="s">
        <v>35</v>
      </c>
      <c r="U41">
        <f>DAY(supermarketData[[#This Row],[Datetime]])</f>
        <v>3</v>
      </c>
      <c r="V41" t="s">
        <v>41</v>
      </c>
      <c r="W41">
        <v>13</v>
      </c>
      <c r="X41" t="s">
        <v>30</v>
      </c>
    </row>
    <row r="42" spans="1:24" x14ac:dyDescent="0.3">
      <c r="A42" t="s">
        <v>22</v>
      </c>
      <c r="B42" t="s">
        <v>47</v>
      </c>
      <c r="C42">
        <v>21.974730000000001</v>
      </c>
      <c r="D42">
        <v>96.083590000000001</v>
      </c>
      <c r="E42" t="s">
        <v>24</v>
      </c>
      <c r="F42" t="s">
        <v>25</v>
      </c>
      <c r="G42" t="s">
        <v>39</v>
      </c>
      <c r="H42" s="3">
        <v>86.72</v>
      </c>
      <c r="I42">
        <v>1</v>
      </c>
      <c r="J42" s="3">
        <v>4.3360000000000003</v>
      </c>
      <c r="K42" s="3">
        <v>91.055999999999997</v>
      </c>
      <c r="L42" t="s">
        <v>27</v>
      </c>
      <c r="M42" s="3">
        <v>86.72</v>
      </c>
      <c r="N42">
        <v>4.7619047620000003</v>
      </c>
      <c r="O42" s="3">
        <v>4.3360000000000003</v>
      </c>
      <c r="P42">
        <v>7.9</v>
      </c>
      <c r="Q42" t="str">
        <f>IF(supermarketData[[#This Row],[Customer stratification rating]]&lt;6, "Low", IF(supermarketData[[#This Row],[Customer stratification rating]] &lt; 8, "Medium", "High"))</f>
        <v>Medium</v>
      </c>
      <c r="R42" s="1">
        <v>43482.78125</v>
      </c>
      <c r="S42">
        <v>2019</v>
      </c>
      <c r="T42" t="s">
        <v>28</v>
      </c>
      <c r="U42">
        <f>DAY(supermarketData[[#This Row],[Datetime]])</f>
        <v>17</v>
      </c>
      <c r="V42" t="s">
        <v>46</v>
      </c>
      <c r="W42">
        <v>18</v>
      </c>
      <c r="X42" t="s">
        <v>42</v>
      </c>
    </row>
    <row r="43" spans="1:24" x14ac:dyDescent="0.3">
      <c r="A43" t="s">
        <v>22</v>
      </c>
      <c r="B43" t="s">
        <v>31</v>
      </c>
      <c r="C43">
        <v>19.745000000000001</v>
      </c>
      <c r="D43">
        <v>96.129720000000006</v>
      </c>
      <c r="E43" t="s">
        <v>24</v>
      </c>
      <c r="F43" t="s">
        <v>38</v>
      </c>
      <c r="G43" t="s">
        <v>39</v>
      </c>
      <c r="H43" s="3">
        <v>56.11</v>
      </c>
      <c r="I43">
        <v>2</v>
      </c>
      <c r="J43" s="3">
        <v>5.6109999999999998</v>
      </c>
      <c r="K43" s="3">
        <v>117.831</v>
      </c>
      <c r="L43" t="s">
        <v>34</v>
      </c>
      <c r="M43" s="3">
        <v>112.22</v>
      </c>
      <c r="N43">
        <v>4.7619047620000003</v>
      </c>
      <c r="O43" s="3">
        <v>5.6109999999999998</v>
      </c>
      <c r="P43">
        <v>6.3</v>
      </c>
      <c r="Q43" t="str">
        <f>IF(supermarketData[[#This Row],[Customer stratification rating]]&lt;6, "Low", IF(supermarketData[[#This Row],[Customer stratification rating]] &lt; 8, "Medium", "High"))</f>
        <v>Medium</v>
      </c>
      <c r="R43" s="1">
        <v>43498.424305555563</v>
      </c>
      <c r="S43">
        <v>2019</v>
      </c>
      <c r="T43" t="s">
        <v>44</v>
      </c>
      <c r="U43">
        <f>DAY(supermarketData[[#This Row],[Datetime]])</f>
        <v>2</v>
      </c>
      <c r="V43" t="s">
        <v>29</v>
      </c>
      <c r="W43">
        <v>10</v>
      </c>
      <c r="X43" t="s">
        <v>37</v>
      </c>
    </row>
    <row r="44" spans="1:24" x14ac:dyDescent="0.3">
      <c r="A44" t="s">
        <v>22</v>
      </c>
      <c r="B44" t="s">
        <v>47</v>
      </c>
      <c r="C44">
        <v>21.974730000000001</v>
      </c>
      <c r="D44">
        <v>96.083590000000001</v>
      </c>
      <c r="E44" t="s">
        <v>24</v>
      </c>
      <c r="F44" t="s">
        <v>25</v>
      </c>
      <c r="G44" t="s">
        <v>43</v>
      </c>
      <c r="H44" s="3">
        <v>69.12</v>
      </c>
      <c r="I44">
        <v>6</v>
      </c>
      <c r="J44" s="3">
        <v>20.736000000000001</v>
      </c>
      <c r="K44" s="3">
        <v>435.45600000000002</v>
      </c>
      <c r="L44" t="s">
        <v>34</v>
      </c>
      <c r="M44" s="3">
        <v>414.72</v>
      </c>
      <c r="N44">
        <v>4.7619047620000003</v>
      </c>
      <c r="O44" s="3">
        <v>20.736000000000001</v>
      </c>
      <c r="P44">
        <v>5.6</v>
      </c>
      <c r="Q44" t="str">
        <f>IF(supermarketData[[#This Row],[Customer stratification rating]]&lt;6, "Low", IF(supermarketData[[#This Row],[Customer stratification rating]] &lt; 8, "Medium", "High"))</f>
        <v>Low</v>
      </c>
      <c r="R44" s="1">
        <v>43504.543749999997</v>
      </c>
      <c r="S44">
        <v>2019</v>
      </c>
      <c r="T44" t="s">
        <v>44</v>
      </c>
      <c r="U44">
        <f>DAY(supermarketData[[#This Row],[Datetime]])</f>
        <v>8</v>
      </c>
      <c r="V44" t="s">
        <v>36</v>
      </c>
      <c r="W44">
        <v>13</v>
      </c>
      <c r="X44" t="s">
        <v>30</v>
      </c>
    </row>
    <row r="45" spans="1:24" x14ac:dyDescent="0.3">
      <c r="A45" t="s">
        <v>22</v>
      </c>
      <c r="B45" t="s">
        <v>31</v>
      </c>
      <c r="C45">
        <v>19.745000000000001</v>
      </c>
      <c r="D45">
        <v>96.129720000000006</v>
      </c>
      <c r="E45" t="s">
        <v>24</v>
      </c>
      <c r="F45" t="s">
        <v>25</v>
      </c>
      <c r="G45" t="s">
        <v>48</v>
      </c>
      <c r="H45" s="3">
        <v>98.7</v>
      </c>
      <c r="I45">
        <v>8</v>
      </c>
      <c r="J45" s="3">
        <v>39.479999999999997</v>
      </c>
      <c r="K45" s="3">
        <v>829.08</v>
      </c>
      <c r="L45" t="s">
        <v>34</v>
      </c>
      <c r="M45" s="3">
        <v>789.6</v>
      </c>
      <c r="N45">
        <v>4.7619047620000003</v>
      </c>
      <c r="O45" s="3">
        <v>39.479999999999997</v>
      </c>
      <c r="P45">
        <v>7.6</v>
      </c>
      <c r="Q45" t="str">
        <f>IF(supermarketData[[#This Row],[Customer stratification rating]]&lt;6, "Low", IF(supermarketData[[#This Row],[Customer stratification rating]] &lt; 8, "Medium", "High"))</f>
        <v>Medium</v>
      </c>
      <c r="R45" s="1">
        <v>43528.86041666667</v>
      </c>
      <c r="S45">
        <v>2019</v>
      </c>
      <c r="T45" t="s">
        <v>35</v>
      </c>
      <c r="U45">
        <f>DAY(supermarketData[[#This Row],[Datetime]])</f>
        <v>4</v>
      </c>
      <c r="V45" t="s">
        <v>45</v>
      </c>
      <c r="W45">
        <v>20</v>
      </c>
      <c r="X45" t="s">
        <v>42</v>
      </c>
    </row>
    <row r="46" spans="1:24" x14ac:dyDescent="0.3">
      <c r="A46" t="s">
        <v>22</v>
      </c>
      <c r="B46" t="s">
        <v>31</v>
      </c>
      <c r="C46">
        <v>19.745000000000001</v>
      </c>
      <c r="D46">
        <v>96.129720000000006</v>
      </c>
      <c r="E46" t="s">
        <v>24</v>
      </c>
      <c r="F46" t="s">
        <v>38</v>
      </c>
      <c r="G46" t="s">
        <v>26</v>
      </c>
      <c r="H46" s="3">
        <v>15.37</v>
      </c>
      <c r="I46">
        <v>2</v>
      </c>
      <c r="J46" s="3">
        <v>1.5369999999999999</v>
      </c>
      <c r="K46" s="3">
        <v>32.277000000000001</v>
      </c>
      <c r="L46" t="s">
        <v>34</v>
      </c>
      <c r="M46" s="3">
        <v>30.74</v>
      </c>
      <c r="N46">
        <v>4.7619047620000003</v>
      </c>
      <c r="O46" s="3">
        <v>1.5369999999999999</v>
      </c>
      <c r="P46">
        <v>7.2</v>
      </c>
      <c r="Q46" t="str">
        <f>IF(supermarketData[[#This Row],[Customer stratification rating]]&lt;6, "Low", IF(supermarketData[[#This Row],[Customer stratification rating]] &lt; 8, "Medium", "High"))</f>
        <v>Medium</v>
      </c>
      <c r="R46" s="1">
        <v>43540.824305555558</v>
      </c>
      <c r="S46">
        <v>2019</v>
      </c>
      <c r="T46" t="s">
        <v>35</v>
      </c>
      <c r="U46">
        <f>DAY(supermarketData[[#This Row],[Datetime]])</f>
        <v>16</v>
      </c>
      <c r="V46" t="s">
        <v>29</v>
      </c>
      <c r="W46">
        <v>19</v>
      </c>
      <c r="X46" t="s">
        <v>42</v>
      </c>
    </row>
    <row r="47" spans="1:24" x14ac:dyDescent="0.3">
      <c r="A47" t="s">
        <v>22</v>
      </c>
      <c r="B47" t="s">
        <v>47</v>
      </c>
      <c r="C47">
        <v>21.974730000000001</v>
      </c>
      <c r="D47">
        <v>96.083590000000001</v>
      </c>
      <c r="E47" t="s">
        <v>24</v>
      </c>
      <c r="F47" t="s">
        <v>25</v>
      </c>
      <c r="G47" t="s">
        <v>33</v>
      </c>
      <c r="H47" s="3">
        <v>93.96</v>
      </c>
      <c r="I47">
        <v>4</v>
      </c>
      <c r="J47" s="3">
        <v>18.792000000000002</v>
      </c>
      <c r="K47" s="3">
        <v>394.63200000000001</v>
      </c>
      <c r="L47" t="s">
        <v>34</v>
      </c>
      <c r="M47" s="3">
        <v>375.84</v>
      </c>
      <c r="N47">
        <v>4.7619047620000003</v>
      </c>
      <c r="O47" s="3">
        <v>18.792000000000002</v>
      </c>
      <c r="P47">
        <v>9.5</v>
      </c>
      <c r="Q47" t="str">
        <f>IF(supermarketData[[#This Row],[Customer stratification rating]]&lt;6, "Low", IF(supermarketData[[#This Row],[Customer stratification rating]] &lt; 8, "Medium", "High"))</f>
        <v>High</v>
      </c>
      <c r="R47" s="1">
        <v>43533.75</v>
      </c>
      <c r="S47">
        <v>2019</v>
      </c>
      <c r="T47" t="s">
        <v>35</v>
      </c>
      <c r="U47">
        <f>DAY(supermarketData[[#This Row],[Datetime]])</f>
        <v>9</v>
      </c>
      <c r="V47" t="s">
        <v>29</v>
      </c>
      <c r="W47">
        <v>18</v>
      </c>
      <c r="X47" t="s">
        <v>42</v>
      </c>
    </row>
    <row r="48" spans="1:24" x14ac:dyDescent="0.3">
      <c r="A48" t="s">
        <v>22</v>
      </c>
      <c r="B48" t="s">
        <v>47</v>
      </c>
      <c r="C48">
        <v>21.974730000000001</v>
      </c>
      <c r="D48">
        <v>96.083590000000001</v>
      </c>
      <c r="E48" t="s">
        <v>24</v>
      </c>
      <c r="F48" t="s">
        <v>38</v>
      </c>
      <c r="G48" t="s">
        <v>26</v>
      </c>
      <c r="H48" s="3">
        <v>56.69</v>
      </c>
      <c r="I48">
        <v>9</v>
      </c>
      <c r="J48" s="3">
        <v>25.5105</v>
      </c>
      <c r="K48" s="3">
        <v>535.72050000000002</v>
      </c>
      <c r="L48" t="s">
        <v>40</v>
      </c>
      <c r="M48" s="3">
        <v>510.21</v>
      </c>
      <c r="N48">
        <v>4.7619047620000003</v>
      </c>
      <c r="O48" s="3">
        <v>25.5105</v>
      </c>
      <c r="P48">
        <v>8.4</v>
      </c>
      <c r="Q48" t="str">
        <f>IF(supermarketData[[#This Row],[Customer stratification rating]]&lt;6, "Low", IF(supermarketData[[#This Row],[Customer stratification rating]] &lt; 8, "Medium", "High"))</f>
        <v>High</v>
      </c>
      <c r="R48" s="1">
        <v>43523.724999999999</v>
      </c>
      <c r="S48">
        <v>2019</v>
      </c>
      <c r="T48" t="s">
        <v>44</v>
      </c>
      <c r="U48">
        <f>DAY(supermarketData[[#This Row],[Datetime]])</f>
        <v>27</v>
      </c>
      <c r="V48" t="s">
        <v>49</v>
      </c>
      <c r="W48">
        <v>17</v>
      </c>
      <c r="X48" t="s">
        <v>30</v>
      </c>
    </row>
    <row r="49" spans="1:24" x14ac:dyDescent="0.3">
      <c r="A49" t="s">
        <v>22</v>
      </c>
      <c r="B49" t="s">
        <v>47</v>
      </c>
      <c r="C49">
        <v>21.974730000000001</v>
      </c>
      <c r="D49">
        <v>96.083590000000001</v>
      </c>
      <c r="E49" t="s">
        <v>24</v>
      </c>
      <c r="F49" t="s">
        <v>25</v>
      </c>
      <c r="G49" t="s">
        <v>48</v>
      </c>
      <c r="H49" s="3">
        <v>20.010000000000002</v>
      </c>
      <c r="I49">
        <v>9</v>
      </c>
      <c r="J49" s="3">
        <v>9.0045000000000002</v>
      </c>
      <c r="K49" s="3">
        <v>189.09450000000001</v>
      </c>
      <c r="L49" t="s">
        <v>27</v>
      </c>
      <c r="M49" s="3">
        <v>180.09</v>
      </c>
      <c r="N49">
        <v>4.7619047620000003</v>
      </c>
      <c r="O49" s="3">
        <v>9.0045000000000002</v>
      </c>
      <c r="P49">
        <v>4.0999999999999996</v>
      </c>
      <c r="Q49" t="str">
        <f>IF(supermarketData[[#This Row],[Customer stratification rating]]&lt;6, "Low", IF(supermarketData[[#This Row],[Customer stratification rating]] &lt; 8, "Medium", "High"))</f>
        <v>Low</v>
      </c>
      <c r="R49" s="1">
        <v>43502.657638888893</v>
      </c>
      <c r="S49">
        <v>2019</v>
      </c>
      <c r="T49" t="s">
        <v>44</v>
      </c>
      <c r="U49">
        <f>DAY(supermarketData[[#This Row],[Datetime]])</f>
        <v>6</v>
      </c>
      <c r="V49" t="s">
        <v>49</v>
      </c>
      <c r="W49">
        <v>15</v>
      </c>
      <c r="X49" t="s">
        <v>30</v>
      </c>
    </row>
    <row r="50" spans="1:24" x14ac:dyDescent="0.3">
      <c r="A50" t="s">
        <v>22</v>
      </c>
      <c r="B50" t="s">
        <v>47</v>
      </c>
      <c r="C50">
        <v>21.974730000000001</v>
      </c>
      <c r="D50">
        <v>96.083590000000001</v>
      </c>
      <c r="E50" t="s">
        <v>24</v>
      </c>
      <c r="F50" t="s">
        <v>38</v>
      </c>
      <c r="G50" t="s">
        <v>33</v>
      </c>
      <c r="H50" s="3">
        <v>18.93</v>
      </c>
      <c r="I50">
        <v>6</v>
      </c>
      <c r="J50" s="3">
        <v>5.6790000000000003</v>
      </c>
      <c r="K50" s="3">
        <v>119.259</v>
      </c>
      <c r="L50" t="s">
        <v>40</v>
      </c>
      <c r="M50" s="3">
        <v>113.58</v>
      </c>
      <c r="N50">
        <v>4.7619047620000003</v>
      </c>
      <c r="O50" s="3">
        <v>5.6790000000000003</v>
      </c>
      <c r="P50">
        <v>8.1</v>
      </c>
      <c r="Q50" t="str">
        <f>IF(supermarketData[[#This Row],[Customer stratification rating]]&lt;6, "Low", IF(supermarketData[[#This Row],[Customer stratification rating]] &lt; 8, "Medium", "High"))</f>
        <v>High</v>
      </c>
      <c r="R50" s="1">
        <v>43506.53125</v>
      </c>
      <c r="S50">
        <v>2019</v>
      </c>
      <c r="T50" t="s">
        <v>44</v>
      </c>
      <c r="U50">
        <f>DAY(supermarketData[[#This Row],[Datetime]])</f>
        <v>10</v>
      </c>
      <c r="V50" t="s">
        <v>41</v>
      </c>
      <c r="W50">
        <v>12</v>
      </c>
      <c r="X50" t="s">
        <v>30</v>
      </c>
    </row>
    <row r="51" spans="1:24" x14ac:dyDescent="0.3">
      <c r="A51" t="s">
        <v>22</v>
      </c>
      <c r="B51" t="s">
        <v>31</v>
      </c>
      <c r="C51">
        <v>19.745000000000001</v>
      </c>
      <c r="D51">
        <v>96.129720000000006</v>
      </c>
      <c r="E51" t="s">
        <v>24</v>
      </c>
      <c r="F51" t="s">
        <v>25</v>
      </c>
      <c r="G51" t="s">
        <v>50</v>
      </c>
      <c r="H51" s="3">
        <v>82.63</v>
      </c>
      <c r="I51">
        <v>10</v>
      </c>
      <c r="J51" s="3">
        <v>41.314999999999998</v>
      </c>
      <c r="K51" s="3">
        <v>867.61500000000001</v>
      </c>
      <c r="L51" t="s">
        <v>27</v>
      </c>
      <c r="M51" s="3">
        <v>826.3</v>
      </c>
      <c r="N51">
        <v>4.7619047620000003</v>
      </c>
      <c r="O51" s="3">
        <v>41.314999999999998</v>
      </c>
      <c r="P51">
        <v>7.9</v>
      </c>
      <c r="Q51" t="str">
        <f>IF(supermarketData[[#This Row],[Customer stratification rating]]&lt;6, "Low", IF(supermarketData[[#This Row],[Customer stratification rating]] &lt; 8, "Medium", "High"))</f>
        <v>Medium</v>
      </c>
      <c r="R51" s="1">
        <v>43543.713888888888</v>
      </c>
      <c r="S51">
        <v>2019</v>
      </c>
      <c r="T51" t="s">
        <v>35</v>
      </c>
      <c r="U51">
        <f>DAY(supermarketData[[#This Row],[Datetime]])</f>
        <v>19</v>
      </c>
      <c r="V51" t="s">
        <v>51</v>
      </c>
      <c r="W51">
        <v>17</v>
      </c>
      <c r="X51" t="s">
        <v>30</v>
      </c>
    </row>
    <row r="52" spans="1:24" x14ac:dyDescent="0.3">
      <c r="A52" t="s">
        <v>22</v>
      </c>
      <c r="B52" t="s">
        <v>31</v>
      </c>
      <c r="C52">
        <v>19.745000000000001</v>
      </c>
      <c r="D52">
        <v>96.129720000000006</v>
      </c>
      <c r="E52" t="s">
        <v>24</v>
      </c>
      <c r="F52" t="s">
        <v>38</v>
      </c>
      <c r="G52" t="s">
        <v>48</v>
      </c>
      <c r="H52" s="3">
        <v>91.4</v>
      </c>
      <c r="I52">
        <v>7</v>
      </c>
      <c r="J52" s="3">
        <v>31.99</v>
      </c>
      <c r="K52" s="3">
        <v>671.79</v>
      </c>
      <c r="L52" t="s">
        <v>34</v>
      </c>
      <c r="M52" s="3">
        <v>639.79999999999995</v>
      </c>
      <c r="N52">
        <v>4.7619047620000003</v>
      </c>
      <c r="O52" s="3">
        <v>31.99</v>
      </c>
      <c r="P52">
        <v>9.5</v>
      </c>
      <c r="Q52" t="str">
        <f>IF(supermarketData[[#This Row],[Customer stratification rating]]&lt;6, "Low", IF(supermarketData[[#This Row],[Customer stratification rating]] &lt; 8, "Medium", "High"))</f>
        <v>High</v>
      </c>
      <c r="R52" s="1">
        <v>43499.429861111108</v>
      </c>
      <c r="S52">
        <v>2019</v>
      </c>
      <c r="T52" t="s">
        <v>44</v>
      </c>
      <c r="U52">
        <f>DAY(supermarketData[[#This Row],[Datetime]])</f>
        <v>3</v>
      </c>
      <c r="V52" t="s">
        <v>41</v>
      </c>
      <c r="W52">
        <v>10</v>
      </c>
      <c r="X52" t="s">
        <v>37</v>
      </c>
    </row>
    <row r="53" spans="1:24" x14ac:dyDescent="0.3">
      <c r="A53" t="s">
        <v>22</v>
      </c>
      <c r="B53" t="s">
        <v>23</v>
      </c>
      <c r="C53">
        <v>16.80528</v>
      </c>
      <c r="D53">
        <v>96.156109999999998</v>
      </c>
      <c r="E53" t="s">
        <v>24</v>
      </c>
      <c r="F53" t="s">
        <v>25</v>
      </c>
      <c r="G53" t="s">
        <v>48</v>
      </c>
      <c r="H53" s="3">
        <v>44.59</v>
      </c>
      <c r="I53">
        <v>5</v>
      </c>
      <c r="J53" s="3">
        <v>11.147500000000001</v>
      </c>
      <c r="K53" s="3">
        <v>234.0975</v>
      </c>
      <c r="L53" t="s">
        <v>34</v>
      </c>
      <c r="M53" s="3">
        <v>222.95</v>
      </c>
      <c r="N53">
        <v>4.7619047620000003</v>
      </c>
      <c r="O53" s="3">
        <v>11.147500000000001</v>
      </c>
      <c r="P53">
        <v>8.5</v>
      </c>
      <c r="Q53" t="str">
        <f>IF(supermarketData[[#This Row],[Customer stratification rating]]&lt;6, "Low", IF(supermarketData[[#This Row],[Customer stratification rating]] &lt; 8, "Medium", "High"))</f>
        <v>High</v>
      </c>
      <c r="R53" s="1">
        <v>43506.631944444453</v>
      </c>
      <c r="S53">
        <v>2019</v>
      </c>
      <c r="T53" t="s">
        <v>44</v>
      </c>
      <c r="U53">
        <f>DAY(supermarketData[[#This Row],[Datetime]])</f>
        <v>10</v>
      </c>
      <c r="V53" t="s">
        <v>41</v>
      </c>
      <c r="W53">
        <v>15</v>
      </c>
      <c r="X53" t="s">
        <v>30</v>
      </c>
    </row>
    <row r="54" spans="1:24" x14ac:dyDescent="0.3">
      <c r="A54" t="s">
        <v>22</v>
      </c>
      <c r="B54" t="s">
        <v>47</v>
      </c>
      <c r="C54">
        <v>21.974730000000001</v>
      </c>
      <c r="D54">
        <v>96.083590000000001</v>
      </c>
      <c r="E54" t="s">
        <v>24</v>
      </c>
      <c r="F54" t="s">
        <v>25</v>
      </c>
      <c r="G54" t="s">
        <v>50</v>
      </c>
      <c r="H54" s="3">
        <v>17.87</v>
      </c>
      <c r="I54">
        <v>4</v>
      </c>
      <c r="J54" s="3">
        <v>3.5739999999999998</v>
      </c>
      <c r="K54" s="3">
        <v>75.054000000000002</v>
      </c>
      <c r="L54" t="s">
        <v>27</v>
      </c>
      <c r="M54" s="3">
        <v>71.48</v>
      </c>
      <c r="N54">
        <v>4.7619047620000003</v>
      </c>
      <c r="O54" s="3">
        <v>3.5739999999999998</v>
      </c>
      <c r="P54">
        <v>6.5</v>
      </c>
      <c r="Q54" t="str">
        <f>IF(supermarketData[[#This Row],[Customer stratification rating]]&lt;6, "Low", IF(supermarketData[[#This Row],[Customer stratification rating]] &lt; 8, "Medium", "High"))</f>
        <v>Medium</v>
      </c>
      <c r="R54" s="1">
        <v>43546.612500000003</v>
      </c>
      <c r="S54">
        <v>2019</v>
      </c>
      <c r="T54" t="s">
        <v>35</v>
      </c>
      <c r="U54">
        <f>DAY(supermarketData[[#This Row],[Datetime]])</f>
        <v>22</v>
      </c>
      <c r="V54" t="s">
        <v>36</v>
      </c>
      <c r="W54">
        <v>14</v>
      </c>
      <c r="X54" t="s">
        <v>30</v>
      </c>
    </row>
    <row r="55" spans="1:24" x14ac:dyDescent="0.3">
      <c r="A55" t="s">
        <v>22</v>
      </c>
      <c r="B55" t="s">
        <v>31</v>
      </c>
      <c r="C55">
        <v>19.745000000000001</v>
      </c>
      <c r="D55">
        <v>96.129720000000006</v>
      </c>
      <c r="E55" t="s">
        <v>24</v>
      </c>
      <c r="F55" t="s">
        <v>38</v>
      </c>
      <c r="G55" t="s">
        <v>50</v>
      </c>
      <c r="H55" s="3">
        <v>15.43</v>
      </c>
      <c r="I55">
        <v>1</v>
      </c>
      <c r="J55" s="3">
        <v>0.77149999999999996</v>
      </c>
      <c r="K55" s="3">
        <v>16.201499999999999</v>
      </c>
      <c r="L55" t="s">
        <v>40</v>
      </c>
      <c r="M55" s="3">
        <v>15.43</v>
      </c>
      <c r="N55">
        <v>4.7619047620000003</v>
      </c>
      <c r="O55" s="3">
        <v>0.77149999999999996</v>
      </c>
      <c r="P55">
        <v>6.1</v>
      </c>
      <c r="Q55" t="str">
        <f>IF(supermarketData[[#This Row],[Customer stratification rating]]&lt;6, "Low", IF(supermarketData[[#This Row],[Customer stratification rating]] &lt; 8, "Medium", "High"))</f>
        <v>Medium</v>
      </c>
      <c r="R55" s="1">
        <v>43490.656944444447</v>
      </c>
      <c r="S55">
        <v>2019</v>
      </c>
      <c r="T55" t="s">
        <v>28</v>
      </c>
      <c r="U55">
        <f>DAY(supermarketData[[#This Row],[Datetime]])</f>
        <v>25</v>
      </c>
      <c r="V55" t="s">
        <v>36</v>
      </c>
      <c r="W55">
        <v>15</v>
      </c>
      <c r="X55" t="s">
        <v>30</v>
      </c>
    </row>
    <row r="56" spans="1:24" x14ac:dyDescent="0.3">
      <c r="A56" t="s">
        <v>22</v>
      </c>
      <c r="B56" t="s">
        <v>47</v>
      </c>
      <c r="C56">
        <v>21.974730000000001</v>
      </c>
      <c r="D56">
        <v>96.083590000000001</v>
      </c>
      <c r="E56" t="s">
        <v>32</v>
      </c>
      <c r="F56" t="s">
        <v>38</v>
      </c>
      <c r="G56" t="s">
        <v>39</v>
      </c>
      <c r="H56" s="3">
        <v>16.16</v>
      </c>
      <c r="I56">
        <v>2</v>
      </c>
      <c r="J56" s="3">
        <v>1.6160000000000001</v>
      </c>
      <c r="K56" s="3">
        <v>33.936</v>
      </c>
      <c r="L56" t="s">
        <v>27</v>
      </c>
      <c r="M56" s="3">
        <v>32.32</v>
      </c>
      <c r="N56">
        <v>4.7619047620000003</v>
      </c>
      <c r="O56" s="3">
        <v>1.6160000000000001</v>
      </c>
      <c r="P56">
        <v>6.5</v>
      </c>
      <c r="Q56" t="str">
        <f>IF(supermarketData[[#This Row],[Customer stratification rating]]&lt;6, "Low", IF(supermarketData[[#This Row],[Customer stratification rating]] &lt; 8, "Medium", "High"))</f>
        <v>Medium</v>
      </c>
      <c r="R56" s="1">
        <v>43531.492361111108</v>
      </c>
      <c r="S56">
        <v>2019</v>
      </c>
      <c r="T56" t="s">
        <v>35</v>
      </c>
      <c r="U56">
        <f>DAY(supermarketData[[#This Row],[Datetime]])</f>
        <v>7</v>
      </c>
      <c r="V56" t="s">
        <v>46</v>
      </c>
      <c r="W56">
        <v>11</v>
      </c>
      <c r="X56" t="s">
        <v>37</v>
      </c>
    </row>
    <row r="57" spans="1:24" x14ac:dyDescent="0.3">
      <c r="A57" t="s">
        <v>22</v>
      </c>
      <c r="B57" t="s">
        <v>31</v>
      </c>
      <c r="C57">
        <v>19.745000000000001</v>
      </c>
      <c r="D57">
        <v>96.129720000000006</v>
      </c>
      <c r="E57" t="s">
        <v>32</v>
      </c>
      <c r="F57" t="s">
        <v>25</v>
      </c>
      <c r="G57" t="s">
        <v>33</v>
      </c>
      <c r="H57" s="3">
        <v>85.98</v>
      </c>
      <c r="I57">
        <v>8</v>
      </c>
      <c r="J57" s="3">
        <v>34.392000000000003</v>
      </c>
      <c r="K57" s="3">
        <v>722.23199999999997</v>
      </c>
      <c r="L57" t="s">
        <v>34</v>
      </c>
      <c r="M57" s="3">
        <v>687.84</v>
      </c>
      <c r="N57">
        <v>4.7619047620000003</v>
      </c>
      <c r="O57" s="3">
        <v>34.392000000000003</v>
      </c>
      <c r="P57">
        <v>8.1999999999999993</v>
      </c>
      <c r="Q57" t="str">
        <f>IF(supermarketData[[#This Row],[Customer stratification rating]]&lt;6, "Low", IF(supermarketData[[#This Row],[Customer stratification rating]] &lt; 8, "Medium", "High"))</f>
        <v>High</v>
      </c>
      <c r="R57" s="1">
        <v>43524.792361111111</v>
      </c>
      <c r="S57">
        <v>2019</v>
      </c>
      <c r="T57" t="s">
        <v>44</v>
      </c>
      <c r="U57">
        <f>DAY(supermarketData[[#This Row],[Datetime]])</f>
        <v>28</v>
      </c>
      <c r="V57" t="s">
        <v>46</v>
      </c>
      <c r="W57">
        <v>19</v>
      </c>
      <c r="X57" t="s">
        <v>42</v>
      </c>
    </row>
    <row r="58" spans="1:24" x14ac:dyDescent="0.3">
      <c r="A58" t="s">
        <v>22</v>
      </c>
      <c r="B58" t="s">
        <v>23</v>
      </c>
      <c r="C58">
        <v>16.80528</v>
      </c>
      <c r="D58">
        <v>96.156109999999998</v>
      </c>
      <c r="E58" t="s">
        <v>24</v>
      </c>
      <c r="F58" t="s">
        <v>38</v>
      </c>
      <c r="G58" t="s">
        <v>39</v>
      </c>
      <c r="H58" s="3">
        <v>44.34</v>
      </c>
      <c r="I58">
        <v>2</v>
      </c>
      <c r="J58" s="3">
        <v>4.4340000000000002</v>
      </c>
      <c r="K58" s="3">
        <v>93.114000000000004</v>
      </c>
      <c r="L58" t="s">
        <v>34</v>
      </c>
      <c r="M58" s="3">
        <v>88.68</v>
      </c>
      <c r="N58">
        <v>4.7619047620000003</v>
      </c>
      <c r="O58" s="3">
        <v>4.4340000000000002</v>
      </c>
      <c r="P58">
        <v>5.8</v>
      </c>
      <c r="Q58" t="str">
        <f>IF(supermarketData[[#This Row],[Customer stratification rating]]&lt;6, "Low", IF(supermarketData[[#This Row],[Customer stratification rating]] &lt; 8, "Medium", "High"))</f>
        <v>Low</v>
      </c>
      <c r="R58" s="1">
        <v>43551.476388888892</v>
      </c>
      <c r="S58">
        <v>2019</v>
      </c>
      <c r="T58" t="s">
        <v>35</v>
      </c>
      <c r="U58">
        <f>DAY(supermarketData[[#This Row],[Datetime]])</f>
        <v>27</v>
      </c>
      <c r="V58" t="s">
        <v>49</v>
      </c>
      <c r="W58">
        <v>11</v>
      </c>
      <c r="X58" t="s">
        <v>37</v>
      </c>
    </row>
    <row r="59" spans="1:24" x14ac:dyDescent="0.3">
      <c r="A59" t="s">
        <v>22</v>
      </c>
      <c r="B59" t="s">
        <v>23</v>
      </c>
      <c r="C59">
        <v>16.80528</v>
      </c>
      <c r="D59">
        <v>96.156109999999998</v>
      </c>
      <c r="E59" t="s">
        <v>32</v>
      </c>
      <c r="F59" t="s">
        <v>38</v>
      </c>
      <c r="G59" t="s">
        <v>26</v>
      </c>
      <c r="H59" s="3">
        <v>89.6</v>
      </c>
      <c r="I59">
        <v>8</v>
      </c>
      <c r="J59" s="3">
        <v>35.840000000000003</v>
      </c>
      <c r="K59" s="3">
        <v>752.64</v>
      </c>
      <c r="L59" t="s">
        <v>27</v>
      </c>
      <c r="M59" s="3">
        <v>716.8</v>
      </c>
      <c r="N59">
        <v>4.7619047620000003</v>
      </c>
      <c r="O59" s="3">
        <v>35.840000000000003</v>
      </c>
      <c r="P59">
        <v>6.6</v>
      </c>
      <c r="Q59" t="str">
        <f>IF(supermarketData[[#This Row],[Customer stratification rating]]&lt;6, "Low", IF(supermarketData[[#This Row],[Customer stratification rating]] &lt; 8, "Medium", "High"))</f>
        <v>Medium</v>
      </c>
      <c r="R59" s="1">
        <v>43503.477777777778</v>
      </c>
      <c r="S59">
        <v>2019</v>
      </c>
      <c r="T59" t="s">
        <v>44</v>
      </c>
      <c r="U59">
        <f>DAY(supermarketData[[#This Row],[Datetime]])</f>
        <v>7</v>
      </c>
      <c r="V59" t="s">
        <v>46</v>
      </c>
      <c r="W59">
        <v>11</v>
      </c>
      <c r="X59" t="s">
        <v>37</v>
      </c>
    </row>
    <row r="60" spans="1:24" x14ac:dyDescent="0.3">
      <c r="A60" t="s">
        <v>22</v>
      </c>
      <c r="B60" t="s">
        <v>23</v>
      </c>
      <c r="C60">
        <v>16.80528</v>
      </c>
      <c r="D60">
        <v>96.156109999999998</v>
      </c>
      <c r="E60" t="s">
        <v>24</v>
      </c>
      <c r="F60" t="s">
        <v>25</v>
      </c>
      <c r="G60" t="s">
        <v>39</v>
      </c>
      <c r="H60" s="3">
        <v>72.349999999999994</v>
      </c>
      <c r="I60">
        <v>10</v>
      </c>
      <c r="J60" s="3">
        <v>36.174999999999997</v>
      </c>
      <c r="K60" s="3">
        <v>759.67499999999995</v>
      </c>
      <c r="L60" t="s">
        <v>34</v>
      </c>
      <c r="M60" s="3">
        <v>723.5</v>
      </c>
      <c r="N60">
        <v>4.7619047620000003</v>
      </c>
      <c r="O60" s="3">
        <v>36.174999999999997</v>
      </c>
      <c r="P60">
        <v>5.4</v>
      </c>
      <c r="Q60" t="str">
        <f>IF(supermarketData[[#This Row],[Customer stratification rating]]&lt;6, "Low", IF(supermarketData[[#This Row],[Customer stratification rating]] &lt; 8, "Medium", "High"))</f>
        <v>Low</v>
      </c>
      <c r="R60" s="1">
        <v>43485.663194444453</v>
      </c>
      <c r="S60">
        <v>2019</v>
      </c>
      <c r="T60" t="s">
        <v>28</v>
      </c>
      <c r="U60">
        <f>DAY(supermarketData[[#This Row],[Datetime]])</f>
        <v>20</v>
      </c>
      <c r="V60" t="s">
        <v>41</v>
      </c>
      <c r="W60">
        <v>15</v>
      </c>
      <c r="X60" t="s">
        <v>30</v>
      </c>
    </row>
    <row r="61" spans="1:24" x14ac:dyDescent="0.3">
      <c r="A61" t="s">
        <v>22</v>
      </c>
      <c r="B61" t="s">
        <v>31</v>
      </c>
      <c r="C61">
        <v>19.745000000000001</v>
      </c>
      <c r="D61">
        <v>96.129720000000006</v>
      </c>
      <c r="E61" t="s">
        <v>32</v>
      </c>
      <c r="F61" t="s">
        <v>38</v>
      </c>
      <c r="G61" t="s">
        <v>33</v>
      </c>
      <c r="H61" s="3">
        <v>30.61</v>
      </c>
      <c r="I61">
        <v>6</v>
      </c>
      <c r="J61" s="3">
        <v>9.1829999999999998</v>
      </c>
      <c r="K61" s="3">
        <v>192.84299999999999</v>
      </c>
      <c r="L61" t="s">
        <v>34</v>
      </c>
      <c r="M61" s="3">
        <v>183.66</v>
      </c>
      <c r="N61">
        <v>4.7619047620000003</v>
      </c>
      <c r="O61" s="3">
        <v>9.1829999999999998</v>
      </c>
      <c r="P61">
        <v>9.3000000000000007</v>
      </c>
      <c r="Q61" t="str">
        <f>IF(supermarketData[[#This Row],[Customer stratification rating]]&lt;6, "Low", IF(supermarketData[[#This Row],[Customer stratification rating]] &lt; 8, "Medium", "High"))</f>
        <v>High</v>
      </c>
      <c r="R61" s="1">
        <v>43536.85833333333</v>
      </c>
      <c r="S61">
        <v>2019</v>
      </c>
      <c r="T61" t="s">
        <v>35</v>
      </c>
      <c r="U61">
        <f>DAY(supermarketData[[#This Row],[Datetime]])</f>
        <v>12</v>
      </c>
      <c r="V61" t="s">
        <v>51</v>
      </c>
      <c r="W61">
        <v>20</v>
      </c>
      <c r="X61" t="s">
        <v>42</v>
      </c>
    </row>
    <row r="62" spans="1:24" x14ac:dyDescent="0.3">
      <c r="A62" t="s">
        <v>22</v>
      </c>
      <c r="B62" t="s">
        <v>31</v>
      </c>
      <c r="C62">
        <v>19.745000000000001</v>
      </c>
      <c r="D62">
        <v>96.129720000000006</v>
      </c>
      <c r="E62" t="s">
        <v>24</v>
      </c>
      <c r="F62" t="s">
        <v>25</v>
      </c>
      <c r="G62" t="s">
        <v>43</v>
      </c>
      <c r="H62" s="3">
        <v>24.74</v>
      </c>
      <c r="I62">
        <v>3</v>
      </c>
      <c r="J62" s="3">
        <v>3.7109999999999999</v>
      </c>
      <c r="K62" s="3">
        <v>77.930999999999997</v>
      </c>
      <c r="L62" t="s">
        <v>40</v>
      </c>
      <c r="M62" s="3">
        <v>74.22</v>
      </c>
      <c r="N62">
        <v>4.7619047620000003</v>
      </c>
      <c r="O62" s="3">
        <v>3.7109999999999999</v>
      </c>
      <c r="P62">
        <v>10</v>
      </c>
      <c r="Q62" t="str">
        <f>IF(supermarketData[[#This Row],[Customer stratification rating]]&lt;6, "Low", IF(supermarketData[[#This Row],[Customer stratification rating]] &lt; 8, "Medium", "High"))</f>
        <v>High</v>
      </c>
      <c r="R62" s="1">
        <v>43511.740972222222</v>
      </c>
      <c r="S62">
        <v>2019</v>
      </c>
      <c r="T62" t="s">
        <v>44</v>
      </c>
      <c r="U62">
        <f>DAY(supermarketData[[#This Row],[Datetime]])</f>
        <v>15</v>
      </c>
      <c r="V62" t="s">
        <v>36</v>
      </c>
      <c r="W62">
        <v>17</v>
      </c>
      <c r="X62" t="s">
        <v>30</v>
      </c>
    </row>
    <row r="63" spans="1:24" x14ac:dyDescent="0.3">
      <c r="A63" t="s">
        <v>22</v>
      </c>
      <c r="B63" t="s">
        <v>31</v>
      </c>
      <c r="C63">
        <v>19.745000000000001</v>
      </c>
      <c r="D63">
        <v>96.129720000000006</v>
      </c>
      <c r="E63" t="s">
        <v>32</v>
      </c>
      <c r="F63" t="s">
        <v>38</v>
      </c>
      <c r="G63" t="s">
        <v>39</v>
      </c>
      <c r="H63" s="3">
        <v>55.73</v>
      </c>
      <c r="I63">
        <v>6</v>
      </c>
      <c r="J63" s="3">
        <v>16.719000000000001</v>
      </c>
      <c r="K63" s="3">
        <v>351.09899999999999</v>
      </c>
      <c r="L63" t="s">
        <v>27</v>
      </c>
      <c r="M63" s="3">
        <v>334.38</v>
      </c>
      <c r="N63">
        <v>4.7619047620000003</v>
      </c>
      <c r="O63" s="3">
        <v>16.719000000000001</v>
      </c>
      <c r="P63">
        <v>7</v>
      </c>
      <c r="Q63" t="str">
        <f>IF(supermarketData[[#This Row],[Customer stratification rating]]&lt;6, "Low", IF(supermarketData[[#This Row],[Customer stratification rating]] &lt; 8, "Medium", "High"))</f>
        <v>Medium</v>
      </c>
      <c r="R63" s="1">
        <v>43520.454861111109</v>
      </c>
      <c r="S63">
        <v>2019</v>
      </c>
      <c r="T63" t="s">
        <v>44</v>
      </c>
      <c r="U63">
        <f>DAY(supermarketData[[#This Row],[Datetime]])</f>
        <v>24</v>
      </c>
      <c r="V63" t="s">
        <v>41</v>
      </c>
      <c r="W63">
        <v>10</v>
      </c>
      <c r="X63" t="s">
        <v>37</v>
      </c>
    </row>
    <row r="64" spans="1:24" x14ac:dyDescent="0.3">
      <c r="A64" t="s">
        <v>22</v>
      </c>
      <c r="B64" t="s">
        <v>47</v>
      </c>
      <c r="C64">
        <v>21.974730000000001</v>
      </c>
      <c r="D64">
        <v>96.083590000000001</v>
      </c>
      <c r="E64" t="s">
        <v>24</v>
      </c>
      <c r="F64" t="s">
        <v>25</v>
      </c>
      <c r="G64" t="s">
        <v>43</v>
      </c>
      <c r="H64" s="3">
        <v>55.07</v>
      </c>
      <c r="I64">
        <v>9</v>
      </c>
      <c r="J64" s="3">
        <v>24.781500000000001</v>
      </c>
      <c r="K64" s="3">
        <v>520.41150000000005</v>
      </c>
      <c r="L64" t="s">
        <v>27</v>
      </c>
      <c r="M64" s="3">
        <v>495.63</v>
      </c>
      <c r="N64">
        <v>4.7619047620000003</v>
      </c>
      <c r="O64" s="3">
        <v>24.781500000000001</v>
      </c>
      <c r="P64">
        <v>10</v>
      </c>
      <c r="Q64" t="str">
        <f>IF(supermarketData[[#This Row],[Customer stratification rating]]&lt;6, "Low", IF(supermarketData[[#This Row],[Customer stratification rating]] &lt; 8, "Medium", "High"))</f>
        <v>High</v>
      </c>
      <c r="R64" s="1">
        <v>43499.569444444453</v>
      </c>
      <c r="S64">
        <v>2019</v>
      </c>
      <c r="T64" t="s">
        <v>44</v>
      </c>
      <c r="U64">
        <f>DAY(supermarketData[[#This Row],[Datetime]])</f>
        <v>3</v>
      </c>
      <c r="V64" t="s">
        <v>41</v>
      </c>
      <c r="W64">
        <v>13</v>
      </c>
      <c r="X64" t="s">
        <v>30</v>
      </c>
    </row>
    <row r="65" spans="1:24" x14ac:dyDescent="0.3">
      <c r="A65" t="s">
        <v>22</v>
      </c>
      <c r="B65" t="s">
        <v>23</v>
      </c>
      <c r="C65">
        <v>16.80528</v>
      </c>
      <c r="D65">
        <v>96.156109999999998</v>
      </c>
      <c r="E65" t="s">
        <v>24</v>
      </c>
      <c r="F65" t="s">
        <v>38</v>
      </c>
      <c r="G65" t="s">
        <v>43</v>
      </c>
      <c r="H65" s="3">
        <v>15.81</v>
      </c>
      <c r="I65">
        <v>10</v>
      </c>
      <c r="J65" s="3">
        <v>7.9050000000000002</v>
      </c>
      <c r="K65" s="3">
        <v>166.005</v>
      </c>
      <c r="L65" t="s">
        <v>40</v>
      </c>
      <c r="M65" s="3">
        <v>158.1</v>
      </c>
      <c r="N65">
        <v>4.7619047620000003</v>
      </c>
      <c r="O65" s="3">
        <v>7.9050000000000002</v>
      </c>
      <c r="P65">
        <v>8.6</v>
      </c>
      <c r="Q65" t="str">
        <f>IF(supermarketData[[#This Row],[Customer stratification rating]]&lt;6, "Low", IF(supermarketData[[#This Row],[Customer stratification rating]] &lt; 8, "Medium", "High"))</f>
        <v>High</v>
      </c>
      <c r="R65" s="1">
        <v>43530.518750000003</v>
      </c>
      <c r="S65">
        <v>2019</v>
      </c>
      <c r="T65" t="s">
        <v>35</v>
      </c>
      <c r="U65">
        <f>DAY(supermarketData[[#This Row],[Datetime]])</f>
        <v>6</v>
      </c>
      <c r="V65" t="s">
        <v>49</v>
      </c>
      <c r="W65">
        <v>12</v>
      </c>
      <c r="X65" t="s">
        <v>30</v>
      </c>
    </row>
    <row r="66" spans="1:24" x14ac:dyDescent="0.3">
      <c r="A66" t="s">
        <v>22</v>
      </c>
      <c r="B66" t="s">
        <v>47</v>
      </c>
      <c r="C66">
        <v>21.974730000000001</v>
      </c>
      <c r="D66">
        <v>96.083590000000001</v>
      </c>
      <c r="E66" t="s">
        <v>24</v>
      </c>
      <c r="F66" t="s">
        <v>38</v>
      </c>
      <c r="G66" t="s">
        <v>26</v>
      </c>
      <c r="H66" s="3">
        <v>75.739999999999995</v>
      </c>
      <c r="I66">
        <v>4</v>
      </c>
      <c r="J66" s="3">
        <v>15.148</v>
      </c>
      <c r="K66" s="3">
        <v>318.108</v>
      </c>
      <c r="L66" t="s">
        <v>34</v>
      </c>
      <c r="M66" s="3">
        <v>302.95999999999998</v>
      </c>
      <c r="N66">
        <v>4.7619047620000003</v>
      </c>
      <c r="O66" s="3">
        <v>15.148</v>
      </c>
      <c r="P66">
        <v>7.6</v>
      </c>
      <c r="Q66" t="str">
        <f>IF(supermarketData[[#This Row],[Customer stratification rating]]&lt;6, "Low", IF(supermarketData[[#This Row],[Customer stratification rating]] &lt; 8, "Medium", "High"))</f>
        <v>Medium</v>
      </c>
      <c r="R66" s="1">
        <v>43510.607638888891</v>
      </c>
      <c r="S66">
        <v>2019</v>
      </c>
      <c r="T66" t="s">
        <v>44</v>
      </c>
      <c r="U66">
        <f>DAY(supermarketData[[#This Row],[Datetime]])</f>
        <v>14</v>
      </c>
      <c r="V66" t="s">
        <v>46</v>
      </c>
      <c r="W66">
        <v>14</v>
      </c>
      <c r="X66" t="s">
        <v>30</v>
      </c>
    </row>
    <row r="67" spans="1:24" x14ac:dyDescent="0.3">
      <c r="A67" t="s">
        <v>22</v>
      </c>
      <c r="B67" t="s">
        <v>23</v>
      </c>
      <c r="C67">
        <v>16.80528</v>
      </c>
      <c r="D67">
        <v>96.156109999999998</v>
      </c>
      <c r="E67" t="s">
        <v>24</v>
      </c>
      <c r="F67" t="s">
        <v>38</v>
      </c>
      <c r="G67" t="s">
        <v>26</v>
      </c>
      <c r="H67" s="3">
        <v>15.87</v>
      </c>
      <c r="I67">
        <v>10</v>
      </c>
      <c r="J67" s="3">
        <v>7.9349999999999996</v>
      </c>
      <c r="K67" s="3">
        <v>166.63499999999999</v>
      </c>
      <c r="L67" t="s">
        <v>34</v>
      </c>
      <c r="M67" s="3">
        <v>158.69999999999999</v>
      </c>
      <c r="N67">
        <v>4.7619047620000003</v>
      </c>
      <c r="O67" s="3">
        <v>7.9349999999999996</v>
      </c>
      <c r="P67">
        <v>5.8</v>
      </c>
      <c r="Q67" t="str">
        <f>IF(supermarketData[[#This Row],[Customer stratification rating]]&lt;6, "Low", IF(supermarketData[[#This Row],[Customer stratification rating]] &lt; 8, "Medium", "High"))</f>
        <v>Low</v>
      </c>
      <c r="R67" s="1">
        <v>43537.694444444453</v>
      </c>
      <c r="S67">
        <v>2019</v>
      </c>
      <c r="T67" t="s">
        <v>35</v>
      </c>
      <c r="U67">
        <f>DAY(supermarketData[[#This Row],[Datetime]])</f>
        <v>13</v>
      </c>
      <c r="V67" t="s">
        <v>49</v>
      </c>
      <c r="W67">
        <v>16</v>
      </c>
      <c r="X67" t="s">
        <v>30</v>
      </c>
    </row>
    <row r="68" spans="1:24" x14ac:dyDescent="0.3">
      <c r="A68" t="s">
        <v>22</v>
      </c>
      <c r="B68" t="s">
        <v>31</v>
      </c>
      <c r="C68">
        <v>19.745000000000001</v>
      </c>
      <c r="D68">
        <v>96.129720000000006</v>
      </c>
      <c r="E68" t="s">
        <v>32</v>
      </c>
      <c r="F68" t="s">
        <v>25</v>
      </c>
      <c r="G68" t="s">
        <v>26</v>
      </c>
      <c r="H68" s="3">
        <v>33.47</v>
      </c>
      <c r="I68">
        <v>2</v>
      </c>
      <c r="J68" s="3">
        <v>3.347</v>
      </c>
      <c r="K68" s="3">
        <v>70.287000000000006</v>
      </c>
      <c r="L68" t="s">
        <v>27</v>
      </c>
      <c r="M68" s="3">
        <v>66.94</v>
      </c>
      <c r="N68">
        <v>4.7619047620000003</v>
      </c>
      <c r="O68" s="3">
        <v>3.347</v>
      </c>
      <c r="P68">
        <v>6.7</v>
      </c>
      <c r="Q68" t="str">
        <f>IF(supermarketData[[#This Row],[Customer stratification rating]]&lt;6, "Low", IF(supermarketData[[#This Row],[Customer stratification rating]] &lt; 8, "Medium", "High"))</f>
        <v>Medium</v>
      </c>
      <c r="R68" s="1">
        <v>43506.654861111107</v>
      </c>
      <c r="S68">
        <v>2019</v>
      </c>
      <c r="T68" t="s">
        <v>44</v>
      </c>
      <c r="U68">
        <f>DAY(supermarketData[[#This Row],[Datetime]])</f>
        <v>10</v>
      </c>
      <c r="V68" t="s">
        <v>41</v>
      </c>
      <c r="W68">
        <v>15</v>
      </c>
      <c r="X68" t="s">
        <v>30</v>
      </c>
    </row>
    <row r="69" spans="1:24" x14ac:dyDescent="0.3">
      <c r="A69" t="s">
        <v>22</v>
      </c>
      <c r="B69" t="s">
        <v>47</v>
      </c>
      <c r="C69">
        <v>21.974730000000001</v>
      </c>
      <c r="D69">
        <v>96.083590000000001</v>
      </c>
      <c r="E69" t="s">
        <v>24</v>
      </c>
      <c r="F69" t="s">
        <v>25</v>
      </c>
      <c r="G69" t="s">
        <v>50</v>
      </c>
      <c r="H69" s="3">
        <v>97.61</v>
      </c>
      <c r="I69">
        <v>6</v>
      </c>
      <c r="J69" s="3">
        <v>29.283000000000001</v>
      </c>
      <c r="K69" s="3">
        <v>614.94299999999998</v>
      </c>
      <c r="L69" t="s">
        <v>27</v>
      </c>
      <c r="M69" s="3">
        <v>585.66</v>
      </c>
      <c r="N69">
        <v>4.7619047620000003</v>
      </c>
      <c r="O69" s="3">
        <v>29.283000000000001</v>
      </c>
      <c r="P69">
        <v>9.9</v>
      </c>
      <c r="Q69" t="str">
        <f>IF(supermarketData[[#This Row],[Customer stratification rating]]&lt;6, "Low", IF(supermarketData[[#This Row],[Customer stratification rating]] &lt; 8, "Medium", "High"))</f>
        <v>High</v>
      </c>
      <c r="R69" s="1">
        <v>43472.625694444447</v>
      </c>
      <c r="S69">
        <v>2019</v>
      </c>
      <c r="T69" t="s">
        <v>28</v>
      </c>
      <c r="U69">
        <f>DAY(supermarketData[[#This Row],[Datetime]])</f>
        <v>7</v>
      </c>
      <c r="V69" t="s">
        <v>45</v>
      </c>
      <c r="W69">
        <v>15</v>
      </c>
      <c r="X69" t="s">
        <v>30</v>
      </c>
    </row>
    <row r="70" spans="1:24" x14ac:dyDescent="0.3">
      <c r="A70" t="s">
        <v>22</v>
      </c>
      <c r="B70" t="s">
        <v>23</v>
      </c>
      <c r="C70">
        <v>16.80528</v>
      </c>
      <c r="D70">
        <v>96.156109999999998</v>
      </c>
      <c r="E70" t="s">
        <v>32</v>
      </c>
      <c r="F70" t="s">
        <v>38</v>
      </c>
      <c r="G70" t="s">
        <v>43</v>
      </c>
      <c r="H70" s="3">
        <v>78.77</v>
      </c>
      <c r="I70">
        <v>10</v>
      </c>
      <c r="J70" s="3">
        <v>39.384999999999998</v>
      </c>
      <c r="K70" s="3">
        <v>827.08500000000004</v>
      </c>
      <c r="L70" t="s">
        <v>34</v>
      </c>
      <c r="M70" s="3">
        <v>787.7</v>
      </c>
      <c r="N70">
        <v>4.7619047620000003</v>
      </c>
      <c r="O70" s="3">
        <v>39.384999999999998</v>
      </c>
      <c r="P70">
        <v>6.4</v>
      </c>
      <c r="Q70" t="str">
        <f>IF(supermarketData[[#This Row],[Customer stratification rating]]&lt;6, "Low", IF(supermarketData[[#This Row],[Customer stratification rating]] &lt; 8, "Medium", "High"))</f>
        <v>Medium</v>
      </c>
      <c r="R70" s="1">
        <v>43489.419444444437</v>
      </c>
      <c r="S70">
        <v>2019</v>
      </c>
      <c r="T70" t="s">
        <v>28</v>
      </c>
      <c r="U70">
        <f>DAY(supermarketData[[#This Row],[Datetime]])</f>
        <v>24</v>
      </c>
      <c r="V70" t="s">
        <v>46</v>
      </c>
      <c r="W70">
        <v>10</v>
      </c>
      <c r="X70" t="s">
        <v>37</v>
      </c>
    </row>
    <row r="71" spans="1:24" x14ac:dyDescent="0.3">
      <c r="A71" t="s">
        <v>22</v>
      </c>
      <c r="B71" t="s">
        <v>23</v>
      </c>
      <c r="C71">
        <v>16.80528</v>
      </c>
      <c r="D71">
        <v>96.156109999999998</v>
      </c>
      <c r="E71" t="s">
        <v>24</v>
      </c>
      <c r="F71" t="s">
        <v>25</v>
      </c>
      <c r="G71" t="s">
        <v>26</v>
      </c>
      <c r="H71" s="3">
        <v>18.329999999999998</v>
      </c>
      <c r="I71">
        <v>1</v>
      </c>
      <c r="J71" s="3">
        <v>0.91649999999999998</v>
      </c>
      <c r="K71" s="3">
        <v>19.246500000000001</v>
      </c>
      <c r="L71" t="s">
        <v>34</v>
      </c>
      <c r="M71" s="3">
        <v>18.329999999999998</v>
      </c>
      <c r="N71">
        <v>4.7619047620000003</v>
      </c>
      <c r="O71" s="3">
        <v>0.91649999999999998</v>
      </c>
      <c r="P71">
        <v>4.3</v>
      </c>
      <c r="Q71" t="str">
        <f>IF(supermarketData[[#This Row],[Customer stratification rating]]&lt;6, "Low", IF(supermarketData[[#This Row],[Customer stratification rating]] &lt; 8, "Medium", "High"))</f>
        <v>Low</v>
      </c>
      <c r="R71" s="1">
        <v>43498.784722222219</v>
      </c>
      <c r="S71">
        <v>2019</v>
      </c>
      <c r="T71" t="s">
        <v>44</v>
      </c>
      <c r="U71">
        <f>DAY(supermarketData[[#This Row],[Datetime]])</f>
        <v>2</v>
      </c>
      <c r="V71" t="s">
        <v>29</v>
      </c>
      <c r="W71">
        <v>18</v>
      </c>
      <c r="X71" t="s">
        <v>42</v>
      </c>
    </row>
    <row r="72" spans="1:24" x14ac:dyDescent="0.3">
      <c r="A72" t="s">
        <v>22</v>
      </c>
      <c r="B72" t="s">
        <v>31</v>
      </c>
      <c r="C72">
        <v>19.745000000000001</v>
      </c>
      <c r="D72">
        <v>96.129720000000006</v>
      </c>
      <c r="E72" t="s">
        <v>32</v>
      </c>
      <c r="F72" t="s">
        <v>38</v>
      </c>
      <c r="G72" t="s">
        <v>48</v>
      </c>
      <c r="H72" s="3">
        <v>89.48</v>
      </c>
      <c r="I72">
        <v>10</v>
      </c>
      <c r="J72" s="3">
        <v>44.74</v>
      </c>
      <c r="K72" s="3">
        <v>939.54</v>
      </c>
      <c r="L72" t="s">
        <v>40</v>
      </c>
      <c r="M72" s="3">
        <v>894.8</v>
      </c>
      <c r="N72">
        <v>4.7619047620000003</v>
      </c>
      <c r="O72" s="3">
        <v>44.74</v>
      </c>
      <c r="P72">
        <v>9.6</v>
      </c>
      <c r="Q72" t="str">
        <f>IF(supermarketData[[#This Row],[Customer stratification rating]]&lt;6, "Low", IF(supermarketData[[#This Row],[Customer stratification rating]] &lt; 8, "Medium", "High"))</f>
        <v>High</v>
      </c>
      <c r="R72" s="1">
        <v>43471.531944444447</v>
      </c>
      <c r="S72">
        <v>2019</v>
      </c>
      <c r="T72" t="s">
        <v>28</v>
      </c>
      <c r="U72">
        <f>DAY(supermarketData[[#This Row],[Datetime]])</f>
        <v>6</v>
      </c>
      <c r="V72" t="s">
        <v>41</v>
      </c>
      <c r="W72">
        <v>12</v>
      </c>
      <c r="X72" t="s">
        <v>30</v>
      </c>
    </row>
    <row r="73" spans="1:24" x14ac:dyDescent="0.3">
      <c r="A73" t="s">
        <v>22</v>
      </c>
      <c r="B73" t="s">
        <v>31</v>
      </c>
      <c r="C73">
        <v>19.745000000000001</v>
      </c>
      <c r="D73">
        <v>96.129720000000006</v>
      </c>
      <c r="E73" t="s">
        <v>32</v>
      </c>
      <c r="F73" t="s">
        <v>38</v>
      </c>
      <c r="G73" t="s">
        <v>50</v>
      </c>
      <c r="H73" s="3">
        <v>62.12</v>
      </c>
      <c r="I73">
        <v>10</v>
      </c>
      <c r="J73" s="3">
        <v>31.06</v>
      </c>
      <c r="K73" s="3">
        <v>652.26</v>
      </c>
      <c r="L73" t="s">
        <v>34</v>
      </c>
      <c r="M73" s="3">
        <v>621.20000000000005</v>
      </c>
      <c r="N73">
        <v>4.7619047620000003</v>
      </c>
      <c r="O73" s="3">
        <v>31.06</v>
      </c>
      <c r="P73">
        <v>5.9</v>
      </c>
      <c r="Q73" t="str">
        <f>IF(supermarketData[[#This Row],[Customer stratification rating]]&lt;6, "Low", IF(supermarketData[[#This Row],[Customer stratification rating]] &lt; 8, "Medium", "High"))</f>
        <v>Low</v>
      </c>
      <c r="R73" s="1">
        <v>43507.679861111108</v>
      </c>
      <c r="S73">
        <v>2019</v>
      </c>
      <c r="T73" t="s">
        <v>44</v>
      </c>
      <c r="U73">
        <f>DAY(supermarketData[[#This Row],[Datetime]])</f>
        <v>11</v>
      </c>
      <c r="V73" t="s">
        <v>45</v>
      </c>
      <c r="W73">
        <v>16</v>
      </c>
      <c r="X73" t="s">
        <v>30</v>
      </c>
    </row>
    <row r="74" spans="1:24" x14ac:dyDescent="0.3">
      <c r="A74" t="s">
        <v>22</v>
      </c>
      <c r="B74" t="s">
        <v>47</v>
      </c>
      <c r="C74">
        <v>21.974730000000001</v>
      </c>
      <c r="D74">
        <v>96.083590000000001</v>
      </c>
      <c r="E74" t="s">
        <v>24</v>
      </c>
      <c r="F74" t="s">
        <v>25</v>
      </c>
      <c r="G74" t="s">
        <v>48</v>
      </c>
      <c r="H74" s="3">
        <v>48.52</v>
      </c>
      <c r="I74">
        <v>3</v>
      </c>
      <c r="J74" s="3">
        <v>7.2779999999999996</v>
      </c>
      <c r="K74" s="3">
        <v>152.83799999999999</v>
      </c>
      <c r="L74" t="s">
        <v>27</v>
      </c>
      <c r="M74" s="3">
        <v>145.56</v>
      </c>
      <c r="N74">
        <v>4.7619047620000003</v>
      </c>
      <c r="O74" s="3">
        <v>7.2779999999999996</v>
      </c>
      <c r="P74">
        <v>4</v>
      </c>
      <c r="Q74" t="str">
        <f>IF(supermarketData[[#This Row],[Customer stratification rating]]&lt;6, "Low", IF(supermarketData[[#This Row],[Customer stratification rating]] &lt; 8, "Medium", "High"))</f>
        <v>Low</v>
      </c>
      <c r="R74" s="1">
        <v>43529.761805555558</v>
      </c>
      <c r="S74">
        <v>2019</v>
      </c>
      <c r="T74" t="s">
        <v>35</v>
      </c>
      <c r="U74">
        <f>DAY(supermarketData[[#This Row],[Datetime]])</f>
        <v>5</v>
      </c>
      <c r="V74" t="s">
        <v>51</v>
      </c>
      <c r="W74">
        <v>18</v>
      </c>
      <c r="X74" t="s">
        <v>42</v>
      </c>
    </row>
    <row r="75" spans="1:24" x14ac:dyDescent="0.3">
      <c r="A75" t="s">
        <v>22</v>
      </c>
      <c r="B75" t="s">
        <v>31</v>
      </c>
      <c r="C75">
        <v>19.745000000000001</v>
      </c>
      <c r="D75">
        <v>96.129720000000006</v>
      </c>
      <c r="E75" t="s">
        <v>32</v>
      </c>
      <c r="F75" t="s">
        <v>25</v>
      </c>
      <c r="G75" t="s">
        <v>33</v>
      </c>
      <c r="H75" s="3">
        <v>75.91</v>
      </c>
      <c r="I75">
        <v>6</v>
      </c>
      <c r="J75" s="3">
        <v>22.773</v>
      </c>
      <c r="K75" s="3">
        <v>478.233</v>
      </c>
      <c r="L75" t="s">
        <v>34</v>
      </c>
      <c r="M75" s="3">
        <v>455.46</v>
      </c>
      <c r="N75">
        <v>4.7619047620000003</v>
      </c>
      <c r="O75" s="3">
        <v>22.773</v>
      </c>
      <c r="P75">
        <v>8.6999999999999993</v>
      </c>
      <c r="Q75" t="str">
        <f>IF(supermarketData[[#This Row],[Customer stratification rating]]&lt;6, "Low", IF(supermarketData[[#This Row],[Customer stratification rating]] &lt; 8, "Medium", "High"))</f>
        <v>High</v>
      </c>
      <c r="R75" s="1">
        <v>43533.76458333333</v>
      </c>
      <c r="S75">
        <v>2019</v>
      </c>
      <c r="T75" t="s">
        <v>35</v>
      </c>
      <c r="U75">
        <f>DAY(supermarketData[[#This Row],[Datetime]])</f>
        <v>9</v>
      </c>
      <c r="V75" t="s">
        <v>29</v>
      </c>
      <c r="W75">
        <v>18</v>
      </c>
      <c r="X75" t="s">
        <v>42</v>
      </c>
    </row>
    <row r="76" spans="1:24" x14ac:dyDescent="0.3">
      <c r="A76" t="s">
        <v>22</v>
      </c>
      <c r="B76" t="s">
        <v>23</v>
      </c>
      <c r="C76">
        <v>16.80528</v>
      </c>
      <c r="D76">
        <v>96.156109999999998</v>
      </c>
      <c r="E76" t="s">
        <v>32</v>
      </c>
      <c r="F76" t="s">
        <v>38</v>
      </c>
      <c r="G76" t="s">
        <v>39</v>
      </c>
      <c r="H76" s="3">
        <v>74.67</v>
      </c>
      <c r="I76">
        <v>9</v>
      </c>
      <c r="J76" s="3">
        <v>33.601500000000001</v>
      </c>
      <c r="K76" s="3">
        <v>705.63149999999996</v>
      </c>
      <c r="L76" t="s">
        <v>27</v>
      </c>
      <c r="M76" s="3">
        <v>672.03</v>
      </c>
      <c r="N76">
        <v>4.7619047620000003</v>
      </c>
      <c r="O76" s="3">
        <v>33.601500000000001</v>
      </c>
      <c r="P76">
        <v>9.4</v>
      </c>
      <c r="Q76" t="str">
        <f>IF(supermarketData[[#This Row],[Customer stratification rating]]&lt;6, "Low", IF(supermarketData[[#This Row],[Customer stratification rating]] &lt; 8, "Medium", "High"))</f>
        <v>High</v>
      </c>
      <c r="R76" s="1">
        <v>43487.454861111109</v>
      </c>
      <c r="S76">
        <v>2019</v>
      </c>
      <c r="T76" t="s">
        <v>28</v>
      </c>
      <c r="U76">
        <f>DAY(supermarketData[[#This Row],[Datetime]])</f>
        <v>22</v>
      </c>
      <c r="V76" t="s">
        <v>51</v>
      </c>
      <c r="W76">
        <v>10</v>
      </c>
      <c r="X76" t="s">
        <v>37</v>
      </c>
    </row>
    <row r="77" spans="1:24" x14ac:dyDescent="0.3">
      <c r="A77" t="s">
        <v>22</v>
      </c>
      <c r="B77" t="s">
        <v>31</v>
      </c>
      <c r="C77">
        <v>19.745000000000001</v>
      </c>
      <c r="D77">
        <v>96.129720000000006</v>
      </c>
      <c r="E77" t="s">
        <v>32</v>
      </c>
      <c r="F77" t="s">
        <v>25</v>
      </c>
      <c r="G77" t="s">
        <v>33</v>
      </c>
      <c r="H77" s="3">
        <v>41.65</v>
      </c>
      <c r="I77">
        <v>10</v>
      </c>
      <c r="J77" s="3">
        <v>20.824999999999999</v>
      </c>
      <c r="K77" s="3">
        <v>437.32499999999999</v>
      </c>
      <c r="L77" t="s">
        <v>40</v>
      </c>
      <c r="M77" s="3">
        <v>416.5</v>
      </c>
      <c r="N77">
        <v>4.7619047620000003</v>
      </c>
      <c r="O77" s="3">
        <v>20.824999999999999</v>
      </c>
      <c r="P77">
        <v>5.4</v>
      </c>
      <c r="Q77" t="str">
        <f>IF(supermarketData[[#This Row],[Customer stratification rating]]&lt;6, "Low", IF(supermarketData[[#This Row],[Customer stratification rating]] &lt; 8, "Medium", "High"))</f>
        <v>Low</v>
      </c>
      <c r="R77" s="1">
        <v>43478.711111111108</v>
      </c>
      <c r="S77">
        <v>2019</v>
      </c>
      <c r="T77" t="s">
        <v>28</v>
      </c>
      <c r="U77">
        <f>DAY(supermarketData[[#This Row],[Datetime]])</f>
        <v>13</v>
      </c>
      <c r="V77" t="s">
        <v>41</v>
      </c>
      <c r="W77">
        <v>17</v>
      </c>
      <c r="X77" t="s">
        <v>30</v>
      </c>
    </row>
    <row r="78" spans="1:24" x14ac:dyDescent="0.3">
      <c r="A78" t="s">
        <v>22</v>
      </c>
      <c r="B78" t="s">
        <v>31</v>
      </c>
      <c r="C78">
        <v>19.745000000000001</v>
      </c>
      <c r="D78">
        <v>96.129720000000006</v>
      </c>
      <c r="E78" t="s">
        <v>24</v>
      </c>
      <c r="F78" t="s">
        <v>38</v>
      </c>
      <c r="G78" t="s">
        <v>50</v>
      </c>
      <c r="H78" s="3">
        <v>49.04</v>
      </c>
      <c r="I78">
        <v>9</v>
      </c>
      <c r="J78" s="3">
        <v>22.068000000000001</v>
      </c>
      <c r="K78" s="3">
        <v>463.428</v>
      </c>
      <c r="L78" t="s">
        <v>40</v>
      </c>
      <c r="M78" s="3">
        <v>441.36</v>
      </c>
      <c r="N78">
        <v>4.7619047620000003</v>
      </c>
      <c r="O78" s="3">
        <v>22.068000000000001</v>
      </c>
      <c r="P78">
        <v>8.6</v>
      </c>
      <c r="Q78" t="str">
        <f>IF(supermarketData[[#This Row],[Customer stratification rating]]&lt;6, "Low", IF(supermarketData[[#This Row],[Customer stratification rating]] &lt; 8, "Medium", "High"))</f>
        <v>High</v>
      </c>
      <c r="R78" s="1">
        <v>43474.597222222219</v>
      </c>
      <c r="S78">
        <v>2019</v>
      </c>
      <c r="T78" t="s">
        <v>28</v>
      </c>
      <c r="U78">
        <f>DAY(supermarketData[[#This Row],[Datetime]])</f>
        <v>9</v>
      </c>
      <c r="V78" t="s">
        <v>49</v>
      </c>
      <c r="W78">
        <v>14</v>
      </c>
      <c r="X78" t="s">
        <v>30</v>
      </c>
    </row>
    <row r="79" spans="1:24" x14ac:dyDescent="0.3">
      <c r="A79" t="s">
        <v>22</v>
      </c>
      <c r="B79" t="s">
        <v>23</v>
      </c>
      <c r="C79">
        <v>16.80528</v>
      </c>
      <c r="D79">
        <v>96.156109999999998</v>
      </c>
      <c r="E79" t="s">
        <v>24</v>
      </c>
      <c r="F79" t="s">
        <v>25</v>
      </c>
      <c r="G79" t="s">
        <v>50</v>
      </c>
      <c r="H79" s="3">
        <v>20.010000000000002</v>
      </c>
      <c r="I79">
        <v>9</v>
      </c>
      <c r="J79" s="3">
        <v>9.0045000000000002</v>
      </c>
      <c r="K79" s="3">
        <v>189.09450000000001</v>
      </c>
      <c r="L79" t="s">
        <v>40</v>
      </c>
      <c r="M79" s="3">
        <v>180.09</v>
      </c>
      <c r="N79">
        <v>4.7619047620000003</v>
      </c>
      <c r="O79" s="3">
        <v>9.0045000000000002</v>
      </c>
      <c r="P79">
        <v>5.7</v>
      </c>
      <c r="Q79" t="str">
        <f>IF(supermarketData[[#This Row],[Customer stratification rating]]&lt;6, "Low", IF(supermarketData[[#This Row],[Customer stratification rating]] &lt; 8, "Medium", "High"))</f>
        <v>Low</v>
      </c>
      <c r="R79" s="1">
        <v>43477.658333333333</v>
      </c>
      <c r="S79">
        <v>2019</v>
      </c>
      <c r="T79" t="s">
        <v>28</v>
      </c>
      <c r="U79">
        <f>DAY(supermarketData[[#This Row],[Datetime]])</f>
        <v>12</v>
      </c>
      <c r="V79" t="s">
        <v>29</v>
      </c>
      <c r="W79">
        <v>15</v>
      </c>
      <c r="X79" t="s">
        <v>30</v>
      </c>
    </row>
    <row r="80" spans="1:24" x14ac:dyDescent="0.3">
      <c r="A80" t="s">
        <v>22</v>
      </c>
      <c r="B80" t="s">
        <v>31</v>
      </c>
      <c r="C80">
        <v>19.745000000000001</v>
      </c>
      <c r="D80">
        <v>96.129720000000006</v>
      </c>
      <c r="E80" t="s">
        <v>24</v>
      </c>
      <c r="F80" t="s">
        <v>25</v>
      </c>
      <c r="G80" t="s">
        <v>48</v>
      </c>
      <c r="H80" s="3">
        <v>78.31</v>
      </c>
      <c r="I80">
        <v>10</v>
      </c>
      <c r="J80" s="3">
        <v>39.155000000000001</v>
      </c>
      <c r="K80" s="3">
        <v>822.255</v>
      </c>
      <c r="L80" t="s">
        <v>27</v>
      </c>
      <c r="M80" s="3">
        <v>783.1</v>
      </c>
      <c r="N80">
        <v>4.7619047620000003</v>
      </c>
      <c r="O80" s="3">
        <v>39.155000000000001</v>
      </c>
      <c r="P80">
        <v>6.6</v>
      </c>
      <c r="Q80" t="str">
        <f>IF(supermarketData[[#This Row],[Customer stratification rating]]&lt;6, "Low", IF(supermarketData[[#This Row],[Customer stratification rating]] &lt; 8, "Medium", "High"))</f>
        <v>Medium</v>
      </c>
      <c r="R80" s="1">
        <v>43529.683333333327</v>
      </c>
      <c r="S80">
        <v>2019</v>
      </c>
      <c r="T80" t="s">
        <v>35</v>
      </c>
      <c r="U80">
        <f>DAY(supermarketData[[#This Row],[Datetime]])</f>
        <v>5</v>
      </c>
      <c r="V80" t="s">
        <v>51</v>
      </c>
      <c r="W80">
        <v>16</v>
      </c>
      <c r="X80" t="s">
        <v>30</v>
      </c>
    </row>
    <row r="81" spans="1:24" x14ac:dyDescent="0.3">
      <c r="A81" t="s">
        <v>22</v>
      </c>
      <c r="B81" t="s">
        <v>31</v>
      </c>
      <c r="C81">
        <v>19.745000000000001</v>
      </c>
      <c r="D81">
        <v>96.129720000000006</v>
      </c>
      <c r="E81" t="s">
        <v>32</v>
      </c>
      <c r="F81" t="s">
        <v>25</v>
      </c>
      <c r="G81" t="s">
        <v>26</v>
      </c>
      <c r="H81" s="3">
        <v>20.38</v>
      </c>
      <c r="I81">
        <v>5</v>
      </c>
      <c r="J81" s="3">
        <v>5.0949999999999998</v>
      </c>
      <c r="K81" s="3">
        <v>106.995</v>
      </c>
      <c r="L81" t="s">
        <v>34</v>
      </c>
      <c r="M81" s="3">
        <v>101.9</v>
      </c>
      <c r="N81">
        <v>4.7619047620000003</v>
      </c>
      <c r="O81" s="3">
        <v>5.0949999999999998</v>
      </c>
      <c r="P81">
        <v>6</v>
      </c>
      <c r="Q81" t="str">
        <f>IF(supermarketData[[#This Row],[Customer stratification rating]]&lt;6, "Low", IF(supermarketData[[#This Row],[Customer stratification rating]] &lt; 8, "Medium", "High"))</f>
        <v>Medium</v>
      </c>
      <c r="R81" s="1">
        <v>43487.788888888892</v>
      </c>
      <c r="S81">
        <v>2019</v>
      </c>
      <c r="T81" t="s">
        <v>28</v>
      </c>
      <c r="U81">
        <f>DAY(supermarketData[[#This Row],[Datetime]])</f>
        <v>22</v>
      </c>
      <c r="V81" t="s">
        <v>51</v>
      </c>
      <c r="W81">
        <v>18</v>
      </c>
      <c r="X81" t="s">
        <v>42</v>
      </c>
    </row>
    <row r="82" spans="1:24" x14ac:dyDescent="0.3">
      <c r="A82" t="s">
        <v>22</v>
      </c>
      <c r="B82" t="s">
        <v>31</v>
      </c>
      <c r="C82">
        <v>19.745000000000001</v>
      </c>
      <c r="D82">
        <v>96.129720000000006</v>
      </c>
      <c r="E82" t="s">
        <v>32</v>
      </c>
      <c r="F82" t="s">
        <v>25</v>
      </c>
      <c r="G82" t="s">
        <v>26</v>
      </c>
      <c r="H82" s="3">
        <v>99.19</v>
      </c>
      <c r="I82">
        <v>6</v>
      </c>
      <c r="J82" s="3">
        <v>29.757000000000001</v>
      </c>
      <c r="K82" s="3">
        <v>624.89700000000005</v>
      </c>
      <c r="L82" t="s">
        <v>40</v>
      </c>
      <c r="M82" s="3">
        <v>595.14</v>
      </c>
      <c r="N82">
        <v>4.7619047620000003</v>
      </c>
      <c r="O82" s="3">
        <v>29.757000000000001</v>
      </c>
      <c r="P82">
        <v>5.5</v>
      </c>
      <c r="Q82" t="str">
        <f>IF(supermarketData[[#This Row],[Customer stratification rating]]&lt;6, "Low", IF(supermarketData[[#This Row],[Customer stratification rating]] &lt; 8, "Medium", "High"))</f>
        <v>Low</v>
      </c>
      <c r="R82" s="1">
        <v>43486.612500000003</v>
      </c>
      <c r="S82">
        <v>2019</v>
      </c>
      <c r="T82" t="s">
        <v>28</v>
      </c>
      <c r="U82">
        <f>DAY(supermarketData[[#This Row],[Datetime]])</f>
        <v>21</v>
      </c>
      <c r="V82" t="s">
        <v>45</v>
      </c>
      <c r="W82">
        <v>14</v>
      </c>
      <c r="X82" t="s">
        <v>30</v>
      </c>
    </row>
    <row r="83" spans="1:24" x14ac:dyDescent="0.3">
      <c r="A83" t="s">
        <v>22</v>
      </c>
      <c r="B83" t="s">
        <v>47</v>
      </c>
      <c r="C83">
        <v>21.974730000000001</v>
      </c>
      <c r="D83">
        <v>96.083590000000001</v>
      </c>
      <c r="E83" t="s">
        <v>32</v>
      </c>
      <c r="F83" t="s">
        <v>25</v>
      </c>
      <c r="G83" t="s">
        <v>48</v>
      </c>
      <c r="H83" s="3">
        <v>96.68</v>
      </c>
      <c r="I83">
        <v>3</v>
      </c>
      <c r="J83" s="3">
        <v>14.502000000000001</v>
      </c>
      <c r="K83" s="3">
        <v>304.54199999999997</v>
      </c>
      <c r="L83" t="s">
        <v>27</v>
      </c>
      <c r="M83" s="3">
        <v>290.04000000000002</v>
      </c>
      <c r="N83">
        <v>4.7619047620000003</v>
      </c>
      <c r="O83" s="3">
        <v>14.502000000000001</v>
      </c>
      <c r="P83">
        <v>6.4</v>
      </c>
      <c r="Q83" t="str">
        <f>IF(supermarketData[[#This Row],[Customer stratification rating]]&lt;6, "Low", IF(supermarketData[[#This Row],[Customer stratification rating]] &lt; 8, "Medium", "High"))</f>
        <v>Medium</v>
      </c>
      <c r="R83" s="1">
        <v>43491.830555555563</v>
      </c>
      <c r="S83">
        <v>2019</v>
      </c>
      <c r="T83" t="s">
        <v>28</v>
      </c>
      <c r="U83">
        <f>DAY(supermarketData[[#This Row],[Datetime]])</f>
        <v>26</v>
      </c>
      <c r="V83" t="s">
        <v>29</v>
      </c>
      <c r="W83">
        <v>19</v>
      </c>
      <c r="X83" t="s">
        <v>42</v>
      </c>
    </row>
    <row r="84" spans="1:24" x14ac:dyDescent="0.3">
      <c r="A84" t="s">
        <v>22</v>
      </c>
      <c r="B84" t="s">
        <v>31</v>
      </c>
      <c r="C84">
        <v>19.745000000000001</v>
      </c>
      <c r="D84">
        <v>96.129720000000006</v>
      </c>
      <c r="E84" t="s">
        <v>32</v>
      </c>
      <c r="F84" t="s">
        <v>38</v>
      </c>
      <c r="G84" t="s">
        <v>48</v>
      </c>
      <c r="H84" s="3">
        <v>19.25</v>
      </c>
      <c r="I84">
        <v>8</v>
      </c>
      <c r="J84" s="3">
        <v>7.7</v>
      </c>
      <c r="K84" s="3">
        <v>161.69999999999999</v>
      </c>
      <c r="L84" t="s">
        <v>27</v>
      </c>
      <c r="M84" s="3">
        <v>154</v>
      </c>
      <c r="N84">
        <v>4.7619047620000003</v>
      </c>
      <c r="O84" s="3">
        <v>7.7</v>
      </c>
      <c r="P84">
        <v>6.6</v>
      </c>
      <c r="Q84" t="str">
        <f>IF(supermarketData[[#This Row],[Customer stratification rating]]&lt;6, "Low", IF(supermarketData[[#This Row],[Customer stratification rating]] &lt; 8, "Medium", "High"))</f>
        <v>Medium</v>
      </c>
      <c r="R84" s="1">
        <v>43488.775694444441</v>
      </c>
      <c r="S84">
        <v>2019</v>
      </c>
      <c r="T84" t="s">
        <v>28</v>
      </c>
      <c r="U84">
        <f>DAY(supermarketData[[#This Row],[Datetime]])</f>
        <v>23</v>
      </c>
      <c r="V84" t="s">
        <v>49</v>
      </c>
      <c r="W84">
        <v>18</v>
      </c>
      <c r="X84" t="s">
        <v>42</v>
      </c>
    </row>
    <row r="85" spans="1:24" x14ac:dyDescent="0.3">
      <c r="A85" t="s">
        <v>22</v>
      </c>
      <c r="B85" t="s">
        <v>31</v>
      </c>
      <c r="C85">
        <v>19.745000000000001</v>
      </c>
      <c r="D85">
        <v>96.129720000000006</v>
      </c>
      <c r="E85" t="s">
        <v>24</v>
      </c>
      <c r="F85" t="s">
        <v>25</v>
      </c>
      <c r="G85" t="s">
        <v>48</v>
      </c>
      <c r="H85" s="3">
        <v>80.36</v>
      </c>
      <c r="I85">
        <v>4</v>
      </c>
      <c r="J85" s="3">
        <v>16.071999999999999</v>
      </c>
      <c r="K85" s="3">
        <v>337.512</v>
      </c>
      <c r="L85" t="s">
        <v>40</v>
      </c>
      <c r="M85" s="3">
        <v>321.44</v>
      </c>
      <c r="N85">
        <v>4.7619047620000003</v>
      </c>
      <c r="O85" s="3">
        <v>16.071999999999999</v>
      </c>
      <c r="P85">
        <v>8.3000000000000007</v>
      </c>
      <c r="Q85" t="str">
        <f>IF(supermarketData[[#This Row],[Customer stratification rating]]&lt;6, "Low", IF(supermarketData[[#This Row],[Customer stratification rating]] &lt; 8, "Medium", "High"))</f>
        <v>High</v>
      </c>
      <c r="R85" s="1">
        <v>43519.78125</v>
      </c>
      <c r="S85">
        <v>2019</v>
      </c>
      <c r="T85" t="s">
        <v>44</v>
      </c>
      <c r="U85">
        <f>DAY(supermarketData[[#This Row],[Datetime]])</f>
        <v>23</v>
      </c>
      <c r="V85" t="s">
        <v>29</v>
      </c>
      <c r="W85">
        <v>18</v>
      </c>
      <c r="X85" t="s">
        <v>42</v>
      </c>
    </row>
    <row r="86" spans="1:24" x14ac:dyDescent="0.3">
      <c r="A86" t="s">
        <v>22</v>
      </c>
      <c r="B86" t="s">
        <v>31</v>
      </c>
      <c r="C86">
        <v>19.745000000000001</v>
      </c>
      <c r="D86">
        <v>96.129720000000006</v>
      </c>
      <c r="E86" t="s">
        <v>24</v>
      </c>
      <c r="F86" t="s">
        <v>38</v>
      </c>
      <c r="G86" t="s">
        <v>43</v>
      </c>
      <c r="H86" s="3">
        <v>48.91</v>
      </c>
      <c r="I86">
        <v>5</v>
      </c>
      <c r="J86" s="3">
        <v>12.227499999999999</v>
      </c>
      <c r="K86" s="3">
        <v>256.77749999999997</v>
      </c>
      <c r="L86" t="s">
        <v>34</v>
      </c>
      <c r="M86" s="3">
        <v>244.55</v>
      </c>
      <c r="N86">
        <v>4.7619047620000003</v>
      </c>
      <c r="O86" s="3">
        <v>12.227499999999999</v>
      </c>
      <c r="P86">
        <v>6.6</v>
      </c>
      <c r="Q86" t="str">
        <f>IF(supermarketData[[#This Row],[Customer stratification rating]]&lt;6, "Low", IF(supermarketData[[#This Row],[Customer stratification rating]] &lt; 8, "Medium", "High"))</f>
        <v>Medium</v>
      </c>
      <c r="R86" s="1">
        <v>43533.428472222222</v>
      </c>
      <c r="S86">
        <v>2019</v>
      </c>
      <c r="T86" t="s">
        <v>35</v>
      </c>
      <c r="U86">
        <f>DAY(supermarketData[[#This Row],[Datetime]])</f>
        <v>9</v>
      </c>
      <c r="V86" t="s">
        <v>29</v>
      </c>
      <c r="W86">
        <v>10</v>
      </c>
      <c r="X86" t="s">
        <v>37</v>
      </c>
    </row>
    <row r="87" spans="1:24" x14ac:dyDescent="0.3">
      <c r="A87" t="s">
        <v>22</v>
      </c>
      <c r="B87" t="s">
        <v>31</v>
      </c>
      <c r="C87">
        <v>19.745000000000001</v>
      </c>
      <c r="D87">
        <v>96.129720000000006</v>
      </c>
      <c r="E87" t="s">
        <v>32</v>
      </c>
      <c r="F87" t="s">
        <v>25</v>
      </c>
      <c r="G87" t="s">
        <v>43</v>
      </c>
      <c r="H87" s="3">
        <v>83.06</v>
      </c>
      <c r="I87">
        <v>7</v>
      </c>
      <c r="J87" s="3">
        <v>29.071000000000002</v>
      </c>
      <c r="K87" s="3">
        <v>610.49099999999999</v>
      </c>
      <c r="L87" t="s">
        <v>27</v>
      </c>
      <c r="M87" s="3">
        <v>581.41999999999996</v>
      </c>
      <c r="N87">
        <v>4.7619047620000003</v>
      </c>
      <c r="O87" s="3">
        <v>29.071000000000002</v>
      </c>
      <c r="P87">
        <v>4</v>
      </c>
      <c r="Q87" t="str">
        <f>IF(supermarketData[[#This Row],[Customer stratification rating]]&lt;6, "Low", IF(supermarketData[[#This Row],[Customer stratification rating]] &lt; 8, "Medium", "High"))</f>
        <v>Low</v>
      </c>
      <c r="R87" s="1">
        <v>43529.604861111111</v>
      </c>
      <c r="S87">
        <v>2019</v>
      </c>
      <c r="T87" t="s">
        <v>35</v>
      </c>
      <c r="U87">
        <f>DAY(supermarketData[[#This Row],[Datetime]])</f>
        <v>5</v>
      </c>
      <c r="V87" t="s">
        <v>51</v>
      </c>
      <c r="W87">
        <v>14</v>
      </c>
      <c r="X87" t="s">
        <v>30</v>
      </c>
    </row>
    <row r="88" spans="1:24" x14ac:dyDescent="0.3">
      <c r="A88" t="s">
        <v>22</v>
      </c>
      <c r="B88" t="s">
        <v>31</v>
      </c>
      <c r="C88">
        <v>19.745000000000001</v>
      </c>
      <c r="D88">
        <v>96.129720000000006</v>
      </c>
      <c r="E88" t="s">
        <v>32</v>
      </c>
      <c r="F88" t="s">
        <v>38</v>
      </c>
      <c r="G88" t="s">
        <v>50</v>
      </c>
      <c r="H88" s="3">
        <v>76.52</v>
      </c>
      <c r="I88">
        <v>5</v>
      </c>
      <c r="J88" s="3">
        <v>19.13</v>
      </c>
      <c r="K88" s="3">
        <v>401.73</v>
      </c>
      <c r="L88" t="s">
        <v>34</v>
      </c>
      <c r="M88" s="3">
        <v>382.6</v>
      </c>
      <c r="N88">
        <v>4.7619047620000003</v>
      </c>
      <c r="O88" s="3">
        <v>19.13</v>
      </c>
      <c r="P88">
        <v>9.9</v>
      </c>
      <c r="Q88" t="str">
        <f>IF(supermarketData[[#This Row],[Customer stratification rating]]&lt;6, "Low", IF(supermarketData[[#This Row],[Customer stratification rating]] &lt; 8, "Medium", "High"))</f>
        <v>High</v>
      </c>
      <c r="R88" s="1">
        <v>43549.432638888888</v>
      </c>
      <c r="S88">
        <v>2019</v>
      </c>
      <c r="T88" t="s">
        <v>35</v>
      </c>
      <c r="U88">
        <f>DAY(supermarketData[[#This Row],[Datetime]])</f>
        <v>25</v>
      </c>
      <c r="V88" t="s">
        <v>45</v>
      </c>
      <c r="W88">
        <v>10</v>
      </c>
      <c r="X88" t="s">
        <v>37</v>
      </c>
    </row>
    <row r="89" spans="1:24" x14ac:dyDescent="0.3">
      <c r="A89" t="s">
        <v>22</v>
      </c>
      <c r="B89" t="s">
        <v>23</v>
      </c>
      <c r="C89">
        <v>16.80528</v>
      </c>
      <c r="D89">
        <v>96.156109999999998</v>
      </c>
      <c r="E89" t="s">
        <v>24</v>
      </c>
      <c r="F89" t="s">
        <v>38</v>
      </c>
      <c r="G89" t="s">
        <v>48</v>
      </c>
      <c r="H89" s="3">
        <v>49.38</v>
      </c>
      <c r="I89">
        <v>7</v>
      </c>
      <c r="J89" s="3">
        <v>17.283000000000001</v>
      </c>
      <c r="K89" s="3">
        <v>362.94299999999998</v>
      </c>
      <c r="L89" t="s">
        <v>40</v>
      </c>
      <c r="M89" s="3">
        <v>345.66</v>
      </c>
      <c r="N89">
        <v>4.7619047620000003</v>
      </c>
      <c r="O89" s="3">
        <v>17.283000000000001</v>
      </c>
      <c r="P89">
        <v>7.3</v>
      </c>
      <c r="Q89" t="str">
        <f>IF(supermarketData[[#This Row],[Customer stratification rating]]&lt;6, "Low", IF(supermarketData[[#This Row],[Customer stratification rating]] &lt; 8, "Medium", "High"))</f>
        <v>Medium</v>
      </c>
      <c r="R89" s="1">
        <v>43551.857638888891</v>
      </c>
      <c r="S89">
        <v>2019</v>
      </c>
      <c r="T89" t="s">
        <v>35</v>
      </c>
      <c r="U89">
        <f>DAY(supermarketData[[#This Row],[Datetime]])</f>
        <v>27</v>
      </c>
      <c r="V89" t="s">
        <v>49</v>
      </c>
      <c r="W89">
        <v>20</v>
      </c>
      <c r="X89" t="s">
        <v>42</v>
      </c>
    </row>
    <row r="90" spans="1:24" x14ac:dyDescent="0.3">
      <c r="A90" t="s">
        <v>22</v>
      </c>
      <c r="B90" t="s">
        <v>23</v>
      </c>
      <c r="C90">
        <v>16.80528</v>
      </c>
      <c r="D90">
        <v>96.156109999999998</v>
      </c>
      <c r="E90" t="s">
        <v>32</v>
      </c>
      <c r="F90" t="s">
        <v>38</v>
      </c>
      <c r="G90" t="s">
        <v>43</v>
      </c>
      <c r="H90" s="3">
        <v>42.47</v>
      </c>
      <c r="I90">
        <v>1</v>
      </c>
      <c r="J90" s="3">
        <v>2.1234999999999999</v>
      </c>
      <c r="K90" s="3">
        <v>44.593499999999999</v>
      </c>
      <c r="L90" t="s">
        <v>34</v>
      </c>
      <c r="M90" s="3">
        <v>42.47</v>
      </c>
      <c r="N90">
        <v>4.7619047620000003</v>
      </c>
      <c r="O90" s="3">
        <v>2.1234999999999999</v>
      </c>
      <c r="P90">
        <v>5.7</v>
      </c>
      <c r="Q90" t="str">
        <f>IF(supermarketData[[#This Row],[Customer stratification rating]]&lt;6, "Low", IF(supermarketData[[#This Row],[Customer stratification rating]] &lt; 8, "Medium", "High"))</f>
        <v>Low</v>
      </c>
      <c r="R90" s="1">
        <v>43467.706250000003</v>
      </c>
      <c r="S90">
        <v>2019</v>
      </c>
      <c r="T90" t="s">
        <v>28</v>
      </c>
      <c r="U90">
        <f>DAY(supermarketData[[#This Row],[Datetime]])</f>
        <v>2</v>
      </c>
      <c r="V90" t="s">
        <v>49</v>
      </c>
      <c r="W90">
        <v>16</v>
      </c>
      <c r="X90" t="s">
        <v>30</v>
      </c>
    </row>
    <row r="91" spans="1:24" x14ac:dyDescent="0.3">
      <c r="A91" t="s">
        <v>22</v>
      </c>
      <c r="B91" t="s">
        <v>47</v>
      </c>
      <c r="C91">
        <v>21.974730000000001</v>
      </c>
      <c r="D91">
        <v>96.083590000000001</v>
      </c>
      <c r="E91" t="s">
        <v>32</v>
      </c>
      <c r="F91" t="s">
        <v>25</v>
      </c>
      <c r="G91" t="s">
        <v>26</v>
      </c>
      <c r="H91" s="3">
        <v>76.989999999999995</v>
      </c>
      <c r="I91">
        <v>6</v>
      </c>
      <c r="J91" s="3">
        <v>23.097000000000001</v>
      </c>
      <c r="K91" s="3">
        <v>485.03699999999998</v>
      </c>
      <c r="L91" t="s">
        <v>34</v>
      </c>
      <c r="M91" s="3">
        <v>461.94</v>
      </c>
      <c r="N91">
        <v>4.7619047620000003</v>
      </c>
      <c r="O91" s="3">
        <v>23.097000000000001</v>
      </c>
      <c r="P91">
        <v>6.1</v>
      </c>
      <c r="Q91" t="str">
        <f>IF(supermarketData[[#This Row],[Customer stratification rating]]&lt;6, "Low", IF(supermarketData[[#This Row],[Customer stratification rating]] &lt; 8, "Medium", "High"))</f>
        <v>Medium</v>
      </c>
      <c r="R91" s="1">
        <v>43523.746527777781</v>
      </c>
      <c r="S91">
        <v>2019</v>
      </c>
      <c r="T91" t="s">
        <v>44</v>
      </c>
      <c r="U91">
        <f>DAY(supermarketData[[#This Row],[Datetime]])</f>
        <v>27</v>
      </c>
      <c r="V91" t="s">
        <v>49</v>
      </c>
      <c r="W91">
        <v>17</v>
      </c>
      <c r="X91" t="s">
        <v>30</v>
      </c>
    </row>
    <row r="92" spans="1:24" x14ac:dyDescent="0.3">
      <c r="A92" t="s">
        <v>22</v>
      </c>
      <c r="B92" t="s">
        <v>31</v>
      </c>
      <c r="C92">
        <v>19.745000000000001</v>
      </c>
      <c r="D92">
        <v>96.129720000000006</v>
      </c>
      <c r="E92" t="s">
        <v>24</v>
      </c>
      <c r="F92" t="s">
        <v>25</v>
      </c>
      <c r="G92" t="s">
        <v>39</v>
      </c>
      <c r="H92" s="3">
        <v>47.38</v>
      </c>
      <c r="I92">
        <v>4</v>
      </c>
      <c r="J92" s="3">
        <v>9.4760000000000009</v>
      </c>
      <c r="K92" s="3">
        <v>198.99600000000001</v>
      </c>
      <c r="L92" t="s">
        <v>34</v>
      </c>
      <c r="M92" s="3">
        <v>189.52</v>
      </c>
      <c r="N92">
        <v>4.7619047620000003</v>
      </c>
      <c r="O92" s="3">
        <v>9.4760000000000009</v>
      </c>
      <c r="P92">
        <v>7.1</v>
      </c>
      <c r="Q92" t="str">
        <f>IF(supermarketData[[#This Row],[Customer stratification rating]]&lt;6, "Low", IF(supermarketData[[#This Row],[Customer stratification rating]] &lt; 8, "Medium", "High"))</f>
        <v>Medium</v>
      </c>
      <c r="R92" s="1">
        <v>43488.434027777781</v>
      </c>
      <c r="S92">
        <v>2019</v>
      </c>
      <c r="T92" t="s">
        <v>28</v>
      </c>
      <c r="U92">
        <f>DAY(supermarketData[[#This Row],[Datetime]])</f>
        <v>23</v>
      </c>
      <c r="V92" t="s">
        <v>49</v>
      </c>
      <c r="W92">
        <v>10</v>
      </c>
      <c r="X92" t="s">
        <v>37</v>
      </c>
    </row>
    <row r="93" spans="1:24" x14ac:dyDescent="0.3">
      <c r="A93" t="s">
        <v>22</v>
      </c>
      <c r="B93" t="s">
        <v>31</v>
      </c>
      <c r="C93">
        <v>19.745000000000001</v>
      </c>
      <c r="D93">
        <v>96.129720000000006</v>
      </c>
      <c r="E93" t="s">
        <v>32</v>
      </c>
      <c r="F93" t="s">
        <v>25</v>
      </c>
      <c r="G93" t="s">
        <v>43</v>
      </c>
      <c r="H93" s="3">
        <v>44.86</v>
      </c>
      <c r="I93">
        <v>10</v>
      </c>
      <c r="J93" s="3">
        <v>22.43</v>
      </c>
      <c r="K93" s="3">
        <v>471.03</v>
      </c>
      <c r="L93" t="s">
        <v>27</v>
      </c>
      <c r="M93" s="3">
        <v>448.6</v>
      </c>
      <c r="N93">
        <v>4.7619047620000003</v>
      </c>
      <c r="O93" s="3">
        <v>22.43</v>
      </c>
      <c r="P93">
        <v>8.1999999999999993</v>
      </c>
      <c r="Q93" t="str">
        <f>IF(supermarketData[[#This Row],[Customer stratification rating]]&lt;6, "Low", IF(supermarketData[[#This Row],[Customer stratification rating]] &lt; 8, "Medium", "High"))</f>
        <v>High</v>
      </c>
      <c r="R93" s="1">
        <v>43491.82916666667</v>
      </c>
      <c r="S93">
        <v>2019</v>
      </c>
      <c r="T93" t="s">
        <v>28</v>
      </c>
      <c r="U93">
        <f>DAY(supermarketData[[#This Row],[Datetime]])</f>
        <v>26</v>
      </c>
      <c r="V93" t="s">
        <v>29</v>
      </c>
      <c r="W93">
        <v>19</v>
      </c>
      <c r="X93" t="s">
        <v>42</v>
      </c>
    </row>
    <row r="94" spans="1:24" x14ac:dyDescent="0.3">
      <c r="A94" t="s">
        <v>22</v>
      </c>
      <c r="B94" t="s">
        <v>23</v>
      </c>
      <c r="C94">
        <v>16.80528</v>
      </c>
      <c r="D94">
        <v>96.156109999999998</v>
      </c>
      <c r="E94" t="s">
        <v>24</v>
      </c>
      <c r="F94" t="s">
        <v>25</v>
      </c>
      <c r="G94" t="s">
        <v>43</v>
      </c>
      <c r="H94" s="3">
        <v>21.98</v>
      </c>
      <c r="I94">
        <v>7</v>
      </c>
      <c r="J94" s="3">
        <v>7.6929999999999996</v>
      </c>
      <c r="K94" s="3">
        <v>161.553</v>
      </c>
      <c r="L94" t="s">
        <v>27</v>
      </c>
      <c r="M94" s="3">
        <v>153.86000000000001</v>
      </c>
      <c r="N94">
        <v>4.7619047620000003</v>
      </c>
      <c r="O94" s="3">
        <v>7.6929999999999996</v>
      </c>
      <c r="P94">
        <v>5.0999999999999996</v>
      </c>
      <c r="Q94" t="str">
        <f>IF(supermarketData[[#This Row],[Customer stratification rating]]&lt;6, "Low", IF(supermarketData[[#This Row],[Customer stratification rating]] &lt; 8, "Medium", "High"))</f>
        <v>Low</v>
      </c>
      <c r="R94" s="1">
        <v>43475.695833333331</v>
      </c>
      <c r="S94">
        <v>2019</v>
      </c>
      <c r="T94" t="s">
        <v>28</v>
      </c>
      <c r="U94">
        <f>DAY(supermarketData[[#This Row],[Datetime]])</f>
        <v>10</v>
      </c>
      <c r="V94" t="s">
        <v>46</v>
      </c>
      <c r="W94">
        <v>16</v>
      </c>
      <c r="X94" t="s">
        <v>30</v>
      </c>
    </row>
    <row r="95" spans="1:24" x14ac:dyDescent="0.3">
      <c r="A95" t="s">
        <v>22</v>
      </c>
      <c r="B95" t="s">
        <v>47</v>
      </c>
      <c r="C95">
        <v>21.974730000000001</v>
      </c>
      <c r="D95">
        <v>96.083590000000001</v>
      </c>
      <c r="E95" t="s">
        <v>24</v>
      </c>
      <c r="F95" t="s">
        <v>38</v>
      </c>
      <c r="G95" t="s">
        <v>26</v>
      </c>
      <c r="H95" s="3">
        <v>64.36</v>
      </c>
      <c r="I95">
        <v>9</v>
      </c>
      <c r="J95" s="3">
        <v>28.962</v>
      </c>
      <c r="K95" s="3">
        <v>608.202</v>
      </c>
      <c r="L95" t="s">
        <v>40</v>
      </c>
      <c r="M95" s="3">
        <v>579.24</v>
      </c>
      <c r="N95">
        <v>4.7619047620000003</v>
      </c>
      <c r="O95" s="3">
        <v>28.962</v>
      </c>
      <c r="P95">
        <v>8.6</v>
      </c>
      <c r="Q95" t="str">
        <f>IF(supermarketData[[#This Row],[Customer stratification rating]]&lt;6, "Low", IF(supermarketData[[#This Row],[Customer stratification rating]] &lt; 8, "Medium", "High"))</f>
        <v>High</v>
      </c>
      <c r="R95" s="1">
        <v>43536.506249999999</v>
      </c>
      <c r="S95">
        <v>2019</v>
      </c>
      <c r="T95" t="s">
        <v>35</v>
      </c>
      <c r="U95">
        <f>DAY(supermarketData[[#This Row],[Datetime]])</f>
        <v>12</v>
      </c>
      <c r="V95" t="s">
        <v>51</v>
      </c>
      <c r="W95">
        <v>12</v>
      </c>
      <c r="X95" t="s">
        <v>30</v>
      </c>
    </row>
    <row r="96" spans="1:24" x14ac:dyDescent="0.3">
      <c r="A96" t="s">
        <v>22</v>
      </c>
      <c r="B96" t="s">
        <v>31</v>
      </c>
      <c r="C96">
        <v>19.745000000000001</v>
      </c>
      <c r="D96">
        <v>96.129720000000006</v>
      </c>
      <c r="E96" t="s">
        <v>32</v>
      </c>
      <c r="F96" t="s">
        <v>38</v>
      </c>
      <c r="G96" t="s">
        <v>26</v>
      </c>
      <c r="H96" s="3">
        <v>89.75</v>
      </c>
      <c r="I96">
        <v>1</v>
      </c>
      <c r="J96" s="3">
        <v>4.4874999999999998</v>
      </c>
      <c r="K96" s="3">
        <v>94.237499999999997</v>
      </c>
      <c r="L96" t="s">
        <v>40</v>
      </c>
      <c r="M96" s="3">
        <v>89.75</v>
      </c>
      <c r="N96">
        <v>4.7619047620000003</v>
      </c>
      <c r="O96" s="3">
        <v>4.4874999999999998</v>
      </c>
      <c r="P96">
        <v>6.6</v>
      </c>
      <c r="Q96" t="str">
        <f>IF(supermarketData[[#This Row],[Customer stratification rating]]&lt;6, "Low", IF(supermarketData[[#This Row],[Customer stratification rating]] &lt; 8, "Medium", "High"))</f>
        <v>Medium</v>
      </c>
      <c r="R96" s="1">
        <v>43502.836805555547</v>
      </c>
      <c r="S96">
        <v>2019</v>
      </c>
      <c r="T96" t="s">
        <v>44</v>
      </c>
      <c r="U96">
        <f>DAY(supermarketData[[#This Row],[Datetime]])</f>
        <v>6</v>
      </c>
      <c r="V96" t="s">
        <v>49</v>
      </c>
      <c r="W96">
        <v>20</v>
      </c>
      <c r="X96" t="s">
        <v>42</v>
      </c>
    </row>
    <row r="97" spans="1:24" x14ac:dyDescent="0.3">
      <c r="A97" t="s">
        <v>22</v>
      </c>
      <c r="B97" t="s">
        <v>23</v>
      </c>
      <c r="C97">
        <v>16.80528</v>
      </c>
      <c r="D97">
        <v>96.156109999999998</v>
      </c>
      <c r="E97" t="s">
        <v>32</v>
      </c>
      <c r="F97" t="s">
        <v>38</v>
      </c>
      <c r="G97" t="s">
        <v>33</v>
      </c>
      <c r="H97" s="3">
        <v>97.16</v>
      </c>
      <c r="I97">
        <v>1</v>
      </c>
      <c r="J97" s="3">
        <v>4.8579999999999997</v>
      </c>
      <c r="K97" s="3">
        <v>102.018</v>
      </c>
      <c r="L97" t="s">
        <v>27</v>
      </c>
      <c r="M97" s="3">
        <v>97.16</v>
      </c>
      <c r="N97">
        <v>4.7619047620000003</v>
      </c>
      <c r="O97" s="3">
        <v>4.8579999999999997</v>
      </c>
      <c r="P97">
        <v>7.2</v>
      </c>
      <c r="Q97" t="str">
        <f>IF(supermarketData[[#This Row],[Customer stratification rating]]&lt;6, "Low", IF(supermarketData[[#This Row],[Customer stratification rating]] &lt; 8, "Medium", "High"))</f>
        <v>Medium</v>
      </c>
      <c r="R97" s="1">
        <v>43532.859722222223</v>
      </c>
      <c r="S97">
        <v>2019</v>
      </c>
      <c r="T97" t="s">
        <v>35</v>
      </c>
      <c r="U97">
        <f>DAY(supermarketData[[#This Row],[Datetime]])</f>
        <v>8</v>
      </c>
      <c r="V97" t="s">
        <v>36</v>
      </c>
      <c r="W97">
        <v>20</v>
      </c>
      <c r="X97" t="s">
        <v>42</v>
      </c>
    </row>
    <row r="98" spans="1:24" x14ac:dyDescent="0.3">
      <c r="A98" t="s">
        <v>22</v>
      </c>
      <c r="B98" t="s">
        <v>47</v>
      </c>
      <c r="C98">
        <v>21.974730000000001</v>
      </c>
      <c r="D98">
        <v>96.083590000000001</v>
      </c>
      <c r="E98" t="s">
        <v>32</v>
      </c>
      <c r="F98" t="s">
        <v>38</v>
      </c>
      <c r="G98" t="s">
        <v>26</v>
      </c>
      <c r="H98" s="3">
        <v>87.87</v>
      </c>
      <c r="I98">
        <v>10</v>
      </c>
      <c r="J98" s="3">
        <v>43.935000000000002</v>
      </c>
      <c r="K98" s="3">
        <v>922.63499999999999</v>
      </c>
      <c r="L98" t="s">
        <v>27</v>
      </c>
      <c r="M98" s="3">
        <v>878.7</v>
      </c>
      <c r="N98">
        <v>4.7619047620000003</v>
      </c>
      <c r="O98" s="3">
        <v>43.935000000000002</v>
      </c>
      <c r="P98">
        <v>5.0999999999999996</v>
      </c>
      <c r="Q98" t="str">
        <f>IF(supermarketData[[#This Row],[Customer stratification rating]]&lt;6, "Low", IF(supermarketData[[#This Row],[Customer stratification rating]] &lt; 8, "Medium", "High"))</f>
        <v>Low</v>
      </c>
      <c r="R98" s="1">
        <v>43553.434027777781</v>
      </c>
      <c r="S98">
        <v>2019</v>
      </c>
      <c r="T98" t="s">
        <v>35</v>
      </c>
      <c r="U98">
        <f>DAY(supermarketData[[#This Row],[Datetime]])</f>
        <v>29</v>
      </c>
      <c r="V98" t="s">
        <v>36</v>
      </c>
      <c r="W98">
        <v>10</v>
      </c>
      <c r="X98" t="s">
        <v>37</v>
      </c>
    </row>
    <row r="99" spans="1:24" x14ac:dyDescent="0.3">
      <c r="A99" t="s">
        <v>22</v>
      </c>
      <c r="B99" t="s">
        <v>31</v>
      </c>
      <c r="C99">
        <v>19.745000000000001</v>
      </c>
      <c r="D99">
        <v>96.129720000000006</v>
      </c>
      <c r="E99" t="s">
        <v>32</v>
      </c>
      <c r="F99" t="s">
        <v>25</v>
      </c>
      <c r="G99" t="s">
        <v>33</v>
      </c>
      <c r="H99" s="3">
        <v>12.45</v>
      </c>
      <c r="I99">
        <v>6</v>
      </c>
      <c r="J99" s="3">
        <v>3.7349999999999999</v>
      </c>
      <c r="K99" s="3">
        <v>78.435000000000002</v>
      </c>
      <c r="L99" t="s">
        <v>34</v>
      </c>
      <c r="M99" s="3">
        <v>74.7</v>
      </c>
      <c r="N99">
        <v>4.7619047620000003</v>
      </c>
      <c r="O99" s="3">
        <v>3.7349999999999999</v>
      </c>
      <c r="P99">
        <v>4.0999999999999996</v>
      </c>
      <c r="Q99" t="str">
        <f>IF(supermarketData[[#This Row],[Customer stratification rating]]&lt;6, "Low", IF(supermarketData[[#This Row],[Customer stratification rating]] &lt; 8, "Medium", "High"))</f>
        <v>Low</v>
      </c>
      <c r="R99" s="1">
        <v>43505.549305555563</v>
      </c>
      <c r="S99">
        <v>2019</v>
      </c>
      <c r="T99" t="s">
        <v>44</v>
      </c>
      <c r="U99">
        <f>DAY(supermarketData[[#This Row],[Datetime]])</f>
        <v>9</v>
      </c>
      <c r="V99" t="s">
        <v>29</v>
      </c>
      <c r="W99">
        <v>13</v>
      </c>
      <c r="X99" t="s">
        <v>30</v>
      </c>
    </row>
    <row r="100" spans="1:24" x14ac:dyDescent="0.3">
      <c r="A100" t="s">
        <v>22</v>
      </c>
      <c r="B100" t="s">
        <v>23</v>
      </c>
      <c r="C100">
        <v>16.80528</v>
      </c>
      <c r="D100">
        <v>96.156109999999998</v>
      </c>
      <c r="E100" t="s">
        <v>32</v>
      </c>
      <c r="F100" t="s">
        <v>38</v>
      </c>
      <c r="G100" t="s">
        <v>48</v>
      </c>
      <c r="H100" s="3">
        <v>52.75</v>
      </c>
      <c r="I100">
        <v>3</v>
      </c>
      <c r="J100" s="3">
        <v>7.9124999999999996</v>
      </c>
      <c r="K100" s="3">
        <v>166.16249999999999</v>
      </c>
      <c r="L100" t="s">
        <v>27</v>
      </c>
      <c r="M100" s="3">
        <v>158.25</v>
      </c>
      <c r="N100">
        <v>4.7619047620000003</v>
      </c>
      <c r="O100" s="3">
        <v>7.9124999999999996</v>
      </c>
      <c r="P100">
        <v>9.3000000000000007</v>
      </c>
      <c r="Q100" t="str">
        <f>IF(supermarketData[[#This Row],[Customer stratification rating]]&lt;6, "Low", IF(supermarketData[[#This Row],[Customer stratification rating]] &lt; 8, "Medium", "High"))</f>
        <v>High</v>
      </c>
      <c r="R100" s="1">
        <v>43547.427777777782</v>
      </c>
      <c r="S100">
        <v>2019</v>
      </c>
      <c r="T100" t="s">
        <v>35</v>
      </c>
      <c r="U100">
        <f>DAY(supermarketData[[#This Row],[Datetime]])</f>
        <v>23</v>
      </c>
      <c r="V100" t="s">
        <v>29</v>
      </c>
      <c r="W100">
        <v>10</v>
      </c>
      <c r="X100" t="s">
        <v>37</v>
      </c>
    </row>
    <row r="101" spans="1:24" x14ac:dyDescent="0.3">
      <c r="A101" t="s">
        <v>22</v>
      </c>
      <c r="B101" t="s">
        <v>47</v>
      </c>
      <c r="C101">
        <v>21.974730000000001</v>
      </c>
      <c r="D101">
        <v>96.083590000000001</v>
      </c>
      <c r="E101" t="s">
        <v>32</v>
      </c>
      <c r="F101" t="s">
        <v>38</v>
      </c>
      <c r="G101" t="s">
        <v>39</v>
      </c>
      <c r="H101" s="3">
        <v>82.7</v>
      </c>
      <c r="I101">
        <v>6</v>
      </c>
      <c r="J101" s="3">
        <v>24.81</v>
      </c>
      <c r="K101" s="3">
        <v>521.01</v>
      </c>
      <c r="L101" t="s">
        <v>34</v>
      </c>
      <c r="M101" s="3">
        <v>496.2</v>
      </c>
      <c r="N101">
        <v>4.7619047620000003</v>
      </c>
      <c r="O101" s="3">
        <v>24.81</v>
      </c>
      <c r="P101">
        <v>7.4</v>
      </c>
      <c r="Q101" t="str">
        <f>IF(supermarketData[[#This Row],[Customer stratification rating]]&lt;6, "Low", IF(supermarketData[[#This Row],[Customer stratification rating]] &lt; 8, "Medium", "High"))</f>
        <v>Medium</v>
      </c>
      <c r="R101" s="1">
        <v>43529.759722222218</v>
      </c>
      <c r="S101">
        <v>2019</v>
      </c>
      <c r="T101" t="s">
        <v>35</v>
      </c>
      <c r="U101">
        <f>DAY(supermarketData[[#This Row],[Datetime]])</f>
        <v>5</v>
      </c>
      <c r="V101" t="s">
        <v>51</v>
      </c>
      <c r="W101">
        <v>18</v>
      </c>
      <c r="X101" t="s">
        <v>42</v>
      </c>
    </row>
    <row r="102" spans="1:24" x14ac:dyDescent="0.3">
      <c r="A102" t="s">
        <v>22</v>
      </c>
      <c r="B102" t="s">
        <v>31</v>
      </c>
      <c r="C102">
        <v>19.745000000000001</v>
      </c>
      <c r="D102">
        <v>96.129720000000006</v>
      </c>
      <c r="E102" t="s">
        <v>24</v>
      </c>
      <c r="F102" t="s">
        <v>38</v>
      </c>
      <c r="G102" t="s">
        <v>50</v>
      </c>
      <c r="H102" s="3">
        <v>48.71</v>
      </c>
      <c r="I102">
        <v>1</v>
      </c>
      <c r="J102" s="3">
        <v>2.4355000000000002</v>
      </c>
      <c r="K102" s="3">
        <v>51.145499999999998</v>
      </c>
      <c r="L102" t="s">
        <v>34</v>
      </c>
      <c r="M102" s="3">
        <v>48.71</v>
      </c>
      <c r="N102">
        <v>4.7619047620000003</v>
      </c>
      <c r="O102" s="3">
        <v>2.4355000000000002</v>
      </c>
      <c r="P102">
        <v>4.0999999999999996</v>
      </c>
      <c r="Q102" t="str">
        <f>IF(supermarketData[[#This Row],[Customer stratification rating]]&lt;6, "Low", IF(supermarketData[[#This Row],[Customer stratification rating]] &lt; 8, "Medium", "High"))</f>
        <v>Low</v>
      </c>
      <c r="R102" s="1">
        <v>43550.805555555547</v>
      </c>
      <c r="S102">
        <v>2019</v>
      </c>
      <c r="T102" t="s">
        <v>35</v>
      </c>
      <c r="U102">
        <f>DAY(supermarketData[[#This Row],[Datetime]])</f>
        <v>26</v>
      </c>
      <c r="V102" t="s">
        <v>51</v>
      </c>
      <c r="W102">
        <v>19</v>
      </c>
      <c r="X102" t="s">
        <v>42</v>
      </c>
    </row>
    <row r="103" spans="1:24" x14ac:dyDescent="0.3">
      <c r="A103" t="s">
        <v>22</v>
      </c>
      <c r="B103" t="s">
        <v>31</v>
      </c>
      <c r="C103">
        <v>19.745000000000001</v>
      </c>
      <c r="D103">
        <v>96.129720000000006</v>
      </c>
      <c r="E103" t="s">
        <v>32</v>
      </c>
      <c r="F103" t="s">
        <v>38</v>
      </c>
      <c r="G103" t="s">
        <v>50</v>
      </c>
      <c r="H103" s="3">
        <v>78.55</v>
      </c>
      <c r="I103">
        <v>9</v>
      </c>
      <c r="J103" s="3">
        <v>35.347499999999997</v>
      </c>
      <c r="K103" s="3">
        <v>742.29750000000001</v>
      </c>
      <c r="L103" t="s">
        <v>34</v>
      </c>
      <c r="M103" s="3">
        <v>706.95</v>
      </c>
      <c r="N103">
        <v>4.7619047620000003</v>
      </c>
      <c r="O103" s="3">
        <v>35.347499999999997</v>
      </c>
      <c r="P103">
        <v>7.2</v>
      </c>
      <c r="Q103" t="str">
        <f>IF(supermarketData[[#This Row],[Customer stratification rating]]&lt;6, "Low", IF(supermarketData[[#This Row],[Customer stratification rating]] &lt; 8, "Medium", "High"))</f>
        <v>Medium</v>
      </c>
      <c r="R103" s="1">
        <v>43525.556944444441</v>
      </c>
      <c r="S103">
        <v>2019</v>
      </c>
      <c r="T103" t="s">
        <v>35</v>
      </c>
      <c r="U103">
        <f>DAY(supermarketData[[#This Row],[Datetime]])</f>
        <v>1</v>
      </c>
      <c r="V103" t="s">
        <v>36</v>
      </c>
      <c r="W103">
        <v>13</v>
      </c>
      <c r="X103" t="s">
        <v>30</v>
      </c>
    </row>
    <row r="104" spans="1:24" x14ac:dyDescent="0.3">
      <c r="A104" t="s">
        <v>22</v>
      </c>
      <c r="B104" t="s">
        <v>31</v>
      </c>
      <c r="C104">
        <v>19.745000000000001</v>
      </c>
      <c r="D104">
        <v>96.129720000000006</v>
      </c>
      <c r="E104" t="s">
        <v>32</v>
      </c>
      <c r="F104" t="s">
        <v>25</v>
      </c>
      <c r="G104" t="s">
        <v>33</v>
      </c>
      <c r="H104" s="3">
        <v>23.07</v>
      </c>
      <c r="I104">
        <v>9</v>
      </c>
      <c r="J104" s="3">
        <v>10.381500000000001</v>
      </c>
      <c r="K104" s="3">
        <v>218.01150000000001</v>
      </c>
      <c r="L104" t="s">
        <v>34</v>
      </c>
      <c r="M104" s="3">
        <v>207.63</v>
      </c>
      <c r="N104">
        <v>4.7619047620000003</v>
      </c>
      <c r="O104" s="3">
        <v>10.381500000000001</v>
      </c>
      <c r="P104">
        <v>4.9000000000000004</v>
      </c>
      <c r="Q104" t="str">
        <f>IF(supermarketData[[#This Row],[Customer stratification rating]]&lt;6, "Low", IF(supermarketData[[#This Row],[Customer stratification rating]] &lt; 8, "Medium", "High"))</f>
        <v>Low</v>
      </c>
      <c r="R104" s="1">
        <v>43497.477083333331</v>
      </c>
      <c r="S104">
        <v>2019</v>
      </c>
      <c r="T104" t="s">
        <v>44</v>
      </c>
      <c r="U104">
        <f>DAY(supermarketData[[#This Row],[Datetime]])</f>
        <v>1</v>
      </c>
      <c r="V104" t="s">
        <v>36</v>
      </c>
      <c r="W104">
        <v>11</v>
      </c>
      <c r="X104" t="s">
        <v>37</v>
      </c>
    </row>
    <row r="105" spans="1:24" x14ac:dyDescent="0.3">
      <c r="A105" t="s">
        <v>22</v>
      </c>
      <c r="B105" t="s">
        <v>23</v>
      </c>
      <c r="C105">
        <v>16.80528</v>
      </c>
      <c r="D105">
        <v>96.156109999999998</v>
      </c>
      <c r="E105" t="s">
        <v>32</v>
      </c>
      <c r="F105" t="s">
        <v>38</v>
      </c>
      <c r="G105" t="s">
        <v>48</v>
      </c>
      <c r="H105" s="3">
        <v>58.26</v>
      </c>
      <c r="I105">
        <v>6</v>
      </c>
      <c r="J105" s="3">
        <v>17.478000000000002</v>
      </c>
      <c r="K105" s="3">
        <v>367.03800000000001</v>
      </c>
      <c r="L105" t="s">
        <v>34</v>
      </c>
      <c r="M105" s="3">
        <v>349.56</v>
      </c>
      <c r="N105">
        <v>4.7619047620000003</v>
      </c>
      <c r="O105" s="3">
        <v>17.478000000000002</v>
      </c>
      <c r="P105">
        <v>9.9</v>
      </c>
      <c r="Q105" t="str">
        <f>IF(supermarketData[[#This Row],[Customer stratification rating]]&lt;6, "Low", IF(supermarketData[[#This Row],[Customer stratification rating]] &lt; 8, "Medium", "High"))</f>
        <v>High</v>
      </c>
      <c r="R105" s="1">
        <v>43552.697222222218</v>
      </c>
      <c r="S105">
        <v>2019</v>
      </c>
      <c r="T105" t="s">
        <v>35</v>
      </c>
      <c r="U105">
        <f>DAY(supermarketData[[#This Row],[Datetime]])</f>
        <v>28</v>
      </c>
      <c r="V105" t="s">
        <v>46</v>
      </c>
      <c r="W105">
        <v>16</v>
      </c>
      <c r="X105" t="s">
        <v>30</v>
      </c>
    </row>
    <row r="106" spans="1:24" x14ac:dyDescent="0.3">
      <c r="A106" t="s">
        <v>22</v>
      </c>
      <c r="B106" t="s">
        <v>47</v>
      </c>
      <c r="C106">
        <v>21.974730000000001</v>
      </c>
      <c r="D106">
        <v>96.083590000000001</v>
      </c>
      <c r="E106" t="s">
        <v>32</v>
      </c>
      <c r="F106" t="s">
        <v>38</v>
      </c>
      <c r="G106" t="s">
        <v>26</v>
      </c>
      <c r="H106" s="3">
        <v>30.35</v>
      </c>
      <c r="I106">
        <v>7</v>
      </c>
      <c r="J106" s="3">
        <v>10.6225</v>
      </c>
      <c r="K106" s="3">
        <v>223.07249999999999</v>
      </c>
      <c r="L106" t="s">
        <v>34</v>
      </c>
      <c r="M106" s="3">
        <v>212.45</v>
      </c>
      <c r="N106">
        <v>4.7619047620000003</v>
      </c>
      <c r="O106" s="3">
        <v>10.6225</v>
      </c>
      <c r="P106">
        <v>8</v>
      </c>
      <c r="Q106" t="str">
        <f>IF(supermarketData[[#This Row],[Customer stratification rating]]&lt;6, "Low", IF(supermarketData[[#This Row],[Customer stratification rating]] &lt; 8, "Medium", "High"))</f>
        <v>High</v>
      </c>
      <c r="R106" s="1">
        <v>43543.763194444437</v>
      </c>
      <c r="S106">
        <v>2019</v>
      </c>
      <c r="T106" t="s">
        <v>35</v>
      </c>
      <c r="U106">
        <f>DAY(supermarketData[[#This Row],[Datetime]])</f>
        <v>19</v>
      </c>
      <c r="V106" t="s">
        <v>51</v>
      </c>
      <c r="W106">
        <v>18</v>
      </c>
      <c r="X106" t="s">
        <v>42</v>
      </c>
    </row>
    <row r="107" spans="1:24" x14ac:dyDescent="0.3">
      <c r="A107" t="s">
        <v>22</v>
      </c>
      <c r="B107" t="s">
        <v>23</v>
      </c>
      <c r="C107">
        <v>16.80528</v>
      </c>
      <c r="D107">
        <v>96.156109999999998</v>
      </c>
      <c r="E107" t="s">
        <v>24</v>
      </c>
      <c r="F107" t="s">
        <v>38</v>
      </c>
      <c r="G107" t="s">
        <v>33</v>
      </c>
      <c r="H107" s="3">
        <v>88.67</v>
      </c>
      <c r="I107">
        <v>10</v>
      </c>
      <c r="J107" s="3">
        <v>44.335000000000001</v>
      </c>
      <c r="K107" s="3">
        <v>931.03499999999997</v>
      </c>
      <c r="L107" t="s">
        <v>27</v>
      </c>
      <c r="M107" s="3">
        <v>886.7</v>
      </c>
      <c r="N107">
        <v>4.7619047620000003</v>
      </c>
      <c r="O107" s="3">
        <v>44.335000000000001</v>
      </c>
      <c r="P107">
        <v>7.3</v>
      </c>
      <c r="Q107" t="str">
        <f>IF(supermarketData[[#This Row],[Customer stratification rating]]&lt;6, "Low", IF(supermarketData[[#This Row],[Customer stratification rating]] &lt; 8, "Medium", "High"))</f>
        <v>Medium</v>
      </c>
      <c r="R107" s="1">
        <v>43477.618055555547</v>
      </c>
      <c r="S107">
        <v>2019</v>
      </c>
      <c r="T107" t="s">
        <v>28</v>
      </c>
      <c r="U107">
        <f>DAY(supermarketData[[#This Row],[Datetime]])</f>
        <v>12</v>
      </c>
      <c r="V107" t="s">
        <v>29</v>
      </c>
      <c r="W107">
        <v>14</v>
      </c>
      <c r="X107" t="s">
        <v>30</v>
      </c>
    </row>
    <row r="108" spans="1:24" x14ac:dyDescent="0.3">
      <c r="A108" t="s">
        <v>22</v>
      </c>
      <c r="B108" t="s">
        <v>31</v>
      </c>
      <c r="C108">
        <v>19.745000000000001</v>
      </c>
      <c r="D108">
        <v>96.129720000000006</v>
      </c>
      <c r="E108" t="s">
        <v>32</v>
      </c>
      <c r="F108" t="s">
        <v>38</v>
      </c>
      <c r="G108" t="s">
        <v>50</v>
      </c>
      <c r="H108" s="3">
        <v>27.38</v>
      </c>
      <c r="I108">
        <v>6</v>
      </c>
      <c r="J108" s="3">
        <v>8.2140000000000004</v>
      </c>
      <c r="K108" s="3">
        <v>172.494</v>
      </c>
      <c r="L108" t="s">
        <v>40</v>
      </c>
      <c r="M108" s="3">
        <v>164.28</v>
      </c>
      <c r="N108">
        <v>4.7619047620000003</v>
      </c>
      <c r="O108" s="3">
        <v>8.2140000000000004</v>
      </c>
      <c r="P108">
        <v>7.9</v>
      </c>
      <c r="Q108" t="str">
        <f>IF(supermarketData[[#This Row],[Customer stratification rating]]&lt;6, "Low", IF(supermarketData[[#This Row],[Customer stratification rating]] &lt; 8, "Medium", "High"))</f>
        <v>Medium</v>
      </c>
      <c r="R108" s="1">
        <v>43470.870833333327</v>
      </c>
      <c r="S108">
        <v>2019</v>
      </c>
      <c r="T108" t="s">
        <v>28</v>
      </c>
      <c r="U108">
        <f>DAY(supermarketData[[#This Row],[Datetime]])</f>
        <v>5</v>
      </c>
      <c r="V108" t="s">
        <v>29</v>
      </c>
      <c r="W108">
        <v>20</v>
      </c>
      <c r="X108" t="s">
        <v>42</v>
      </c>
    </row>
    <row r="109" spans="1:24" x14ac:dyDescent="0.3">
      <c r="A109" t="s">
        <v>22</v>
      </c>
      <c r="B109" t="s">
        <v>23</v>
      </c>
      <c r="C109">
        <v>16.80528</v>
      </c>
      <c r="D109">
        <v>96.156109999999998</v>
      </c>
      <c r="E109" t="s">
        <v>32</v>
      </c>
      <c r="F109" t="s">
        <v>38</v>
      </c>
      <c r="G109" t="s">
        <v>43</v>
      </c>
      <c r="H109" s="3">
        <v>62.13</v>
      </c>
      <c r="I109">
        <v>6</v>
      </c>
      <c r="J109" s="3">
        <v>18.638999999999999</v>
      </c>
      <c r="K109" s="3">
        <v>391.41899999999998</v>
      </c>
      <c r="L109" t="s">
        <v>34</v>
      </c>
      <c r="M109" s="3">
        <v>372.78</v>
      </c>
      <c r="N109">
        <v>4.7619047620000003</v>
      </c>
      <c r="O109" s="3">
        <v>18.638999999999999</v>
      </c>
      <c r="P109">
        <v>7.4</v>
      </c>
      <c r="Q109" t="str">
        <f>IF(supermarketData[[#This Row],[Customer stratification rating]]&lt;6, "Low", IF(supermarketData[[#This Row],[Customer stratification rating]] &lt; 8, "Medium", "High"))</f>
        <v>Medium</v>
      </c>
      <c r="R109" s="1">
        <v>43546.84652777778</v>
      </c>
      <c r="S109">
        <v>2019</v>
      </c>
      <c r="T109" t="s">
        <v>35</v>
      </c>
      <c r="U109">
        <f>DAY(supermarketData[[#This Row],[Datetime]])</f>
        <v>22</v>
      </c>
      <c r="V109" t="s">
        <v>36</v>
      </c>
      <c r="W109">
        <v>20</v>
      </c>
      <c r="X109" t="s">
        <v>42</v>
      </c>
    </row>
    <row r="110" spans="1:24" x14ac:dyDescent="0.3">
      <c r="A110" t="s">
        <v>22</v>
      </c>
      <c r="B110" t="s">
        <v>31</v>
      </c>
      <c r="C110">
        <v>19.745000000000001</v>
      </c>
      <c r="D110">
        <v>96.129720000000006</v>
      </c>
      <c r="E110" t="s">
        <v>32</v>
      </c>
      <c r="F110" t="s">
        <v>25</v>
      </c>
      <c r="G110" t="s">
        <v>48</v>
      </c>
      <c r="H110" s="3">
        <v>33.979999999999997</v>
      </c>
      <c r="I110">
        <v>9</v>
      </c>
      <c r="J110" s="3">
        <v>15.291</v>
      </c>
      <c r="K110" s="3">
        <v>321.11099999999999</v>
      </c>
      <c r="L110" t="s">
        <v>34</v>
      </c>
      <c r="M110" s="3">
        <v>305.82</v>
      </c>
      <c r="N110">
        <v>4.7619047620000003</v>
      </c>
      <c r="O110" s="3">
        <v>15.291</v>
      </c>
      <c r="P110">
        <v>4.2</v>
      </c>
      <c r="Q110" t="str">
        <f>IF(supermarketData[[#This Row],[Customer stratification rating]]&lt;6, "Low", IF(supermarketData[[#This Row],[Customer stratification rating]] &lt; 8, "Medium", "High"))</f>
        <v>Low</v>
      </c>
      <c r="R110" s="1">
        <v>43548.446527777778</v>
      </c>
      <c r="S110">
        <v>2019</v>
      </c>
      <c r="T110" t="s">
        <v>35</v>
      </c>
      <c r="U110">
        <f>DAY(supermarketData[[#This Row],[Datetime]])</f>
        <v>24</v>
      </c>
      <c r="V110" t="s">
        <v>41</v>
      </c>
      <c r="W110">
        <v>10</v>
      </c>
      <c r="X110" t="s">
        <v>37</v>
      </c>
    </row>
    <row r="111" spans="1:24" x14ac:dyDescent="0.3">
      <c r="A111" t="s">
        <v>22</v>
      </c>
      <c r="B111" t="s">
        <v>31</v>
      </c>
      <c r="C111">
        <v>19.745000000000001</v>
      </c>
      <c r="D111">
        <v>96.129720000000006</v>
      </c>
      <c r="E111" t="s">
        <v>24</v>
      </c>
      <c r="F111" t="s">
        <v>38</v>
      </c>
      <c r="G111" t="s">
        <v>33</v>
      </c>
      <c r="H111" s="3">
        <v>81.97</v>
      </c>
      <c r="I111">
        <v>10</v>
      </c>
      <c r="J111" s="3">
        <v>40.984999999999999</v>
      </c>
      <c r="K111" s="3">
        <v>860.68499999999995</v>
      </c>
      <c r="L111" t="s">
        <v>34</v>
      </c>
      <c r="M111" s="3">
        <v>819.7</v>
      </c>
      <c r="N111">
        <v>4.7619047620000003</v>
      </c>
      <c r="O111" s="3">
        <v>40.984999999999999</v>
      </c>
      <c r="P111">
        <v>9.1999999999999993</v>
      </c>
      <c r="Q111" t="str">
        <f>IF(supermarketData[[#This Row],[Customer stratification rating]]&lt;6, "Low", IF(supermarketData[[#This Row],[Customer stratification rating]] &lt; 8, "Medium", "High"))</f>
        <v>High</v>
      </c>
      <c r="R111" s="1">
        <v>43527.604166666657</v>
      </c>
      <c r="S111">
        <v>2019</v>
      </c>
      <c r="T111" t="s">
        <v>35</v>
      </c>
      <c r="U111">
        <f>DAY(supermarketData[[#This Row],[Datetime]])</f>
        <v>3</v>
      </c>
      <c r="V111" t="s">
        <v>41</v>
      </c>
      <c r="W111">
        <v>14</v>
      </c>
      <c r="X111" t="s">
        <v>30</v>
      </c>
    </row>
    <row r="112" spans="1:24" x14ac:dyDescent="0.3">
      <c r="A112" t="s">
        <v>22</v>
      </c>
      <c r="B112" t="s">
        <v>47</v>
      </c>
      <c r="C112">
        <v>21.974730000000001</v>
      </c>
      <c r="D112">
        <v>96.083590000000001</v>
      </c>
      <c r="E112" t="s">
        <v>24</v>
      </c>
      <c r="F112" t="s">
        <v>25</v>
      </c>
      <c r="G112" t="s">
        <v>43</v>
      </c>
      <c r="H112" s="3">
        <v>16.489999999999998</v>
      </c>
      <c r="I112">
        <v>2</v>
      </c>
      <c r="J112" s="3">
        <v>1.649</v>
      </c>
      <c r="K112" s="3">
        <v>34.628999999999998</v>
      </c>
      <c r="L112" t="s">
        <v>27</v>
      </c>
      <c r="M112" s="3">
        <v>32.979999999999997</v>
      </c>
      <c r="N112">
        <v>4.7619047620000003</v>
      </c>
      <c r="O112" s="3">
        <v>1.649</v>
      </c>
      <c r="P112">
        <v>4.5999999999999996</v>
      </c>
      <c r="Q112" t="str">
        <f>IF(supermarketData[[#This Row],[Customer stratification rating]]&lt;6, "Low", IF(supermarketData[[#This Row],[Customer stratification rating]] &lt; 8, "Medium", "High"))</f>
        <v>Low</v>
      </c>
      <c r="R112" s="1">
        <v>43501.480555555558</v>
      </c>
      <c r="S112">
        <v>2019</v>
      </c>
      <c r="T112" t="s">
        <v>44</v>
      </c>
      <c r="U112">
        <f>DAY(supermarketData[[#This Row],[Datetime]])</f>
        <v>5</v>
      </c>
      <c r="V112" t="s">
        <v>51</v>
      </c>
      <c r="W112">
        <v>11</v>
      </c>
      <c r="X112" t="s">
        <v>37</v>
      </c>
    </row>
    <row r="113" spans="1:24" x14ac:dyDescent="0.3">
      <c r="A113" t="s">
        <v>22</v>
      </c>
      <c r="B113" t="s">
        <v>31</v>
      </c>
      <c r="C113">
        <v>19.745000000000001</v>
      </c>
      <c r="D113">
        <v>96.129720000000006</v>
      </c>
      <c r="E113" t="s">
        <v>24</v>
      </c>
      <c r="F113" t="s">
        <v>25</v>
      </c>
      <c r="G113" t="s">
        <v>26</v>
      </c>
      <c r="H113" s="3">
        <v>98.21</v>
      </c>
      <c r="I113">
        <v>3</v>
      </c>
      <c r="J113" s="3">
        <v>14.7315</v>
      </c>
      <c r="K113" s="3">
        <v>309.36149999999998</v>
      </c>
      <c r="L113" t="s">
        <v>40</v>
      </c>
      <c r="M113" s="3">
        <v>294.63</v>
      </c>
      <c r="N113">
        <v>4.7619047620000003</v>
      </c>
      <c r="O113" s="3">
        <v>14.7315</v>
      </c>
      <c r="P113">
        <v>7.8</v>
      </c>
      <c r="Q113" t="str">
        <f>IF(supermarketData[[#This Row],[Customer stratification rating]]&lt;6, "Low", IF(supermarketData[[#This Row],[Customer stratification rating]] &lt; 8, "Medium", "High"))</f>
        <v>Medium</v>
      </c>
      <c r="R113" s="1">
        <v>43501.445138888892</v>
      </c>
      <c r="S113">
        <v>2019</v>
      </c>
      <c r="T113" t="s">
        <v>44</v>
      </c>
      <c r="U113">
        <f>DAY(supermarketData[[#This Row],[Datetime]])</f>
        <v>5</v>
      </c>
      <c r="V113" t="s">
        <v>51</v>
      </c>
      <c r="W113">
        <v>10</v>
      </c>
      <c r="X113" t="s">
        <v>37</v>
      </c>
    </row>
    <row r="114" spans="1:24" x14ac:dyDescent="0.3">
      <c r="A114" t="s">
        <v>22</v>
      </c>
      <c r="B114" t="s">
        <v>47</v>
      </c>
      <c r="C114">
        <v>21.974730000000001</v>
      </c>
      <c r="D114">
        <v>96.083590000000001</v>
      </c>
      <c r="E114" t="s">
        <v>32</v>
      </c>
      <c r="F114" t="s">
        <v>25</v>
      </c>
      <c r="G114" t="s">
        <v>50</v>
      </c>
      <c r="H114" s="3">
        <v>72.84</v>
      </c>
      <c r="I114">
        <v>7</v>
      </c>
      <c r="J114" s="3">
        <v>25.494</v>
      </c>
      <c r="K114" s="3">
        <v>535.37400000000002</v>
      </c>
      <c r="L114" t="s">
        <v>34</v>
      </c>
      <c r="M114" s="3">
        <v>509.88</v>
      </c>
      <c r="N114">
        <v>4.7619047620000003</v>
      </c>
      <c r="O114" s="3">
        <v>25.494</v>
      </c>
      <c r="P114">
        <v>8.4</v>
      </c>
      <c r="Q114" t="str">
        <f>IF(supermarketData[[#This Row],[Customer stratification rating]]&lt;6, "Low", IF(supermarketData[[#This Row],[Customer stratification rating]] &lt; 8, "Medium", "High"))</f>
        <v>High</v>
      </c>
      <c r="R114" s="1">
        <v>43511.530555555553</v>
      </c>
      <c r="S114">
        <v>2019</v>
      </c>
      <c r="T114" t="s">
        <v>44</v>
      </c>
      <c r="U114">
        <f>DAY(supermarketData[[#This Row],[Datetime]])</f>
        <v>15</v>
      </c>
      <c r="V114" t="s">
        <v>36</v>
      </c>
      <c r="W114">
        <v>12</v>
      </c>
      <c r="X114" t="s">
        <v>30</v>
      </c>
    </row>
    <row r="115" spans="1:24" x14ac:dyDescent="0.3">
      <c r="A115" t="s">
        <v>22</v>
      </c>
      <c r="B115" t="s">
        <v>23</v>
      </c>
      <c r="C115">
        <v>16.80528</v>
      </c>
      <c r="D115">
        <v>96.156109999999998</v>
      </c>
      <c r="E115" t="s">
        <v>24</v>
      </c>
      <c r="F115" t="s">
        <v>38</v>
      </c>
      <c r="G115" t="s">
        <v>39</v>
      </c>
      <c r="H115" s="3">
        <v>58.07</v>
      </c>
      <c r="I115">
        <v>9</v>
      </c>
      <c r="J115" s="3">
        <v>26.131499999999999</v>
      </c>
      <c r="K115" s="3">
        <v>548.76149999999996</v>
      </c>
      <c r="L115" t="s">
        <v>27</v>
      </c>
      <c r="M115" s="3">
        <v>522.63</v>
      </c>
      <c r="N115">
        <v>4.7619047620000003</v>
      </c>
      <c r="O115" s="3">
        <v>26.131499999999999</v>
      </c>
      <c r="P115">
        <v>4.3</v>
      </c>
      <c r="Q115" t="str">
        <f>IF(supermarketData[[#This Row],[Customer stratification rating]]&lt;6, "Low", IF(supermarketData[[#This Row],[Customer stratification rating]] &lt; 8, "Medium", "High"))</f>
        <v>Low</v>
      </c>
      <c r="R115" s="1">
        <v>43484.838194444441</v>
      </c>
      <c r="S115">
        <v>2019</v>
      </c>
      <c r="T115" t="s">
        <v>28</v>
      </c>
      <c r="U115">
        <f>DAY(supermarketData[[#This Row],[Datetime]])</f>
        <v>19</v>
      </c>
      <c r="V115" t="s">
        <v>29</v>
      </c>
      <c r="W115">
        <v>20</v>
      </c>
      <c r="X115" t="s">
        <v>42</v>
      </c>
    </row>
    <row r="116" spans="1:24" x14ac:dyDescent="0.3">
      <c r="A116" t="s">
        <v>22</v>
      </c>
      <c r="B116" t="s">
        <v>31</v>
      </c>
      <c r="C116">
        <v>19.745000000000001</v>
      </c>
      <c r="D116">
        <v>96.129720000000006</v>
      </c>
      <c r="E116" t="s">
        <v>24</v>
      </c>
      <c r="F116" t="s">
        <v>25</v>
      </c>
      <c r="G116" t="s">
        <v>39</v>
      </c>
      <c r="H116" s="3">
        <v>80.790000000000006</v>
      </c>
      <c r="I116">
        <v>9</v>
      </c>
      <c r="J116" s="3">
        <v>36.355499999999999</v>
      </c>
      <c r="K116" s="3">
        <v>763.46550000000002</v>
      </c>
      <c r="L116" t="s">
        <v>40</v>
      </c>
      <c r="M116" s="3">
        <v>727.11</v>
      </c>
      <c r="N116">
        <v>4.7619047620000003</v>
      </c>
      <c r="O116" s="3">
        <v>36.355499999999999</v>
      </c>
      <c r="P116">
        <v>9.5</v>
      </c>
      <c r="Q116" t="str">
        <f>IF(supermarketData[[#This Row],[Customer stratification rating]]&lt;6, "Low", IF(supermarketData[[#This Row],[Customer stratification rating]] &lt; 8, "Medium", "High"))</f>
        <v>High</v>
      </c>
      <c r="R116" s="1">
        <v>43497.854861111111</v>
      </c>
      <c r="S116">
        <v>2019</v>
      </c>
      <c r="T116" t="s">
        <v>44</v>
      </c>
      <c r="U116">
        <f>DAY(supermarketData[[#This Row],[Datetime]])</f>
        <v>1</v>
      </c>
      <c r="V116" t="s">
        <v>36</v>
      </c>
      <c r="W116">
        <v>20</v>
      </c>
      <c r="X116" t="s">
        <v>42</v>
      </c>
    </row>
    <row r="117" spans="1:24" x14ac:dyDescent="0.3">
      <c r="A117" t="s">
        <v>22</v>
      </c>
      <c r="B117" t="s">
        <v>31</v>
      </c>
      <c r="C117">
        <v>19.745000000000001</v>
      </c>
      <c r="D117">
        <v>96.129720000000006</v>
      </c>
      <c r="E117" t="s">
        <v>32</v>
      </c>
      <c r="F117" t="s">
        <v>25</v>
      </c>
      <c r="G117" t="s">
        <v>50</v>
      </c>
      <c r="H117" s="3">
        <v>27.02</v>
      </c>
      <c r="I117">
        <v>3</v>
      </c>
      <c r="J117" s="3">
        <v>4.0529999999999999</v>
      </c>
      <c r="K117" s="3">
        <v>85.113</v>
      </c>
      <c r="L117" t="s">
        <v>40</v>
      </c>
      <c r="M117" s="3">
        <v>81.06</v>
      </c>
      <c r="N117">
        <v>4.7619047620000003</v>
      </c>
      <c r="O117" s="3">
        <v>4.0529999999999999</v>
      </c>
      <c r="P117">
        <v>7.1</v>
      </c>
      <c r="Q117" t="str">
        <f>IF(supermarketData[[#This Row],[Customer stratification rating]]&lt;6, "Low", IF(supermarketData[[#This Row],[Customer stratification rating]] &lt; 8, "Medium", "High"))</f>
        <v>Medium</v>
      </c>
      <c r="R117" s="1">
        <v>43526.542361111111</v>
      </c>
      <c r="S117">
        <v>2019</v>
      </c>
      <c r="T117" t="s">
        <v>35</v>
      </c>
      <c r="U117">
        <f>DAY(supermarketData[[#This Row],[Datetime]])</f>
        <v>2</v>
      </c>
      <c r="V117" t="s">
        <v>29</v>
      </c>
      <c r="W117">
        <v>13</v>
      </c>
      <c r="X117" t="s">
        <v>30</v>
      </c>
    </row>
    <row r="118" spans="1:24" x14ac:dyDescent="0.3">
      <c r="A118" t="s">
        <v>22</v>
      </c>
      <c r="B118" t="s">
        <v>47</v>
      </c>
      <c r="C118">
        <v>21.974730000000001</v>
      </c>
      <c r="D118">
        <v>96.083590000000001</v>
      </c>
      <c r="E118" t="s">
        <v>24</v>
      </c>
      <c r="F118" t="s">
        <v>38</v>
      </c>
      <c r="G118" t="s">
        <v>50</v>
      </c>
      <c r="H118" s="3">
        <v>21.94</v>
      </c>
      <c r="I118">
        <v>5</v>
      </c>
      <c r="J118" s="3">
        <v>5.4850000000000003</v>
      </c>
      <c r="K118" s="3">
        <v>115.185</v>
      </c>
      <c r="L118" t="s">
        <v>27</v>
      </c>
      <c r="M118" s="3">
        <v>109.7</v>
      </c>
      <c r="N118">
        <v>4.7619047620000003</v>
      </c>
      <c r="O118" s="3">
        <v>5.4850000000000003</v>
      </c>
      <c r="P118">
        <v>5.3</v>
      </c>
      <c r="Q118" t="str">
        <f>IF(supermarketData[[#This Row],[Customer stratification rating]]&lt;6, "Low", IF(supermarketData[[#This Row],[Customer stratification rating]] &lt; 8, "Medium", "High"))</f>
        <v>Low</v>
      </c>
      <c r="R118" s="1">
        <v>43529.520138888889</v>
      </c>
      <c r="S118">
        <v>2019</v>
      </c>
      <c r="T118" t="s">
        <v>35</v>
      </c>
      <c r="U118">
        <f>DAY(supermarketData[[#This Row],[Datetime]])</f>
        <v>5</v>
      </c>
      <c r="V118" t="s">
        <v>51</v>
      </c>
      <c r="W118">
        <v>12</v>
      </c>
      <c r="X118" t="s">
        <v>30</v>
      </c>
    </row>
    <row r="119" spans="1:24" x14ac:dyDescent="0.3">
      <c r="A119" t="s">
        <v>22</v>
      </c>
      <c r="B119" t="s">
        <v>47</v>
      </c>
      <c r="C119">
        <v>21.974730000000001</v>
      </c>
      <c r="D119">
        <v>96.083590000000001</v>
      </c>
      <c r="E119" t="s">
        <v>24</v>
      </c>
      <c r="F119" t="s">
        <v>38</v>
      </c>
      <c r="G119" t="s">
        <v>50</v>
      </c>
      <c r="H119" s="3">
        <v>51.36</v>
      </c>
      <c r="I119">
        <v>1</v>
      </c>
      <c r="J119" s="3">
        <v>2.5680000000000001</v>
      </c>
      <c r="K119" s="3">
        <v>53.927999999999997</v>
      </c>
      <c r="L119" t="s">
        <v>27</v>
      </c>
      <c r="M119" s="3">
        <v>51.36</v>
      </c>
      <c r="N119">
        <v>4.7619047620000003</v>
      </c>
      <c r="O119" s="3">
        <v>2.5680000000000001</v>
      </c>
      <c r="P119">
        <v>5.2</v>
      </c>
      <c r="Q119" t="str">
        <f>IF(supermarketData[[#This Row],[Customer stratification rating]]&lt;6, "Low", IF(supermarketData[[#This Row],[Customer stratification rating]] &lt; 8, "Medium", "High"))</f>
        <v>Low</v>
      </c>
      <c r="R119" s="1">
        <v>43481.643055555563</v>
      </c>
      <c r="S119">
        <v>2019</v>
      </c>
      <c r="T119" t="s">
        <v>28</v>
      </c>
      <c r="U119">
        <f>DAY(supermarketData[[#This Row],[Datetime]])</f>
        <v>16</v>
      </c>
      <c r="V119" t="s">
        <v>49</v>
      </c>
      <c r="W119">
        <v>15</v>
      </c>
      <c r="X119" t="s">
        <v>30</v>
      </c>
    </row>
    <row r="120" spans="1:24" x14ac:dyDescent="0.3">
      <c r="A120" t="s">
        <v>22</v>
      </c>
      <c r="B120" t="s">
        <v>23</v>
      </c>
      <c r="C120">
        <v>16.80528</v>
      </c>
      <c r="D120">
        <v>96.156109999999998</v>
      </c>
      <c r="E120" t="s">
        <v>32</v>
      </c>
      <c r="F120" t="s">
        <v>25</v>
      </c>
      <c r="G120" t="s">
        <v>48</v>
      </c>
      <c r="H120" s="3">
        <v>10.96</v>
      </c>
      <c r="I120">
        <v>10</v>
      </c>
      <c r="J120" s="3">
        <v>5.48</v>
      </c>
      <c r="K120" s="3">
        <v>115.08</v>
      </c>
      <c r="L120" t="s">
        <v>27</v>
      </c>
      <c r="M120" s="3">
        <v>109.6</v>
      </c>
      <c r="N120">
        <v>4.7619047620000003</v>
      </c>
      <c r="O120" s="3">
        <v>5.48</v>
      </c>
      <c r="P120">
        <v>6</v>
      </c>
      <c r="Q120" t="str">
        <f>IF(supermarketData[[#This Row],[Customer stratification rating]]&lt;6, "Low", IF(supermarketData[[#This Row],[Customer stratification rating]] &lt; 8, "Medium", "High"))</f>
        <v>Medium</v>
      </c>
      <c r="R120" s="1">
        <v>43498.866666666669</v>
      </c>
      <c r="S120">
        <v>2019</v>
      </c>
      <c r="T120" t="s">
        <v>44</v>
      </c>
      <c r="U120">
        <f>DAY(supermarketData[[#This Row],[Datetime]])</f>
        <v>2</v>
      </c>
      <c r="V120" t="s">
        <v>29</v>
      </c>
      <c r="W120">
        <v>20</v>
      </c>
      <c r="X120" t="s">
        <v>42</v>
      </c>
    </row>
    <row r="121" spans="1:24" x14ac:dyDescent="0.3">
      <c r="A121" t="s">
        <v>22</v>
      </c>
      <c r="B121" t="s">
        <v>47</v>
      </c>
      <c r="C121">
        <v>21.974730000000001</v>
      </c>
      <c r="D121">
        <v>96.083590000000001</v>
      </c>
      <c r="E121" t="s">
        <v>32</v>
      </c>
      <c r="F121" t="s">
        <v>38</v>
      </c>
      <c r="G121" t="s">
        <v>39</v>
      </c>
      <c r="H121" s="3">
        <v>53.44</v>
      </c>
      <c r="I121">
        <v>2</v>
      </c>
      <c r="J121" s="3">
        <v>5.3440000000000003</v>
      </c>
      <c r="K121" s="3">
        <v>112.224</v>
      </c>
      <c r="L121" t="s">
        <v>27</v>
      </c>
      <c r="M121" s="3">
        <v>106.88</v>
      </c>
      <c r="N121">
        <v>4.7619047620000003</v>
      </c>
      <c r="O121" s="3">
        <v>5.3440000000000003</v>
      </c>
      <c r="P121">
        <v>4.0999999999999996</v>
      </c>
      <c r="Q121" t="str">
        <f>IF(supermarketData[[#This Row],[Customer stratification rating]]&lt;6, "Low", IF(supermarketData[[#This Row],[Customer stratification rating]] &lt; 8, "Medium", "High"))</f>
        <v>Low</v>
      </c>
      <c r="R121" s="1">
        <v>43485.859722222223</v>
      </c>
      <c r="S121">
        <v>2019</v>
      </c>
      <c r="T121" t="s">
        <v>28</v>
      </c>
      <c r="U121">
        <f>DAY(supermarketData[[#This Row],[Datetime]])</f>
        <v>20</v>
      </c>
      <c r="V121" t="s">
        <v>41</v>
      </c>
      <c r="W121">
        <v>20</v>
      </c>
      <c r="X121" t="s">
        <v>42</v>
      </c>
    </row>
    <row r="122" spans="1:24" x14ac:dyDescent="0.3">
      <c r="A122" t="s">
        <v>22</v>
      </c>
      <c r="B122" t="s">
        <v>23</v>
      </c>
      <c r="C122">
        <v>16.80528</v>
      </c>
      <c r="D122">
        <v>96.156109999999998</v>
      </c>
      <c r="E122" t="s">
        <v>32</v>
      </c>
      <c r="F122" t="s">
        <v>25</v>
      </c>
      <c r="G122" t="s">
        <v>33</v>
      </c>
      <c r="H122" s="3">
        <v>99.56</v>
      </c>
      <c r="I122">
        <v>8</v>
      </c>
      <c r="J122" s="3">
        <v>39.823999999999998</v>
      </c>
      <c r="K122" s="3">
        <v>836.30399999999997</v>
      </c>
      <c r="L122" t="s">
        <v>40</v>
      </c>
      <c r="M122" s="3">
        <v>796.48</v>
      </c>
      <c r="N122">
        <v>4.7619047620000003</v>
      </c>
      <c r="O122" s="3">
        <v>39.823999999999998</v>
      </c>
      <c r="P122">
        <v>5.2</v>
      </c>
      <c r="Q122" t="str">
        <f>IF(supermarketData[[#This Row],[Customer stratification rating]]&lt;6, "Low", IF(supermarketData[[#This Row],[Customer stratification rating]] &lt; 8, "Medium", "High"))</f>
        <v>Low</v>
      </c>
      <c r="R122" s="1">
        <v>43510.710416666669</v>
      </c>
      <c r="S122">
        <v>2019</v>
      </c>
      <c r="T122" t="s">
        <v>44</v>
      </c>
      <c r="U122">
        <f>DAY(supermarketData[[#This Row],[Datetime]])</f>
        <v>14</v>
      </c>
      <c r="V122" t="s">
        <v>46</v>
      </c>
      <c r="W122">
        <v>17</v>
      </c>
      <c r="X122" t="s">
        <v>30</v>
      </c>
    </row>
    <row r="123" spans="1:24" x14ac:dyDescent="0.3">
      <c r="A123" t="s">
        <v>22</v>
      </c>
      <c r="B123" t="s">
        <v>31</v>
      </c>
      <c r="C123">
        <v>19.745000000000001</v>
      </c>
      <c r="D123">
        <v>96.129720000000006</v>
      </c>
      <c r="E123" t="s">
        <v>24</v>
      </c>
      <c r="F123" t="s">
        <v>38</v>
      </c>
      <c r="G123" t="s">
        <v>43</v>
      </c>
      <c r="H123" s="3">
        <v>57.12</v>
      </c>
      <c r="I123">
        <v>7</v>
      </c>
      <c r="J123" s="3">
        <v>19.992000000000001</v>
      </c>
      <c r="K123" s="3">
        <v>419.83199999999999</v>
      </c>
      <c r="L123" t="s">
        <v>40</v>
      </c>
      <c r="M123" s="3">
        <v>399.84</v>
      </c>
      <c r="N123">
        <v>4.7619047620000003</v>
      </c>
      <c r="O123" s="3">
        <v>19.992000000000001</v>
      </c>
      <c r="P123">
        <v>6.5</v>
      </c>
      <c r="Q123" t="str">
        <f>IF(supermarketData[[#This Row],[Customer stratification rating]]&lt;6, "Low", IF(supermarketData[[#This Row],[Customer stratification rating]] &lt; 8, "Medium", "High"))</f>
        <v>Medium</v>
      </c>
      <c r="R123" s="1">
        <v>43477.501388888893</v>
      </c>
      <c r="S123">
        <v>2019</v>
      </c>
      <c r="T123" t="s">
        <v>28</v>
      </c>
      <c r="U123">
        <f>DAY(supermarketData[[#This Row],[Datetime]])</f>
        <v>12</v>
      </c>
      <c r="V123" t="s">
        <v>29</v>
      </c>
      <c r="W123">
        <v>12</v>
      </c>
      <c r="X123" t="s">
        <v>30</v>
      </c>
    </row>
    <row r="124" spans="1:24" x14ac:dyDescent="0.3">
      <c r="A124" t="s">
        <v>22</v>
      </c>
      <c r="B124" t="s">
        <v>47</v>
      </c>
      <c r="C124">
        <v>21.974730000000001</v>
      </c>
      <c r="D124">
        <v>96.083590000000001</v>
      </c>
      <c r="E124" t="s">
        <v>24</v>
      </c>
      <c r="F124" t="s">
        <v>38</v>
      </c>
      <c r="G124" t="s">
        <v>43</v>
      </c>
      <c r="H124" s="3">
        <v>99.96</v>
      </c>
      <c r="I124">
        <v>9</v>
      </c>
      <c r="J124" s="3">
        <v>44.981999999999999</v>
      </c>
      <c r="K124" s="3">
        <v>944.62199999999996</v>
      </c>
      <c r="L124" t="s">
        <v>40</v>
      </c>
      <c r="M124" s="3">
        <v>899.64</v>
      </c>
      <c r="N124">
        <v>4.7619047620000003</v>
      </c>
      <c r="O124" s="3">
        <v>44.981999999999999</v>
      </c>
      <c r="P124">
        <v>4.2</v>
      </c>
      <c r="Q124" t="str">
        <f>IF(supermarketData[[#This Row],[Customer stratification rating]]&lt;6, "Low", IF(supermarketData[[#This Row],[Customer stratification rating]] &lt; 8, "Medium", "High"))</f>
        <v>Low</v>
      </c>
      <c r="R124" s="1">
        <v>43533.726388888892</v>
      </c>
      <c r="S124">
        <v>2019</v>
      </c>
      <c r="T124" t="s">
        <v>35</v>
      </c>
      <c r="U124">
        <f>DAY(supermarketData[[#This Row],[Datetime]])</f>
        <v>9</v>
      </c>
      <c r="V124" t="s">
        <v>29</v>
      </c>
      <c r="W124">
        <v>17</v>
      </c>
      <c r="X124" t="s">
        <v>30</v>
      </c>
    </row>
    <row r="125" spans="1:24" x14ac:dyDescent="0.3">
      <c r="A125" t="s">
        <v>22</v>
      </c>
      <c r="B125" t="s">
        <v>31</v>
      </c>
      <c r="C125">
        <v>19.745000000000001</v>
      </c>
      <c r="D125">
        <v>96.129720000000006</v>
      </c>
      <c r="E125" t="s">
        <v>24</v>
      </c>
      <c r="F125" t="s">
        <v>38</v>
      </c>
      <c r="G125" t="s">
        <v>39</v>
      </c>
      <c r="H125" s="3">
        <v>63.91</v>
      </c>
      <c r="I125">
        <v>8</v>
      </c>
      <c r="J125" s="3">
        <v>25.564</v>
      </c>
      <c r="K125" s="3">
        <v>536.84400000000005</v>
      </c>
      <c r="L125" t="s">
        <v>40</v>
      </c>
      <c r="M125" s="3">
        <v>511.28</v>
      </c>
      <c r="N125">
        <v>4.7619047620000003</v>
      </c>
      <c r="O125" s="3">
        <v>25.564</v>
      </c>
      <c r="P125">
        <v>4.5999999999999996</v>
      </c>
      <c r="Q125" t="str">
        <f>IF(supermarketData[[#This Row],[Customer stratification rating]]&lt;6, "Low", IF(supermarketData[[#This Row],[Customer stratification rating]] &lt; 8, "Medium", "High"))</f>
        <v>Low</v>
      </c>
      <c r="R125" s="1">
        <v>43537.827777777777</v>
      </c>
      <c r="S125">
        <v>2019</v>
      </c>
      <c r="T125" t="s">
        <v>35</v>
      </c>
      <c r="U125">
        <f>DAY(supermarketData[[#This Row],[Datetime]])</f>
        <v>13</v>
      </c>
      <c r="V125" t="s">
        <v>49</v>
      </c>
      <c r="W125">
        <v>19</v>
      </c>
      <c r="X125" t="s">
        <v>42</v>
      </c>
    </row>
    <row r="126" spans="1:24" x14ac:dyDescent="0.3">
      <c r="A126" t="s">
        <v>22</v>
      </c>
      <c r="B126" t="s">
        <v>47</v>
      </c>
      <c r="C126">
        <v>21.974730000000001</v>
      </c>
      <c r="D126">
        <v>96.083590000000001</v>
      </c>
      <c r="E126" t="s">
        <v>24</v>
      </c>
      <c r="F126" t="s">
        <v>25</v>
      </c>
      <c r="G126" t="s">
        <v>50</v>
      </c>
      <c r="H126" s="3">
        <v>56.47</v>
      </c>
      <c r="I126">
        <v>8</v>
      </c>
      <c r="J126" s="3">
        <v>22.588000000000001</v>
      </c>
      <c r="K126" s="3">
        <v>474.34800000000001</v>
      </c>
      <c r="L126" t="s">
        <v>27</v>
      </c>
      <c r="M126" s="3">
        <v>451.76</v>
      </c>
      <c r="N126">
        <v>4.7619047620000003</v>
      </c>
      <c r="O126" s="3">
        <v>22.588000000000001</v>
      </c>
      <c r="P126">
        <v>7.3</v>
      </c>
      <c r="Q126" t="str">
        <f>IF(supermarketData[[#This Row],[Customer stratification rating]]&lt;6, "Low", IF(supermarketData[[#This Row],[Customer stratification rating]] &lt; 8, "Medium", "High"))</f>
        <v>Medium</v>
      </c>
      <c r="R126" s="1">
        <v>43533.622916666667</v>
      </c>
      <c r="S126">
        <v>2019</v>
      </c>
      <c r="T126" t="s">
        <v>35</v>
      </c>
      <c r="U126">
        <f>DAY(supermarketData[[#This Row],[Datetime]])</f>
        <v>9</v>
      </c>
      <c r="V126" t="s">
        <v>29</v>
      </c>
      <c r="W126">
        <v>14</v>
      </c>
      <c r="X126" t="s">
        <v>30</v>
      </c>
    </row>
    <row r="127" spans="1:24" x14ac:dyDescent="0.3">
      <c r="A127" t="s">
        <v>22</v>
      </c>
      <c r="B127" t="s">
        <v>23</v>
      </c>
      <c r="C127">
        <v>16.80528</v>
      </c>
      <c r="D127">
        <v>96.156109999999998</v>
      </c>
      <c r="E127" t="s">
        <v>32</v>
      </c>
      <c r="F127" t="s">
        <v>25</v>
      </c>
      <c r="G127" t="s">
        <v>39</v>
      </c>
      <c r="H127" s="3">
        <v>93.69</v>
      </c>
      <c r="I127">
        <v>7</v>
      </c>
      <c r="J127" s="3">
        <v>32.791499999999999</v>
      </c>
      <c r="K127" s="3">
        <v>688.62149999999997</v>
      </c>
      <c r="L127" t="s">
        <v>40</v>
      </c>
      <c r="M127" s="3">
        <v>655.83</v>
      </c>
      <c r="N127">
        <v>4.7619047620000003</v>
      </c>
      <c r="O127" s="3">
        <v>32.791499999999999</v>
      </c>
      <c r="P127">
        <v>4.5</v>
      </c>
      <c r="Q127" t="str">
        <f>IF(supermarketData[[#This Row],[Customer stratification rating]]&lt;6, "Low", IF(supermarketData[[#This Row],[Customer stratification rating]] &lt; 8, "Medium", "High"))</f>
        <v>Low</v>
      </c>
      <c r="R127" s="1">
        <v>43534.780555555553</v>
      </c>
      <c r="S127">
        <v>2019</v>
      </c>
      <c r="T127" t="s">
        <v>35</v>
      </c>
      <c r="U127">
        <f>DAY(supermarketData[[#This Row],[Datetime]])</f>
        <v>10</v>
      </c>
      <c r="V127" t="s">
        <v>41</v>
      </c>
      <c r="W127">
        <v>18</v>
      </c>
      <c r="X127" t="s">
        <v>42</v>
      </c>
    </row>
    <row r="128" spans="1:24" x14ac:dyDescent="0.3">
      <c r="A128" t="s">
        <v>22</v>
      </c>
      <c r="B128" t="s">
        <v>23</v>
      </c>
      <c r="C128">
        <v>16.80528</v>
      </c>
      <c r="D128">
        <v>96.156109999999998</v>
      </c>
      <c r="E128" t="s">
        <v>32</v>
      </c>
      <c r="F128" t="s">
        <v>25</v>
      </c>
      <c r="G128" t="s">
        <v>43</v>
      </c>
      <c r="H128" s="3">
        <v>32.25</v>
      </c>
      <c r="I128">
        <v>5</v>
      </c>
      <c r="J128" s="3">
        <v>8.0625</v>
      </c>
      <c r="K128" s="3">
        <v>169.3125</v>
      </c>
      <c r="L128" t="s">
        <v>34</v>
      </c>
      <c r="M128" s="3">
        <v>161.25</v>
      </c>
      <c r="N128">
        <v>4.7619047620000003</v>
      </c>
      <c r="O128" s="3">
        <v>8.0625</v>
      </c>
      <c r="P128">
        <v>9</v>
      </c>
      <c r="Q128" t="str">
        <f>IF(supermarketData[[#This Row],[Customer stratification rating]]&lt;6, "Low", IF(supermarketData[[#This Row],[Customer stratification rating]] &lt; 8, "Medium", "High"))</f>
        <v>High</v>
      </c>
      <c r="R128" s="1">
        <v>43492.55972222222</v>
      </c>
      <c r="S128">
        <v>2019</v>
      </c>
      <c r="T128" t="s">
        <v>28</v>
      </c>
      <c r="U128">
        <f>DAY(supermarketData[[#This Row],[Datetime]])</f>
        <v>27</v>
      </c>
      <c r="V128" t="s">
        <v>41</v>
      </c>
      <c r="W128">
        <v>13</v>
      </c>
      <c r="X128" t="s">
        <v>30</v>
      </c>
    </row>
    <row r="129" spans="1:24" x14ac:dyDescent="0.3">
      <c r="A129" t="s">
        <v>22</v>
      </c>
      <c r="B129" t="s">
        <v>31</v>
      </c>
      <c r="C129">
        <v>19.745000000000001</v>
      </c>
      <c r="D129">
        <v>96.129720000000006</v>
      </c>
      <c r="E129" t="s">
        <v>32</v>
      </c>
      <c r="F129" t="s">
        <v>25</v>
      </c>
      <c r="G129" t="s">
        <v>50</v>
      </c>
      <c r="H129" s="3">
        <v>31.73</v>
      </c>
      <c r="I129">
        <v>9</v>
      </c>
      <c r="J129" s="3">
        <v>14.278499999999999</v>
      </c>
      <c r="K129" s="3">
        <v>299.8485</v>
      </c>
      <c r="L129" t="s">
        <v>40</v>
      </c>
      <c r="M129" s="3">
        <v>285.57</v>
      </c>
      <c r="N129">
        <v>4.7619047620000003</v>
      </c>
      <c r="O129" s="3">
        <v>14.278499999999999</v>
      </c>
      <c r="P129">
        <v>5.9</v>
      </c>
      <c r="Q129" t="str">
        <f>IF(supermarketData[[#This Row],[Customer stratification rating]]&lt;6, "Low", IF(supermarketData[[#This Row],[Customer stratification rating]] &lt; 8, "Medium", "High"))</f>
        <v>Low</v>
      </c>
      <c r="R129" s="1">
        <v>43473.678472222222</v>
      </c>
      <c r="S129">
        <v>2019</v>
      </c>
      <c r="T129" t="s">
        <v>28</v>
      </c>
      <c r="U129">
        <f>DAY(supermarketData[[#This Row],[Datetime]])</f>
        <v>8</v>
      </c>
      <c r="V129" t="s">
        <v>51</v>
      </c>
      <c r="W129">
        <v>16</v>
      </c>
      <c r="X129" t="s">
        <v>30</v>
      </c>
    </row>
    <row r="130" spans="1:24" x14ac:dyDescent="0.3">
      <c r="A130" t="s">
        <v>22</v>
      </c>
      <c r="B130" t="s">
        <v>31</v>
      </c>
      <c r="C130">
        <v>19.745000000000001</v>
      </c>
      <c r="D130">
        <v>96.129720000000006</v>
      </c>
      <c r="E130" t="s">
        <v>24</v>
      </c>
      <c r="F130" t="s">
        <v>25</v>
      </c>
      <c r="G130" t="s">
        <v>48</v>
      </c>
      <c r="H130" s="3">
        <v>68.540000000000006</v>
      </c>
      <c r="I130">
        <v>8</v>
      </c>
      <c r="J130" s="3">
        <v>27.416</v>
      </c>
      <c r="K130" s="3">
        <v>575.73599999999999</v>
      </c>
      <c r="L130" t="s">
        <v>27</v>
      </c>
      <c r="M130" s="3">
        <v>548.32000000000005</v>
      </c>
      <c r="N130">
        <v>4.7619047620000003</v>
      </c>
      <c r="O130" s="3">
        <v>27.416</v>
      </c>
      <c r="P130">
        <v>8.5</v>
      </c>
      <c r="Q130" t="str">
        <f>IF(supermarketData[[#This Row],[Customer stratification rating]]&lt;6, "Low", IF(supermarketData[[#This Row],[Customer stratification rating]] &lt; 8, "Medium", "High"))</f>
        <v>High</v>
      </c>
      <c r="R130" s="1">
        <v>43473.664583333331</v>
      </c>
      <c r="S130">
        <v>2019</v>
      </c>
      <c r="T130" t="s">
        <v>28</v>
      </c>
      <c r="U130">
        <f>DAY(supermarketData[[#This Row],[Datetime]])</f>
        <v>8</v>
      </c>
      <c r="V130" t="s">
        <v>51</v>
      </c>
      <c r="W130">
        <v>15</v>
      </c>
      <c r="X130" t="s">
        <v>30</v>
      </c>
    </row>
    <row r="131" spans="1:24" x14ac:dyDescent="0.3">
      <c r="A131" t="s">
        <v>22</v>
      </c>
      <c r="B131" t="s">
        <v>47</v>
      </c>
      <c r="C131">
        <v>21.974730000000001</v>
      </c>
      <c r="D131">
        <v>96.083590000000001</v>
      </c>
      <c r="E131" t="s">
        <v>32</v>
      </c>
      <c r="F131" t="s">
        <v>25</v>
      </c>
      <c r="G131" t="s">
        <v>43</v>
      </c>
      <c r="H131" s="3">
        <v>90.28</v>
      </c>
      <c r="I131">
        <v>9</v>
      </c>
      <c r="J131" s="3">
        <v>40.625999999999998</v>
      </c>
      <c r="K131" s="3">
        <v>853.14599999999996</v>
      </c>
      <c r="L131" t="s">
        <v>27</v>
      </c>
      <c r="M131" s="3">
        <v>812.52</v>
      </c>
      <c r="N131">
        <v>4.7619047620000003</v>
      </c>
      <c r="O131" s="3">
        <v>40.625999999999998</v>
      </c>
      <c r="P131">
        <v>7.2</v>
      </c>
      <c r="Q131" t="str">
        <f>IF(supermarketData[[#This Row],[Customer stratification rating]]&lt;6, "Low", IF(supermarketData[[#This Row],[Customer stratification rating]] &lt; 8, "Medium", "High"))</f>
        <v>Medium</v>
      </c>
      <c r="R131" s="1">
        <v>43504.46875</v>
      </c>
      <c r="S131">
        <v>2019</v>
      </c>
      <c r="T131" t="s">
        <v>44</v>
      </c>
      <c r="U131">
        <f>DAY(supermarketData[[#This Row],[Datetime]])</f>
        <v>8</v>
      </c>
      <c r="V131" t="s">
        <v>36</v>
      </c>
      <c r="W131">
        <v>11</v>
      </c>
      <c r="X131" t="s">
        <v>37</v>
      </c>
    </row>
    <row r="132" spans="1:24" x14ac:dyDescent="0.3">
      <c r="A132" t="s">
        <v>22</v>
      </c>
      <c r="B132" t="s">
        <v>47</v>
      </c>
      <c r="C132">
        <v>21.974730000000001</v>
      </c>
      <c r="D132">
        <v>96.083590000000001</v>
      </c>
      <c r="E132" t="s">
        <v>32</v>
      </c>
      <c r="F132" t="s">
        <v>25</v>
      </c>
      <c r="G132" t="s">
        <v>50</v>
      </c>
      <c r="H132" s="3">
        <v>39.619999999999997</v>
      </c>
      <c r="I132">
        <v>7</v>
      </c>
      <c r="J132" s="3">
        <v>13.867000000000001</v>
      </c>
      <c r="K132" s="3">
        <v>291.20699999999999</v>
      </c>
      <c r="L132" t="s">
        <v>34</v>
      </c>
      <c r="M132" s="3">
        <v>277.33999999999997</v>
      </c>
      <c r="N132">
        <v>4.7619047620000003</v>
      </c>
      <c r="O132" s="3">
        <v>13.867000000000001</v>
      </c>
      <c r="P132">
        <v>7.5</v>
      </c>
      <c r="Q132" t="str">
        <f>IF(supermarketData[[#This Row],[Customer stratification rating]]&lt;6, "Low", IF(supermarketData[[#This Row],[Customer stratification rating]] &lt; 8, "Medium", "High"))</f>
        <v>Medium</v>
      </c>
      <c r="R132" s="1">
        <v>43490.554166666669</v>
      </c>
      <c r="S132">
        <v>2019</v>
      </c>
      <c r="T132" t="s">
        <v>28</v>
      </c>
      <c r="U132">
        <f>DAY(supermarketData[[#This Row],[Datetime]])</f>
        <v>25</v>
      </c>
      <c r="V132" t="s">
        <v>36</v>
      </c>
      <c r="W132">
        <v>13</v>
      </c>
      <c r="X132" t="s">
        <v>30</v>
      </c>
    </row>
    <row r="133" spans="1:24" x14ac:dyDescent="0.3">
      <c r="A133" t="s">
        <v>22</v>
      </c>
      <c r="B133" t="s">
        <v>23</v>
      </c>
      <c r="C133">
        <v>16.80528</v>
      </c>
      <c r="D133">
        <v>96.156109999999998</v>
      </c>
      <c r="E133" t="s">
        <v>24</v>
      </c>
      <c r="F133" t="s">
        <v>25</v>
      </c>
      <c r="G133" t="s">
        <v>43</v>
      </c>
      <c r="H133" s="3">
        <v>92.13</v>
      </c>
      <c r="I133">
        <v>6</v>
      </c>
      <c r="J133" s="3">
        <v>27.638999999999999</v>
      </c>
      <c r="K133" s="3">
        <v>580.41899999999998</v>
      </c>
      <c r="L133" t="s">
        <v>34</v>
      </c>
      <c r="M133" s="3">
        <v>552.78</v>
      </c>
      <c r="N133">
        <v>4.7619047620000003</v>
      </c>
      <c r="O133" s="3">
        <v>27.638999999999999</v>
      </c>
      <c r="P133">
        <v>8.3000000000000007</v>
      </c>
      <c r="Q133" t="str">
        <f>IF(supermarketData[[#This Row],[Customer stratification rating]]&lt;6, "Low", IF(supermarketData[[#This Row],[Customer stratification rating]] &lt; 8, "Medium", "High"))</f>
        <v>High</v>
      </c>
      <c r="R133" s="1">
        <v>43530.856944444437</v>
      </c>
      <c r="S133">
        <v>2019</v>
      </c>
      <c r="T133" t="s">
        <v>35</v>
      </c>
      <c r="U133">
        <f>DAY(supermarketData[[#This Row],[Datetime]])</f>
        <v>6</v>
      </c>
      <c r="V133" t="s">
        <v>49</v>
      </c>
      <c r="W133">
        <v>20</v>
      </c>
      <c r="X133" t="s">
        <v>42</v>
      </c>
    </row>
    <row r="134" spans="1:24" x14ac:dyDescent="0.3">
      <c r="A134" t="s">
        <v>22</v>
      </c>
      <c r="B134" t="s">
        <v>47</v>
      </c>
      <c r="C134">
        <v>21.974730000000001</v>
      </c>
      <c r="D134">
        <v>96.083590000000001</v>
      </c>
      <c r="E134" t="s">
        <v>32</v>
      </c>
      <c r="F134" t="s">
        <v>25</v>
      </c>
      <c r="G134" t="s">
        <v>43</v>
      </c>
      <c r="H134" s="3">
        <v>34.840000000000003</v>
      </c>
      <c r="I134">
        <v>4</v>
      </c>
      <c r="J134" s="3">
        <v>6.968</v>
      </c>
      <c r="K134" s="3">
        <v>146.328</v>
      </c>
      <c r="L134" t="s">
        <v>34</v>
      </c>
      <c r="M134" s="3">
        <v>139.36000000000001</v>
      </c>
      <c r="N134">
        <v>4.7619047620000003</v>
      </c>
      <c r="O134" s="3">
        <v>6.968</v>
      </c>
      <c r="P134">
        <v>7.4</v>
      </c>
      <c r="Q134" t="str">
        <f>IF(supermarketData[[#This Row],[Customer stratification rating]]&lt;6, "Low", IF(supermarketData[[#This Row],[Customer stratification rating]] &lt; 8, "Medium", "High"))</f>
        <v>Medium</v>
      </c>
      <c r="R134" s="1">
        <v>43506.775000000001</v>
      </c>
      <c r="S134">
        <v>2019</v>
      </c>
      <c r="T134" t="s">
        <v>44</v>
      </c>
      <c r="U134">
        <f>DAY(supermarketData[[#This Row],[Datetime]])</f>
        <v>10</v>
      </c>
      <c r="V134" t="s">
        <v>41</v>
      </c>
      <c r="W134">
        <v>18</v>
      </c>
      <c r="X134" t="s">
        <v>42</v>
      </c>
    </row>
    <row r="135" spans="1:24" x14ac:dyDescent="0.3">
      <c r="A135" t="s">
        <v>22</v>
      </c>
      <c r="B135" t="s">
        <v>47</v>
      </c>
      <c r="C135">
        <v>21.974730000000001</v>
      </c>
      <c r="D135">
        <v>96.083590000000001</v>
      </c>
      <c r="E135" t="s">
        <v>24</v>
      </c>
      <c r="F135" t="s">
        <v>38</v>
      </c>
      <c r="G135" t="s">
        <v>33</v>
      </c>
      <c r="H135" s="3">
        <v>87.45</v>
      </c>
      <c r="I135">
        <v>6</v>
      </c>
      <c r="J135" s="3">
        <v>26.234999999999999</v>
      </c>
      <c r="K135" s="3">
        <v>550.93499999999995</v>
      </c>
      <c r="L135" t="s">
        <v>40</v>
      </c>
      <c r="M135" s="3">
        <v>524.70000000000005</v>
      </c>
      <c r="N135">
        <v>4.7619047620000003</v>
      </c>
      <c r="O135" s="3">
        <v>26.234999999999999</v>
      </c>
      <c r="P135">
        <v>8.8000000000000007</v>
      </c>
      <c r="Q135" t="str">
        <f>IF(supermarketData[[#This Row],[Customer stratification rating]]&lt;6, "Low", IF(supermarketData[[#This Row],[Customer stratification rating]] &lt; 8, "Medium", "High"))</f>
        <v>High</v>
      </c>
      <c r="R135" s="1">
        <v>43513.611111111109</v>
      </c>
      <c r="S135">
        <v>2019</v>
      </c>
      <c r="T135" t="s">
        <v>44</v>
      </c>
      <c r="U135">
        <f>DAY(supermarketData[[#This Row],[Datetime]])</f>
        <v>17</v>
      </c>
      <c r="V135" t="s">
        <v>41</v>
      </c>
      <c r="W135">
        <v>14</v>
      </c>
      <c r="X135" t="s">
        <v>30</v>
      </c>
    </row>
    <row r="136" spans="1:24" x14ac:dyDescent="0.3">
      <c r="A136" t="s">
        <v>22</v>
      </c>
      <c r="B136" t="s">
        <v>31</v>
      </c>
      <c r="C136">
        <v>19.745000000000001</v>
      </c>
      <c r="D136">
        <v>96.129720000000006</v>
      </c>
      <c r="E136" t="s">
        <v>32</v>
      </c>
      <c r="F136" t="s">
        <v>25</v>
      </c>
      <c r="G136" t="s">
        <v>26</v>
      </c>
      <c r="H136" s="3">
        <v>81.3</v>
      </c>
      <c r="I136">
        <v>6</v>
      </c>
      <c r="J136" s="3">
        <v>24.39</v>
      </c>
      <c r="K136" s="3">
        <v>512.19000000000005</v>
      </c>
      <c r="L136" t="s">
        <v>27</v>
      </c>
      <c r="M136" s="3">
        <v>487.8</v>
      </c>
      <c r="N136">
        <v>4.7619047620000003</v>
      </c>
      <c r="O136" s="3">
        <v>24.39</v>
      </c>
      <c r="P136">
        <v>5.3</v>
      </c>
      <c r="Q136" t="str">
        <f>IF(supermarketData[[#This Row],[Customer stratification rating]]&lt;6, "Low", IF(supermarketData[[#This Row],[Customer stratification rating]] &lt; 8, "Medium", "High"))</f>
        <v>Low</v>
      </c>
      <c r="R136" s="1">
        <v>43532.696527777778</v>
      </c>
      <c r="S136">
        <v>2019</v>
      </c>
      <c r="T136" t="s">
        <v>35</v>
      </c>
      <c r="U136">
        <f>DAY(supermarketData[[#This Row],[Datetime]])</f>
        <v>8</v>
      </c>
      <c r="V136" t="s">
        <v>36</v>
      </c>
      <c r="W136">
        <v>16</v>
      </c>
      <c r="X136" t="s">
        <v>30</v>
      </c>
    </row>
    <row r="137" spans="1:24" x14ac:dyDescent="0.3">
      <c r="A137" t="s">
        <v>22</v>
      </c>
      <c r="B137" t="s">
        <v>31</v>
      </c>
      <c r="C137">
        <v>19.745000000000001</v>
      </c>
      <c r="D137">
        <v>96.129720000000006</v>
      </c>
      <c r="E137" t="s">
        <v>32</v>
      </c>
      <c r="F137" t="s">
        <v>38</v>
      </c>
      <c r="G137" t="s">
        <v>50</v>
      </c>
      <c r="H137" s="3">
        <v>90.22</v>
      </c>
      <c r="I137">
        <v>3</v>
      </c>
      <c r="J137" s="3">
        <v>13.532999999999999</v>
      </c>
      <c r="K137" s="3">
        <v>284.19299999999998</v>
      </c>
      <c r="L137" t="s">
        <v>34</v>
      </c>
      <c r="M137" s="3">
        <v>270.66000000000003</v>
      </c>
      <c r="N137">
        <v>4.7619047620000003</v>
      </c>
      <c r="O137" s="3">
        <v>13.532999999999999</v>
      </c>
      <c r="P137">
        <v>6.2</v>
      </c>
      <c r="Q137" t="str">
        <f>IF(supermarketData[[#This Row],[Customer stratification rating]]&lt;6, "Low", IF(supermarketData[[#This Row],[Customer stratification rating]] &lt; 8, "Medium", "High"))</f>
        <v>Medium</v>
      </c>
      <c r="R137" s="1">
        <v>43514.818749999999</v>
      </c>
      <c r="S137">
        <v>2019</v>
      </c>
      <c r="T137" t="s">
        <v>44</v>
      </c>
      <c r="U137">
        <f>DAY(supermarketData[[#This Row],[Datetime]])</f>
        <v>18</v>
      </c>
      <c r="V137" t="s">
        <v>45</v>
      </c>
      <c r="W137">
        <v>19</v>
      </c>
      <c r="X137" t="s">
        <v>42</v>
      </c>
    </row>
    <row r="138" spans="1:24" x14ac:dyDescent="0.3">
      <c r="A138" t="s">
        <v>22</v>
      </c>
      <c r="B138" t="s">
        <v>23</v>
      </c>
      <c r="C138">
        <v>16.80528</v>
      </c>
      <c r="D138">
        <v>96.156109999999998</v>
      </c>
      <c r="E138" t="s">
        <v>32</v>
      </c>
      <c r="F138" t="s">
        <v>25</v>
      </c>
      <c r="G138" t="s">
        <v>33</v>
      </c>
      <c r="H138" s="3">
        <v>26.31</v>
      </c>
      <c r="I138">
        <v>5</v>
      </c>
      <c r="J138" s="3">
        <v>6.5774999999999997</v>
      </c>
      <c r="K138" s="3">
        <v>138.1275</v>
      </c>
      <c r="L138" t="s">
        <v>40</v>
      </c>
      <c r="M138" s="3">
        <v>131.55000000000001</v>
      </c>
      <c r="N138">
        <v>4.7619047620000003</v>
      </c>
      <c r="O138" s="3">
        <v>6.5774999999999997</v>
      </c>
      <c r="P138">
        <v>8.8000000000000007</v>
      </c>
      <c r="Q138" t="str">
        <f>IF(supermarketData[[#This Row],[Customer stratification rating]]&lt;6, "Low", IF(supermarketData[[#This Row],[Customer stratification rating]] &lt; 8, "Medium", "High"))</f>
        <v>High</v>
      </c>
      <c r="R138" s="1">
        <v>43483.874305555553</v>
      </c>
      <c r="S138">
        <v>2019</v>
      </c>
      <c r="T138" t="s">
        <v>28</v>
      </c>
      <c r="U138">
        <f>DAY(supermarketData[[#This Row],[Datetime]])</f>
        <v>18</v>
      </c>
      <c r="V138" t="s">
        <v>36</v>
      </c>
      <c r="W138">
        <v>20</v>
      </c>
      <c r="X138" t="s">
        <v>42</v>
      </c>
    </row>
    <row r="139" spans="1:24" x14ac:dyDescent="0.3">
      <c r="A139" t="s">
        <v>22</v>
      </c>
      <c r="B139" t="s">
        <v>23</v>
      </c>
      <c r="C139">
        <v>16.80528</v>
      </c>
      <c r="D139">
        <v>96.156109999999998</v>
      </c>
      <c r="E139" t="s">
        <v>24</v>
      </c>
      <c r="F139" t="s">
        <v>25</v>
      </c>
      <c r="G139" t="s">
        <v>39</v>
      </c>
      <c r="H139" s="3">
        <v>34.42</v>
      </c>
      <c r="I139">
        <v>6</v>
      </c>
      <c r="J139" s="3">
        <v>10.326000000000001</v>
      </c>
      <c r="K139" s="3">
        <v>216.846</v>
      </c>
      <c r="L139" t="s">
        <v>34</v>
      </c>
      <c r="M139" s="3">
        <v>206.52</v>
      </c>
      <c r="N139">
        <v>4.7619047620000003</v>
      </c>
      <c r="O139" s="3">
        <v>10.326000000000001</v>
      </c>
      <c r="P139">
        <v>9.8000000000000007</v>
      </c>
      <c r="Q139" t="str">
        <f>IF(supermarketData[[#This Row],[Customer stratification rating]]&lt;6, "Low", IF(supermarketData[[#This Row],[Customer stratification rating]] &lt; 8, "Medium", "High"))</f>
        <v>High</v>
      </c>
      <c r="R139" s="1">
        <v>43514.652083333327</v>
      </c>
      <c r="S139">
        <v>2019</v>
      </c>
      <c r="T139" t="s">
        <v>44</v>
      </c>
      <c r="U139">
        <f>DAY(supermarketData[[#This Row],[Datetime]])</f>
        <v>18</v>
      </c>
      <c r="V139" t="s">
        <v>45</v>
      </c>
      <c r="W139">
        <v>15</v>
      </c>
      <c r="X139" t="s">
        <v>30</v>
      </c>
    </row>
    <row r="140" spans="1:24" x14ac:dyDescent="0.3">
      <c r="A140" t="s">
        <v>22</v>
      </c>
      <c r="B140" t="s">
        <v>47</v>
      </c>
      <c r="C140">
        <v>21.974730000000001</v>
      </c>
      <c r="D140">
        <v>96.083590000000001</v>
      </c>
      <c r="E140" t="s">
        <v>32</v>
      </c>
      <c r="F140" t="s">
        <v>38</v>
      </c>
      <c r="G140" t="s">
        <v>43</v>
      </c>
      <c r="H140" s="3">
        <v>51.91</v>
      </c>
      <c r="I140">
        <v>10</v>
      </c>
      <c r="J140" s="3">
        <v>25.954999999999998</v>
      </c>
      <c r="K140" s="3">
        <v>545.05499999999995</v>
      </c>
      <c r="L140" t="s">
        <v>34</v>
      </c>
      <c r="M140" s="3">
        <v>519.1</v>
      </c>
      <c r="N140">
        <v>4.7619047620000003</v>
      </c>
      <c r="O140" s="3">
        <v>25.954999999999998</v>
      </c>
      <c r="P140">
        <v>8.1999999999999993</v>
      </c>
      <c r="Q140" t="str">
        <f>IF(supermarketData[[#This Row],[Customer stratification rating]]&lt;6, "Low", IF(supermarketData[[#This Row],[Customer stratification rating]] &lt; 8, "Medium", "High"))</f>
        <v>High</v>
      </c>
      <c r="R140" s="1">
        <v>43512.51458333333</v>
      </c>
      <c r="S140">
        <v>2019</v>
      </c>
      <c r="T140" t="s">
        <v>44</v>
      </c>
      <c r="U140">
        <f>DAY(supermarketData[[#This Row],[Datetime]])</f>
        <v>16</v>
      </c>
      <c r="V140" t="s">
        <v>29</v>
      </c>
      <c r="W140">
        <v>12</v>
      </c>
      <c r="X140" t="s">
        <v>30</v>
      </c>
    </row>
    <row r="141" spans="1:24" x14ac:dyDescent="0.3">
      <c r="A141" t="s">
        <v>22</v>
      </c>
      <c r="B141" t="s">
        <v>23</v>
      </c>
      <c r="C141">
        <v>16.80528</v>
      </c>
      <c r="D141">
        <v>96.156109999999998</v>
      </c>
      <c r="E141" t="s">
        <v>32</v>
      </c>
      <c r="F141" t="s">
        <v>38</v>
      </c>
      <c r="G141" t="s">
        <v>43</v>
      </c>
      <c r="H141" s="3">
        <v>72.5</v>
      </c>
      <c r="I141">
        <v>8</v>
      </c>
      <c r="J141" s="3">
        <v>29</v>
      </c>
      <c r="K141" s="3">
        <v>609</v>
      </c>
      <c r="L141" t="s">
        <v>27</v>
      </c>
      <c r="M141" s="3">
        <v>580</v>
      </c>
      <c r="N141">
        <v>4.7619047620000003</v>
      </c>
      <c r="O141" s="3">
        <v>29</v>
      </c>
      <c r="P141">
        <v>9.1999999999999993</v>
      </c>
      <c r="Q141" t="str">
        <f>IF(supermarketData[[#This Row],[Customer stratification rating]]&lt;6, "Low", IF(supermarketData[[#This Row],[Customer stratification rating]] &lt; 8, "Medium", "High"))</f>
        <v>High</v>
      </c>
      <c r="R141" s="1">
        <v>43540.809027777781</v>
      </c>
      <c r="S141">
        <v>2019</v>
      </c>
      <c r="T141" t="s">
        <v>35</v>
      </c>
      <c r="U141">
        <f>DAY(supermarketData[[#This Row],[Datetime]])</f>
        <v>16</v>
      </c>
      <c r="V141" t="s">
        <v>29</v>
      </c>
      <c r="W141">
        <v>19</v>
      </c>
      <c r="X141" t="s">
        <v>42</v>
      </c>
    </row>
    <row r="142" spans="1:24" x14ac:dyDescent="0.3">
      <c r="A142" t="s">
        <v>22</v>
      </c>
      <c r="B142" t="s">
        <v>31</v>
      </c>
      <c r="C142">
        <v>19.745000000000001</v>
      </c>
      <c r="D142">
        <v>96.129720000000006</v>
      </c>
      <c r="E142" t="s">
        <v>24</v>
      </c>
      <c r="F142" t="s">
        <v>25</v>
      </c>
      <c r="G142" t="s">
        <v>43</v>
      </c>
      <c r="H142" s="3">
        <v>89.8</v>
      </c>
      <c r="I142">
        <v>10</v>
      </c>
      <c r="J142" s="3">
        <v>44.9</v>
      </c>
      <c r="K142" s="3">
        <v>942.9</v>
      </c>
      <c r="L142" t="s">
        <v>40</v>
      </c>
      <c r="M142" s="3">
        <v>898</v>
      </c>
      <c r="N142">
        <v>4.7619047620000003</v>
      </c>
      <c r="O142" s="3">
        <v>44.9</v>
      </c>
      <c r="P142">
        <v>5.4</v>
      </c>
      <c r="Q142" t="str">
        <f>IF(supermarketData[[#This Row],[Customer stratification rating]]&lt;6, "Low", IF(supermarketData[[#This Row],[Customer stratification rating]] &lt; 8, "Medium", "High"))</f>
        <v>Low</v>
      </c>
      <c r="R142" s="1">
        <v>43488.541666666657</v>
      </c>
      <c r="S142">
        <v>2019</v>
      </c>
      <c r="T142" t="s">
        <v>28</v>
      </c>
      <c r="U142">
        <f>DAY(supermarketData[[#This Row],[Datetime]])</f>
        <v>23</v>
      </c>
      <c r="V142" t="s">
        <v>49</v>
      </c>
      <c r="W142">
        <v>13</v>
      </c>
      <c r="X142" t="s">
        <v>30</v>
      </c>
    </row>
    <row r="143" spans="1:24" x14ac:dyDescent="0.3">
      <c r="A143" t="s">
        <v>22</v>
      </c>
      <c r="B143" t="s">
        <v>31</v>
      </c>
      <c r="C143">
        <v>19.745000000000001</v>
      </c>
      <c r="D143">
        <v>96.129720000000006</v>
      </c>
      <c r="E143" t="s">
        <v>24</v>
      </c>
      <c r="F143" t="s">
        <v>38</v>
      </c>
      <c r="G143" t="s">
        <v>26</v>
      </c>
      <c r="H143" s="3">
        <v>90.5</v>
      </c>
      <c r="I143">
        <v>10</v>
      </c>
      <c r="J143" s="3">
        <v>45.25</v>
      </c>
      <c r="K143" s="3">
        <v>950.25</v>
      </c>
      <c r="L143" t="s">
        <v>34</v>
      </c>
      <c r="M143" s="3">
        <v>905</v>
      </c>
      <c r="N143">
        <v>4.7619047620000003</v>
      </c>
      <c r="O143" s="3">
        <v>45.25</v>
      </c>
      <c r="P143">
        <v>8.1</v>
      </c>
      <c r="Q143" t="str">
        <f>IF(supermarketData[[#This Row],[Customer stratification rating]]&lt;6, "Low", IF(supermarketData[[#This Row],[Customer stratification rating]] &lt; 8, "Medium", "High"))</f>
        <v>High</v>
      </c>
      <c r="R143" s="1">
        <v>43490.574999999997</v>
      </c>
      <c r="S143">
        <v>2019</v>
      </c>
      <c r="T143" t="s">
        <v>28</v>
      </c>
      <c r="U143">
        <f>DAY(supermarketData[[#This Row],[Datetime]])</f>
        <v>25</v>
      </c>
      <c r="V143" t="s">
        <v>36</v>
      </c>
      <c r="W143">
        <v>13</v>
      </c>
      <c r="X143" t="s">
        <v>30</v>
      </c>
    </row>
    <row r="144" spans="1:24" x14ac:dyDescent="0.3">
      <c r="A144" t="s">
        <v>22</v>
      </c>
      <c r="B144" t="s">
        <v>31</v>
      </c>
      <c r="C144">
        <v>19.745000000000001</v>
      </c>
      <c r="D144">
        <v>96.129720000000006</v>
      </c>
      <c r="E144" t="s">
        <v>24</v>
      </c>
      <c r="F144" t="s">
        <v>25</v>
      </c>
      <c r="G144" t="s">
        <v>26</v>
      </c>
      <c r="H144" s="3">
        <v>68.599999999999994</v>
      </c>
      <c r="I144">
        <v>10</v>
      </c>
      <c r="J144" s="3">
        <v>34.299999999999997</v>
      </c>
      <c r="K144" s="3">
        <v>720.3</v>
      </c>
      <c r="L144" t="s">
        <v>34</v>
      </c>
      <c r="M144" s="3">
        <v>686</v>
      </c>
      <c r="N144">
        <v>4.7619047620000003</v>
      </c>
      <c r="O144" s="3">
        <v>34.299999999999997</v>
      </c>
      <c r="P144">
        <v>9.1</v>
      </c>
      <c r="Q144" t="str">
        <f>IF(supermarketData[[#This Row],[Customer stratification rating]]&lt;6, "Low", IF(supermarketData[[#This Row],[Customer stratification rating]] &lt; 8, "Medium", "High"))</f>
        <v>High</v>
      </c>
      <c r="R144" s="1">
        <v>43501.831250000003</v>
      </c>
      <c r="S144">
        <v>2019</v>
      </c>
      <c r="T144" t="s">
        <v>44</v>
      </c>
      <c r="U144">
        <f>DAY(supermarketData[[#This Row],[Datetime]])</f>
        <v>5</v>
      </c>
      <c r="V144" t="s">
        <v>51</v>
      </c>
      <c r="W144">
        <v>19</v>
      </c>
      <c r="X144" t="s">
        <v>42</v>
      </c>
    </row>
    <row r="145" spans="1:24" x14ac:dyDescent="0.3">
      <c r="A145" t="s">
        <v>22</v>
      </c>
      <c r="B145" t="s">
        <v>31</v>
      </c>
      <c r="C145">
        <v>19.745000000000001</v>
      </c>
      <c r="D145">
        <v>96.129720000000006</v>
      </c>
      <c r="E145" t="s">
        <v>24</v>
      </c>
      <c r="F145" t="s">
        <v>25</v>
      </c>
      <c r="G145" t="s">
        <v>48</v>
      </c>
      <c r="H145" s="3">
        <v>30.41</v>
      </c>
      <c r="I145">
        <v>1</v>
      </c>
      <c r="J145" s="3">
        <v>1.5205</v>
      </c>
      <c r="K145" s="3">
        <v>31.930499999999999</v>
      </c>
      <c r="L145" t="s">
        <v>40</v>
      </c>
      <c r="M145" s="3">
        <v>30.41</v>
      </c>
      <c r="N145">
        <v>4.7619047620000003</v>
      </c>
      <c r="O145" s="3">
        <v>1.5205</v>
      </c>
      <c r="P145">
        <v>8.4</v>
      </c>
      <c r="Q145" t="str">
        <f>IF(supermarketData[[#This Row],[Customer stratification rating]]&lt;6, "Low", IF(supermarketData[[#This Row],[Customer stratification rating]] &lt; 8, "Medium", "High"))</f>
        <v>High</v>
      </c>
      <c r="R145" s="1">
        <v>43518.441666666673</v>
      </c>
      <c r="S145">
        <v>2019</v>
      </c>
      <c r="T145" t="s">
        <v>44</v>
      </c>
      <c r="U145">
        <f>DAY(supermarketData[[#This Row],[Datetime]])</f>
        <v>22</v>
      </c>
      <c r="V145" t="s">
        <v>36</v>
      </c>
      <c r="W145">
        <v>10</v>
      </c>
      <c r="X145" t="s">
        <v>37</v>
      </c>
    </row>
    <row r="146" spans="1:24" x14ac:dyDescent="0.3">
      <c r="A146" t="s">
        <v>22</v>
      </c>
      <c r="B146" t="s">
        <v>23</v>
      </c>
      <c r="C146">
        <v>16.80528</v>
      </c>
      <c r="D146">
        <v>96.156109999999998</v>
      </c>
      <c r="E146" t="s">
        <v>32</v>
      </c>
      <c r="F146" t="s">
        <v>25</v>
      </c>
      <c r="G146" t="s">
        <v>39</v>
      </c>
      <c r="H146" s="3">
        <v>77.95</v>
      </c>
      <c r="I146">
        <v>6</v>
      </c>
      <c r="J146" s="3">
        <v>23.385000000000002</v>
      </c>
      <c r="K146" s="3">
        <v>491.08499999999998</v>
      </c>
      <c r="L146" t="s">
        <v>27</v>
      </c>
      <c r="M146" s="3">
        <v>467.7</v>
      </c>
      <c r="N146">
        <v>4.7619047620000003</v>
      </c>
      <c r="O146" s="3">
        <v>23.385000000000002</v>
      </c>
      <c r="P146">
        <v>8</v>
      </c>
      <c r="Q146" t="str">
        <f>IF(supermarketData[[#This Row],[Customer stratification rating]]&lt;6, "Low", IF(supermarketData[[#This Row],[Customer stratification rating]] &lt; 8, "Medium", "High"))</f>
        <v>High</v>
      </c>
      <c r="R146" s="1">
        <v>43486.692361111112</v>
      </c>
      <c r="S146">
        <v>2019</v>
      </c>
      <c r="T146" t="s">
        <v>28</v>
      </c>
      <c r="U146">
        <f>DAY(supermarketData[[#This Row],[Datetime]])</f>
        <v>21</v>
      </c>
      <c r="V146" t="s">
        <v>45</v>
      </c>
      <c r="W146">
        <v>16</v>
      </c>
      <c r="X146" t="s">
        <v>30</v>
      </c>
    </row>
    <row r="147" spans="1:24" x14ac:dyDescent="0.3">
      <c r="A147" t="s">
        <v>22</v>
      </c>
      <c r="B147" t="s">
        <v>31</v>
      </c>
      <c r="C147">
        <v>19.745000000000001</v>
      </c>
      <c r="D147">
        <v>96.129720000000006</v>
      </c>
      <c r="E147" t="s">
        <v>32</v>
      </c>
      <c r="F147" t="s">
        <v>25</v>
      </c>
      <c r="G147" t="s">
        <v>26</v>
      </c>
      <c r="H147" s="3">
        <v>46.26</v>
      </c>
      <c r="I147">
        <v>6</v>
      </c>
      <c r="J147" s="3">
        <v>13.878</v>
      </c>
      <c r="K147" s="3">
        <v>291.43799999999999</v>
      </c>
      <c r="L147" t="s">
        <v>40</v>
      </c>
      <c r="M147" s="3">
        <v>277.56</v>
      </c>
      <c r="N147">
        <v>4.7619047620000003</v>
      </c>
      <c r="O147" s="3">
        <v>13.878</v>
      </c>
      <c r="P147">
        <v>9.5</v>
      </c>
      <c r="Q147" t="str">
        <f>IF(supermarketData[[#This Row],[Customer stratification rating]]&lt;6, "Low", IF(supermarketData[[#This Row],[Customer stratification rating]] &lt; 8, "Medium", "High"))</f>
        <v>High</v>
      </c>
      <c r="R147" s="1">
        <v>43532.71597222222</v>
      </c>
      <c r="S147">
        <v>2019</v>
      </c>
      <c r="T147" t="s">
        <v>35</v>
      </c>
      <c r="U147">
        <f>DAY(supermarketData[[#This Row],[Datetime]])</f>
        <v>8</v>
      </c>
      <c r="V147" t="s">
        <v>36</v>
      </c>
      <c r="W147">
        <v>17</v>
      </c>
      <c r="X147" t="s">
        <v>30</v>
      </c>
    </row>
    <row r="148" spans="1:24" x14ac:dyDescent="0.3">
      <c r="A148" t="s">
        <v>22</v>
      </c>
      <c r="B148" t="s">
        <v>23</v>
      </c>
      <c r="C148">
        <v>16.80528</v>
      </c>
      <c r="D148">
        <v>96.156109999999998</v>
      </c>
      <c r="E148" t="s">
        <v>24</v>
      </c>
      <c r="F148" t="s">
        <v>25</v>
      </c>
      <c r="G148" t="s">
        <v>50</v>
      </c>
      <c r="H148" s="3">
        <v>30.14</v>
      </c>
      <c r="I148">
        <v>10</v>
      </c>
      <c r="J148" s="3">
        <v>15.07</v>
      </c>
      <c r="K148" s="3">
        <v>316.47000000000003</v>
      </c>
      <c r="L148" t="s">
        <v>27</v>
      </c>
      <c r="M148" s="3">
        <v>301.39999999999998</v>
      </c>
      <c r="N148">
        <v>4.7619047620000003</v>
      </c>
      <c r="O148" s="3">
        <v>15.07</v>
      </c>
      <c r="P148">
        <v>9.1999999999999993</v>
      </c>
      <c r="Q148" t="str">
        <f>IF(supermarketData[[#This Row],[Customer stratification rating]]&lt;6, "Low", IF(supermarketData[[#This Row],[Customer stratification rating]] &lt; 8, "Medium", "High"))</f>
        <v>High</v>
      </c>
      <c r="R148" s="1">
        <v>43506.519444444442</v>
      </c>
      <c r="S148">
        <v>2019</v>
      </c>
      <c r="T148" t="s">
        <v>44</v>
      </c>
      <c r="U148">
        <f>DAY(supermarketData[[#This Row],[Datetime]])</f>
        <v>10</v>
      </c>
      <c r="V148" t="s">
        <v>41</v>
      </c>
      <c r="W148">
        <v>12</v>
      </c>
      <c r="X148" t="s">
        <v>30</v>
      </c>
    </row>
    <row r="149" spans="1:24" x14ac:dyDescent="0.3">
      <c r="A149" t="s">
        <v>22</v>
      </c>
      <c r="B149" t="s">
        <v>31</v>
      </c>
      <c r="C149">
        <v>19.745000000000001</v>
      </c>
      <c r="D149">
        <v>96.129720000000006</v>
      </c>
      <c r="E149" t="s">
        <v>32</v>
      </c>
      <c r="F149" t="s">
        <v>38</v>
      </c>
      <c r="G149" t="s">
        <v>26</v>
      </c>
      <c r="H149" s="3">
        <v>66.14</v>
      </c>
      <c r="I149">
        <v>4</v>
      </c>
      <c r="J149" s="3">
        <v>13.228</v>
      </c>
      <c r="K149" s="3">
        <v>277.78800000000001</v>
      </c>
      <c r="L149" t="s">
        <v>40</v>
      </c>
      <c r="M149" s="3">
        <v>264.56</v>
      </c>
      <c r="N149">
        <v>4.7619047620000003</v>
      </c>
      <c r="O149" s="3">
        <v>13.228</v>
      </c>
      <c r="P149">
        <v>5.6</v>
      </c>
      <c r="Q149" t="str">
        <f>IF(supermarketData[[#This Row],[Customer stratification rating]]&lt;6, "Low", IF(supermarketData[[#This Row],[Customer stratification rating]] &lt; 8, "Medium", "High"))</f>
        <v>Low</v>
      </c>
      <c r="R149" s="1">
        <v>43543.531944444447</v>
      </c>
      <c r="S149">
        <v>2019</v>
      </c>
      <c r="T149" t="s">
        <v>35</v>
      </c>
      <c r="U149">
        <f>DAY(supermarketData[[#This Row],[Datetime]])</f>
        <v>19</v>
      </c>
      <c r="V149" t="s">
        <v>51</v>
      </c>
      <c r="W149">
        <v>12</v>
      </c>
      <c r="X149" t="s">
        <v>30</v>
      </c>
    </row>
    <row r="150" spans="1:24" x14ac:dyDescent="0.3">
      <c r="A150" t="s">
        <v>22</v>
      </c>
      <c r="B150" t="s">
        <v>47</v>
      </c>
      <c r="C150">
        <v>21.974730000000001</v>
      </c>
      <c r="D150">
        <v>96.083590000000001</v>
      </c>
      <c r="E150" t="s">
        <v>24</v>
      </c>
      <c r="F150" t="s">
        <v>38</v>
      </c>
      <c r="G150" t="s">
        <v>39</v>
      </c>
      <c r="H150" s="3">
        <v>71.86</v>
      </c>
      <c r="I150">
        <v>8</v>
      </c>
      <c r="J150" s="3">
        <v>28.744</v>
      </c>
      <c r="K150" s="3">
        <v>603.62400000000002</v>
      </c>
      <c r="L150" t="s">
        <v>40</v>
      </c>
      <c r="M150" s="3">
        <v>574.88</v>
      </c>
      <c r="N150">
        <v>4.7619047620000003</v>
      </c>
      <c r="O150" s="3">
        <v>28.744</v>
      </c>
      <c r="P150">
        <v>6.2</v>
      </c>
      <c r="Q150" t="str">
        <f>IF(supermarketData[[#This Row],[Customer stratification rating]]&lt;6, "Low", IF(supermarketData[[#This Row],[Customer stratification rating]] &lt; 8, "Medium", "High"))</f>
        <v>Medium</v>
      </c>
      <c r="R150" s="1">
        <v>43530.629861111112</v>
      </c>
      <c r="S150">
        <v>2019</v>
      </c>
      <c r="T150" t="s">
        <v>35</v>
      </c>
      <c r="U150">
        <f>DAY(supermarketData[[#This Row],[Datetime]])</f>
        <v>6</v>
      </c>
      <c r="V150" t="s">
        <v>49</v>
      </c>
      <c r="W150">
        <v>15</v>
      </c>
      <c r="X150" t="s">
        <v>30</v>
      </c>
    </row>
    <row r="151" spans="1:24" x14ac:dyDescent="0.3">
      <c r="A151" t="s">
        <v>22</v>
      </c>
      <c r="B151" t="s">
        <v>23</v>
      </c>
      <c r="C151">
        <v>16.80528</v>
      </c>
      <c r="D151">
        <v>96.156109999999998</v>
      </c>
      <c r="E151" t="s">
        <v>32</v>
      </c>
      <c r="F151" t="s">
        <v>38</v>
      </c>
      <c r="G151" t="s">
        <v>26</v>
      </c>
      <c r="H151" s="3">
        <v>32.46</v>
      </c>
      <c r="I151">
        <v>8</v>
      </c>
      <c r="J151" s="3">
        <v>12.984</v>
      </c>
      <c r="K151" s="3">
        <v>272.66399999999999</v>
      </c>
      <c r="L151" t="s">
        <v>40</v>
      </c>
      <c r="M151" s="3">
        <v>259.68</v>
      </c>
      <c r="N151">
        <v>4.7619047620000003</v>
      </c>
      <c r="O151" s="3">
        <v>12.984</v>
      </c>
      <c r="P151">
        <v>4.9000000000000004</v>
      </c>
      <c r="Q151" t="str">
        <f>IF(supermarketData[[#This Row],[Customer stratification rating]]&lt;6, "Low", IF(supermarketData[[#This Row],[Customer stratification rating]] &lt; 8, "Medium", "High"))</f>
        <v>Low</v>
      </c>
      <c r="R151" s="1">
        <v>43551.574999999997</v>
      </c>
      <c r="S151">
        <v>2019</v>
      </c>
      <c r="T151" t="s">
        <v>35</v>
      </c>
      <c r="U151">
        <f>DAY(supermarketData[[#This Row],[Datetime]])</f>
        <v>27</v>
      </c>
      <c r="V151" t="s">
        <v>49</v>
      </c>
      <c r="W151">
        <v>13</v>
      </c>
      <c r="X151" t="s">
        <v>30</v>
      </c>
    </row>
    <row r="152" spans="1:24" x14ac:dyDescent="0.3">
      <c r="A152" t="s">
        <v>22</v>
      </c>
      <c r="B152" t="s">
        <v>47</v>
      </c>
      <c r="C152">
        <v>21.974730000000001</v>
      </c>
      <c r="D152">
        <v>96.083590000000001</v>
      </c>
      <c r="E152" t="s">
        <v>24</v>
      </c>
      <c r="F152" t="s">
        <v>25</v>
      </c>
      <c r="G152" t="s">
        <v>50</v>
      </c>
      <c r="H152" s="3">
        <v>91.54</v>
      </c>
      <c r="I152">
        <v>4</v>
      </c>
      <c r="J152" s="3">
        <v>18.308</v>
      </c>
      <c r="K152" s="3">
        <v>384.46800000000002</v>
      </c>
      <c r="L152" t="s">
        <v>40</v>
      </c>
      <c r="M152" s="3">
        <v>366.16</v>
      </c>
      <c r="N152">
        <v>4.7619047620000003</v>
      </c>
      <c r="O152" s="3">
        <v>18.308</v>
      </c>
      <c r="P152">
        <v>4.8</v>
      </c>
      <c r="Q152" t="str">
        <f>IF(supermarketData[[#This Row],[Customer stratification rating]]&lt;6, "Low", IF(supermarketData[[#This Row],[Customer stratification rating]] &lt; 8, "Medium", "High"))</f>
        <v>Low</v>
      </c>
      <c r="R152" s="1">
        <v>43547.805555555547</v>
      </c>
      <c r="S152">
        <v>2019</v>
      </c>
      <c r="T152" t="s">
        <v>35</v>
      </c>
      <c r="U152">
        <f>DAY(supermarketData[[#This Row],[Datetime]])</f>
        <v>23</v>
      </c>
      <c r="V152" t="s">
        <v>29</v>
      </c>
      <c r="W152">
        <v>19</v>
      </c>
      <c r="X152" t="s">
        <v>42</v>
      </c>
    </row>
    <row r="153" spans="1:24" x14ac:dyDescent="0.3">
      <c r="A153" t="s">
        <v>22</v>
      </c>
      <c r="B153" t="s">
        <v>31</v>
      </c>
      <c r="C153">
        <v>19.745000000000001</v>
      </c>
      <c r="D153">
        <v>96.129720000000006</v>
      </c>
      <c r="E153" t="s">
        <v>24</v>
      </c>
      <c r="F153" t="s">
        <v>38</v>
      </c>
      <c r="G153" t="s">
        <v>43</v>
      </c>
      <c r="H153" s="3">
        <v>34.56</v>
      </c>
      <c r="I153">
        <v>7</v>
      </c>
      <c r="J153" s="3">
        <v>12.096</v>
      </c>
      <c r="K153" s="3">
        <v>254.01599999999999</v>
      </c>
      <c r="L153" t="s">
        <v>40</v>
      </c>
      <c r="M153" s="3">
        <v>241.92</v>
      </c>
      <c r="N153">
        <v>4.7619047620000003</v>
      </c>
      <c r="O153" s="3">
        <v>12.096</v>
      </c>
      <c r="P153">
        <v>7.3</v>
      </c>
      <c r="Q153" t="str">
        <f>IF(supermarketData[[#This Row],[Customer stratification rating]]&lt;6, "Low", IF(supermarketData[[#This Row],[Customer stratification rating]] &lt; 8, "Medium", "High"))</f>
        <v>Medium</v>
      </c>
      <c r="R153" s="1">
        <v>43535.671527777777</v>
      </c>
      <c r="S153">
        <v>2019</v>
      </c>
      <c r="T153" t="s">
        <v>35</v>
      </c>
      <c r="U153">
        <f>DAY(supermarketData[[#This Row],[Datetime]])</f>
        <v>11</v>
      </c>
      <c r="V153" t="s">
        <v>45</v>
      </c>
      <c r="W153">
        <v>16</v>
      </c>
      <c r="X153" t="s">
        <v>30</v>
      </c>
    </row>
    <row r="154" spans="1:24" x14ac:dyDescent="0.3">
      <c r="A154" t="s">
        <v>22</v>
      </c>
      <c r="B154" t="s">
        <v>23</v>
      </c>
      <c r="C154">
        <v>16.80528</v>
      </c>
      <c r="D154">
        <v>96.156109999999998</v>
      </c>
      <c r="E154" t="s">
        <v>32</v>
      </c>
      <c r="F154" t="s">
        <v>38</v>
      </c>
      <c r="G154" t="s">
        <v>50</v>
      </c>
      <c r="H154" s="3">
        <v>83.24</v>
      </c>
      <c r="I154">
        <v>9</v>
      </c>
      <c r="J154" s="3">
        <v>37.457999999999998</v>
      </c>
      <c r="K154" s="3">
        <v>786.61800000000005</v>
      </c>
      <c r="L154" t="s">
        <v>40</v>
      </c>
      <c r="M154" s="3">
        <v>749.16</v>
      </c>
      <c r="N154">
        <v>4.7619047620000003</v>
      </c>
      <c r="O154" s="3">
        <v>37.457999999999998</v>
      </c>
      <c r="P154">
        <v>7.4</v>
      </c>
      <c r="Q154" t="str">
        <f>IF(supermarketData[[#This Row],[Customer stratification rating]]&lt;6, "Low", IF(supermarketData[[#This Row],[Customer stratification rating]] &lt; 8, "Medium", "High"))</f>
        <v>Medium</v>
      </c>
      <c r="R154" s="1">
        <v>43494.49722222222</v>
      </c>
      <c r="S154">
        <v>2019</v>
      </c>
      <c r="T154" t="s">
        <v>28</v>
      </c>
      <c r="U154">
        <f>DAY(supermarketData[[#This Row],[Datetime]])</f>
        <v>29</v>
      </c>
      <c r="V154" t="s">
        <v>51</v>
      </c>
      <c r="W154">
        <v>11</v>
      </c>
      <c r="X154" t="s">
        <v>37</v>
      </c>
    </row>
    <row r="155" spans="1:24" x14ac:dyDescent="0.3">
      <c r="A155" t="s">
        <v>22</v>
      </c>
      <c r="B155" t="s">
        <v>31</v>
      </c>
      <c r="C155">
        <v>19.745000000000001</v>
      </c>
      <c r="D155">
        <v>96.129720000000006</v>
      </c>
      <c r="E155" t="s">
        <v>32</v>
      </c>
      <c r="F155" t="s">
        <v>25</v>
      </c>
      <c r="G155" t="s">
        <v>48</v>
      </c>
      <c r="H155" s="3">
        <v>16.48</v>
      </c>
      <c r="I155">
        <v>6</v>
      </c>
      <c r="J155" s="3">
        <v>4.944</v>
      </c>
      <c r="K155" s="3">
        <v>103.824</v>
      </c>
      <c r="L155" t="s">
        <v>27</v>
      </c>
      <c r="M155" s="3">
        <v>98.88</v>
      </c>
      <c r="N155">
        <v>4.7619047620000003</v>
      </c>
      <c r="O155" s="3">
        <v>4.944</v>
      </c>
      <c r="P155">
        <v>9.9</v>
      </c>
      <c r="Q155" t="str">
        <f>IF(supermarketData[[#This Row],[Customer stratification rating]]&lt;6, "Low", IF(supermarketData[[#This Row],[Customer stratification rating]] &lt; 8, "Medium", "High"))</f>
        <v>High</v>
      </c>
      <c r="R155" s="1">
        <v>43503.765972222223</v>
      </c>
      <c r="S155">
        <v>2019</v>
      </c>
      <c r="T155" t="s">
        <v>44</v>
      </c>
      <c r="U155">
        <f>DAY(supermarketData[[#This Row],[Datetime]])</f>
        <v>7</v>
      </c>
      <c r="V155" t="s">
        <v>46</v>
      </c>
      <c r="W155">
        <v>18</v>
      </c>
      <c r="X155" t="s">
        <v>42</v>
      </c>
    </row>
    <row r="156" spans="1:24" x14ac:dyDescent="0.3">
      <c r="A156" t="s">
        <v>22</v>
      </c>
      <c r="B156" t="s">
        <v>31</v>
      </c>
      <c r="C156">
        <v>19.745000000000001</v>
      </c>
      <c r="D156">
        <v>96.129720000000006</v>
      </c>
      <c r="E156" t="s">
        <v>32</v>
      </c>
      <c r="F156" t="s">
        <v>25</v>
      </c>
      <c r="G156" t="s">
        <v>43</v>
      </c>
      <c r="H156" s="3">
        <v>80.97</v>
      </c>
      <c r="I156">
        <v>8</v>
      </c>
      <c r="J156" s="3">
        <v>32.387999999999998</v>
      </c>
      <c r="K156" s="3">
        <v>680.14800000000002</v>
      </c>
      <c r="L156" t="s">
        <v>34</v>
      </c>
      <c r="M156" s="3">
        <v>647.76</v>
      </c>
      <c r="N156">
        <v>4.7619047620000003</v>
      </c>
      <c r="O156" s="3">
        <v>32.387999999999998</v>
      </c>
      <c r="P156">
        <v>9.3000000000000007</v>
      </c>
      <c r="Q156" t="str">
        <f>IF(supermarketData[[#This Row],[Customer stratification rating]]&lt;6, "Low", IF(supermarketData[[#This Row],[Customer stratification rating]] &lt; 8, "Medium", "High"))</f>
        <v>High</v>
      </c>
      <c r="R156" s="1">
        <v>43493.545138888891</v>
      </c>
      <c r="S156">
        <v>2019</v>
      </c>
      <c r="T156" t="s">
        <v>28</v>
      </c>
      <c r="U156">
        <f>DAY(supermarketData[[#This Row],[Datetime]])</f>
        <v>28</v>
      </c>
      <c r="V156" t="s">
        <v>45</v>
      </c>
      <c r="W156">
        <v>13</v>
      </c>
      <c r="X156" t="s">
        <v>30</v>
      </c>
    </row>
    <row r="157" spans="1:24" x14ac:dyDescent="0.3">
      <c r="A157" t="s">
        <v>22</v>
      </c>
      <c r="B157" t="s">
        <v>23</v>
      </c>
      <c r="C157">
        <v>16.80528</v>
      </c>
      <c r="D157">
        <v>96.156109999999998</v>
      </c>
      <c r="E157" t="s">
        <v>24</v>
      </c>
      <c r="F157" t="s">
        <v>38</v>
      </c>
      <c r="G157" t="s">
        <v>48</v>
      </c>
      <c r="H157" s="3">
        <v>92.29</v>
      </c>
      <c r="I157">
        <v>5</v>
      </c>
      <c r="J157" s="3">
        <v>23.072500000000002</v>
      </c>
      <c r="K157" s="3">
        <v>484.52249999999998</v>
      </c>
      <c r="L157" t="s">
        <v>40</v>
      </c>
      <c r="M157" s="3">
        <v>461.45</v>
      </c>
      <c r="N157">
        <v>4.7619047620000003</v>
      </c>
      <c r="O157" s="3">
        <v>23.072500000000002</v>
      </c>
      <c r="P157">
        <v>9</v>
      </c>
      <c r="Q157" t="str">
        <f>IF(supermarketData[[#This Row],[Customer stratification rating]]&lt;6, "Low", IF(supermarketData[[#This Row],[Customer stratification rating]] &lt; 8, "Medium", "High"))</f>
        <v>High</v>
      </c>
      <c r="R157" s="1">
        <v>43516.663194444453</v>
      </c>
      <c r="S157">
        <v>2019</v>
      </c>
      <c r="T157" t="s">
        <v>44</v>
      </c>
      <c r="U157">
        <f>DAY(supermarketData[[#This Row],[Datetime]])</f>
        <v>20</v>
      </c>
      <c r="V157" t="s">
        <v>49</v>
      </c>
      <c r="W157">
        <v>15</v>
      </c>
      <c r="X157" t="s">
        <v>30</v>
      </c>
    </row>
    <row r="158" spans="1:24" x14ac:dyDescent="0.3">
      <c r="A158" t="s">
        <v>22</v>
      </c>
      <c r="B158" t="s">
        <v>47</v>
      </c>
      <c r="C158">
        <v>21.974730000000001</v>
      </c>
      <c r="D158">
        <v>96.083590000000001</v>
      </c>
      <c r="E158" t="s">
        <v>24</v>
      </c>
      <c r="F158" t="s">
        <v>38</v>
      </c>
      <c r="G158" t="s">
        <v>33</v>
      </c>
      <c r="H158" s="3">
        <v>72.17</v>
      </c>
      <c r="I158">
        <v>1</v>
      </c>
      <c r="J158" s="3">
        <v>3.6084999999999998</v>
      </c>
      <c r="K158" s="3">
        <v>75.778499999999994</v>
      </c>
      <c r="L158" t="s">
        <v>34</v>
      </c>
      <c r="M158" s="3">
        <v>72.17</v>
      </c>
      <c r="N158">
        <v>4.7619047620000003</v>
      </c>
      <c r="O158" s="3">
        <v>3.6084999999999998</v>
      </c>
      <c r="P158">
        <v>6.1</v>
      </c>
      <c r="Q158" t="str">
        <f>IF(supermarketData[[#This Row],[Customer stratification rating]]&lt;6, "Low", IF(supermarketData[[#This Row],[Customer stratification rating]] &lt; 8, "Medium", "High"))</f>
        <v>Medium</v>
      </c>
      <c r="R158" s="1">
        <v>43469.819444444453</v>
      </c>
      <c r="S158">
        <v>2019</v>
      </c>
      <c r="T158" t="s">
        <v>28</v>
      </c>
      <c r="U158">
        <f>DAY(supermarketData[[#This Row],[Datetime]])</f>
        <v>4</v>
      </c>
      <c r="V158" t="s">
        <v>36</v>
      </c>
      <c r="W158">
        <v>19</v>
      </c>
      <c r="X158" t="s">
        <v>42</v>
      </c>
    </row>
    <row r="159" spans="1:24" x14ac:dyDescent="0.3">
      <c r="A159" t="s">
        <v>22</v>
      </c>
      <c r="B159" t="s">
        <v>47</v>
      </c>
      <c r="C159">
        <v>21.974730000000001</v>
      </c>
      <c r="D159">
        <v>96.083590000000001</v>
      </c>
      <c r="E159" t="s">
        <v>32</v>
      </c>
      <c r="F159" t="s">
        <v>38</v>
      </c>
      <c r="G159" t="s">
        <v>39</v>
      </c>
      <c r="H159" s="3">
        <v>50.28</v>
      </c>
      <c r="I159">
        <v>5</v>
      </c>
      <c r="J159" s="3">
        <v>12.57</v>
      </c>
      <c r="K159" s="3">
        <v>263.97000000000003</v>
      </c>
      <c r="L159" t="s">
        <v>27</v>
      </c>
      <c r="M159" s="3">
        <v>251.4</v>
      </c>
      <c r="N159">
        <v>4.7619047620000003</v>
      </c>
      <c r="O159" s="3">
        <v>12.57</v>
      </c>
      <c r="P159">
        <v>9.6999999999999993</v>
      </c>
      <c r="Q159" t="str">
        <f>IF(supermarketData[[#This Row],[Customer stratification rating]]&lt;6, "Low", IF(supermarketData[[#This Row],[Customer stratification rating]] &lt; 8, "Medium", "High"))</f>
        <v>High</v>
      </c>
      <c r="R159" s="1">
        <v>43531.581944444442</v>
      </c>
      <c r="S159">
        <v>2019</v>
      </c>
      <c r="T159" t="s">
        <v>35</v>
      </c>
      <c r="U159">
        <f>DAY(supermarketData[[#This Row],[Datetime]])</f>
        <v>7</v>
      </c>
      <c r="V159" t="s">
        <v>46</v>
      </c>
      <c r="W159">
        <v>13</v>
      </c>
      <c r="X159" t="s">
        <v>30</v>
      </c>
    </row>
    <row r="160" spans="1:24" x14ac:dyDescent="0.3">
      <c r="A160" t="s">
        <v>22</v>
      </c>
      <c r="B160" t="s">
        <v>47</v>
      </c>
      <c r="C160">
        <v>21.974730000000001</v>
      </c>
      <c r="D160">
        <v>96.083590000000001</v>
      </c>
      <c r="E160" t="s">
        <v>24</v>
      </c>
      <c r="F160" t="s">
        <v>38</v>
      </c>
      <c r="G160" t="s">
        <v>26</v>
      </c>
      <c r="H160" s="3">
        <v>97.22</v>
      </c>
      <c r="I160">
        <v>9</v>
      </c>
      <c r="J160" s="3">
        <v>43.749000000000002</v>
      </c>
      <c r="K160" s="3">
        <v>918.72900000000004</v>
      </c>
      <c r="L160" t="s">
        <v>27</v>
      </c>
      <c r="M160" s="3">
        <v>874.98</v>
      </c>
      <c r="N160">
        <v>4.7619047620000003</v>
      </c>
      <c r="O160" s="3">
        <v>43.749000000000002</v>
      </c>
      <c r="P160">
        <v>6</v>
      </c>
      <c r="Q160" t="str">
        <f>IF(supermarketData[[#This Row],[Customer stratification rating]]&lt;6, "Low", IF(supermarketData[[#This Row],[Customer stratification rating]] &lt; 8, "Medium", "High"))</f>
        <v>Medium</v>
      </c>
      <c r="R160" s="1">
        <v>43554.613194444442</v>
      </c>
      <c r="S160">
        <v>2019</v>
      </c>
      <c r="T160" t="s">
        <v>35</v>
      </c>
      <c r="U160">
        <f>DAY(supermarketData[[#This Row],[Datetime]])</f>
        <v>30</v>
      </c>
      <c r="V160" t="s">
        <v>29</v>
      </c>
      <c r="W160">
        <v>14</v>
      </c>
      <c r="X160" t="s">
        <v>30</v>
      </c>
    </row>
    <row r="161" spans="1:24" x14ac:dyDescent="0.3">
      <c r="A161" t="s">
        <v>22</v>
      </c>
      <c r="B161" t="s">
        <v>47</v>
      </c>
      <c r="C161">
        <v>21.974730000000001</v>
      </c>
      <c r="D161">
        <v>96.083590000000001</v>
      </c>
      <c r="E161" t="s">
        <v>32</v>
      </c>
      <c r="F161" t="s">
        <v>38</v>
      </c>
      <c r="G161" t="s">
        <v>43</v>
      </c>
      <c r="H161" s="3">
        <v>93.39</v>
      </c>
      <c r="I161">
        <v>6</v>
      </c>
      <c r="J161" s="3">
        <v>28.016999999999999</v>
      </c>
      <c r="K161" s="3">
        <v>588.35699999999997</v>
      </c>
      <c r="L161" t="s">
        <v>27</v>
      </c>
      <c r="M161" s="3">
        <v>560.34</v>
      </c>
      <c r="N161">
        <v>4.7619047620000003</v>
      </c>
      <c r="O161" s="3">
        <v>28.016999999999999</v>
      </c>
      <c r="P161">
        <v>10</v>
      </c>
      <c r="Q161" t="str">
        <f>IF(supermarketData[[#This Row],[Customer stratification rating]]&lt;6, "Low", IF(supermarketData[[#This Row],[Customer stratification rating]] &lt; 8, "Medium", "High"))</f>
        <v>High</v>
      </c>
      <c r="R161" s="1">
        <v>43551.804166666669</v>
      </c>
      <c r="S161">
        <v>2019</v>
      </c>
      <c r="T161" t="s">
        <v>35</v>
      </c>
      <c r="U161">
        <f>DAY(supermarketData[[#This Row],[Datetime]])</f>
        <v>27</v>
      </c>
      <c r="V161" t="s">
        <v>49</v>
      </c>
      <c r="W161">
        <v>19</v>
      </c>
      <c r="X161" t="s">
        <v>42</v>
      </c>
    </row>
    <row r="162" spans="1:24" x14ac:dyDescent="0.3">
      <c r="A162" t="s">
        <v>22</v>
      </c>
      <c r="B162" t="s">
        <v>31</v>
      </c>
      <c r="C162">
        <v>19.745000000000001</v>
      </c>
      <c r="D162">
        <v>96.129720000000006</v>
      </c>
      <c r="E162" t="s">
        <v>32</v>
      </c>
      <c r="F162" t="s">
        <v>25</v>
      </c>
      <c r="G162" t="s">
        <v>48</v>
      </c>
      <c r="H162" s="3">
        <v>43.18</v>
      </c>
      <c r="I162">
        <v>8</v>
      </c>
      <c r="J162" s="3">
        <v>17.271999999999998</v>
      </c>
      <c r="K162" s="3">
        <v>362.71199999999999</v>
      </c>
      <c r="L162" t="s">
        <v>40</v>
      </c>
      <c r="M162" s="3">
        <v>345.44</v>
      </c>
      <c r="N162">
        <v>4.7619047620000003</v>
      </c>
      <c r="O162" s="3">
        <v>17.271999999999998</v>
      </c>
      <c r="P162">
        <v>8.3000000000000007</v>
      </c>
      <c r="Q162" t="str">
        <f>IF(supermarketData[[#This Row],[Customer stratification rating]]&lt;6, "Low", IF(supermarketData[[#This Row],[Customer stratification rating]] &lt; 8, "Medium", "High"))</f>
        <v>High</v>
      </c>
      <c r="R162" s="1">
        <v>43484.818749999999</v>
      </c>
      <c r="S162">
        <v>2019</v>
      </c>
      <c r="T162" t="s">
        <v>28</v>
      </c>
      <c r="U162">
        <f>DAY(supermarketData[[#This Row],[Datetime]])</f>
        <v>19</v>
      </c>
      <c r="V162" t="s">
        <v>29</v>
      </c>
      <c r="W162">
        <v>19</v>
      </c>
      <c r="X162" t="s">
        <v>42</v>
      </c>
    </row>
    <row r="163" spans="1:24" x14ac:dyDescent="0.3">
      <c r="A163" t="s">
        <v>22</v>
      </c>
      <c r="B163" t="s">
        <v>23</v>
      </c>
      <c r="C163">
        <v>16.80528</v>
      </c>
      <c r="D163">
        <v>96.156109999999998</v>
      </c>
      <c r="E163" t="s">
        <v>32</v>
      </c>
      <c r="F163" t="s">
        <v>38</v>
      </c>
      <c r="G163" t="s">
        <v>43</v>
      </c>
      <c r="H163" s="3">
        <v>63.69</v>
      </c>
      <c r="I163">
        <v>1</v>
      </c>
      <c r="J163" s="3">
        <v>3.1844999999999999</v>
      </c>
      <c r="K163" s="3">
        <v>66.874499999999998</v>
      </c>
      <c r="L163" t="s">
        <v>34</v>
      </c>
      <c r="M163" s="3">
        <v>63.69</v>
      </c>
      <c r="N163">
        <v>4.7619047620000003</v>
      </c>
      <c r="O163" s="3">
        <v>3.1844999999999999</v>
      </c>
      <c r="P163">
        <v>6</v>
      </c>
      <c r="Q163" t="str">
        <f>IF(supermarketData[[#This Row],[Customer stratification rating]]&lt;6, "Low", IF(supermarketData[[#This Row],[Customer stratification rating]] &lt; 8, "Medium", "High"))</f>
        <v>Medium</v>
      </c>
      <c r="R163" s="1">
        <v>43521.681250000001</v>
      </c>
      <c r="S163">
        <v>2019</v>
      </c>
      <c r="T163" t="s">
        <v>44</v>
      </c>
      <c r="U163">
        <f>DAY(supermarketData[[#This Row],[Datetime]])</f>
        <v>25</v>
      </c>
      <c r="V163" t="s">
        <v>45</v>
      </c>
      <c r="W163">
        <v>16</v>
      </c>
      <c r="X163" t="s">
        <v>30</v>
      </c>
    </row>
    <row r="164" spans="1:24" x14ac:dyDescent="0.3">
      <c r="A164" t="s">
        <v>22</v>
      </c>
      <c r="B164" t="s">
        <v>23</v>
      </c>
      <c r="C164">
        <v>16.80528</v>
      </c>
      <c r="D164">
        <v>96.156109999999998</v>
      </c>
      <c r="E164" t="s">
        <v>32</v>
      </c>
      <c r="F164" t="s">
        <v>38</v>
      </c>
      <c r="G164" t="s">
        <v>48</v>
      </c>
      <c r="H164" s="3">
        <v>45.79</v>
      </c>
      <c r="I164">
        <v>7</v>
      </c>
      <c r="J164" s="3">
        <v>16.026499999999999</v>
      </c>
      <c r="K164" s="3">
        <v>336.55650000000003</v>
      </c>
      <c r="L164" t="s">
        <v>40</v>
      </c>
      <c r="M164" s="3">
        <v>320.52999999999997</v>
      </c>
      <c r="N164">
        <v>4.7619047620000003</v>
      </c>
      <c r="O164" s="3">
        <v>16.026499999999999</v>
      </c>
      <c r="P164">
        <v>7</v>
      </c>
      <c r="Q164" t="str">
        <f>IF(supermarketData[[#This Row],[Customer stratification rating]]&lt;6, "Low", IF(supermarketData[[#This Row],[Customer stratification rating]] &lt; 8, "Medium", "High"))</f>
        <v>Medium</v>
      </c>
      <c r="R164" s="1">
        <v>43537.822222222218</v>
      </c>
      <c r="S164">
        <v>2019</v>
      </c>
      <c r="T164" t="s">
        <v>35</v>
      </c>
      <c r="U164">
        <f>DAY(supermarketData[[#This Row],[Datetime]])</f>
        <v>13</v>
      </c>
      <c r="V164" t="s">
        <v>49</v>
      </c>
      <c r="W164">
        <v>19</v>
      </c>
      <c r="X164" t="s">
        <v>42</v>
      </c>
    </row>
    <row r="165" spans="1:24" x14ac:dyDescent="0.3">
      <c r="A165" t="s">
        <v>22</v>
      </c>
      <c r="B165" t="s">
        <v>31</v>
      </c>
      <c r="C165">
        <v>19.745000000000001</v>
      </c>
      <c r="D165">
        <v>96.129720000000006</v>
      </c>
      <c r="E165" t="s">
        <v>32</v>
      </c>
      <c r="F165" t="s">
        <v>38</v>
      </c>
      <c r="G165" t="s">
        <v>43</v>
      </c>
      <c r="H165" s="3">
        <v>76.400000000000006</v>
      </c>
      <c r="I165">
        <v>2</v>
      </c>
      <c r="J165" s="3">
        <v>7.64</v>
      </c>
      <c r="K165" s="3">
        <v>160.44</v>
      </c>
      <c r="L165" t="s">
        <v>27</v>
      </c>
      <c r="M165" s="3">
        <v>152.80000000000001</v>
      </c>
      <c r="N165">
        <v>4.7619047620000003</v>
      </c>
      <c r="O165" s="3">
        <v>7.64</v>
      </c>
      <c r="P165">
        <v>6.5</v>
      </c>
      <c r="Q165" t="str">
        <f>IF(supermarketData[[#This Row],[Customer stratification rating]]&lt;6, "Low", IF(supermarketData[[#This Row],[Customer stratification rating]] &lt; 8, "Medium", "High"))</f>
        <v>Medium</v>
      </c>
      <c r="R165" s="1">
        <v>43495.820833333331</v>
      </c>
      <c r="S165">
        <v>2019</v>
      </c>
      <c r="T165" t="s">
        <v>28</v>
      </c>
      <c r="U165">
        <f>DAY(supermarketData[[#This Row],[Datetime]])</f>
        <v>30</v>
      </c>
      <c r="V165" t="s">
        <v>49</v>
      </c>
      <c r="W165">
        <v>19</v>
      </c>
      <c r="X165" t="s">
        <v>42</v>
      </c>
    </row>
    <row r="166" spans="1:24" x14ac:dyDescent="0.3">
      <c r="A166" t="s">
        <v>22</v>
      </c>
      <c r="B166" t="s">
        <v>47</v>
      </c>
      <c r="C166">
        <v>21.974730000000001</v>
      </c>
      <c r="D166">
        <v>96.083590000000001</v>
      </c>
      <c r="E166" t="s">
        <v>32</v>
      </c>
      <c r="F166" t="s">
        <v>38</v>
      </c>
      <c r="G166" t="s">
        <v>48</v>
      </c>
      <c r="H166" s="3">
        <v>39.9</v>
      </c>
      <c r="I166">
        <v>10</v>
      </c>
      <c r="J166" s="3">
        <v>19.95</v>
      </c>
      <c r="K166" s="3">
        <v>418.95</v>
      </c>
      <c r="L166" t="s">
        <v>40</v>
      </c>
      <c r="M166" s="3">
        <v>399</v>
      </c>
      <c r="N166">
        <v>4.7619047620000003</v>
      </c>
      <c r="O166" s="3">
        <v>19.95</v>
      </c>
      <c r="P166">
        <v>5.9</v>
      </c>
      <c r="Q166" t="str">
        <f>IF(supermarketData[[#This Row],[Customer stratification rating]]&lt;6, "Low", IF(supermarketData[[#This Row],[Customer stratification rating]] &lt; 8, "Medium", "High"))</f>
        <v>Low</v>
      </c>
      <c r="R166" s="1">
        <v>43516.64166666667</v>
      </c>
      <c r="S166">
        <v>2019</v>
      </c>
      <c r="T166" t="s">
        <v>44</v>
      </c>
      <c r="U166">
        <f>DAY(supermarketData[[#This Row],[Datetime]])</f>
        <v>20</v>
      </c>
      <c r="V166" t="s">
        <v>49</v>
      </c>
      <c r="W166">
        <v>15</v>
      </c>
      <c r="X166" t="s">
        <v>30</v>
      </c>
    </row>
    <row r="167" spans="1:24" x14ac:dyDescent="0.3">
      <c r="A167" t="s">
        <v>22</v>
      </c>
      <c r="B167" t="s">
        <v>47</v>
      </c>
      <c r="C167">
        <v>21.974730000000001</v>
      </c>
      <c r="D167">
        <v>96.083590000000001</v>
      </c>
      <c r="E167" t="s">
        <v>24</v>
      </c>
      <c r="F167" t="s">
        <v>38</v>
      </c>
      <c r="G167" t="s">
        <v>26</v>
      </c>
      <c r="H167" s="3">
        <v>42.57</v>
      </c>
      <c r="I167">
        <v>8</v>
      </c>
      <c r="J167" s="3">
        <v>17.027999999999999</v>
      </c>
      <c r="K167" s="3">
        <v>357.58800000000002</v>
      </c>
      <c r="L167" t="s">
        <v>27</v>
      </c>
      <c r="M167" s="3">
        <v>340.56</v>
      </c>
      <c r="N167">
        <v>4.7619047620000003</v>
      </c>
      <c r="O167" s="3">
        <v>17.027999999999999</v>
      </c>
      <c r="P167">
        <v>5.6</v>
      </c>
      <c r="Q167" t="str">
        <f>IF(supermarketData[[#This Row],[Customer stratification rating]]&lt;6, "Low", IF(supermarketData[[#This Row],[Customer stratification rating]] &lt; 8, "Medium", "High"))</f>
        <v>Low</v>
      </c>
      <c r="R167" s="1">
        <v>43521.591666666667</v>
      </c>
      <c r="S167">
        <v>2019</v>
      </c>
      <c r="T167" t="s">
        <v>44</v>
      </c>
      <c r="U167">
        <f>DAY(supermarketData[[#This Row],[Datetime]])</f>
        <v>25</v>
      </c>
      <c r="V167" t="s">
        <v>45</v>
      </c>
      <c r="W167">
        <v>14</v>
      </c>
      <c r="X167" t="s">
        <v>30</v>
      </c>
    </row>
    <row r="168" spans="1:24" x14ac:dyDescent="0.3">
      <c r="A168" t="s">
        <v>22</v>
      </c>
      <c r="B168" t="s">
        <v>31</v>
      </c>
      <c r="C168">
        <v>19.745000000000001</v>
      </c>
      <c r="D168">
        <v>96.129720000000006</v>
      </c>
      <c r="E168" t="s">
        <v>32</v>
      </c>
      <c r="F168" t="s">
        <v>38</v>
      </c>
      <c r="G168" t="s">
        <v>39</v>
      </c>
      <c r="H168" s="3">
        <v>95.58</v>
      </c>
      <c r="I168">
        <v>10</v>
      </c>
      <c r="J168" s="3">
        <v>47.79</v>
      </c>
      <c r="K168" s="3">
        <v>1003.59</v>
      </c>
      <c r="L168" t="s">
        <v>34</v>
      </c>
      <c r="M168" s="3">
        <v>955.8</v>
      </c>
      <c r="N168">
        <v>4.7619047620000003</v>
      </c>
      <c r="O168" s="3">
        <v>47.79</v>
      </c>
      <c r="P168">
        <v>4.8</v>
      </c>
      <c r="Q168" t="str">
        <f>IF(supermarketData[[#This Row],[Customer stratification rating]]&lt;6, "Low", IF(supermarketData[[#This Row],[Customer stratification rating]] &lt; 8, "Medium", "High"))</f>
        <v>Low</v>
      </c>
      <c r="R168" s="1">
        <v>43481.563888888893</v>
      </c>
      <c r="S168">
        <v>2019</v>
      </c>
      <c r="T168" t="s">
        <v>28</v>
      </c>
      <c r="U168">
        <f>DAY(supermarketData[[#This Row],[Datetime]])</f>
        <v>16</v>
      </c>
      <c r="V168" t="s">
        <v>49</v>
      </c>
      <c r="W168">
        <v>13</v>
      </c>
      <c r="X168" t="s">
        <v>30</v>
      </c>
    </row>
    <row r="169" spans="1:24" x14ac:dyDescent="0.3">
      <c r="A169" t="s">
        <v>22</v>
      </c>
      <c r="B169" t="s">
        <v>23</v>
      </c>
      <c r="C169">
        <v>16.80528</v>
      </c>
      <c r="D169">
        <v>96.156109999999998</v>
      </c>
      <c r="E169" t="s">
        <v>32</v>
      </c>
      <c r="F169" t="s">
        <v>38</v>
      </c>
      <c r="G169" t="s">
        <v>50</v>
      </c>
      <c r="H169" s="3">
        <v>98.98</v>
      </c>
      <c r="I169">
        <v>10</v>
      </c>
      <c r="J169" s="3">
        <v>49.49</v>
      </c>
      <c r="K169" s="3">
        <v>1039.29</v>
      </c>
      <c r="L169" t="s">
        <v>40</v>
      </c>
      <c r="M169" s="3">
        <v>989.8</v>
      </c>
      <c r="N169">
        <v>4.7619047620000003</v>
      </c>
      <c r="O169" s="3">
        <v>49.49</v>
      </c>
      <c r="P169">
        <v>8.6999999999999993</v>
      </c>
      <c r="Q169" t="str">
        <f>IF(supermarketData[[#This Row],[Customer stratification rating]]&lt;6, "Low", IF(supermarketData[[#This Row],[Customer stratification rating]] &lt; 8, "Medium", "High"))</f>
        <v>High</v>
      </c>
      <c r="R169" s="1">
        <v>43504.680555555547</v>
      </c>
      <c r="S169">
        <v>2019</v>
      </c>
      <c r="T169" t="s">
        <v>44</v>
      </c>
      <c r="U169">
        <f>DAY(supermarketData[[#This Row],[Datetime]])</f>
        <v>8</v>
      </c>
      <c r="V169" t="s">
        <v>36</v>
      </c>
      <c r="W169">
        <v>16</v>
      </c>
      <c r="X169" t="s">
        <v>30</v>
      </c>
    </row>
    <row r="170" spans="1:24" x14ac:dyDescent="0.3">
      <c r="A170" t="s">
        <v>22</v>
      </c>
      <c r="B170" t="s">
        <v>23</v>
      </c>
      <c r="C170">
        <v>16.80528</v>
      </c>
      <c r="D170">
        <v>96.156109999999998</v>
      </c>
      <c r="E170" t="s">
        <v>32</v>
      </c>
      <c r="F170" t="s">
        <v>38</v>
      </c>
      <c r="G170" t="s">
        <v>48</v>
      </c>
      <c r="H170" s="3">
        <v>51.28</v>
      </c>
      <c r="I170">
        <v>6</v>
      </c>
      <c r="J170" s="3">
        <v>15.384</v>
      </c>
      <c r="K170" s="3">
        <v>323.06400000000002</v>
      </c>
      <c r="L170" t="s">
        <v>34</v>
      </c>
      <c r="M170" s="3">
        <v>307.68</v>
      </c>
      <c r="N170">
        <v>4.7619047620000003</v>
      </c>
      <c r="O170" s="3">
        <v>15.384</v>
      </c>
      <c r="P170">
        <v>6.5</v>
      </c>
      <c r="Q170" t="str">
        <f>IF(supermarketData[[#This Row],[Customer stratification rating]]&lt;6, "Low", IF(supermarketData[[#This Row],[Customer stratification rating]] &lt; 8, "Medium", "High"))</f>
        <v>Medium</v>
      </c>
      <c r="R170" s="1">
        <v>43484.688194444447</v>
      </c>
      <c r="S170">
        <v>2019</v>
      </c>
      <c r="T170" t="s">
        <v>28</v>
      </c>
      <c r="U170">
        <f>DAY(supermarketData[[#This Row],[Datetime]])</f>
        <v>19</v>
      </c>
      <c r="V170" t="s">
        <v>29</v>
      </c>
      <c r="W170">
        <v>16</v>
      </c>
      <c r="X170" t="s">
        <v>30</v>
      </c>
    </row>
    <row r="171" spans="1:24" x14ac:dyDescent="0.3">
      <c r="A171" t="s">
        <v>22</v>
      </c>
      <c r="B171" t="s">
        <v>23</v>
      </c>
      <c r="C171">
        <v>16.80528</v>
      </c>
      <c r="D171">
        <v>96.156109999999998</v>
      </c>
      <c r="E171" t="s">
        <v>24</v>
      </c>
      <c r="F171" t="s">
        <v>38</v>
      </c>
      <c r="G171" t="s">
        <v>43</v>
      </c>
      <c r="H171" s="3">
        <v>69.52</v>
      </c>
      <c r="I171">
        <v>7</v>
      </c>
      <c r="J171" s="3">
        <v>24.332000000000001</v>
      </c>
      <c r="K171" s="3">
        <v>510.97199999999998</v>
      </c>
      <c r="L171" t="s">
        <v>40</v>
      </c>
      <c r="M171" s="3">
        <v>486.64</v>
      </c>
      <c r="N171">
        <v>4.7619047620000003</v>
      </c>
      <c r="O171" s="3">
        <v>24.332000000000001</v>
      </c>
      <c r="P171">
        <v>8.5</v>
      </c>
      <c r="Q171" t="str">
        <f>IF(supermarketData[[#This Row],[Customer stratification rating]]&lt;6, "Low", IF(supermarketData[[#This Row],[Customer stratification rating]] &lt; 8, "Medium", "High"))</f>
        <v>High</v>
      </c>
      <c r="R171" s="1">
        <v>43497.631944444453</v>
      </c>
      <c r="S171">
        <v>2019</v>
      </c>
      <c r="T171" t="s">
        <v>44</v>
      </c>
      <c r="U171">
        <f>DAY(supermarketData[[#This Row],[Datetime]])</f>
        <v>1</v>
      </c>
      <c r="V171" t="s">
        <v>36</v>
      </c>
      <c r="W171">
        <v>15</v>
      </c>
      <c r="X171" t="s">
        <v>30</v>
      </c>
    </row>
    <row r="172" spans="1:24" x14ac:dyDescent="0.3">
      <c r="A172" t="s">
        <v>22</v>
      </c>
      <c r="B172" t="s">
        <v>23</v>
      </c>
      <c r="C172">
        <v>16.80528</v>
      </c>
      <c r="D172">
        <v>96.156109999999998</v>
      </c>
      <c r="E172" t="s">
        <v>32</v>
      </c>
      <c r="F172" t="s">
        <v>38</v>
      </c>
      <c r="G172" t="s">
        <v>26</v>
      </c>
      <c r="H172" s="3">
        <v>70.010000000000005</v>
      </c>
      <c r="I172">
        <v>5</v>
      </c>
      <c r="J172" s="3">
        <v>17.502500000000001</v>
      </c>
      <c r="K172" s="3">
        <v>367.55250000000001</v>
      </c>
      <c r="L172" t="s">
        <v>27</v>
      </c>
      <c r="M172" s="3">
        <v>350.05</v>
      </c>
      <c r="N172">
        <v>4.7619047620000003</v>
      </c>
      <c r="O172" s="3">
        <v>17.502500000000001</v>
      </c>
      <c r="P172">
        <v>5.5</v>
      </c>
      <c r="Q172" t="str">
        <f>IF(supermarketData[[#This Row],[Customer stratification rating]]&lt;6, "Low", IF(supermarketData[[#This Row],[Customer stratification rating]] &lt; 8, "Medium", "High"))</f>
        <v>Low</v>
      </c>
      <c r="R172" s="1">
        <v>43468.48333333333</v>
      </c>
      <c r="S172">
        <v>2019</v>
      </c>
      <c r="T172" t="s">
        <v>28</v>
      </c>
      <c r="U172">
        <f>DAY(supermarketData[[#This Row],[Datetime]])</f>
        <v>3</v>
      </c>
      <c r="V172" t="s">
        <v>46</v>
      </c>
      <c r="W172">
        <v>11</v>
      </c>
      <c r="X172" t="s">
        <v>37</v>
      </c>
    </row>
    <row r="173" spans="1:24" x14ac:dyDescent="0.3">
      <c r="A173" t="s">
        <v>22</v>
      </c>
      <c r="B173" t="s">
        <v>47</v>
      </c>
      <c r="C173">
        <v>21.974730000000001</v>
      </c>
      <c r="D173">
        <v>96.083590000000001</v>
      </c>
      <c r="E173" t="s">
        <v>24</v>
      </c>
      <c r="F173" t="s">
        <v>38</v>
      </c>
      <c r="G173" t="s">
        <v>48</v>
      </c>
      <c r="H173" s="3">
        <v>80.05</v>
      </c>
      <c r="I173">
        <v>5</v>
      </c>
      <c r="J173" s="3">
        <v>20.012499999999999</v>
      </c>
      <c r="K173" s="3">
        <v>420.26249999999999</v>
      </c>
      <c r="L173" t="s">
        <v>40</v>
      </c>
      <c r="M173" s="3">
        <v>400.25</v>
      </c>
      <c r="N173">
        <v>4.7619047620000003</v>
      </c>
      <c r="O173" s="3">
        <v>20.012499999999999</v>
      </c>
      <c r="P173">
        <v>9.4</v>
      </c>
      <c r="Q173" t="str">
        <f>IF(supermarketData[[#This Row],[Customer stratification rating]]&lt;6, "Low", IF(supermarketData[[#This Row],[Customer stratification rating]] &lt; 8, "Medium", "High"))</f>
        <v>High</v>
      </c>
      <c r="R173" s="1">
        <v>43491.53125</v>
      </c>
      <c r="S173">
        <v>2019</v>
      </c>
      <c r="T173" t="s">
        <v>28</v>
      </c>
      <c r="U173">
        <f>DAY(supermarketData[[#This Row],[Datetime]])</f>
        <v>26</v>
      </c>
      <c r="V173" t="s">
        <v>29</v>
      </c>
      <c r="W173">
        <v>12</v>
      </c>
      <c r="X173" t="s">
        <v>30</v>
      </c>
    </row>
    <row r="174" spans="1:24" x14ac:dyDescent="0.3">
      <c r="A174" t="s">
        <v>22</v>
      </c>
      <c r="B174" t="s">
        <v>31</v>
      </c>
      <c r="C174">
        <v>19.745000000000001</v>
      </c>
      <c r="D174">
        <v>96.129720000000006</v>
      </c>
      <c r="E174" t="s">
        <v>32</v>
      </c>
      <c r="F174" t="s">
        <v>38</v>
      </c>
      <c r="G174" t="s">
        <v>33</v>
      </c>
      <c r="H174" s="3">
        <v>20.85</v>
      </c>
      <c r="I174">
        <v>8</v>
      </c>
      <c r="J174" s="3">
        <v>8.34</v>
      </c>
      <c r="K174" s="3">
        <v>175.14</v>
      </c>
      <c r="L174" t="s">
        <v>34</v>
      </c>
      <c r="M174" s="3">
        <v>166.8</v>
      </c>
      <c r="N174">
        <v>4.7619047620000003</v>
      </c>
      <c r="O174" s="3">
        <v>8.34</v>
      </c>
      <c r="P174">
        <v>6.3</v>
      </c>
      <c r="Q174" t="str">
        <f>IF(supermarketData[[#This Row],[Customer stratification rating]]&lt;6, "Low", IF(supermarketData[[#This Row],[Customer stratification rating]] &lt; 8, "Medium", "High"))</f>
        <v>Medium</v>
      </c>
      <c r="R174" s="1">
        <v>43527.803472222222</v>
      </c>
      <c r="S174">
        <v>2019</v>
      </c>
      <c r="T174" t="s">
        <v>35</v>
      </c>
      <c r="U174">
        <f>DAY(supermarketData[[#This Row],[Datetime]])</f>
        <v>3</v>
      </c>
      <c r="V174" t="s">
        <v>41</v>
      </c>
      <c r="W174">
        <v>19</v>
      </c>
      <c r="X174" t="s">
        <v>42</v>
      </c>
    </row>
    <row r="175" spans="1:24" x14ac:dyDescent="0.3">
      <c r="A175" t="s">
        <v>22</v>
      </c>
      <c r="B175" t="s">
        <v>47</v>
      </c>
      <c r="C175">
        <v>21.974730000000001</v>
      </c>
      <c r="D175">
        <v>96.083590000000001</v>
      </c>
      <c r="E175" t="s">
        <v>24</v>
      </c>
      <c r="F175" t="s">
        <v>38</v>
      </c>
      <c r="G175" t="s">
        <v>33</v>
      </c>
      <c r="H175" s="3">
        <v>52.89</v>
      </c>
      <c r="I175">
        <v>6</v>
      </c>
      <c r="J175" s="3">
        <v>15.867000000000001</v>
      </c>
      <c r="K175" s="3">
        <v>333.20699999999999</v>
      </c>
      <c r="L175" t="s">
        <v>40</v>
      </c>
      <c r="M175" s="3">
        <v>317.33999999999997</v>
      </c>
      <c r="N175">
        <v>4.7619047620000003</v>
      </c>
      <c r="O175" s="3">
        <v>15.867000000000001</v>
      </c>
      <c r="P175">
        <v>9.8000000000000007</v>
      </c>
      <c r="Q175" t="str">
        <f>IF(supermarketData[[#This Row],[Customer stratification rating]]&lt;6, "Low", IF(supermarketData[[#This Row],[Customer stratification rating]] &lt; 8, "Medium", "High"))</f>
        <v>High</v>
      </c>
      <c r="R175" s="1">
        <v>43484.731944444437</v>
      </c>
      <c r="S175">
        <v>2019</v>
      </c>
      <c r="T175" t="s">
        <v>28</v>
      </c>
      <c r="U175">
        <f>DAY(supermarketData[[#This Row],[Datetime]])</f>
        <v>19</v>
      </c>
      <c r="V175" t="s">
        <v>29</v>
      </c>
      <c r="W175">
        <v>17</v>
      </c>
      <c r="X175" t="s">
        <v>30</v>
      </c>
    </row>
    <row r="176" spans="1:24" x14ac:dyDescent="0.3">
      <c r="A176" t="s">
        <v>22</v>
      </c>
      <c r="B176" t="s">
        <v>47</v>
      </c>
      <c r="C176">
        <v>21.974730000000001</v>
      </c>
      <c r="D176">
        <v>96.083590000000001</v>
      </c>
      <c r="E176" t="s">
        <v>32</v>
      </c>
      <c r="F176" t="s">
        <v>38</v>
      </c>
      <c r="G176" t="s">
        <v>48</v>
      </c>
      <c r="H176" s="3">
        <v>19.79</v>
      </c>
      <c r="I176">
        <v>8</v>
      </c>
      <c r="J176" s="3">
        <v>7.9160000000000004</v>
      </c>
      <c r="K176" s="3">
        <v>166.23599999999999</v>
      </c>
      <c r="L176" t="s">
        <v>27</v>
      </c>
      <c r="M176" s="3">
        <v>158.32</v>
      </c>
      <c r="N176">
        <v>4.7619047620000003</v>
      </c>
      <c r="O176" s="3">
        <v>7.9160000000000004</v>
      </c>
      <c r="P176">
        <v>8.6999999999999993</v>
      </c>
      <c r="Q176" t="str">
        <f>IF(supermarketData[[#This Row],[Customer stratification rating]]&lt;6, "Low", IF(supermarketData[[#This Row],[Customer stratification rating]] &lt; 8, "Medium", "High"))</f>
        <v>High</v>
      </c>
      <c r="R176" s="1">
        <v>43483.50277777778</v>
      </c>
      <c r="S176">
        <v>2019</v>
      </c>
      <c r="T176" t="s">
        <v>28</v>
      </c>
      <c r="U176">
        <f>DAY(supermarketData[[#This Row],[Datetime]])</f>
        <v>18</v>
      </c>
      <c r="V176" t="s">
        <v>36</v>
      </c>
      <c r="W176">
        <v>12</v>
      </c>
      <c r="X176" t="s">
        <v>30</v>
      </c>
    </row>
    <row r="177" spans="1:24" x14ac:dyDescent="0.3">
      <c r="A177" t="s">
        <v>22</v>
      </c>
      <c r="B177" t="s">
        <v>23</v>
      </c>
      <c r="C177">
        <v>16.80528</v>
      </c>
      <c r="D177">
        <v>96.156109999999998</v>
      </c>
      <c r="E177" t="s">
        <v>24</v>
      </c>
      <c r="F177" t="s">
        <v>38</v>
      </c>
      <c r="G177" t="s">
        <v>39</v>
      </c>
      <c r="H177" s="3">
        <v>33.840000000000003</v>
      </c>
      <c r="I177">
        <v>9</v>
      </c>
      <c r="J177" s="3">
        <v>15.228</v>
      </c>
      <c r="K177" s="3">
        <v>319.78800000000001</v>
      </c>
      <c r="L177" t="s">
        <v>27</v>
      </c>
      <c r="M177" s="3">
        <v>304.56</v>
      </c>
      <c r="N177">
        <v>4.7619047620000003</v>
      </c>
      <c r="O177" s="3">
        <v>15.228</v>
      </c>
      <c r="P177">
        <v>8.8000000000000007</v>
      </c>
      <c r="Q177" t="str">
        <f>IF(supermarketData[[#This Row],[Customer stratification rating]]&lt;6, "Low", IF(supermarketData[[#This Row],[Customer stratification rating]] &lt; 8, "Medium", "High"))</f>
        <v>High</v>
      </c>
      <c r="R177" s="1">
        <v>43545.681250000001</v>
      </c>
      <c r="S177">
        <v>2019</v>
      </c>
      <c r="T177" t="s">
        <v>35</v>
      </c>
      <c r="U177">
        <f>DAY(supermarketData[[#This Row],[Datetime]])</f>
        <v>21</v>
      </c>
      <c r="V177" t="s">
        <v>46</v>
      </c>
      <c r="W177">
        <v>16</v>
      </c>
      <c r="X177" t="s">
        <v>30</v>
      </c>
    </row>
    <row r="178" spans="1:24" x14ac:dyDescent="0.3">
      <c r="A178" t="s">
        <v>22</v>
      </c>
      <c r="B178" t="s">
        <v>23</v>
      </c>
      <c r="C178">
        <v>16.80528</v>
      </c>
      <c r="D178">
        <v>96.156109999999998</v>
      </c>
      <c r="E178" t="s">
        <v>24</v>
      </c>
      <c r="F178" t="s">
        <v>38</v>
      </c>
      <c r="G178" t="s">
        <v>48</v>
      </c>
      <c r="H178" s="3">
        <v>22.17</v>
      </c>
      <c r="I178">
        <v>8</v>
      </c>
      <c r="J178" s="3">
        <v>8.8680000000000003</v>
      </c>
      <c r="K178" s="3">
        <v>186.22800000000001</v>
      </c>
      <c r="L178" t="s">
        <v>40</v>
      </c>
      <c r="M178" s="3">
        <v>177.36</v>
      </c>
      <c r="N178">
        <v>4.7619047620000003</v>
      </c>
      <c r="O178" s="3">
        <v>8.8680000000000003</v>
      </c>
      <c r="P178">
        <v>9.6</v>
      </c>
      <c r="Q178" t="str">
        <f>IF(supermarketData[[#This Row],[Customer stratification rating]]&lt;6, "Low", IF(supermarketData[[#This Row],[Customer stratification rating]] &lt; 8, "Medium", "High"))</f>
        <v>High</v>
      </c>
      <c r="R178" s="1">
        <v>43527.709027777782</v>
      </c>
      <c r="S178">
        <v>2019</v>
      </c>
      <c r="T178" t="s">
        <v>35</v>
      </c>
      <c r="U178">
        <f>DAY(supermarketData[[#This Row],[Datetime]])</f>
        <v>3</v>
      </c>
      <c r="V178" t="s">
        <v>41</v>
      </c>
      <c r="W178">
        <v>17</v>
      </c>
      <c r="X178" t="s">
        <v>30</v>
      </c>
    </row>
    <row r="179" spans="1:24" x14ac:dyDescent="0.3">
      <c r="A179" t="s">
        <v>22</v>
      </c>
      <c r="B179" t="s">
        <v>31</v>
      </c>
      <c r="C179">
        <v>19.745000000000001</v>
      </c>
      <c r="D179">
        <v>96.129720000000006</v>
      </c>
      <c r="E179" t="s">
        <v>32</v>
      </c>
      <c r="F179" t="s">
        <v>25</v>
      </c>
      <c r="G179" t="s">
        <v>50</v>
      </c>
      <c r="H179" s="3">
        <v>22.51</v>
      </c>
      <c r="I179">
        <v>7</v>
      </c>
      <c r="J179" s="3">
        <v>7.8784999999999998</v>
      </c>
      <c r="K179" s="3">
        <v>165.4485</v>
      </c>
      <c r="L179" t="s">
        <v>40</v>
      </c>
      <c r="M179" s="3">
        <v>157.57</v>
      </c>
      <c r="N179">
        <v>4.7619047620000003</v>
      </c>
      <c r="O179" s="3">
        <v>7.8784999999999998</v>
      </c>
      <c r="P179">
        <v>4.8</v>
      </c>
      <c r="Q179" t="str">
        <f>IF(supermarketData[[#This Row],[Customer stratification rating]]&lt;6, "Low", IF(supermarketData[[#This Row],[Customer stratification rating]] &lt; 8, "Medium", "High"))</f>
        <v>Low</v>
      </c>
      <c r="R179" s="1">
        <v>43509.451388888891</v>
      </c>
      <c r="S179">
        <v>2019</v>
      </c>
      <c r="T179" t="s">
        <v>44</v>
      </c>
      <c r="U179">
        <f>DAY(supermarketData[[#This Row],[Datetime]])</f>
        <v>13</v>
      </c>
      <c r="V179" t="s">
        <v>49</v>
      </c>
      <c r="W179">
        <v>10</v>
      </c>
      <c r="X179" t="s">
        <v>37</v>
      </c>
    </row>
    <row r="180" spans="1:24" x14ac:dyDescent="0.3">
      <c r="A180" t="s">
        <v>22</v>
      </c>
      <c r="B180" t="s">
        <v>23</v>
      </c>
      <c r="C180">
        <v>16.80528</v>
      </c>
      <c r="D180">
        <v>96.156109999999998</v>
      </c>
      <c r="E180" t="s">
        <v>32</v>
      </c>
      <c r="F180" t="s">
        <v>38</v>
      </c>
      <c r="G180" t="s">
        <v>48</v>
      </c>
      <c r="H180" s="3">
        <v>73.88</v>
      </c>
      <c r="I180">
        <v>6</v>
      </c>
      <c r="J180" s="3">
        <v>22.164000000000001</v>
      </c>
      <c r="K180" s="3">
        <v>465.44400000000002</v>
      </c>
      <c r="L180" t="s">
        <v>27</v>
      </c>
      <c r="M180" s="3">
        <v>443.28</v>
      </c>
      <c r="N180">
        <v>4.7619047620000003</v>
      </c>
      <c r="O180" s="3">
        <v>22.164000000000001</v>
      </c>
      <c r="P180">
        <v>4.4000000000000004</v>
      </c>
      <c r="Q180" t="str">
        <f>IF(supermarketData[[#This Row],[Customer stratification rating]]&lt;6, "Low", IF(supermarketData[[#This Row],[Customer stratification rating]] &lt; 8, "Medium", "High"))</f>
        <v>Low</v>
      </c>
      <c r="R180" s="1">
        <v>43547.802777777782</v>
      </c>
      <c r="S180">
        <v>2019</v>
      </c>
      <c r="T180" t="s">
        <v>35</v>
      </c>
      <c r="U180">
        <f>DAY(supermarketData[[#This Row],[Datetime]])</f>
        <v>23</v>
      </c>
      <c r="V180" t="s">
        <v>29</v>
      </c>
      <c r="W180">
        <v>19</v>
      </c>
      <c r="X180" t="s">
        <v>42</v>
      </c>
    </row>
    <row r="181" spans="1:24" x14ac:dyDescent="0.3">
      <c r="A181" t="s">
        <v>22</v>
      </c>
      <c r="B181" t="s">
        <v>31</v>
      </c>
      <c r="C181">
        <v>19.745000000000001</v>
      </c>
      <c r="D181">
        <v>96.129720000000006</v>
      </c>
      <c r="E181" t="s">
        <v>24</v>
      </c>
      <c r="F181" t="s">
        <v>38</v>
      </c>
      <c r="G181" t="s">
        <v>26</v>
      </c>
      <c r="H181" s="3">
        <v>86.8</v>
      </c>
      <c r="I181">
        <v>3</v>
      </c>
      <c r="J181" s="3">
        <v>13.02</v>
      </c>
      <c r="K181" s="3">
        <v>273.42</v>
      </c>
      <c r="L181" t="s">
        <v>27</v>
      </c>
      <c r="M181" s="3">
        <v>260.39999999999998</v>
      </c>
      <c r="N181">
        <v>4.7619047620000003</v>
      </c>
      <c r="O181" s="3">
        <v>13.02</v>
      </c>
      <c r="P181">
        <v>9.9</v>
      </c>
      <c r="Q181" t="str">
        <f>IF(supermarketData[[#This Row],[Customer stratification rating]]&lt;6, "Low", IF(supermarketData[[#This Row],[Customer stratification rating]] &lt; 8, "Medium", "High"))</f>
        <v>High</v>
      </c>
      <c r="R181" s="1">
        <v>43493.699305555558</v>
      </c>
      <c r="S181">
        <v>2019</v>
      </c>
      <c r="T181" t="s">
        <v>28</v>
      </c>
      <c r="U181">
        <f>DAY(supermarketData[[#This Row],[Datetime]])</f>
        <v>28</v>
      </c>
      <c r="V181" t="s">
        <v>45</v>
      </c>
      <c r="W181">
        <v>16</v>
      </c>
      <c r="X181" t="s">
        <v>30</v>
      </c>
    </row>
    <row r="182" spans="1:24" x14ac:dyDescent="0.3">
      <c r="A182" t="s">
        <v>22</v>
      </c>
      <c r="B182" t="s">
        <v>31</v>
      </c>
      <c r="C182">
        <v>19.745000000000001</v>
      </c>
      <c r="D182">
        <v>96.129720000000006</v>
      </c>
      <c r="E182" t="s">
        <v>32</v>
      </c>
      <c r="F182" t="s">
        <v>38</v>
      </c>
      <c r="G182" t="s">
        <v>50</v>
      </c>
      <c r="H182" s="3">
        <v>64.260000000000005</v>
      </c>
      <c r="I182">
        <v>7</v>
      </c>
      <c r="J182" s="3">
        <v>22.491</v>
      </c>
      <c r="K182" s="3">
        <v>472.31099999999998</v>
      </c>
      <c r="L182" t="s">
        <v>34</v>
      </c>
      <c r="M182" s="3">
        <v>449.82</v>
      </c>
      <c r="N182">
        <v>4.7619047620000003</v>
      </c>
      <c r="O182" s="3">
        <v>22.491</v>
      </c>
      <c r="P182">
        <v>5.7</v>
      </c>
      <c r="Q182" t="str">
        <f>IF(supermarketData[[#This Row],[Customer stratification rating]]&lt;6, "Low", IF(supermarketData[[#This Row],[Customer stratification rating]] &lt; 8, "Medium", "High"))</f>
        <v>Low</v>
      </c>
      <c r="R182" s="1">
        <v>43505.416666666657</v>
      </c>
      <c r="S182">
        <v>2019</v>
      </c>
      <c r="T182" t="s">
        <v>44</v>
      </c>
      <c r="U182">
        <f>DAY(supermarketData[[#This Row],[Datetime]])</f>
        <v>9</v>
      </c>
      <c r="V182" t="s">
        <v>29</v>
      </c>
      <c r="W182">
        <v>10</v>
      </c>
      <c r="X182" t="s">
        <v>37</v>
      </c>
    </row>
    <row r="183" spans="1:24" x14ac:dyDescent="0.3">
      <c r="A183" t="s">
        <v>22</v>
      </c>
      <c r="B183" t="s">
        <v>31</v>
      </c>
      <c r="C183">
        <v>19.745000000000001</v>
      </c>
      <c r="D183">
        <v>96.129720000000006</v>
      </c>
      <c r="E183" t="s">
        <v>24</v>
      </c>
      <c r="F183" t="s">
        <v>38</v>
      </c>
      <c r="G183" t="s">
        <v>48</v>
      </c>
      <c r="H183" s="3">
        <v>38.47</v>
      </c>
      <c r="I183">
        <v>8</v>
      </c>
      <c r="J183" s="3">
        <v>15.388</v>
      </c>
      <c r="K183" s="3">
        <v>323.14800000000002</v>
      </c>
      <c r="L183" t="s">
        <v>34</v>
      </c>
      <c r="M183" s="3">
        <v>307.76</v>
      </c>
      <c r="N183">
        <v>4.7619047620000003</v>
      </c>
      <c r="O183" s="3">
        <v>15.388</v>
      </c>
      <c r="P183">
        <v>7.7</v>
      </c>
      <c r="Q183" t="str">
        <f>IF(supermarketData[[#This Row],[Customer stratification rating]]&lt;6, "Low", IF(supermarketData[[#This Row],[Customer stratification rating]] &lt; 8, "Medium", "High"))</f>
        <v>Medium</v>
      </c>
      <c r="R183" s="1">
        <v>43488.493750000001</v>
      </c>
      <c r="S183">
        <v>2019</v>
      </c>
      <c r="T183" t="s">
        <v>28</v>
      </c>
      <c r="U183">
        <f>DAY(supermarketData[[#This Row],[Datetime]])</f>
        <v>23</v>
      </c>
      <c r="V183" t="s">
        <v>49</v>
      </c>
      <c r="W183">
        <v>11</v>
      </c>
      <c r="X183" t="s">
        <v>37</v>
      </c>
    </row>
    <row r="184" spans="1:24" x14ac:dyDescent="0.3">
      <c r="A184" t="s">
        <v>22</v>
      </c>
      <c r="B184" t="s">
        <v>23</v>
      </c>
      <c r="C184">
        <v>16.80528</v>
      </c>
      <c r="D184">
        <v>96.156109999999998</v>
      </c>
      <c r="E184" t="s">
        <v>24</v>
      </c>
      <c r="F184" t="s">
        <v>38</v>
      </c>
      <c r="G184" t="s">
        <v>43</v>
      </c>
      <c r="H184" s="3">
        <v>15.5</v>
      </c>
      <c r="I184">
        <v>10</v>
      </c>
      <c r="J184" s="3">
        <v>7.75</v>
      </c>
      <c r="K184" s="3">
        <v>162.75</v>
      </c>
      <c r="L184" t="s">
        <v>27</v>
      </c>
      <c r="M184" s="3">
        <v>155</v>
      </c>
      <c r="N184">
        <v>4.7619047620000003</v>
      </c>
      <c r="O184" s="3">
        <v>7.75</v>
      </c>
      <c r="P184">
        <v>8</v>
      </c>
      <c r="Q184" t="str">
        <f>IF(supermarketData[[#This Row],[Customer stratification rating]]&lt;6, "Low", IF(supermarketData[[#This Row],[Customer stratification rating]] &lt; 8, "Medium", "High"))</f>
        <v>High</v>
      </c>
      <c r="R184" s="1">
        <v>43547.454861111109</v>
      </c>
      <c r="S184">
        <v>2019</v>
      </c>
      <c r="T184" t="s">
        <v>35</v>
      </c>
      <c r="U184">
        <f>DAY(supermarketData[[#This Row],[Datetime]])</f>
        <v>23</v>
      </c>
      <c r="V184" t="s">
        <v>29</v>
      </c>
      <c r="W184">
        <v>10</v>
      </c>
      <c r="X184" t="s">
        <v>37</v>
      </c>
    </row>
    <row r="185" spans="1:24" x14ac:dyDescent="0.3">
      <c r="A185" t="s">
        <v>22</v>
      </c>
      <c r="B185" t="s">
        <v>31</v>
      </c>
      <c r="C185">
        <v>19.745000000000001</v>
      </c>
      <c r="D185">
        <v>96.129720000000006</v>
      </c>
      <c r="E185" t="s">
        <v>32</v>
      </c>
      <c r="F185" t="s">
        <v>38</v>
      </c>
      <c r="G185" t="s">
        <v>26</v>
      </c>
      <c r="H185" s="3">
        <v>34.31</v>
      </c>
      <c r="I185">
        <v>8</v>
      </c>
      <c r="J185" s="3">
        <v>13.724</v>
      </c>
      <c r="K185" s="3">
        <v>288.20400000000001</v>
      </c>
      <c r="L185" t="s">
        <v>27</v>
      </c>
      <c r="M185" s="3">
        <v>274.48</v>
      </c>
      <c r="N185">
        <v>4.7619047620000003</v>
      </c>
      <c r="O185" s="3">
        <v>13.724</v>
      </c>
      <c r="P185">
        <v>5.7</v>
      </c>
      <c r="Q185" t="str">
        <f>IF(supermarketData[[#This Row],[Customer stratification rating]]&lt;6, "Low", IF(supermarketData[[#This Row],[Customer stratification rating]] &lt; 8, "Medium", "High"))</f>
        <v>Low</v>
      </c>
      <c r="R185" s="1">
        <v>43490.625</v>
      </c>
      <c r="S185">
        <v>2019</v>
      </c>
      <c r="T185" t="s">
        <v>28</v>
      </c>
      <c r="U185">
        <f>DAY(supermarketData[[#This Row],[Datetime]])</f>
        <v>25</v>
      </c>
      <c r="V185" t="s">
        <v>36</v>
      </c>
      <c r="W185">
        <v>15</v>
      </c>
      <c r="X185" t="s">
        <v>30</v>
      </c>
    </row>
    <row r="186" spans="1:24" x14ac:dyDescent="0.3">
      <c r="A186" t="s">
        <v>22</v>
      </c>
      <c r="B186" t="s">
        <v>23</v>
      </c>
      <c r="C186">
        <v>16.80528</v>
      </c>
      <c r="D186">
        <v>96.156109999999998</v>
      </c>
      <c r="E186" t="s">
        <v>32</v>
      </c>
      <c r="F186" t="s">
        <v>25</v>
      </c>
      <c r="G186" t="s">
        <v>43</v>
      </c>
      <c r="H186" s="3">
        <v>12.34</v>
      </c>
      <c r="I186">
        <v>7</v>
      </c>
      <c r="J186" s="3">
        <v>4.319</v>
      </c>
      <c r="K186" s="3">
        <v>90.698999999999998</v>
      </c>
      <c r="L186" t="s">
        <v>40</v>
      </c>
      <c r="M186" s="3">
        <v>86.38</v>
      </c>
      <c r="N186">
        <v>4.7619047620000003</v>
      </c>
      <c r="O186" s="3">
        <v>4.319</v>
      </c>
      <c r="P186">
        <v>6.7</v>
      </c>
      <c r="Q186" t="str">
        <f>IF(supermarketData[[#This Row],[Customer stratification rating]]&lt;6, "Low", IF(supermarketData[[#This Row],[Customer stratification rating]] &lt; 8, "Medium", "High"))</f>
        <v>Medium</v>
      </c>
      <c r="R186" s="1">
        <v>43528.47152777778</v>
      </c>
      <c r="S186">
        <v>2019</v>
      </c>
      <c r="T186" t="s">
        <v>35</v>
      </c>
      <c r="U186">
        <f>DAY(supermarketData[[#This Row],[Datetime]])</f>
        <v>4</v>
      </c>
      <c r="V186" t="s">
        <v>45</v>
      </c>
      <c r="W186">
        <v>11</v>
      </c>
      <c r="X186" t="s">
        <v>37</v>
      </c>
    </row>
    <row r="187" spans="1:24" x14ac:dyDescent="0.3">
      <c r="A187" t="s">
        <v>22</v>
      </c>
      <c r="B187" t="s">
        <v>47</v>
      </c>
      <c r="C187">
        <v>21.974730000000001</v>
      </c>
      <c r="D187">
        <v>96.083590000000001</v>
      </c>
      <c r="E187" t="s">
        <v>24</v>
      </c>
      <c r="F187" t="s">
        <v>38</v>
      </c>
      <c r="G187" t="s">
        <v>48</v>
      </c>
      <c r="H187" s="3">
        <v>18.079999999999998</v>
      </c>
      <c r="I187">
        <v>3</v>
      </c>
      <c r="J187" s="3">
        <v>2.7120000000000002</v>
      </c>
      <c r="K187" s="3">
        <v>56.951999999999998</v>
      </c>
      <c r="L187" t="s">
        <v>27</v>
      </c>
      <c r="M187" s="3">
        <v>54.24</v>
      </c>
      <c r="N187">
        <v>4.7619047620000003</v>
      </c>
      <c r="O187" s="3">
        <v>2.7120000000000002</v>
      </c>
      <c r="P187">
        <v>8</v>
      </c>
      <c r="Q187" t="str">
        <f>IF(supermarketData[[#This Row],[Customer stratification rating]]&lt;6, "Low", IF(supermarketData[[#This Row],[Customer stratification rating]] &lt; 8, "Medium", "High"))</f>
        <v>High</v>
      </c>
      <c r="R187" s="1">
        <v>43529.823611111111</v>
      </c>
      <c r="S187">
        <v>2019</v>
      </c>
      <c r="T187" t="s">
        <v>35</v>
      </c>
      <c r="U187">
        <f>DAY(supermarketData[[#This Row],[Datetime]])</f>
        <v>5</v>
      </c>
      <c r="V187" t="s">
        <v>51</v>
      </c>
      <c r="W187">
        <v>19</v>
      </c>
      <c r="X187" t="s">
        <v>42</v>
      </c>
    </row>
    <row r="188" spans="1:24" x14ac:dyDescent="0.3">
      <c r="A188" t="s">
        <v>22</v>
      </c>
      <c r="B188" t="s">
        <v>47</v>
      </c>
      <c r="C188">
        <v>21.974730000000001</v>
      </c>
      <c r="D188">
        <v>96.083590000000001</v>
      </c>
      <c r="E188" t="s">
        <v>24</v>
      </c>
      <c r="F188" t="s">
        <v>25</v>
      </c>
      <c r="G188" t="s">
        <v>39</v>
      </c>
      <c r="H188" s="3">
        <v>94.49</v>
      </c>
      <c r="I188">
        <v>8</v>
      </c>
      <c r="J188" s="3">
        <v>37.795999999999999</v>
      </c>
      <c r="K188" s="3">
        <v>793.71600000000001</v>
      </c>
      <c r="L188" t="s">
        <v>27</v>
      </c>
      <c r="M188" s="3">
        <v>755.92</v>
      </c>
      <c r="N188">
        <v>4.7619047620000003</v>
      </c>
      <c r="O188" s="3">
        <v>37.795999999999999</v>
      </c>
      <c r="P188">
        <v>7.5</v>
      </c>
      <c r="Q188" t="str">
        <f>IF(supermarketData[[#This Row],[Customer stratification rating]]&lt;6, "Low", IF(supermarketData[[#This Row],[Customer stratification rating]] &lt; 8, "Medium", "High"))</f>
        <v>Medium</v>
      </c>
      <c r="R188" s="1">
        <v>43527.791666666657</v>
      </c>
      <c r="S188">
        <v>2019</v>
      </c>
      <c r="T188" t="s">
        <v>35</v>
      </c>
      <c r="U188">
        <f>DAY(supermarketData[[#This Row],[Datetime]])</f>
        <v>3</v>
      </c>
      <c r="V188" t="s">
        <v>41</v>
      </c>
      <c r="W188">
        <v>19</v>
      </c>
      <c r="X188" t="s">
        <v>42</v>
      </c>
    </row>
    <row r="189" spans="1:24" x14ac:dyDescent="0.3">
      <c r="A189" t="s">
        <v>22</v>
      </c>
      <c r="B189" t="s">
        <v>47</v>
      </c>
      <c r="C189">
        <v>21.974730000000001</v>
      </c>
      <c r="D189">
        <v>96.083590000000001</v>
      </c>
      <c r="E189" t="s">
        <v>24</v>
      </c>
      <c r="F189" t="s">
        <v>38</v>
      </c>
      <c r="G189" t="s">
        <v>39</v>
      </c>
      <c r="H189" s="3">
        <v>46.47</v>
      </c>
      <c r="I189">
        <v>4</v>
      </c>
      <c r="J189" s="3">
        <v>9.2940000000000005</v>
      </c>
      <c r="K189" s="3">
        <v>195.17400000000001</v>
      </c>
      <c r="L189" t="s">
        <v>34</v>
      </c>
      <c r="M189" s="3">
        <v>185.88</v>
      </c>
      <c r="N189">
        <v>4.7619047620000003</v>
      </c>
      <c r="O189" s="3">
        <v>9.2940000000000005</v>
      </c>
      <c r="P189">
        <v>7</v>
      </c>
      <c r="Q189" t="str">
        <f>IF(supermarketData[[#This Row],[Customer stratification rating]]&lt;6, "Low", IF(supermarketData[[#This Row],[Customer stratification rating]] &lt; 8, "Medium", "High"))</f>
        <v>Medium</v>
      </c>
      <c r="R189" s="1">
        <v>43504.453472222223</v>
      </c>
      <c r="S189">
        <v>2019</v>
      </c>
      <c r="T189" t="s">
        <v>44</v>
      </c>
      <c r="U189">
        <f>DAY(supermarketData[[#This Row],[Datetime]])</f>
        <v>8</v>
      </c>
      <c r="V189" t="s">
        <v>36</v>
      </c>
      <c r="W189">
        <v>10</v>
      </c>
      <c r="X189" t="s">
        <v>37</v>
      </c>
    </row>
    <row r="190" spans="1:24" x14ac:dyDescent="0.3">
      <c r="A190" t="s">
        <v>22</v>
      </c>
      <c r="B190" t="s">
        <v>23</v>
      </c>
      <c r="C190">
        <v>16.80528</v>
      </c>
      <c r="D190">
        <v>96.156109999999998</v>
      </c>
      <c r="E190" t="s">
        <v>32</v>
      </c>
      <c r="F190" t="s">
        <v>38</v>
      </c>
      <c r="G190" t="s">
        <v>39</v>
      </c>
      <c r="H190" s="3">
        <v>74.069999999999993</v>
      </c>
      <c r="I190">
        <v>1</v>
      </c>
      <c r="J190" s="3">
        <v>3.7035</v>
      </c>
      <c r="K190" s="3">
        <v>77.773499999999999</v>
      </c>
      <c r="L190" t="s">
        <v>27</v>
      </c>
      <c r="M190" s="3">
        <v>74.069999999999993</v>
      </c>
      <c r="N190">
        <v>4.7619047620000003</v>
      </c>
      <c r="O190" s="3">
        <v>3.7035</v>
      </c>
      <c r="P190">
        <v>9.9</v>
      </c>
      <c r="Q190" t="str">
        <f>IF(supermarketData[[#This Row],[Customer stratification rating]]&lt;6, "Low", IF(supermarketData[[#This Row],[Customer stratification rating]] &lt; 8, "Medium", "High"))</f>
        <v>High</v>
      </c>
      <c r="R190" s="1">
        <v>43506.534722222219</v>
      </c>
      <c r="S190">
        <v>2019</v>
      </c>
      <c r="T190" t="s">
        <v>44</v>
      </c>
      <c r="U190">
        <f>DAY(supermarketData[[#This Row],[Datetime]])</f>
        <v>10</v>
      </c>
      <c r="V190" t="s">
        <v>41</v>
      </c>
      <c r="W190">
        <v>12</v>
      </c>
      <c r="X190" t="s">
        <v>30</v>
      </c>
    </row>
    <row r="191" spans="1:24" x14ac:dyDescent="0.3">
      <c r="A191" t="s">
        <v>22</v>
      </c>
      <c r="B191" t="s">
        <v>31</v>
      </c>
      <c r="C191">
        <v>19.745000000000001</v>
      </c>
      <c r="D191">
        <v>96.129720000000006</v>
      </c>
      <c r="E191" t="s">
        <v>32</v>
      </c>
      <c r="F191" t="s">
        <v>25</v>
      </c>
      <c r="G191" t="s">
        <v>39</v>
      </c>
      <c r="H191" s="3">
        <v>69.81</v>
      </c>
      <c r="I191">
        <v>4</v>
      </c>
      <c r="J191" s="3">
        <v>13.962</v>
      </c>
      <c r="K191" s="3">
        <v>293.202</v>
      </c>
      <c r="L191" t="s">
        <v>40</v>
      </c>
      <c r="M191" s="3">
        <v>279.24</v>
      </c>
      <c r="N191">
        <v>4.7619047620000003</v>
      </c>
      <c r="O191" s="3">
        <v>13.962</v>
      </c>
      <c r="P191">
        <v>5.9</v>
      </c>
      <c r="Q191" t="str">
        <f>IF(supermarketData[[#This Row],[Customer stratification rating]]&lt;6, "Low", IF(supermarketData[[#This Row],[Customer stratification rating]] &lt; 8, "Medium", "High"))</f>
        <v>Low</v>
      </c>
      <c r="R191" s="1">
        <v>43493.868055555547</v>
      </c>
      <c r="S191">
        <v>2019</v>
      </c>
      <c r="T191" t="s">
        <v>28</v>
      </c>
      <c r="U191">
        <f>DAY(supermarketData[[#This Row],[Datetime]])</f>
        <v>28</v>
      </c>
      <c r="V191" t="s">
        <v>45</v>
      </c>
      <c r="W191">
        <v>20</v>
      </c>
      <c r="X191" t="s">
        <v>42</v>
      </c>
    </row>
    <row r="192" spans="1:24" x14ac:dyDescent="0.3">
      <c r="A192" t="s">
        <v>22</v>
      </c>
      <c r="B192" t="s">
        <v>47</v>
      </c>
      <c r="C192">
        <v>21.974730000000001</v>
      </c>
      <c r="D192">
        <v>96.083590000000001</v>
      </c>
      <c r="E192" t="s">
        <v>32</v>
      </c>
      <c r="F192" t="s">
        <v>25</v>
      </c>
      <c r="G192" t="s">
        <v>39</v>
      </c>
      <c r="H192" s="3">
        <v>77.040000000000006</v>
      </c>
      <c r="I192">
        <v>3</v>
      </c>
      <c r="J192" s="3">
        <v>11.555999999999999</v>
      </c>
      <c r="K192" s="3">
        <v>242.67599999999999</v>
      </c>
      <c r="L192" t="s">
        <v>40</v>
      </c>
      <c r="M192" s="3">
        <v>231.12</v>
      </c>
      <c r="N192">
        <v>4.7619047620000003</v>
      </c>
      <c r="O192" s="3">
        <v>11.555999999999999</v>
      </c>
      <c r="P192">
        <v>7.2</v>
      </c>
      <c r="Q192" t="str">
        <f>IF(supermarketData[[#This Row],[Customer stratification rating]]&lt;6, "Low", IF(supermarketData[[#This Row],[Customer stratification rating]] &lt; 8, "Medium", "High"))</f>
        <v>Medium</v>
      </c>
      <c r="R192" s="1">
        <v>43507.443749999999</v>
      </c>
      <c r="S192">
        <v>2019</v>
      </c>
      <c r="T192" t="s">
        <v>44</v>
      </c>
      <c r="U192">
        <f>DAY(supermarketData[[#This Row],[Datetime]])</f>
        <v>11</v>
      </c>
      <c r="V192" t="s">
        <v>45</v>
      </c>
      <c r="W192">
        <v>10</v>
      </c>
      <c r="X192" t="s">
        <v>37</v>
      </c>
    </row>
    <row r="193" spans="1:24" x14ac:dyDescent="0.3">
      <c r="A193" t="s">
        <v>22</v>
      </c>
      <c r="B193" t="s">
        <v>47</v>
      </c>
      <c r="C193">
        <v>21.974730000000001</v>
      </c>
      <c r="D193">
        <v>96.083590000000001</v>
      </c>
      <c r="E193" t="s">
        <v>32</v>
      </c>
      <c r="F193" t="s">
        <v>25</v>
      </c>
      <c r="G193" t="s">
        <v>50</v>
      </c>
      <c r="H193" s="3">
        <v>73.52</v>
      </c>
      <c r="I193">
        <v>2</v>
      </c>
      <c r="J193" s="3">
        <v>7.3520000000000003</v>
      </c>
      <c r="K193" s="3">
        <v>154.392</v>
      </c>
      <c r="L193" t="s">
        <v>27</v>
      </c>
      <c r="M193" s="3">
        <v>147.04</v>
      </c>
      <c r="N193">
        <v>4.7619047620000003</v>
      </c>
      <c r="O193" s="3">
        <v>7.3520000000000003</v>
      </c>
      <c r="P193">
        <v>4.5999999999999996</v>
      </c>
      <c r="Q193" t="str">
        <f>IF(supermarketData[[#This Row],[Customer stratification rating]]&lt;6, "Low", IF(supermarketData[[#This Row],[Customer stratification rating]] &lt; 8, "Medium", "High"))</f>
        <v>Low</v>
      </c>
      <c r="R193" s="1">
        <v>43480.570138888892</v>
      </c>
      <c r="S193">
        <v>2019</v>
      </c>
      <c r="T193" t="s">
        <v>28</v>
      </c>
      <c r="U193">
        <f>DAY(supermarketData[[#This Row],[Datetime]])</f>
        <v>15</v>
      </c>
      <c r="V193" t="s">
        <v>51</v>
      </c>
      <c r="W193">
        <v>13</v>
      </c>
      <c r="X193" t="s">
        <v>30</v>
      </c>
    </row>
    <row r="194" spans="1:24" x14ac:dyDescent="0.3">
      <c r="A194" t="s">
        <v>22</v>
      </c>
      <c r="B194" t="s">
        <v>31</v>
      </c>
      <c r="C194">
        <v>19.745000000000001</v>
      </c>
      <c r="D194">
        <v>96.129720000000006</v>
      </c>
      <c r="E194" t="s">
        <v>32</v>
      </c>
      <c r="F194" t="s">
        <v>25</v>
      </c>
      <c r="G194" t="s">
        <v>48</v>
      </c>
      <c r="H194" s="3">
        <v>87.8</v>
      </c>
      <c r="I194">
        <v>9</v>
      </c>
      <c r="J194" s="3">
        <v>39.51</v>
      </c>
      <c r="K194" s="3">
        <v>829.71</v>
      </c>
      <c r="L194" t="s">
        <v>34</v>
      </c>
      <c r="M194" s="3">
        <v>790.2</v>
      </c>
      <c r="N194">
        <v>4.7619047620000003</v>
      </c>
      <c r="O194" s="3">
        <v>39.51</v>
      </c>
      <c r="P194">
        <v>9.1999999999999993</v>
      </c>
      <c r="Q194" t="str">
        <f>IF(supermarketData[[#This Row],[Customer stratification rating]]&lt;6, "Low", IF(supermarketData[[#This Row],[Customer stratification rating]] &lt; 8, "Medium", "High"))</f>
        <v>High</v>
      </c>
      <c r="R194" s="1">
        <v>43540.797222222223</v>
      </c>
      <c r="S194">
        <v>2019</v>
      </c>
      <c r="T194" t="s">
        <v>35</v>
      </c>
      <c r="U194">
        <f>DAY(supermarketData[[#This Row],[Datetime]])</f>
        <v>16</v>
      </c>
      <c r="V194" t="s">
        <v>29</v>
      </c>
      <c r="W194">
        <v>19</v>
      </c>
      <c r="X194" t="s">
        <v>42</v>
      </c>
    </row>
    <row r="195" spans="1:24" x14ac:dyDescent="0.3">
      <c r="A195" t="s">
        <v>22</v>
      </c>
      <c r="B195" t="s">
        <v>47</v>
      </c>
      <c r="C195">
        <v>21.974730000000001</v>
      </c>
      <c r="D195">
        <v>96.083590000000001</v>
      </c>
      <c r="E195" t="s">
        <v>32</v>
      </c>
      <c r="F195" t="s">
        <v>38</v>
      </c>
      <c r="G195" t="s">
        <v>39</v>
      </c>
      <c r="H195" s="3">
        <v>25.55</v>
      </c>
      <c r="I195">
        <v>4</v>
      </c>
      <c r="J195" s="3">
        <v>5.1100000000000003</v>
      </c>
      <c r="K195" s="3">
        <v>107.31</v>
      </c>
      <c r="L195" t="s">
        <v>27</v>
      </c>
      <c r="M195" s="3">
        <v>102.2</v>
      </c>
      <c r="N195">
        <v>4.7619047620000003</v>
      </c>
      <c r="O195" s="3">
        <v>5.1100000000000003</v>
      </c>
      <c r="P195">
        <v>5.7</v>
      </c>
      <c r="Q195" t="str">
        <f>IF(supermarketData[[#This Row],[Customer stratification rating]]&lt;6, "Low", IF(supermarketData[[#This Row],[Customer stratification rating]] &lt; 8, "Medium", "High"))</f>
        <v>Low</v>
      </c>
      <c r="R195" s="1">
        <v>43491.849305555559</v>
      </c>
      <c r="S195">
        <v>2019</v>
      </c>
      <c r="T195" t="s">
        <v>28</v>
      </c>
      <c r="U195">
        <f>DAY(supermarketData[[#This Row],[Datetime]])</f>
        <v>26</v>
      </c>
      <c r="V195" t="s">
        <v>29</v>
      </c>
      <c r="W195">
        <v>20</v>
      </c>
      <c r="X195" t="s">
        <v>42</v>
      </c>
    </row>
    <row r="196" spans="1:24" x14ac:dyDescent="0.3">
      <c r="A196" t="s">
        <v>22</v>
      </c>
      <c r="B196" t="s">
        <v>23</v>
      </c>
      <c r="C196">
        <v>16.80528</v>
      </c>
      <c r="D196">
        <v>96.156109999999998</v>
      </c>
      <c r="E196" t="s">
        <v>32</v>
      </c>
      <c r="F196" t="s">
        <v>38</v>
      </c>
      <c r="G196" t="s">
        <v>33</v>
      </c>
      <c r="H196" s="3">
        <v>32.71</v>
      </c>
      <c r="I196">
        <v>5</v>
      </c>
      <c r="J196" s="3">
        <v>8.1775000000000002</v>
      </c>
      <c r="K196" s="3">
        <v>171.72749999999999</v>
      </c>
      <c r="L196" t="s">
        <v>40</v>
      </c>
      <c r="M196" s="3">
        <v>163.55000000000001</v>
      </c>
      <c r="N196">
        <v>4.7619047620000003</v>
      </c>
      <c r="O196" s="3">
        <v>8.1775000000000002</v>
      </c>
      <c r="P196">
        <v>9.9</v>
      </c>
      <c r="Q196" t="str">
        <f>IF(supermarketData[[#This Row],[Customer stratification rating]]&lt;6, "Low", IF(supermarketData[[#This Row],[Customer stratification rating]] &lt; 8, "Medium", "High"))</f>
        <v>High</v>
      </c>
      <c r="R196" s="1">
        <v>43543.479166666657</v>
      </c>
      <c r="S196">
        <v>2019</v>
      </c>
      <c r="T196" t="s">
        <v>35</v>
      </c>
      <c r="U196">
        <f>DAY(supermarketData[[#This Row],[Datetime]])</f>
        <v>19</v>
      </c>
      <c r="V196" t="s">
        <v>51</v>
      </c>
      <c r="W196">
        <v>11</v>
      </c>
      <c r="X196" t="s">
        <v>37</v>
      </c>
    </row>
    <row r="197" spans="1:24" x14ac:dyDescent="0.3">
      <c r="A197" t="s">
        <v>22</v>
      </c>
      <c r="B197" t="s">
        <v>31</v>
      </c>
      <c r="C197">
        <v>19.745000000000001</v>
      </c>
      <c r="D197">
        <v>96.129720000000006</v>
      </c>
      <c r="E197" t="s">
        <v>24</v>
      </c>
      <c r="F197" t="s">
        <v>25</v>
      </c>
      <c r="G197" t="s">
        <v>50</v>
      </c>
      <c r="H197" s="3">
        <v>74.290000000000006</v>
      </c>
      <c r="I197">
        <v>1</v>
      </c>
      <c r="J197" s="3">
        <v>3.7145000000000001</v>
      </c>
      <c r="K197" s="3">
        <v>78.004499999999993</v>
      </c>
      <c r="L197" t="s">
        <v>34</v>
      </c>
      <c r="M197" s="3">
        <v>74.290000000000006</v>
      </c>
      <c r="N197">
        <v>4.7619047620000003</v>
      </c>
      <c r="O197" s="3">
        <v>3.7145000000000001</v>
      </c>
      <c r="P197">
        <v>5</v>
      </c>
      <c r="Q197" t="str">
        <f>IF(supermarketData[[#This Row],[Customer stratification rating]]&lt;6, "Low", IF(supermarketData[[#This Row],[Customer stratification rating]] &lt; 8, "Medium", "High"))</f>
        <v>Low</v>
      </c>
      <c r="R197" s="1">
        <v>43478.8125</v>
      </c>
      <c r="S197">
        <v>2019</v>
      </c>
      <c r="T197" t="s">
        <v>28</v>
      </c>
      <c r="U197">
        <f>DAY(supermarketData[[#This Row],[Datetime]])</f>
        <v>13</v>
      </c>
      <c r="V197" t="s">
        <v>41</v>
      </c>
      <c r="W197">
        <v>19</v>
      </c>
      <c r="X197" t="s">
        <v>42</v>
      </c>
    </row>
    <row r="198" spans="1:24" x14ac:dyDescent="0.3">
      <c r="A198" t="s">
        <v>22</v>
      </c>
      <c r="B198" t="s">
        <v>31</v>
      </c>
      <c r="C198">
        <v>19.745000000000001</v>
      </c>
      <c r="D198">
        <v>96.129720000000006</v>
      </c>
      <c r="E198" t="s">
        <v>24</v>
      </c>
      <c r="F198" t="s">
        <v>38</v>
      </c>
      <c r="G198" t="s">
        <v>26</v>
      </c>
      <c r="H198" s="3">
        <v>43.7</v>
      </c>
      <c r="I198">
        <v>2</v>
      </c>
      <c r="J198" s="3">
        <v>4.37</v>
      </c>
      <c r="K198" s="3">
        <v>91.77</v>
      </c>
      <c r="L198" t="s">
        <v>34</v>
      </c>
      <c r="M198" s="3">
        <v>87.4</v>
      </c>
      <c r="N198">
        <v>4.7619047620000003</v>
      </c>
      <c r="O198" s="3">
        <v>4.37</v>
      </c>
      <c r="P198">
        <v>4.9000000000000004</v>
      </c>
      <c r="Q198" t="str">
        <f>IF(supermarketData[[#This Row],[Customer stratification rating]]&lt;6, "Low", IF(supermarketData[[#This Row],[Customer stratification rating]] &lt; 8, "Medium", "High"))</f>
        <v>Low</v>
      </c>
      <c r="R198" s="1">
        <v>43550.752083333333</v>
      </c>
      <c r="S198">
        <v>2019</v>
      </c>
      <c r="T198" t="s">
        <v>35</v>
      </c>
      <c r="U198">
        <f>DAY(supermarketData[[#This Row],[Datetime]])</f>
        <v>26</v>
      </c>
      <c r="V198" t="s">
        <v>51</v>
      </c>
      <c r="W198">
        <v>18</v>
      </c>
      <c r="X198" t="s">
        <v>42</v>
      </c>
    </row>
    <row r="199" spans="1:24" x14ac:dyDescent="0.3">
      <c r="A199" t="s">
        <v>22</v>
      </c>
      <c r="B199" t="s">
        <v>23</v>
      </c>
      <c r="C199">
        <v>16.80528</v>
      </c>
      <c r="D199">
        <v>96.156109999999998</v>
      </c>
      <c r="E199" t="s">
        <v>32</v>
      </c>
      <c r="F199" t="s">
        <v>25</v>
      </c>
      <c r="G199" t="s">
        <v>39</v>
      </c>
      <c r="H199" s="3">
        <v>25.29</v>
      </c>
      <c r="I199">
        <v>1</v>
      </c>
      <c r="J199" s="3">
        <v>1.2645</v>
      </c>
      <c r="K199" s="3">
        <v>26.554500000000001</v>
      </c>
      <c r="L199" t="s">
        <v>27</v>
      </c>
      <c r="M199" s="3">
        <v>25.29</v>
      </c>
      <c r="N199">
        <v>4.7619047620000003</v>
      </c>
      <c r="O199" s="3">
        <v>1.2645</v>
      </c>
      <c r="P199">
        <v>6.1</v>
      </c>
      <c r="Q199" t="str">
        <f>IF(supermarketData[[#This Row],[Customer stratification rating]]&lt;6, "Low", IF(supermarketData[[#This Row],[Customer stratification rating]] &lt; 8, "Medium", "High"))</f>
        <v>Medium</v>
      </c>
      <c r="R199" s="1">
        <v>43547.425694444442</v>
      </c>
      <c r="S199">
        <v>2019</v>
      </c>
      <c r="T199" t="s">
        <v>35</v>
      </c>
      <c r="U199">
        <f>DAY(supermarketData[[#This Row],[Datetime]])</f>
        <v>23</v>
      </c>
      <c r="V199" t="s">
        <v>29</v>
      </c>
      <c r="W199">
        <v>10</v>
      </c>
      <c r="X199" t="s">
        <v>37</v>
      </c>
    </row>
    <row r="200" spans="1:24" x14ac:dyDescent="0.3">
      <c r="A200" t="s">
        <v>22</v>
      </c>
      <c r="B200" t="s">
        <v>31</v>
      </c>
      <c r="C200">
        <v>19.745000000000001</v>
      </c>
      <c r="D200">
        <v>96.129720000000006</v>
      </c>
      <c r="E200" t="s">
        <v>32</v>
      </c>
      <c r="F200" t="s">
        <v>38</v>
      </c>
      <c r="G200" t="s">
        <v>26</v>
      </c>
      <c r="H200" s="3">
        <v>41.5</v>
      </c>
      <c r="I200">
        <v>4</v>
      </c>
      <c r="J200" s="3">
        <v>8.3000000000000007</v>
      </c>
      <c r="K200" s="3">
        <v>174.3</v>
      </c>
      <c r="L200" t="s">
        <v>40</v>
      </c>
      <c r="M200" s="3">
        <v>166</v>
      </c>
      <c r="N200">
        <v>4.7619047620000003</v>
      </c>
      <c r="O200" s="3">
        <v>8.3000000000000007</v>
      </c>
      <c r="P200">
        <v>8.1999999999999993</v>
      </c>
      <c r="Q200" t="str">
        <f>IF(supermarketData[[#This Row],[Customer stratification rating]]&lt;6, "Low", IF(supermarketData[[#This Row],[Customer stratification rating]] &lt; 8, "Medium", "High"))</f>
        <v>High</v>
      </c>
      <c r="R200" s="1">
        <v>43536.831944444442</v>
      </c>
      <c r="S200">
        <v>2019</v>
      </c>
      <c r="T200" t="s">
        <v>35</v>
      </c>
      <c r="U200">
        <f>DAY(supermarketData[[#This Row],[Datetime]])</f>
        <v>12</v>
      </c>
      <c r="V200" t="s">
        <v>51</v>
      </c>
      <c r="W200">
        <v>19</v>
      </c>
      <c r="X200" t="s">
        <v>42</v>
      </c>
    </row>
    <row r="201" spans="1:24" x14ac:dyDescent="0.3">
      <c r="A201" t="s">
        <v>22</v>
      </c>
      <c r="B201" t="s">
        <v>31</v>
      </c>
      <c r="C201">
        <v>19.745000000000001</v>
      </c>
      <c r="D201">
        <v>96.129720000000006</v>
      </c>
      <c r="E201" t="s">
        <v>24</v>
      </c>
      <c r="F201" t="s">
        <v>25</v>
      </c>
      <c r="G201" t="s">
        <v>48</v>
      </c>
      <c r="H201" s="3">
        <v>71.39</v>
      </c>
      <c r="I201">
        <v>5</v>
      </c>
      <c r="J201" s="3">
        <v>17.8475</v>
      </c>
      <c r="K201" s="3">
        <v>374.79750000000001</v>
      </c>
      <c r="L201" t="s">
        <v>40</v>
      </c>
      <c r="M201" s="3">
        <v>356.95</v>
      </c>
      <c r="N201">
        <v>4.7619047620000003</v>
      </c>
      <c r="O201" s="3">
        <v>17.8475</v>
      </c>
      <c r="P201">
        <v>5.5</v>
      </c>
      <c r="Q201" t="str">
        <f>IF(supermarketData[[#This Row],[Customer stratification rating]]&lt;6, "Low", IF(supermarketData[[#This Row],[Customer stratification rating]] &lt; 8, "Medium", "High"))</f>
        <v>Low</v>
      </c>
      <c r="R201" s="1">
        <v>43513.831250000003</v>
      </c>
      <c r="S201">
        <v>2019</v>
      </c>
      <c r="T201" t="s">
        <v>44</v>
      </c>
      <c r="U201">
        <f>DAY(supermarketData[[#This Row],[Datetime]])</f>
        <v>17</v>
      </c>
      <c r="V201" t="s">
        <v>41</v>
      </c>
      <c r="W201">
        <v>19</v>
      </c>
      <c r="X201" t="s">
        <v>42</v>
      </c>
    </row>
    <row r="202" spans="1:24" x14ac:dyDescent="0.3">
      <c r="A202" t="s">
        <v>22</v>
      </c>
      <c r="B202" t="s">
        <v>31</v>
      </c>
      <c r="C202">
        <v>19.745000000000001</v>
      </c>
      <c r="D202">
        <v>96.129720000000006</v>
      </c>
      <c r="E202" t="s">
        <v>24</v>
      </c>
      <c r="F202" t="s">
        <v>25</v>
      </c>
      <c r="G202" t="s">
        <v>43</v>
      </c>
      <c r="H202" s="3">
        <v>19.149999999999999</v>
      </c>
      <c r="I202">
        <v>6</v>
      </c>
      <c r="J202" s="3">
        <v>5.7450000000000001</v>
      </c>
      <c r="K202" s="3">
        <v>120.645</v>
      </c>
      <c r="L202" t="s">
        <v>40</v>
      </c>
      <c r="M202" s="3">
        <v>114.9</v>
      </c>
      <c r="N202">
        <v>4.7619047620000003</v>
      </c>
      <c r="O202" s="3">
        <v>5.7450000000000001</v>
      </c>
      <c r="P202">
        <v>6.8</v>
      </c>
      <c r="Q202" t="str">
        <f>IF(supermarketData[[#This Row],[Customer stratification rating]]&lt;6, "Low", IF(supermarketData[[#This Row],[Customer stratification rating]] &lt; 8, "Medium", "High"))</f>
        <v>Medium</v>
      </c>
      <c r="R202" s="1">
        <v>43494.417361111111</v>
      </c>
      <c r="S202">
        <v>2019</v>
      </c>
      <c r="T202" t="s">
        <v>28</v>
      </c>
      <c r="U202">
        <f>DAY(supermarketData[[#This Row],[Datetime]])</f>
        <v>29</v>
      </c>
      <c r="V202" t="s">
        <v>51</v>
      </c>
      <c r="W202">
        <v>10</v>
      </c>
      <c r="X202" t="s">
        <v>37</v>
      </c>
    </row>
    <row r="203" spans="1:24" x14ac:dyDescent="0.3">
      <c r="A203" t="s">
        <v>22</v>
      </c>
      <c r="B203" t="s">
        <v>47</v>
      </c>
      <c r="C203">
        <v>21.974730000000001</v>
      </c>
      <c r="D203">
        <v>96.083590000000001</v>
      </c>
      <c r="E203" t="s">
        <v>24</v>
      </c>
      <c r="F203" t="s">
        <v>25</v>
      </c>
      <c r="G203" t="s">
        <v>33</v>
      </c>
      <c r="H203" s="3">
        <v>57.49</v>
      </c>
      <c r="I203">
        <v>4</v>
      </c>
      <c r="J203" s="3">
        <v>11.497999999999999</v>
      </c>
      <c r="K203" s="3">
        <v>241.458</v>
      </c>
      <c r="L203" t="s">
        <v>34</v>
      </c>
      <c r="M203" s="3">
        <v>229.96</v>
      </c>
      <c r="N203">
        <v>4.7619047620000003</v>
      </c>
      <c r="O203" s="3">
        <v>11.497999999999999</v>
      </c>
      <c r="P203">
        <v>6.6</v>
      </c>
      <c r="Q203" t="str">
        <f>IF(supermarketData[[#This Row],[Customer stratification rating]]&lt;6, "Low", IF(supermarketData[[#This Row],[Customer stratification rating]] &lt; 8, "Medium", "High"))</f>
        <v>Medium</v>
      </c>
      <c r="R203" s="1">
        <v>43539.497916666667</v>
      </c>
      <c r="S203">
        <v>2019</v>
      </c>
      <c r="T203" t="s">
        <v>35</v>
      </c>
      <c r="U203">
        <f>DAY(supermarketData[[#This Row],[Datetime]])</f>
        <v>15</v>
      </c>
      <c r="V203" t="s">
        <v>36</v>
      </c>
      <c r="W203">
        <v>11</v>
      </c>
      <c r="X203" t="s">
        <v>37</v>
      </c>
    </row>
    <row r="204" spans="1:24" x14ac:dyDescent="0.3">
      <c r="A204" t="s">
        <v>22</v>
      </c>
      <c r="B204" t="s">
        <v>31</v>
      </c>
      <c r="C204">
        <v>19.745000000000001</v>
      </c>
      <c r="D204">
        <v>96.129720000000006</v>
      </c>
      <c r="E204" t="s">
        <v>32</v>
      </c>
      <c r="F204" t="s">
        <v>38</v>
      </c>
      <c r="G204" t="s">
        <v>33</v>
      </c>
      <c r="H204" s="3">
        <v>61.41</v>
      </c>
      <c r="I204">
        <v>7</v>
      </c>
      <c r="J204" s="3">
        <v>21.493500000000001</v>
      </c>
      <c r="K204" s="3">
        <v>451.36349999999999</v>
      </c>
      <c r="L204" t="s">
        <v>34</v>
      </c>
      <c r="M204" s="3">
        <v>429.87</v>
      </c>
      <c r="N204">
        <v>4.7619047620000003</v>
      </c>
      <c r="O204" s="3">
        <v>21.493500000000001</v>
      </c>
      <c r="P204">
        <v>9.8000000000000007</v>
      </c>
      <c r="Q204" t="str">
        <f>IF(supermarketData[[#This Row],[Customer stratification rating]]&lt;6, "Low", IF(supermarketData[[#This Row],[Customer stratification rating]] &lt; 8, "Medium", "High"))</f>
        <v>High</v>
      </c>
      <c r="R204" s="1">
        <v>43479.418055555558</v>
      </c>
      <c r="S204">
        <v>2019</v>
      </c>
      <c r="T204" t="s">
        <v>28</v>
      </c>
      <c r="U204">
        <f>DAY(supermarketData[[#This Row],[Datetime]])</f>
        <v>14</v>
      </c>
      <c r="V204" t="s">
        <v>45</v>
      </c>
      <c r="W204">
        <v>10</v>
      </c>
      <c r="X204" t="s">
        <v>37</v>
      </c>
    </row>
    <row r="205" spans="1:24" x14ac:dyDescent="0.3">
      <c r="A205" t="s">
        <v>22</v>
      </c>
      <c r="B205" t="s">
        <v>47</v>
      </c>
      <c r="C205">
        <v>21.974730000000001</v>
      </c>
      <c r="D205">
        <v>96.083590000000001</v>
      </c>
      <c r="E205" t="s">
        <v>24</v>
      </c>
      <c r="F205" t="s">
        <v>38</v>
      </c>
      <c r="G205" t="s">
        <v>26</v>
      </c>
      <c r="H205" s="3">
        <v>25.9</v>
      </c>
      <c r="I205">
        <v>10</v>
      </c>
      <c r="J205" s="3">
        <v>12.95</v>
      </c>
      <c r="K205" s="3">
        <v>271.95</v>
      </c>
      <c r="L205" t="s">
        <v>27</v>
      </c>
      <c r="M205" s="3">
        <v>259</v>
      </c>
      <c r="N205">
        <v>4.7619047620000003</v>
      </c>
      <c r="O205" s="3">
        <v>12.95</v>
      </c>
      <c r="P205">
        <v>8.6999999999999993</v>
      </c>
      <c r="Q205" t="str">
        <f>IF(supermarketData[[#This Row],[Customer stratification rating]]&lt;6, "Low", IF(supermarketData[[#This Row],[Customer stratification rating]] &lt; 8, "Medium", "High"))</f>
        <v>High</v>
      </c>
      <c r="R205" s="1">
        <v>43502.618750000001</v>
      </c>
      <c r="S205">
        <v>2019</v>
      </c>
      <c r="T205" t="s">
        <v>44</v>
      </c>
      <c r="U205">
        <f>DAY(supermarketData[[#This Row],[Datetime]])</f>
        <v>6</v>
      </c>
      <c r="V205" t="s">
        <v>49</v>
      </c>
      <c r="W205">
        <v>14</v>
      </c>
      <c r="X205" t="s">
        <v>30</v>
      </c>
    </row>
    <row r="206" spans="1:24" x14ac:dyDescent="0.3">
      <c r="A206" t="s">
        <v>22</v>
      </c>
      <c r="B206" t="s">
        <v>47</v>
      </c>
      <c r="C206">
        <v>21.974730000000001</v>
      </c>
      <c r="D206">
        <v>96.083590000000001</v>
      </c>
      <c r="E206" t="s">
        <v>24</v>
      </c>
      <c r="F206" t="s">
        <v>38</v>
      </c>
      <c r="G206" t="s">
        <v>39</v>
      </c>
      <c r="H206" s="3">
        <v>17.77</v>
      </c>
      <c r="I206">
        <v>5</v>
      </c>
      <c r="J206" s="3">
        <v>4.4424999999999999</v>
      </c>
      <c r="K206" s="3">
        <v>93.292500000000004</v>
      </c>
      <c r="L206" t="s">
        <v>40</v>
      </c>
      <c r="M206" s="3">
        <v>88.85</v>
      </c>
      <c r="N206">
        <v>4.7619047620000003</v>
      </c>
      <c r="O206" s="3">
        <v>4.4424999999999999</v>
      </c>
      <c r="P206">
        <v>5.4</v>
      </c>
      <c r="Q206" t="str">
        <f>IF(supermarketData[[#This Row],[Customer stratification rating]]&lt;6, "Low", IF(supermarketData[[#This Row],[Customer stratification rating]] &lt; 8, "Medium", "High"))</f>
        <v>Low</v>
      </c>
      <c r="R206" s="1">
        <v>43511.529166666667</v>
      </c>
      <c r="S206">
        <v>2019</v>
      </c>
      <c r="T206" t="s">
        <v>44</v>
      </c>
      <c r="U206">
        <f>DAY(supermarketData[[#This Row],[Datetime]])</f>
        <v>15</v>
      </c>
      <c r="V206" t="s">
        <v>36</v>
      </c>
      <c r="W206">
        <v>12</v>
      </c>
      <c r="X206" t="s">
        <v>30</v>
      </c>
    </row>
    <row r="207" spans="1:24" x14ac:dyDescent="0.3">
      <c r="A207" t="s">
        <v>22</v>
      </c>
      <c r="B207" t="s">
        <v>23</v>
      </c>
      <c r="C207">
        <v>16.80528</v>
      </c>
      <c r="D207">
        <v>96.156109999999998</v>
      </c>
      <c r="E207" t="s">
        <v>32</v>
      </c>
      <c r="F207" t="s">
        <v>25</v>
      </c>
      <c r="G207" t="s">
        <v>26</v>
      </c>
      <c r="H207" s="3">
        <v>23.03</v>
      </c>
      <c r="I207">
        <v>9</v>
      </c>
      <c r="J207" s="3">
        <v>10.3635</v>
      </c>
      <c r="K207" s="3">
        <v>217.6335</v>
      </c>
      <c r="L207" t="s">
        <v>27</v>
      </c>
      <c r="M207" s="3">
        <v>207.27</v>
      </c>
      <c r="N207">
        <v>4.7619047620000003</v>
      </c>
      <c r="O207" s="3">
        <v>10.3635</v>
      </c>
      <c r="P207">
        <v>7.9</v>
      </c>
      <c r="Q207" t="str">
        <f>IF(supermarketData[[#This Row],[Customer stratification rating]]&lt;6, "Low", IF(supermarketData[[#This Row],[Customer stratification rating]] &lt; 8, "Medium", "High"))</f>
        <v>Medium</v>
      </c>
      <c r="R207" s="1">
        <v>43468.501388888893</v>
      </c>
      <c r="S207">
        <v>2019</v>
      </c>
      <c r="T207" t="s">
        <v>28</v>
      </c>
      <c r="U207">
        <f>DAY(supermarketData[[#This Row],[Datetime]])</f>
        <v>3</v>
      </c>
      <c r="V207" t="s">
        <v>46</v>
      </c>
      <c r="W207">
        <v>12</v>
      </c>
      <c r="X207" t="s">
        <v>30</v>
      </c>
    </row>
    <row r="208" spans="1:24" x14ac:dyDescent="0.3">
      <c r="A208" t="s">
        <v>22</v>
      </c>
      <c r="B208" t="s">
        <v>31</v>
      </c>
      <c r="C208">
        <v>19.745000000000001</v>
      </c>
      <c r="D208">
        <v>96.129720000000006</v>
      </c>
      <c r="E208" t="s">
        <v>24</v>
      </c>
      <c r="F208" t="s">
        <v>25</v>
      </c>
      <c r="G208" t="s">
        <v>33</v>
      </c>
      <c r="H208" s="3">
        <v>66.650000000000006</v>
      </c>
      <c r="I208">
        <v>9</v>
      </c>
      <c r="J208" s="3">
        <v>29.9925</v>
      </c>
      <c r="K208" s="3">
        <v>629.84249999999997</v>
      </c>
      <c r="L208" t="s">
        <v>40</v>
      </c>
      <c r="M208" s="3">
        <v>599.85</v>
      </c>
      <c r="N208">
        <v>4.7619047620000003</v>
      </c>
      <c r="O208" s="3">
        <v>29.9925</v>
      </c>
      <c r="P208">
        <v>9.6999999999999993</v>
      </c>
      <c r="Q208" t="str">
        <f>IF(supermarketData[[#This Row],[Customer stratification rating]]&lt;6, "Low", IF(supermarketData[[#This Row],[Customer stratification rating]] &lt; 8, "Medium", "High"))</f>
        <v>High</v>
      </c>
      <c r="R208" s="1">
        <v>43469.763194444437</v>
      </c>
      <c r="S208">
        <v>2019</v>
      </c>
      <c r="T208" t="s">
        <v>28</v>
      </c>
      <c r="U208">
        <f>DAY(supermarketData[[#This Row],[Datetime]])</f>
        <v>4</v>
      </c>
      <c r="V208" t="s">
        <v>36</v>
      </c>
      <c r="W208">
        <v>18</v>
      </c>
      <c r="X208" t="s">
        <v>42</v>
      </c>
    </row>
    <row r="209" spans="1:24" x14ac:dyDescent="0.3">
      <c r="A209" t="s">
        <v>22</v>
      </c>
      <c r="B209" t="s">
        <v>31</v>
      </c>
      <c r="C209">
        <v>19.745000000000001</v>
      </c>
      <c r="D209">
        <v>96.129720000000006</v>
      </c>
      <c r="E209" t="s">
        <v>24</v>
      </c>
      <c r="F209" t="s">
        <v>25</v>
      </c>
      <c r="G209" t="s">
        <v>39</v>
      </c>
      <c r="H209" s="3">
        <v>28.53</v>
      </c>
      <c r="I209">
        <v>10</v>
      </c>
      <c r="J209" s="3">
        <v>14.265000000000001</v>
      </c>
      <c r="K209" s="3">
        <v>299.565</v>
      </c>
      <c r="L209" t="s">
        <v>27</v>
      </c>
      <c r="M209" s="3">
        <v>285.3</v>
      </c>
      <c r="N209">
        <v>4.7619047620000003</v>
      </c>
      <c r="O209" s="3">
        <v>14.265000000000001</v>
      </c>
      <c r="P209">
        <v>7.8</v>
      </c>
      <c r="Q209" t="str">
        <f>IF(supermarketData[[#This Row],[Customer stratification rating]]&lt;6, "Low", IF(supermarketData[[#This Row],[Customer stratification rating]] &lt; 8, "Medium", "High"))</f>
        <v>Medium</v>
      </c>
      <c r="R209" s="1">
        <v>43542.734722222223</v>
      </c>
      <c r="S209">
        <v>2019</v>
      </c>
      <c r="T209" t="s">
        <v>35</v>
      </c>
      <c r="U209">
        <f>DAY(supermarketData[[#This Row],[Datetime]])</f>
        <v>18</v>
      </c>
      <c r="V209" t="s">
        <v>45</v>
      </c>
      <c r="W209">
        <v>17</v>
      </c>
      <c r="X209" t="s">
        <v>30</v>
      </c>
    </row>
    <row r="210" spans="1:24" x14ac:dyDescent="0.3">
      <c r="A210" t="s">
        <v>22</v>
      </c>
      <c r="B210" t="s">
        <v>47</v>
      </c>
      <c r="C210">
        <v>21.974730000000001</v>
      </c>
      <c r="D210">
        <v>96.083590000000001</v>
      </c>
      <c r="E210" t="s">
        <v>32</v>
      </c>
      <c r="F210" t="s">
        <v>25</v>
      </c>
      <c r="G210" t="s">
        <v>50</v>
      </c>
      <c r="H210" s="3">
        <v>30.37</v>
      </c>
      <c r="I210">
        <v>3</v>
      </c>
      <c r="J210" s="3">
        <v>4.5555000000000003</v>
      </c>
      <c r="K210" s="3">
        <v>95.665499999999994</v>
      </c>
      <c r="L210" t="s">
        <v>27</v>
      </c>
      <c r="M210" s="3">
        <v>91.11</v>
      </c>
      <c r="N210">
        <v>4.7619047620000003</v>
      </c>
      <c r="O210" s="3">
        <v>4.5555000000000003</v>
      </c>
      <c r="P210">
        <v>5.0999999999999996</v>
      </c>
      <c r="Q210" t="str">
        <f>IF(supermarketData[[#This Row],[Customer stratification rating]]&lt;6, "Low", IF(supermarketData[[#This Row],[Customer stratification rating]] &lt; 8, "Medium", "High"))</f>
        <v>Low</v>
      </c>
      <c r="R210" s="1">
        <v>43552.570138888892</v>
      </c>
      <c r="S210">
        <v>2019</v>
      </c>
      <c r="T210" t="s">
        <v>35</v>
      </c>
      <c r="U210">
        <f>DAY(supermarketData[[#This Row],[Datetime]])</f>
        <v>28</v>
      </c>
      <c r="V210" t="s">
        <v>46</v>
      </c>
      <c r="W210">
        <v>13</v>
      </c>
      <c r="X210" t="s">
        <v>30</v>
      </c>
    </row>
    <row r="211" spans="1:24" x14ac:dyDescent="0.3">
      <c r="A211" t="s">
        <v>22</v>
      </c>
      <c r="B211" t="s">
        <v>47</v>
      </c>
      <c r="C211">
        <v>21.974730000000001</v>
      </c>
      <c r="D211">
        <v>96.083590000000001</v>
      </c>
      <c r="E211" t="s">
        <v>32</v>
      </c>
      <c r="F211" t="s">
        <v>25</v>
      </c>
      <c r="G211" t="s">
        <v>33</v>
      </c>
      <c r="H211" s="3">
        <v>99.73</v>
      </c>
      <c r="I211">
        <v>9</v>
      </c>
      <c r="J211" s="3">
        <v>44.878500000000003</v>
      </c>
      <c r="K211" s="3">
        <v>942.44849999999997</v>
      </c>
      <c r="L211" t="s">
        <v>40</v>
      </c>
      <c r="M211" s="3">
        <v>897.57</v>
      </c>
      <c r="N211">
        <v>4.7619047620000003</v>
      </c>
      <c r="O211" s="3">
        <v>44.878500000000003</v>
      </c>
      <c r="P211">
        <v>6.5</v>
      </c>
      <c r="Q211" t="str">
        <f>IF(supermarketData[[#This Row],[Customer stratification rating]]&lt;6, "Low", IF(supermarketData[[#This Row],[Customer stratification rating]] &lt; 8, "Medium", "High"))</f>
        <v>Medium</v>
      </c>
      <c r="R211" s="1">
        <v>43526.820833333331</v>
      </c>
      <c r="S211">
        <v>2019</v>
      </c>
      <c r="T211" t="s">
        <v>35</v>
      </c>
      <c r="U211">
        <f>DAY(supermarketData[[#This Row],[Datetime]])</f>
        <v>2</v>
      </c>
      <c r="V211" t="s">
        <v>29</v>
      </c>
      <c r="W211">
        <v>19</v>
      </c>
      <c r="X211" t="s">
        <v>42</v>
      </c>
    </row>
    <row r="212" spans="1:24" x14ac:dyDescent="0.3">
      <c r="A212" t="s">
        <v>22</v>
      </c>
      <c r="B212" t="s">
        <v>23</v>
      </c>
      <c r="C212">
        <v>16.80528</v>
      </c>
      <c r="D212">
        <v>96.156109999999998</v>
      </c>
      <c r="E212" t="s">
        <v>32</v>
      </c>
      <c r="F212" t="s">
        <v>38</v>
      </c>
      <c r="G212" t="s">
        <v>33</v>
      </c>
      <c r="H212" s="3">
        <v>26.23</v>
      </c>
      <c r="I212">
        <v>9</v>
      </c>
      <c r="J212" s="3">
        <v>11.8035</v>
      </c>
      <c r="K212" s="3">
        <v>247.87350000000001</v>
      </c>
      <c r="L212" t="s">
        <v>27</v>
      </c>
      <c r="M212" s="3">
        <v>236.07</v>
      </c>
      <c r="N212">
        <v>4.7619047620000003</v>
      </c>
      <c r="O212" s="3">
        <v>11.8035</v>
      </c>
      <c r="P212">
        <v>5.9</v>
      </c>
      <c r="Q212" t="str">
        <f>IF(supermarketData[[#This Row],[Customer stratification rating]]&lt;6, "Low", IF(supermarketData[[#This Row],[Customer stratification rating]] &lt; 8, "Medium", "High"))</f>
        <v>Low</v>
      </c>
      <c r="R212" s="1">
        <v>43490.85</v>
      </c>
      <c r="S212">
        <v>2019</v>
      </c>
      <c r="T212" t="s">
        <v>28</v>
      </c>
      <c r="U212">
        <f>DAY(supermarketData[[#This Row],[Datetime]])</f>
        <v>25</v>
      </c>
      <c r="V212" t="s">
        <v>36</v>
      </c>
      <c r="W212">
        <v>20</v>
      </c>
      <c r="X212" t="s">
        <v>42</v>
      </c>
    </row>
    <row r="213" spans="1:24" x14ac:dyDescent="0.3">
      <c r="A213" t="s">
        <v>22</v>
      </c>
      <c r="B213" t="s">
        <v>31</v>
      </c>
      <c r="C213">
        <v>19.745000000000001</v>
      </c>
      <c r="D213">
        <v>96.129720000000006</v>
      </c>
      <c r="E213" t="s">
        <v>32</v>
      </c>
      <c r="F213" t="s">
        <v>25</v>
      </c>
      <c r="G213" t="s">
        <v>48</v>
      </c>
      <c r="H213" s="3">
        <v>93.26</v>
      </c>
      <c r="I213">
        <v>9</v>
      </c>
      <c r="J213" s="3">
        <v>41.966999999999999</v>
      </c>
      <c r="K213" s="3">
        <v>881.30700000000002</v>
      </c>
      <c r="L213" t="s">
        <v>34</v>
      </c>
      <c r="M213" s="3">
        <v>839.34</v>
      </c>
      <c r="N213">
        <v>4.7619047620000003</v>
      </c>
      <c r="O213" s="3">
        <v>41.966999999999999</v>
      </c>
      <c r="P213">
        <v>8.8000000000000007</v>
      </c>
      <c r="Q213" t="str">
        <f>IF(supermarketData[[#This Row],[Customer stratification rating]]&lt;6, "Low", IF(supermarketData[[#This Row],[Customer stratification rating]] &lt; 8, "Medium", "High"))</f>
        <v>High</v>
      </c>
      <c r="R213" s="1">
        <v>43481.755555555559</v>
      </c>
      <c r="S213">
        <v>2019</v>
      </c>
      <c r="T213" t="s">
        <v>28</v>
      </c>
      <c r="U213">
        <f>DAY(supermarketData[[#This Row],[Datetime]])</f>
        <v>16</v>
      </c>
      <c r="V213" t="s">
        <v>49</v>
      </c>
      <c r="W213">
        <v>18</v>
      </c>
      <c r="X213" t="s">
        <v>42</v>
      </c>
    </row>
    <row r="214" spans="1:24" x14ac:dyDescent="0.3">
      <c r="A214" t="s">
        <v>22</v>
      </c>
      <c r="B214" t="s">
        <v>47</v>
      </c>
      <c r="C214">
        <v>21.974730000000001</v>
      </c>
      <c r="D214">
        <v>96.083590000000001</v>
      </c>
      <c r="E214" t="s">
        <v>32</v>
      </c>
      <c r="F214" t="s">
        <v>38</v>
      </c>
      <c r="G214" t="s">
        <v>39</v>
      </c>
      <c r="H214" s="3">
        <v>92.36</v>
      </c>
      <c r="I214">
        <v>5</v>
      </c>
      <c r="J214" s="3">
        <v>23.09</v>
      </c>
      <c r="K214" s="3">
        <v>484.89</v>
      </c>
      <c r="L214" t="s">
        <v>27</v>
      </c>
      <c r="M214" s="3">
        <v>461.8</v>
      </c>
      <c r="N214">
        <v>4.7619047620000003</v>
      </c>
      <c r="O214" s="3">
        <v>23.09</v>
      </c>
      <c r="P214">
        <v>4.9000000000000004</v>
      </c>
      <c r="Q214" t="str">
        <f>IF(supermarketData[[#This Row],[Customer stratification rating]]&lt;6, "Low", IF(supermarketData[[#This Row],[Customer stratification rating]] &lt; 8, "Medium", "High"))</f>
        <v>Low</v>
      </c>
      <c r="R214" s="1">
        <v>43544.803472222222</v>
      </c>
      <c r="S214">
        <v>2019</v>
      </c>
      <c r="T214" t="s">
        <v>35</v>
      </c>
      <c r="U214">
        <f>DAY(supermarketData[[#This Row],[Datetime]])</f>
        <v>20</v>
      </c>
      <c r="V214" t="s">
        <v>49</v>
      </c>
      <c r="W214">
        <v>19</v>
      </c>
      <c r="X214" t="s">
        <v>42</v>
      </c>
    </row>
    <row r="215" spans="1:24" x14ac:dyDescent="0.3">
      <c r="A215" t="s">
        <v>22</v>
      </c>
      <c r="B215" t="s">
        <v>47</v>
      </c>
      <c r="C215">
        <v>21.974730000000001</v>
      </c>
      <c r="D215">
        <v>96.083590000000001</v>
      </c>
      <c r="E215" t="s">
        <v>32</v>
      </c>
      <c r="F215" t="s">
        <v>38</v>
      </c>
      <c r="G215" t="s">
        <v>43</v>
      </c>
      <c r="H215" s="3">
        <v>46.42</v>
      </c>
      <c r="I215">
        <v>3</v>
      </c>
      <c r="J215" s="3">
        <v>6.9630000000000001</v>
      </c>
      <c r="K215" s="3">
        <v>146.22300000000001</v>
      </c>
      <c r="L215" t="s">
        <v>40</v>
      </c>
      <c r="M215" s="3">
        <v>139.26</v>
      </c>
      <c r="N215">
        <v>4.7619047620000003</v>
      </c>
      <c r="O215" s="3">
        <v>6.9630000000000001</v>
      </c>
      <c r="P215">
        <v>4.4000000000000004</v>
      </c>
      <c r="Q215" t="str">
        <f>IF(supermarketData[[#This Row],[Customer stratification rating]]&lt;6, "Low", IF(supermarketData[[#This Row],[Customer stratification rating]] &lt; 8, "Medium", "High"))</f>
        <v>Low</v>
      </c>
      <c r="R215" s="1">
        <v>43469.558333333327</v>
      </c>
      <c r="S215">
        <v>2019</v>
      </c>
      <c r="T215" t="s">
        <v>28</v>
      </c>
      <c r="U215">
        <f>DAY(supermarketData[[#This Row],[Datetime]])</f>
        <v>4</v>
      </c>
      <c r="V215" t="s">
        <v>36</v>
      </c>
      <c r="W215">
        <v>13</v>
      </c>
      <c r="X215" t="s">
        <v>30</v>
      </c>
    </row>
    <row r="216" spans="1:24" x14ac:dyDescent="0.3">
      <c r="A216" t="s">
        <v>22</v>
      </c>
      <c r="B216" t="s">
        <v>47</v>
      </c>
      <c r="C216">
        <v>21.974730000000001</v>
      </c>
      <c r="D216">
        <v>96.083590000000001</v>
      </c>
      <c r="E216" t="s">
        <v>24</v>
      </c>
      <c r="F216" t="s">
        <v>25</v>
      </c>
      <c r="G216" t="s">
        <v>43</v>
      </c>
      <c r="H216" s="3">
        <v>29.61</v>
      </c>
      <c r="I216">
        <v>7</v>
      </c>
      <c r="J216" s="3">
        <v>10.3635</v>
      </c>
      <c r="K216" s="3">
        <v>217.6335</v>
      </c>
      <c r="L216" t="s">
        <v>34</v>
      </c>
      <c r="M216" s="3">
        <v>207.27</v>
      </c>
      <c r="N216">
        <v>4.7619047620000003</v>
      </c>
      <c r="O216" s="3">
        <v>10.3635</v>
      </c>
      <c r="P216">
        <v>6.5</v>
      </c>
      <c r="Q216" t="str">
        <f>IF(supermarketData[[#This Row],[Customer stratification rating]]&lt;6, "Low", IF(supermarketData[[#This Row],[Customer stratification rating]] &lt; 8, "Medium", "High"))</f>
        <v>Medium</v>
      </c>
      <c r="R216" s="1">
        <v>43535.661805555559</v>
      </c>
      <c r="S216">
        <v>2019</v>
      </c>
      <c r="T216" t="s">
        <v>35</v>
      </c>
      <c r="U216">
        <f>DAY(supermarketData[[#This Row],[Datetime]])</f>
        <v>11</v>
      </c>
      <c r="V216" t="s">
        <v>45</v>
      </c>
      <c r="W216">
        <v>15</v>
      </c>
      <c r="X216" t="s">
        <v>30</v>
      </c>
    </row>
    <row r="217" spans="1:24" x14ac:dyDescent="0.3">
      <c r="A217" t="s">
        <v>22</v>
      </c>
      <c r="B217" t="s">
        <v>23</v>
      </c>
      <c r="C217">
        <v>16.80528</v>
      </c>
      <c r="D217">
        <v>96.156109999999998</v>
      </c>
      <c r="E217" t="s">
        <v>32</v>
      </c>
      <c r="F217" t="s">
        <v>38</v>
      </c>
      <c r="G217" t="s">
        <v>39</v>
      </c>
      <c r="H217" s="3">
        <v>18.28</v>
      </c>
      <c r="I217">
        <v>1</v>
      </c>
      <c r="J217" s="3">
        <v>0.91400000000000003</v>
      </c>
      <c r="K217" s="3">
        <v>19.193999999999999</v>
      </c>
      <c r="L217" t="s">
        <v>40</v>
      </c>
      <c r="M217" s="3">
        <v>18.28</v>
      </c>
      <c r="N217">
        <v>4.7619047620000003</v>
      </c>
      <c r="O217" s="3">
        <v>0.91400000000000003</v>
      </c>
      <c r="P217">
        <v>8.3000000000000007</v>
      </c>
      <c r="Q217" t="str">
        <f>IF(supermarketData[[#This Row],[Customer stratification rating]]&lt;6, "Low", IF(supermarketData[[#This Row],[Customer stratification rating]] &lt; 8, "Medium", "High"))</f>
        <v>High</v>
      </c>
      <c r="R217" s="1">
        <v>43546.628472222219</v>
      </c>
      <c r="S217">
        <v>2019</v>
      </c>
      <c r="T217" t="s">
        <v>35</v>
      </c>
      <c r="U217">
        <f>DAY(supermarketData[[#This Row],[Datetime]])</f>
        <v>22</v>
      </c>
      <c r="V217" t="s">
        <v>36</v>
      </c>
      <c r="W217">
        <v>15</v>
      </c>
      <c r="X217" t="s">
        <v>30</v>
      </c>
    </row>
    <row r="218" spans="1:24" x14ac:dyDescent="0.3">
      <c r="A218" t="s">
        <v>22</v>
      </c>
      <c r="B218" t="s">
        <v>47</v>
      </c>
      <c r="C218">
        <v>21.974730000000001</v>
      </c>
      <c r="D218">
        <v>96.083590000000001</v>
      </c>
      <c r="E218" t="s">
        <v>32</v>
      </c>
      <c r="F218" t="s">
        <v>25</v>
      </c>
      <c r="G218" t="s">
        <v>43</v>
      </c>
      <c r="H218" s="3">
        <v>24.77</v>
      </c>
      <c r="I218">
        <v>5</v>
      </c>
      <c r="J218" s="3">
        <v>6.1924999999999999</v>
      </c>
      <c r="K218" s="3">
        <v>130.04249999999999</v>
      </c>
      <c r="L218" t="s">
        <v>34</v>
      </c>
      <c r="M218" s="3">
        <v>123.85</v>
      </c>
      <c r="N218">
        <v>4.7619047620000003</v>
      </c>
      <c r="O218" s="3">
        <v>6.1924999999999999</v>
      </c>
      <c r="P218">
        <v>8.5</v>
      </c>
      <c r="Q218" t="str">
        <f>IF(supermarketData[[#This Row],[Customer stratification rating]]&lt;6, "Low", IF(supermarketData[[#This Row],[Customer stratification rating]] &lt; 8, "Medium", "High"))</f>
        <v>High</v>
      </c>
      <c r="R218" s="1">
        <v>43548.768750000003</v>
      </c>
      <c r="S218">
        <v>2019</v>
      </c>
      <c r="T218" t="s">
        <v>35</v>
      </c>
      <c r="U218">
        <f>DAY(supermarketData[[#This Row],[Datetime]])</f>
        <v>24</v>
      </c>
      <c r="V218" t="s">
        <v>41</v>
      </c>
      <c r="W218">
        <v>18</v>
      </c>
      <c r="X218" t="s">
        <v>42</v>
      </c>
    </row>
    <row r="219" spans="1:24" x14ac:dyDescent="0.3">
      <c r="A219" t="s">
        <v>22</v>
      </c>
      <c r="B219" t="s">
        <v>23</v>
      </c>
      <c r="C219">
        <v>16.80528</v>
      </c>
      <c r="D219">
        <v>96.156109999999998</v>
      </c>
      <c r="E219" t="s">
        <v>24</v>
      </c>
      <c r="F219" t="s">
        <v>25</v>
      </c>
      <c r="G219" t="s">
        <v>33</v>
      </c>
      <c r="H219" s="3">
        <v>94.64</v>
      </c>
      <c r="I219">
        <v>3</v>
      </c>
      <c r="J219" s="3">
        <v>14.196</v>
      </c>
      <c r="K219" s="3">
        <v>298.11599999999999</v>
      </c>
      <c r="L219" t="s">
        <v>34</v>
      </c>
      <c r="M219" s="3">
        <v>283.92</v>
      </c>
      <c r="N219">
        <v>4.7619047620000003</v>
      </c>
      <c r="O219" s="3">
        <v>14.196</v>
      </c>
      <c r="P219">
        <v>5.5</v>
      </c>
      <c r="Q219" t="str">
        <f>IF(supermarketData[[#This Row],[Customer stratification rating]]&lt;6, "Low", IF(supermarketData[[#This Row],[Customer stratification rating]] &lt; 8, "Medium", "High"))</f>
        <v>Low</v>
      </c>
      <c r="R219" s="1">
        <v>43517.704861111109</v>
      </c>
      <c r="S219">
        <v>2019</v>
      </c>
      <c r="T219" t="s">
        <v>44</v>
      </c>
      <c r="U219">
        <f>DAY(supermarketData[[#This Row],[Datetime]])</f>
        <v>21</v>
      </c>
      <c r="V219" t="s">
        <v>46</v>
      </c>
      <c r="W219">
        <v>16</v>
      </c>
      <c r="X219" t="s">
        <v>30</v>
      </c>
    </row>
    <row r="220" spans="1:24" x14ac:dyDescent="0.3">
      <c r="A220" t="s">
        <v>22</v>
      </c>
      <c r="B220" t="s">
        <v>47</v>
      </c>
      <c r="C220">
        <v>21.974730000000001</v>
      </c>
      <c r="D220">
        <v>96.083590000000001</v>
      </c>
      <c r="E220" t="s">
        <v>32</v>
      </c>
      <c r="F220" t="s">
        <v>38</v>
      </c>
      <c r="G220" t="s">
        <v>50</v>
      </c>
      <c r="H220" s="3">
        <v>94.87</v>
      </c>
      <c r="I220">
        <v>8</v>
      </c>
      <c r="J220" s="3">
        <v>37.948</v>
      </c>
      <c r="K220" s="3">
        <v>796.90800000000002</v>
      </c>
      <c r="L220" t="s">
        <v>27</v>
      </c>
      <c r="M220" s="3">
        <v>758.96</v>
      </c>
      <c r="N220">
        <v>4.7619047620000003</v>
      </c>
      <c r="O220" s="3">
        <v>37.948</v>
      </c>
      <c r="P220">
        <v>8.6999999999999993</v>
      </c>
      <c r="Q220" t="str">
        <f>IF(supermarketData[[#This Row],[Customer stratification rating]]&lt;6, "Low", IF(supermarketData[[#This Row],[Customer stratification rating]] &lt; 8, "Medium", "High"))</f>
        <v>High</v>
      </c>
      <c r="R220" s="1">
        <v>43508.540277777778</v>
      </c>
      <c r="S220">
        <v>2019</v>
      </c>
      <c r="T220" t="s">
        <v>44</v>
      </c>
      <c r="U220">
        <f>DAY(supermarketData[[#This Row],[Datetime]])</f>
        <v>12</v>
      </c>
      <c r="V220" t="s">
        <v>51</v>
      </c>
      <c r="W220">
        <v>12</v>
      </c>
      <c r="X220" t="s">
        <v>30</v>
      </c>
    </row>
    <row r="221" spans="1:24" x14ac:dyDescent="0.3">
      <c r="A221" t="s">
        <v>22</v>
      </c>
      <c r="B221" t="s">
        <v>47</v>
      </c>
      <c r="C221">
        <v>21.974730000000001</v>
      </c>
      <c r="D221">
        <v>96.083590000000001</v>
      </c>
      <c r="E221" t="s">
        <v>32</v>
      </c>
      <c r="F221" t="s">
        <v>25</v>
      </c>
      <c r="G221" t="s">
        <v>48</v>
      </c>
      <c r="H221" s="3">
        <v>57.34</v>
      </c>
      <c r="I221">
        <v>3</v>
      </c>
      <c r="J221" s="3">
        <v>8.6010000000000009</v>
      </c>
      <c r="K221" s="3">
        <v>180.62100000000001</v>
      </c>
      <c r="L221" t="s">
        <v>40</v>
      </c>
      <c r="M221" s="3">
        <v>172.02</v>
      </c>
      <c r="N221">
        <v>4.7619047620000003</v>
      </c>
      <c r="O221" s="3">
        <v>8.6010000000000009</v>
      </c>
      <c r="P221">
        <v>7.9</v>
      </c>
      <c r="Q221" t="str">
        <f>IF(supermarketData[[#This Row],[Customer stratification rating]]&lt;6, "Low", IF(supermarketData[[#This Row],[Customer stratification rating]] &lt; 8, "Medium", "High"))</f>
        <v>Medium</v>
      </c>
      <c r="R221" s="1">
        <v>43534.790972222218</v>
      </c>
      <c r="S221">
        <v>2019</v>
      </c>
      <c r="T221" t="s">
        <v>35</v>
      </c>
      <c r="U221">
        <f>DAY(supermarketData[[#This Row],[Datetime]])</f>
        <v>10</v>
      </c>
      <c r="V221" t="s">
        <v>41</v>
      </c>
      <c r="W221">
        <v>18</v>
      </c>
      <c r="X221" t="s">
        <v>42</v>
      </c>
    </row>
    <row r="222" spans="1:24" x14ac:dyDescent="0.3">
      <c r="A222" t="s">
        <v>22</v>
      </c>
      <c r="B222" t="s">
        <v>47</v>
      </c>
      <c r="C222">
        <v>21.974730000000001</v>
      </c>
      <c r="D222">
        <v>96.083590000000001</v>
      </c>
      <c r="E222" t="s">
        <v>32</v>
      </c>
      <c r="F222" t="s">
        <v>38</v>
      </c>
      <c r="G222" t="s">
        <v>33</v>
      </c>
      <c r="H222" s="3">
        <v>45.35</v>
      </c>
      <c r="I222">
        <v>6</v>
      </c>
      <c r="J222" s="3">
        <v>13.605</v>
      </c>
      <c r="K222" s="3">
        <v>285.70499999999998</v>
      </c>
      <c r="L222" t="s">
        <v>27</v>
      </c>
      <c r="M222" s="3">
        <v>272.10000000000002</v>
      </c>
      <c r="N222">
        <v>4.7619047620000003</v>
      </c>
      <c r="O222" s="3">
        <v>13.605</v>
      </c>
      <c r="P222">
        <v>6.1</v>
      </c>
      <c r="Q222" t="str">
        <f>IF(supermarketData[[#This Row],[Customer stratification rating]]&lt;6, "Low", IF(supermarketData[[#This Row],[Customer stratification rating]] &lt; 8, "Medium", "High"))</f>
        <v>Medium</v>
      </c>
      <c r="R222" s="1">
        <v>43496.572222222218</v>
      </c>
      <c r="S222">
        <v>2019</v>
      </c>
      <c r="T222" t="s">
        <v>28</v>
      </c>
      <c r="U222">
        <f>DAY(supermarketData[[#This Row],[Datetime]])</f>
        <v>31</v>
      </c>
      <c r="V222" t="s">
        <v>46</v>
      </c>
      <c r="W222">
        <v>13</v>
      </c>
      <c r="X222" t="s">
        <v>30</v>
      </c>
    </row>
    <row r="223" spans="1:24" x14ac:dyDescent="0.3">
      <c r="A223" t="s">
        <v>22</v>
      </c>
      <c r="B223" t="s">
        <v>47</v>
      </c>
      <c r="C223">
        <v>21.974730000000001</v>
      </c>
      <c r="D223">
        <v>96.083590000000001</v>
      </c>
      <c r="E223" t="s">
        <v>32</v>
      </c>
      <c r="F223" t="s">
        <v>38</v>
      </c>
      <c r="G223" t="s">
        <v>48</v>
      </c>
      <c r="H223" s="3">
        <v>62.08</v>
      </c>
      <c r="I223">
        <v>7</v>
      </c>
      <c r="J223" s="3">
        <v>21.728000000000002</v>
      </c>
      <c r="K223" s="3">
        <v>456.28800000000001</v>
      </c>
      <c r="L223" t="s">
        <v>27</v>
      </c>
      <c r="M223" s="3">
        <v>434.56</v>
      </c>
      <c r="N223">
        <v>4.7619047620000003</v>
      </c>
      <c r="O223" s="3">
        <v>21.728000000000002</v>
      </c>
      <c r="P223">
        <v>5.4</v>
      </c>
      <c r="Q223" t="str">
        <f>IF(supermarketData[[#This Row],[Customer stratification rating]]&lt;6, "Low", IF(supermarketData[[#This Row],[Customer stratification rating]] &lt; 8, "Medium", "High"))</f>
        <v>Low</v>
      </c>
      <c r="R223" s="1">
        <v>43530.573611111111</v>
      </c>
      <c r="S223">
        <v>2019</v>
      </c>
      <c r="T223" t="s">
        <v>35</v>
      </c>
      <c r="U223">
        <f>DAY(supermarketData[[#This Row],[Datetime]])</f>
        <v>6</v>
      </c>
      <c r="V223" t="s">
        <v>49</v>
      </c>
      <c r="W223">
        <v>13</v>
      </c>
      <c r="X223" t="s">
        <v>30</v>
      </c>
    </row>
    <row r="224" spans="1:24" x14ac:dyDescent="0.3">
      <c r="A224" t="s">
        <v>22</v>
      </c>
      <c r="B224" t="s">
        <v>31</v>
      </c>
      <c r="C224">
        <v>19.745000000000001</v>
      </c>
      <c r="D224">
        <v>96.129720000000006</v>
      </c>
      <c r="E224" t="s">
        <v>32</v>
      </c>
      <c r="F224" t="s">
        <v>38</v>
      </c>
      <c r="G224" t="s">
        <v>33</v>
      </c>
      <c r="H224" s="3">
        <v>11.81</v>
      </c>
      <c r="I224">
        <v>5</v>
      </c>
      <c r="J224" s="3">
        <v>2.9525000000000001</v>
      </c>
      <c r="K224" s="3">
        <v>62.002499999999998</v>
      </c>
      <c r="L224" t="s">
        <v>34</v>
      </c>
      <c r="M224" s="3">
        <v>59.05</v>
      </c>
      <c r="N224">
        <v>4.7619047620000003</v>
      </c>
      <c r="O224" s="3">
        <v>2.9525000000000001</v>
      </c>
      <c r="P224">
        <v>9.4</v>
      </c>
      <c r="Q224" t="str">
        <f>IF(supermarketData[[#This Row],[Customer stratification rating]]&lt;6, "Low", IF(supermarketData[[#This Row],[Customer stratification rating]] &lt; 8, "Medium", "High"))</f>
        <v>High</v>
      </c>
      <c r="R224" s="1">
        <v>43513.754166666673</v>
      </c>
      <c r="S224">
        <v>2019</v>
      </c>
      <c r="T224" t="s">
        <v>44</v>
      </c>
      <c r="U224">
        <f>DAY(supermarketData[[#This Row],[Datetime]])</f>
        <v>17</v>
      </c>
      <c r="V224" t="s">
        <v>41</v>
      </c>
      <c r="W224">
        <v>18</v>
      </c>
      <c r="X224" t="s">
        <v>42</v>
      </c>
    </row>
    <row r="225" spans="1:24" x14ac:dyDescent="0.3">
      <c r="A225" t="s">
        <v>22</v>
      </c>
      <c r="B225" t="s">
        <v>31</v>
      </c>
      <c r="C225">
        <v>19.745000000000001</v>
      </c>
      <c r="D225">
        <v>96.129720000000006</v>
      </c>
      <c r="E225" t="s">
        <v>24</v>
      </c>
      <c r="F225" t="s">
        <v>25</v>
      </c>
      <c r="G225" t="s">
        <v>50</v>
      </c>
      <c r="H225" s="3">
        <v>12.54</v>
      </c>
      <c r="I225">
        <v>1</v>
      </c>
      <c r="J225" s="3">
        <v>0.627</v>
      </c>
      <c r="K225" s="3">
        <v>13.167</v>
      </c>
      <c r="L225" t="s">
        <v>34</v>
      </c>
      <c r="M225" s="3">
        <v>12.54</v>
      </c>
      <c r="N225">
        <v>4.7619047620000003</v>
      </c>
      <c r="O225" s="3">
        <v>0.627</v>
      </c>
      <c r="P225">
        <v>8.1999999999999993</v>
      </c>
      <c r="Q225" t="str">
        <f>IF(supermarketData[[#This Row],[Customer stratification rating]]&lt;6, "Low", IF(supermarketData[[#This Row],[Customer stratification rating]] &lt; 8, "Medium", "High"))</f>
        <v>High</v>
      </c>
      <c r="R225" s="1">
        <v>43517.526388888888</v>
      </c>
      <c r="S225">
        <v>2019</v>
      </c>
      <c r="T225" t="s">
        <v>44</v>
      </c>
      <c r="U225">
        <f>DAY(supermarketData[[#This Row],[Datetime]])</f>
        <v>21</v>
      </c>
      <c r="V225" t="s">
        <v>46</v>
      </c>
      <c r="W225">
        <v>12</v>
      </c>
      <c r="X225" t="s">
        <v>30</v>
      </c>
    </row>
    <row r="226" spans="1:24" x14ac:dyDescent="0.3">
      <c r="A226" t="s">
        <v>22</v>
      </c>
      <c r="B226" t="s">
        <v>23</v>
      </c>
      <c r="C226">
        <v>16.80528</v>
      </c>
      <c r="D226">
        <v>96.156109999999998</v>
      </c>
      <c r="E226" t="s">
        <v>32</v>
      </c>
      <c r="F226" t="s">
        <v>38</v>
      </c>
      <c r="G226" t="s">
        <v>48</v>
      </c>
      <c r="H226" s="3">
        <v>43.25</v>
      </c>
      <c r="I226">
        <v>2</v>
      </c>
      <c r="J226" s="3">
        <v>4.3250000000000002</v>
      </c>
      <c r="K226" s="3">
        <v>90.825000000000003</v>
      </c>
      <c r="L226" t="s">
        <v>34</v>
      </c>
      <c r="M226" s="3">
        <v>86.5</v>
      </c>
      <c r="N226">
        <v>4.7619047620000003</v>
      </c>
      <c r="O226" s="3">
        <v>4.3250000000000002</v>
      </c>
      <c r="P226">
        <v>6.2</v>
      </c>
      <c r="Q226" t="str">
        <f>IF(supermarketData[[#This Row],[Customer stratification rating]]&lt;6, "Low", IF(supermarketData[[#This Row],[Customer stratification rating]] &lt; 8, "Medium", "High"))</f>
        <v>Medium</v>
      </c>
      <c r="R226" s="1">
        <v>43544.663888888892</v>
      </c>
      <c r="S226">
        <v>2019</v>
      </c>
      <c r="T226" t="s">
        <v>35</v>
      </c>
      <c r="U226">
        <f>DAY(supermarketData[[#This Row],[Datetime]])</f>
        <v>20</v>
      </c>
      <c r="V226" t="s">
        <v>49</v>
      </c>
      <c r="W226">
        <v>15</v>
      </c>
      <c r="X226" t="s">
        <v>30</v>
      </c>
    </row>
    <row r="227" spans="1:24" x14ac:dyDescent="0.3">
      <c r="A227" t="s">
        <v>22</v>
      </c>
      <c r="B227" t="s">
        <v>31</v>
      </c>
      <c r="C227">
        <v>19.745000000000001</v>
      </c>
      <c r="D227">
        <v>96.129720000000006</v>
      </c>
      <c r="E227" t="s">
        <v>24</v>
      </c>
      <c r="F227" t="s">
        <v>25</v>
      </c>
      <c r="G227" t="s">
        <v>43</v>
      </c>
      <c r="H227" s="3">
        <v>87.16</v>
      </c>
      <c r="I227">
        <v>2</v>
      </c>
      <c r="J227" s="3">
        <v>8.7159999999999993</v>
      </c>
      <c r="K227" s="3">
        <v>183.036</v>
      </c>
      <c r="L227" t="s">
        <v>40</v>
      </c>
      <c r="M227" s="3">
        <v>174.32</v>
      </c>
      <c r="N227">
        <v>4.7619047620000003</v>
      </c>
      <c r="O227" s="3">
        <v>8.7159999999999993</v>
      </c>
      <c r="P227">
        <v>9.6999999999999993</v>
      </c>
      <c r="Q227" t="str">
        <f>IF(supermarketData[[#This Row],[Customer stratification rating]]&lt;6, "Low", IF(supermarketData[[#This Row],[Customer stratification rating]] &lt; 8, "Medium", "High"))</f>
        <v>High</v>
      </c>
      <c r="R227" s="1">
        <v>43476.603472222218</v>
      </c>
      <c r="S227">
        <v>2019</v>
      </c>
      <c r="T227" t="s">
        <v>28</v>
      </c>
      <c r="U227">
        <f>DAY(supermarketData[[#This Row],[Datetime]])</f>
        <v>11</v>
      </c>
      <c r="V227" t="s">
        <v>36</v>
      </c>
      <c r="W227">
        <v>14</v>
      </c>
      <c r="X227" t="s">
        <v>30</v>
      </c>
    </row>
    <row r="228" spans="1:24" x14ac:dyDescent="0.3">
      <c r="A228" t="s">
        <v>22</v>
      </c>
      <c r="B228" t="s">
        <v>47</v>
      </c>
      <c r="C228">
        <v>21.974730000000001</v>
      </c>
      <c r="D228">
        <v>96.083590000000001</v>
      </c>
      <c r="E228" t="s">
        <v>24</v>
      </c>
      <c r="F228" t="s">
        <v>38</v>
      </c>
      <c r="G228" t="s">
        <v>26</v>
      </c>
      <c r="H228" s="3">
        <v>69.37</v>
      </c>
      <c r="I228">
        <v>9</v>
      </c>
      <c r="J228" s="3">
        <v>31.2165</v>
      </c>
      <c r="K228" s="3">
        <v>655.54650000000004</v>
      </c>
      <c r="L228" t="s">
        <v>27</v>
      </c>
      <c r="M228" s="3">
        <v>624.33000000000004</v>
      </c>
      <c r="N228">
        <v>4.7619047620000003</v>
      </c>
      <c r="O228" s="3">
        <v>31.2165</v>
      </c>
      <c r="P228">
        <v>4</v>
      </c>
      <c r="Q228" t="str">
        <f>IF(supermarketData[[#This Row],[Customer stratification rating]]&lt;6, "Low", IF(supermarketData[[#This Row],[Customer stratification rating]] &lt; 8, "Medium", "High"))</f>
        <v>Low</v>
      </c>
      <c r="R228" s="1">
        <v>43491.801388888889</v>
      </c>
      <c r="S228">
        <v>2019</v>
      </c>
      <c r="T228" t="s">
        <v>28</v>
      </c>
      <c r="U228">
        <f>DAY(supermarketData[[#This Row],[Datetime]])</f>
        <v>26</v>
      </c>
      <c r="V228" t="s">
        <v>29</v>
      </c>
      <c r="W228">
        <v>19</v>
      </c>
      <c r="X228" t="s">
        <v>42</v>
      </c>
    </row>
    <row r="229" spans="1:24" x14ac:dyDescent="0.3">
      <c r="A229" t="s">
        <v>22</v>
      </c>
      <c r="B229" t="s">
        <v>31</v>
      </c>
      <c r="C229">
        <v>19.745000000000001</v>
      </c>
      <c r="D229">
        <v>96.129720000000006</v>
      </c>
      <c r="E229" t="s">
        <v>24</v>
      </c>
      <c r="F229" t="s">
        <v>38</v>
      </c>
      <c r="G229" t="s">
        <v>33</v>
      </c>
      <c r="H229" s="3">
        <v>37.06</v>
      </c>
      <c r="I229">
        <v>4</v>
      </c>
      <c r="J229" s="3">
        <v>7.4119999999999999</v>
      </c>
      <c r="K229" s="3">
        <v>155.65199999999999</v>
      </c>
      <c r="L229" t="s">
        <v>27</v>
      </c>
      <c r="M229" s="3">
        <v>148.24</v>
      </c>
      <c r="N229">
        <v>4.7619047620000003</v>
      </c>
      <c r="O229" s="3">
        <v>7.4119999999999999</v>
      </c>
      <c r="P229">
        <v>9.6999999999999993</v>
      </c>
      <c r="Q229" t="str">
        <f>IF(supermarketData[[#This Row],[Customer stratification rating]]&lt;6, "Low", IF(supermarketData[[#This Row],[Customer stratification rating]] &lt; 8, "Medium", "High"))</f>
        <v>High</v>
      </c>
      <c r="R229" s="1">
        <v>43496.683333333327</v>
      </c>
      <c r="S229">
        <v>2019</v>
      </c>
      <c r="T229" t="s">
        <v>28</v>
      </c>
      <c r="U229">
        <f>DAY(supermarketData[[#This Row],[Datetime]])</f>
        <v>31</v>
      </c>
      <c r="V229" t="s">
        <v>46</v>
      </c>
      <c r="W229">
        <v>16</v>
      </c>
      <c r="X229" t="s">
        <v>30</v>
      </c>
    </row>
    <row r="230" spans="1:24" x14ac:dyDescent="0.3">
      <c r="A230" t="s">
        <v>22</v>
      </c>
      <c r="B230" t="s">
        <v>47</v>
      </c>
      <c r="C230">
        <v>21.974730000000001</v>
      </c>
      <c r="D230">
        <v>96.083590000000001</v>
      </c>
      <c r="E230" t="s">
        <v>24</v>
      </c>
      <c r="F230" t="s">
        <v>25</v>
      </c>
      <c r="G230" t="s">
        <v>33</v>
      </c>
      <c r="H230" s="3">
        <v>90.7</v>
      </c>
      <c r="I230">
        <v>6</v>
      </c>
      <c r="J230" s="3">
        <v>27.21</v>
      </c>
      <c r="K230" s="3">
        <v>571.41</v>
      </c>
      <c r="L230" t="s">
        <v>34</v>
      </c>
      <c r="M230" s="3">
        <v>544.20000000000005</v>
      </c>
      <c r="N230">
        <v>4.7619047620000003</v>
      </c>
      <c r="O230" s="3">
        <v>27.21</v>
      </c>
      <c r="P230">
        <v>5.3</v>
      </c>
      <c r="Q230" t="str">
        <f>IF(supermarketData[[#This Row],[Customer stratification rating]]&lt;6, "Low", IF(supermarketData[[#This Row],[Customer stratification rating]] &lt; 8, "Medium", "High"))</f>
        <v>Low</v>
      </c>
      <c r="R230" s="1">
        <v>43522.452777777777</v>
      </c>
      <c r="S230">
        <v>2019</v>
      </c>
      <c r="T230" t="s">
        <v>44</v>
      </c>
      <c r="U230">
        <f>DAY(supermarketData[[#This Row],[Datetime]])</f>
        <v>26</v>
      </c>
      <c r="V230" t="s">
        <v>51</v>
      </c>
      <c r="W230">
        <v>10</v>
      </c>
      <c r="X230" t="s">
        <v>37</v>
      </c>
    </row>
    <row r="231" spans="1:24" x14ac:dyDescent="0.3">
      <c r="A231" t="s">
        <v>22</v>
      </c>
      <c r="B231" t="s">
        <v>23</v>
      </c>
      <c r="C231">
        <v>16.80528</v>
      </c>
      <c r="D231">
        <v>96.156109999999998</v>
      </c>
      <c r="E231" t="s">
        <v>32</v>
      </c>
      <c r="F231" t="s">
        <v>25</v>
      </c>
      <c r="G231" t="s">
        <v>39</v>
      </c>
      <c r="H231" s="3">
        <v>63.42</v>
      </c>
      <c r="I231">
        <v>8</v>
      </c>
      <c r="J231" s="3">
        <v>25.367999999999999</v>
      </c>
      <c r="K231" s="3">
        <v>532.72799999999995</v>
      </c>
      <c r="L231" t="s">
        <v>27</v>
      </c>
      <c r="M231" s="3">
        <v>507.36</v>
      </c>
      <c r="N231">
        <v>4.7619047620000003</v>
      </c>
      <c r="O231" s="3">
        <v>25.367999999999999</v>
      </c>
      <c r="P231">
        <v>7.4</v>
      </c>
      <c r="Q231" t="str">
        <f>IF(supermarketData[[#This Row],[Customer stratification rating]]&lt;6, "Low", IF(supermarketData[[#This Row],[Customer stratification rating]] &lt; 8, "Medium", "High"))</f>
        <v>Medium</v>
      </c>
      <c r="R231" s="1">
        <v>43535.538194444453</v>
      </c>
      <c r="S231">
        <v>2019</v>
      </c>
      <c r="T231" t="s">
        <v>35</v>
      </c>
      <c r="U231">
        <f>DAY(supermarketData[[#This Row],[Datetime]])</f>
        <v>11</v>
      </c>
      <c r="V231" t="s">
        <v>45</v>
      </c>
      <c r="W231">
        <v>12</v>
      </c>
      <c r="X231" t="s">
        <v>30</v>
      </c>
    </row>
    <row r="232" spans="1:24" x14ac:dyDescent="0.3">
      <c r="A232" t="s">
        <v>22</v>
      </c>
      <c r="B232" t="s">
        <v>47</v>
      </c>
      <c r="C232">
        <v>21.974730000000001</v>
      </c>
      <c r="D232">
        <v>96.083590000000001</v>
      </c>
      <c r="E232" t="s">
        <v>32</v>
      </c>
      <c r="F232" t="s">
        <v>25</v>
      </c>
      <c r="G232" t="s">
        <v>50</v>
      </c>
      <c r="H232" s="3">
        <v>81.37</v>
      </c>
      <c r="I232">
        <v>2</v>
      </c>
      <c r="J232" s="3">
        <v>8.1370000000000005</v>
      </c>
      <c r="K232" s="3">
        <v>170.87700000000001</v>
      </c>
      <c r="L232" t="s">
        <v>34</v>
      </c>
      <c r="M232" s="3">
        <v>162.74</v>
      </c>
      <c r="N232">
        <v>4.7619047620000003</v>
      </c>
      <c r="O232" s="3">
        <v>8.1370000000000005</v>
      </c>
      <c r="P232">
        <v>6.5</v>
      </c>
      <c r="Q232" t="str">
        <f>IF(supermarketData[[#This Row],[Customer stratification rating]]&lt;6, "Low", IF(supermarketData[[#This Row],[Customer stratification rating]] &lt; 8, "Medium", "High"))</f>
        <v>Medium</v>
      </c>
      <c r="R232" s="1">
        <v>43491.811111111107</v>
      </c>
      <c r="S232">
        <v>2019</v>
      </c>
      <c r="T232" t="s">
        <v>28</v>
      </c>
      <c r="U232">
        <f>DAY(supermarketData[[#This Row],[Datetime]])</f>
        <v>26</v>
      </c>
      <c r="V232" t="s">
        <v>29</v>
      </c>
      <c r="W232">
        <v>19</v>
      </c>
      <c r="X232" t="s">
        <v>42</v>
      </c>
    </row>
    <row r="233" spans="1:24" x14ac:dyDescent="0.3">
      <c r="A233" t="s">
        <v>22</v>
      </c>
      <c r="B233" t="s">
        <v>47</v>
      </c>
      <c r="C233">
        <v>21.974730000000001</v>
      </c>
      <c r="D233">
        <v>96.083590000000001</v>
      </c>
      <c r="E233" t="s">
        <v>24</v>
      </c>
      <c r="F233" t="s">
        <v>25</v>
      </c>
      <c r="G233" t="s">
        <v>33</v>
      </c>
      <c r="H233" s="3">
        <v>10.59</v>
      </c>
      <c r="I233">
        <v>3</v>
      </c>
      <c r="J233" s="3">
        <v>1.5885</v>
      </c>
      <c r="K233" s="3">
        <v>33.358499999999999</v>
      </c>
      <c r="L233" t="s">
        <v>40</v>
      </c>
      <c r="M233" s="3">
        <v>31.77</v>
      </c>
      <c r="N233">
        <v>4.7619047620000003</v>
      </c>
      <c r="O233" s="3">
        <v>1.5885</v>
      </c>
      <c r="P233">
        <v>8.6999999999999993</v>
      </c>
      <c r="Q233" t="str">
        <f>IF(supermarketData[[#This Row],[Customer stratification rating]]&lt;6, "Low", IF(supermarketData[[#This Row],[Customer stratification rating]] &lt; 8, "Medium", "High"))</f>
        <v>High</v>
      </c>
      <c r="R233" s="1">
        <v>43536.577777777777</v>
      </c>
      <c r="S233">
        <v>2019</v>
      </c>
      <c r="T233" t="s">
        <v>35</v>
      </c>
      <c r="U233">
        <f>DAY(supermarketData[[#This Row],[Datetime]])</f>
        <v>12</v>
      </c>
      <c r="V233" t="s">
        <v>51</v>
      </c>
      <c r="W233">
        <v>13</v>
      </c>
      <c r="X233" t="s">
        <v>30</v>
      </c>
    </row>
    <row r="234" spans="1:24" x14ac:dyDescent="0.3">
      <c r="A234" t="s">
        <v>22</v>
      </c>
      <c r="B234" t="s">
        <v>47</v>
      </c>
      <c r="C234">
        <v>21.974730000000001</v>
      </c>
      <c r="D234">
        <v>96.083590000000001</v>
      </c>
      <c r="E234" t="s">
        <v>32</v>
      </c>
      <c r="F234" t="s">
        <v>25</v>
      </c>
      <c r="G234" t="s">
        <v>26</v>
      </c>
      <c r="H234" s="3">
        <v>84.09</v>
      </c>
      <c r="I234">
        <v>9</v>
      </c>
      <c r="J234" s="3">
        <v>37.840499999999999</v>
      </c>
      <c r="K234" s="3">
        <v>794.65049999999997</v>
      </c>
      <c r="L234" t="s">
        <v>34</v>
      </c>
      <c r="M234" s="3">
        <v>756.81</v>
      </c>
      <c r="N234">
        <v>4.7619047620000003</v>
      </c>
      <c r="O234" s="3">
        <v>37.840499999999999</v>
      </c>
      <c r="P234">
        <v>8</v>
      </c>
      <c r="Q234" t="str">
        <f>IF(supermarketData[[#This Row],[Customer stratification rating]]&lt;6, "Low", IF(supermarketData[[#This Row],[Customer stratification rating]] &lt; 8, "Medium", "High"))</f>
        <v>High</v>
      </c>
      <c r="R234" s="1">
        <v>43507.45416666667</v>
      </c>
      <c r="S234">
        <v>2019</v>
      </c>
      <c r="T234" t="s">
        <v>44</v>
      </c>
      <c r="U234">
        <f>DAY(supermarketData[[#This Row],[Datetime]])</f>
        <v>11</v>
      </c>
      <c r="V234" t="s">
        <v>45</v>
      </c>
      <c r="W234">
        <v>10</v>
      </c>
      <c r="X234" t="s">
        <v>37</v>
      </c>
    </row>
    <row r="235" spans="1:24" x14ac:dyDescent="0.3">
      <c r="A235" t="s">
        <v>22</v>
      </c>
      <c r="B235" t="s">
        <v>47</v>
      </c>
      <c r="C235">
        <v>21.974730000000001</v>
      </c>
      <c r="D235">
        <v>96.083590000000001</v>
      </c>
      <c r="E235" t="s">
        <v>24</v>
      </c>
      <c r="F235" t="s">
        <v>38</v>
      </c>
      <c r="G235" t="s">
        <v>50</v>
      </c>
      <c r="H235" s="3">
        <v>73.819999999999993</v>
      </c>
      <c r="I235">
        <v>4</v>
      </c>
      <c r="J235" s="3">
        <v>14.763999999999999</v>
      </c>
      <c r="K235" s="3">
        <v>310.04399999999998</v>
      </c>
      <c r="L235" t="s">
        <v>34</v>
      </c>
      <c r="M235" s="3">
        <v>295.27999999999997</v>
      </c>
      <c r="N235">
        <v>4.7619047620000003</v>
      </c>
      <c r="O235" s="3">
        <v>14.763999999999999</v>
      </c>
      <c r="P235">
        <v>6.7</v>
      </c>
      <c r="Q235" t="str">
        <f>IF(supermarketData[[#This Row],[Customer stratification rating]]&lt;6, "Low", IF(supermarketData[[#This Row],[Customer stratification rating]] &lt; 8, "Medium", "High"))</f>
        <v>Medium</v>
      </c>
      <c r="R235" s="1">
        <v>43517.771527777782</v>
      </c>
      <c r="S235">
        <v>2019</v>
      </c>
      <c r="T235" t="s">
        <v>44</v>
      </c>
      <c r="U235">
        <f>DAY(supermarketData[[#This Row],[Datetime]])</f>
        <v>21</v>
      </c>
      <c r="V235" t="s">
        <v>46</v>
      </c>
      <c r="W235">
        <v>18</v>
      </c>
      <c r="X235" t="s">
        <v>42</v>
      </c>
    </row>
    <row r="236" spans="1:24" x14ac:dyDescent="0.3">
      <c r="A236" t="s">
        <v>22</v>
      </c>
      <c r="B236" t="s">
        <v>23</v>
      </c>
      <c r="C236">
        <v>16.80528</v>
      </c>
      <c r="D236">
        <v>96.156109999999998</v>
      </c>
      <c r="E236" t="s">
        <v>24</v>
      </c>
      <c r="F236" t="s">
        <v>38</v>
      </c>
      <c r="G236" t="s">
        <v>26</v>
      </c>
      <c r="H236" s="3">
        <v>51.94</v>
      </c>
      <c r="I236">
        <v>10</v>
      </c>
      <c r="J236" s="3">
        <v>25.97</v>
      </c>
      <c r="K236" s="3">
        <v>545.37</v>
      </c>
      <c r="L236" t="s">
        <v>27</v>
      </c>
      <c r="M236" s="3">
        <v>519.4</v>
      </c>
      <c r="N236">
        <v>4.7619047620000003</v>
      </c>
      <c r="O236" s="3">
        <v>25.97</v>
      </c>
      <c r="P236">
        <v>6.5</v>
      </c>
      <c r="Q236" t="str">
        <f>IF(supermarketData[[#This Row],[Customer stratification rating]]&lt;6, "Low", IF(supermarketData[[#This Row],[Customer stratification rating]] &lt; 8, "Medium", "High"))</f>
        <v>Medium</v>
      </c>
      <c r="R236" s="1">
        <v>43533.76666666667</v>
      </c>
      <c r="S236">
        <v>2019</v>
      </c>
      <c r="T236" t="s">
        <v>35</v>
      </c>
      <c r="U236">
        <f>DAY(supermarketData[[#This Row],[Datetime]])</f>
        <v>9</v>
      </c>
      <c r="V236" t="s">
        <v>29</v>
      </c>
      <c r="W236">
        <v>18</v>
      </c>
      <c r="X236" t="s">
        <v>42</v>
      </c>
    </row>
    <row r="237" spans="1:24" x14ac:dyDescent="0.3">
      <c r="A237" t="s">
        <v>22</v>
      </c>
      <c r="B237" t="s">
        <v>23</v>
      </c>
      <c r="C237">
        <v>16.80528</v>
      </c>
      <c r="D237">
        <v>96.156109999999998</v>
      </c>
      <c r="E237" t="s">
        <v>32</v>
      </c>
      <c r="F237" t="s">
        <v>25</v>
      </c>
      <c r="G237" t="s">
        <v>43</v>
      </c>
      <c r="H237" s="3">
        <v>93.14</v>
      </c>
      <c r="I237">
        <v>2</v>
      </c>
      <c r="J237" s="3">
        <v>9.3140000000000001</v>
      </c>
      <c r="K237" s="3">
        <v>195.59399999999999</v>
      </c>
      <c r="L237" t="s">
        <v>27</v>
      </c>
      <c r="M237" s="3">
        <v>186.28</v>
      </c>
      <c r="N237">
        <v>4.7619047620000003</v>
      </c>
      <c r="O237" s="3">
        <v>9.3140000000000001</v>
      </c>
      <c r="P237">
        <v>4.0999999999999996</v>
      </c>
      <c r="Q237" t="str">
        <f>IF(supermarketData[[#This Row],[Customer stratification rating]]&lt;6, "Low", IF(supermarketData[[#This Row],[Customer stratification rating]] &lt; 8, "Medium", "High"))</f>
        <v>Low</v>
      </c>
      <c r="R237" s="1">
        <v>43485.756249999999</v>
      </c>
      <c r="S237">
        <v>2019</v>
      </c>
      <c r="T237" t="s">
        <v>28</v>
      </c>
      <c r="U237">
        <f>DAY(supermarketData[[#This Row],[Datetime]])</f>
        <v>20</v>
      </c>
      <c r="V237" t="s">
        <v>41</v>
      </c>
      <c r="W237">
        <v>18</v>
      </c>
      <c r="X237" t="s">
        <v>42</v>
      </c>
    </row>
    <row r="238" spans="1:24" x14ac:dyDescent="0.3">
      <c r="A238" t="s">
        <v>22</v>
      </c>
      <c r="B238" t="s">
        <v>31</v>
      </c>
      <c r="C238">
        <v>19.745000000000001</v>
      </c>
      <c r="D238">
        <v>96.129720000000006</v>
      </c>
      <c r="E238" t="s">
        <v>32</v>
      </c>
      <c r="F238" t="s">
        <v>38</v>
      </c>
      <c r="G238" t="s">
        <v>26</v>
      </c>
      <c r="H238" s="3">
        <v>17.41</v>
      </c>
      <c r="I238">
        <v>5</v>
      </c>
      <c r="J238" s="3">
        <v>4.3525</v>
      </c>
      <c r="K238" s="3">
        <v>91.402500000000003</v>
      </c>
      <c r="L238" t="s">
        <v>40</v>
      </c>
      <c r="M238" s="3">
        <v>87.05</v>
      </c>
      <c r="N238">
        <v>4.7619047620000003</v>
      </c>
      <c r="O238" s="3">
        <v>4.3525</v>
      </c>
      <c r="P238">
        <v>4.9000000000000004</v>
      </c>
      <c r="Q238" t="str">
        <f>IF(supermarketData[[#This Row],[Customer stratification rating]]&lt;6, "Low", IF(supermarketData[[#This Row],[Customer stratification rating]] &lt; 8, "Medium", "High"))</f>
        <v>Low</v>
      </c>
      <c r="R238" s="1">
        <v>43493.636111111111</v>
      </c>
      <c r="S238">
        <v>2019</v>
      </c>
      <c r="T238" t="s">
        <v>28</v>
      </c>
      <c r="U238">
        <f>DAY(supermarketData[[#This Row],[Datetime]])</f>
        <v>28</v>
      </c>
      <c r="V238" t="s">
        <v>45</v>
      </c>
      <c r="W238">
        <v>15</v>
      </c>
      <c r="X238" t="s">
        <v>30</v>
      </c>
    </row>
    <row r="239" spans="1:24" x14ac:dyDescent="0.3">
      <c r="A239" t="s">
        <v>22</v>
      </c>
      <c r="B239" t="s">
        <v>31</v>
      </c>
      <c r="C239">
        <v>19.745000000000001</v>
      </c>
      <c r="D239">
        <v>96.129720000000006</v>
      </c>
      <c r="E239" t="s">
        <v>24</v>
      </c>
      <c r="F239" t="s">
        <v>25</v>
      </c>
      <c r="G239" t="s">
        <v>50</v>
      </c>
      <c r="H239" s="3">
        <v>44.22</v>
      </c>
      <c r="I239">
        <v>5</v>
      </c>
      <c r="J239" s="3">
        <v>11.055</v>
      </c>
      <c r="K239" s="3">
        <v>232.155</v>
      </c>
      <c r="L239" t="s">
        <v>40</v>
      </c>
      <c r="M239" s="3">
        <v>221.1</v>
      </c>
      <c r="N239">
        <v>4.7619047620000003</v>
      </c>
      <c r="O239" s="3">
        <v>11.055</v>
      </c>
      <c r="P239">
        <v>8.6</v>
      </c>
      <c r="Q239" t="str">
        <f>IF(supermarketData[[#This Row],[Customer stratification rating]]&lt;6, "Low", IF(supermarketData[[#This Row],[Customer stratification rating]] &lt; 8, "Medium", "High"))</f>
        <v>High</v>
      </c>
      <c r="R239" s="1">
        <v>43529.713194444441</v>
      </c>
      <c r="S239">
        <v>2019</v>
      </c>
      <c r="T239" t="s">
        <v>35</v>
      </c>
      <c r="U239">
        <f>DAY(supermarketData[[#This Row],[Datetime]])</f>
        <v>5</v>
      </c>
      <c r="V239" t="s">
        <v>51</v>
      </c>
      <c r="W239">
        <v>17</v>
      </c>
      <c r="X239" t="s">
        <v>30</v>
      </c>
    </row>
    <row r="240" spans="1:24" x14ac:dyDescent="0.3">
      <c r="A240" t="s">
        <v>22</v>
      </c>
      <c r="B240" t="s">
        <v>47</v>
      </c>
      <c r="C240">
        <v>21.974730000000001</v>
      </c>
      <c r="D240">
        <v>96.083590000000001</v>
      </c>
      <c r="E240" t="s">
        <v>24</v>
      </c>
      <c r="F240" t="s">
        <v>25</v>
      </c>
      <c r="G240" t="s">
        <v>33</v>
      </c>
      <c r="H240" s="3">
        <v>13.22</v>
      </c>
      <c r="I240">
        <v>5</v>
      </c>
      <c r="J240" s="3">
        <v>3.3050000000000002</v>
      </c>
      <c r="K240" s="3">
        <v>69.405000000000001</v>
      </c>
      <c r="L240" t="s">
        <v>34</v>
      </c>
      <c r="M240" s="3">
        <v>66.099999999999994</v>
      </c>
      <c r="N240">
        <v>4.7619047620000003</v>
      </c>
      <c r="O240" s="3">
        <v>3.3050000000000002</v>
      </c>
      <c r="P240">
        <v>4.3</v>
      </c>
      <c r="Q240" t="str">
        <f>IF(supermarketData[[#This Row],[Customer stratification rating]]&lt;6, "Low", IF(supermarketData[[#This Row],[Customer stratification rating]] &lt; 8, "Medium", "High"))</f>
        <v>Low</v>
      </c>
      <c r="R240" s="1">
        <v>43526.80972222222</v>
      </c>
      <c r="S240">
        <v>2019</v>
      </c>
      <c r="T240" t="s">
        <v>35</v>
      </c>
      <c r="U240">
        <f>DAY(supermarketData[[#This Row],[Datetime]])</f>
        <v>2</v>
      </c>
      <c r="V240" t="s">
        <v>29</v>
      </c>
      <c r="W240">
        <v>19</v>
      </c>
      <c r="X240" t="s">
        <v>42</v>
      </c>
    </row>
    <row r="241" spans="1:24" x14ac:dyDescent="0.3">
      <c r="A241" t="s">
        <v>22</v>
      </c>
      <c r="B241" t="s">
        <v>23</v>
      </c>
      <c r="C241">
        <v>16.80528</v>
      </c>
      <c r="D241">
        <v>96.156109999999998</v>
      </c>
      <c r="E241" t="s">
        <v>32</v>
      </c>
      <c r="F241" t="s">
        <v>38</v>
      </c>
      <c r="G241" t="s">
        <v>50</v>
      </c>
      <c r="H241" s="3">
        <v>89.69</v>
      </c>
      <c r="I241">
        <v>1</v>
      </c>
      <c r="J241" s="3">
        <v>4.4844999999999997</v>
      </c>
      <c r="K241" s="3">
        <v>94.174499999999995</v>
      </c>
      <c r="L241" t="s">
        <v>27</v>
      </c>
      <c r="M241" s="3">
        <v>89.69</v>
      </c>
      <c r="N241">
        <v>4.7619047620000003</v>
      </c>
      <c r="O241" s="3">
        <v>4.4844999999999997</v>
      </c>
      <c r="P241">
        <v>4.9000000000000004</v>
      </c>
      <c r="Q241" t="str">
        <f>IF(supermarketData[[#This Row],[Customer stratification rating]]&lt;6, "Low", IF(supermarketData[[#This Row],[Customer stratification rating]] &lt; 8, "Medium", "High"))</f>
        <v>Low</v>
      </c>
      <c r="R241" s="1">
        <v>43476.472222222219</v>
      </c>
      <c r="S241">
        <v>2019</v>
      </c>
      <c r="T241" t="s">
        <v>28</v>
      </c>
      <c r="U241">
        <f>DAY(supermarketData[[#This Row],[Datetime]])</f>
        <v>11</v>
      </c>
      <c r="V241" t="s">
        <v>36</v>
      </c>
      <c r="W241">
        <v>11</v>
      </c>
      <c r="X241" t="s">
        <v>37</v>
      </c>
    </row>
    <row r="242" spans="1:24" x14ac:dyDescent="0.3">
      <c r="A242" t="s">
        <v>22</v>
      </c>
      <c r="B242" t="s">
        <v>23</v>
      </c>
      <c r="C242">
        <v>16.80528</v>
      </c>
      <c r="D242">
        <v>96.156109999999998</v>
      </c>
      <c r="E242" t="s">
        <v>32</v>
      </c>
      <c r="F242" t="s">
        <v>38</v>
      </c>
      <c r="G242" t="s">
        <v>48</v>
      </c>
      <c r="H242" s="3">
        <v>24.94</v>
      </c>
      <c r="I242">
        <v>9</v>
      </c>
      <c r="J242" s="3">
        <v>11.223000000000001</v>
      </c>
      <c r="K242" s="3">
        <v>235.68299999999999</v>
      </c>
      <c r="L242" t="s">
        <v>40</v>
      </c>
      <c r="M242" s="3">
        <v>224.46</v>
      </c>
      <c r="N242">
        <v>4.7619047620000003</v>
      </c>
      <c r="O242" s="3">
        <v>11.223000000000001</v>
      </c>
      <c r="P242">
        <v>5.6</v>
      </c>
      <c r="Q242" t="str">
        <f>IF(supermarketData[[#This Row],[Customer stratification rating]]&lt;6, "Low", IF(supermarketData[[#This Row],[Customer stratification rating]] &lt; 8, "Medium", "High"))</f>
        <v>Low</v>
      </c>
      <c r="R242" s="1">
        <v>43476.700694444437</v>
      </c>
      <c r="S242">
        <v>2019</v>
      </c>
      <c r="T242" t="s">
        <v>28</v>
      </c>
      <c r="U242">
        <f>DAY(supermarketData[[#This Row],[Datetime]])</f>
        <v>11</v>
      </c>
      <c r="V242" t="s">
        <v>36</v>
      </c>
      <c r="W242">
        <v>16</v>
      </c>
      <c r="X242" t="s">
        <v>30</v>
      </c>
    </row>
    <row r="243" spans="1:24" x14ac:dyDescent="0.3">
      <c r="A243" t="s">
        <v>22</v>
      </c>
      <c r="B243" t="s">
        <v>23</v>
      </c>
      <c r="C243">
        <v>16.80528</v>
      </c>
      <c r="D243">
        <v>96.156109999999998</v>
      </c>
      <c r="E243" t="s">
        <v>32</v>
      </c>
      <c r="F243" t="s">
        <v>38</v>
      </c>
      <c r="G243" t="s">
        <v>26</v>
      </c>
      <c r="H243" s="3">
        <v>59.77</v>
      </c>
      <c r="I243">
        <v>2</v>
      </c>
      <c r="J243" s="3">
        <v>5.9770000000000003</v>
      </c>
      <c r="K243" s="3">
        <v>125.517</v>
      </c>
      <c r="L243" t="s">
        <v>40</v>
      </c>
      <c r="M243" s="3">
        <v>119.54</v>
      </c>
      <c r="N243">
        <v>4.7619047620000003</v>
      </c>
      <c r="O243" s="3">
        <v>5.9770000000000003</v>
      </c>
      <c r="P243">
        <v>5.8</v>
      </c>
      <c r="Q243" t="str">
        <f>IF(supermarketData[[#This Row],[Customer stratification rating]]&lt;6, "Low", IF(supermarketData[[#This Row],[Customer stratification rating]] &lt; 8, "Medium", "High"))</f>
        <v>Low</v>
      </c>
      <c r="R243" s="1">
        <v>43535.500694444447</v>
      </c>
      <c r="S243">
        <v>2019</v>
      </c>
      <c r="T243" t="s">
        <v>35</v>
      </c>
      <c r="U243">
        <f>DAY(supermarketData[[#This Row],[Datetime]])</f>
        <v>11</v>
      </c>
      <c r="V243" t="s">
        <v>45</v>
      </c>
      <c r="W243">
        <v>12</v>
      </c>
      <c r="X243" t="s">
        <v>30</v>
      </c>
    </row>
    <row r="244" spans="1:24" x14ac:dyDescent="0.3">
      <c r="A244" t="s">
        <v>22</v>
      </c>
      <c r="B244" t="s">
        <v>31</v>
      </c>
      <c r="C244">
        <v>19.745000000000001</v>
      </c>
      <c r="D244">
        <v>96.129720000000006</v>
      </c>
      <c r="E244" t="s">
        <v>24</v>
      </c>
      <c r="F244" t="s">
        <v>38</v>
      </c>
      <c r="G244" t="s">
        <v>50</v>
      </c>
      <c r="H244" s="3">
        <v>93.2</v>
      </c>
      <c r="I244">
        <v>2</v>
      </c>
      <c r="J244" s="3">
        <v>9.32</v>
      </c>
      <c r="K244" s="3">
        <v>195.72</v>
      </c>
      <c r="L244" t="s">
        <v>40</v>
      </c>
      <c r="M244" s="3">
        <v>186.4</v>
      </c>
      <c r="N244">
        <v>4.7619047620000003</v>
      </c>
      <c r="O244" s="3">
        <v>9.32</v>
      </c>
      <c r="P244">
        <v>6</v>
      </c>
      <c r="Q244" t="str">
        <f>IF(supermarketData[[#This Row],[Customer stratification rating]]&lt;6, "Low", IF(supermarketData[[#This Row],[Customer stratification rating]] &lt; 8, "Medium", "High"))</f>
        <v>Medium</v>
      </c>
      <c r="R244" s="1">
        <v>43524.775694444441</v>
      </c>
      <c r="S244">
        <v>2019</v>
      </c>
      <c r="T244" t="s">
        <v>44</v>
      </c>
      <c r="U244">
        <f>DAY(supermarketData[[#This Row],[Datetime]])</f>
        <v>28</v>
      </c>
      <c r="V244" t="s">
        <v>46</v>
      </c>
      <c r="W244">
        <v>18</v>
      </c>
      <c r="X244" t="s">
        <v>42</v>
      </c>
    </row>
    <row r="245" spans="1:24" x14ac:dyDescent="0.3">
      <c r="A245" t="s">
        <v>22</v>
      </c>
      <c r="B245" t="s">
        <v>23</v>
      </c>
      <c r="C245">
        <v>16.80528</v>
      </c>
      <c r="D245">
        <v>96.156109999999998</v>
      </c>
      <c r="E245" t="s">
        <v>24</v>
      </c>
      <c r="F245" t="s">
        <v>38</v>
      </c>
      <c r="G245" t="s">
        <v>39</v>
      </c>
      <c r="H245" s="3">
        <v>62.65</v>
      </c>
      <c r="I245">
        <v>4</v>
      </c>
      <c r="J245" s="3">
        <v>12.53</v>
      </c>
      <c r="K245" s="3">
        <v>263.13</v>
      </c>
      <c r="L245" t="s">
        <v>34</v>
      </c>
      <c r="M245" s="3">
        <v>250.6</v>
      </c>
      <c r="N245">
        <v>4.7619047620000003</v>
      </c>
      <c r="O245" s="3">
        <v>12.53</v>
      </c>
      <c r="P245">
        <v>4.2</v>
      </c>
      <c r="Q245" t="str">
        <f>IF(supermarketData[[#This Row],[Customer stratification rating]]&lt;6, "Low", IF(supermarketData[[#This Row],[Customer stratification rating]] &lt; 8, "Medium", "High"))</f>
        <v>Low</v>
      </c>
      <c r="R245" s="1">
        <v>43470.475694444453</v>
      </c>
      <c r="S245">
        <v>2019</v>
      </c>
      <c r="T245" t="s">
        <v>28</v>
      </c>
      <c r="U245">
        <f>DAY(supermarketData[[#This Row],[Datetime]])</f>
        <v>5</v>
      </c>
      <c r="V245" t="s">
        <v>29</v>
      </c>
      <c r="W245">
        <v>11</v>
      </c>
      <c r="X245" t="s">
        <v>37</v>
      </c>
    </row>
    <row r="246" spans="1:24" x14ac:dyDescent="0.3">
      <c r="A246" t="s">
        <v>22</v>
      </c>
      <c r="B246" t="s">
        <v>47</v>
      </c>
      <c r="C246">
        <v>21.974730000000001</v>
      </c>
      <c r="D246">
        <v>96.083590000000001</v>
      </c>
      <c r="E246" t="s">
        <v>32</v>
      </c>
      <c r="F246" t="s">
        <v>38</v>
      </c>
      <c r="G246" t="s">
        <v>39</v>
      </c>
      <c r="H246" s="3">
        <v>93.87</v>
      </c>
      <c r="I246">
        <v>8</v>
      </c>
      <c r="J246" s="3">
        <v>37.548000000000002</v>
      </c>
      <c r="K246" s="3">
        <v>788.50800000000004</v>
      </c>
      <c r="L246" t="s">
        <v>40</v>
      </c>
      <c r="M246" s="3">
        <v>750.96</v>
      </c>
      <c r="N246">
        <v>4.7619047620000003</v>
      </c>
      <c r="O246" s="3">
        <v>37.548000000000002</v>
      </c>
      <c r="P246">
        <v>8.3000000000000007</v>
      </c>
      <c r="Q246" t="str">
        <f>IF(supermarketData[[#This Row],[Customer stratification rating]]&lt;6, "Low", IF(supermarketData[[#This Row],[Customer stratification rating]] &lt; 8, "Medium", "High"))</f>
        <v>High</v>
      </c>
      <c r="R246" s="1">
        <v>43498.779166666667</v>
      </c>
      <c r="S246">
        <v>2019</v>
      </c>
      <c r="T246" t="s">
        <v>44</v>
      </c>
      <c r="U246">
        <f>DAY(supermarketData[[#This Row],[Datetime]])</f>
        <v>2</v>
      </c>
      <c r="V246" t="s">
        <v>29</v>
      </c>
      <c r="W246">
        <v>18</v>
      </c>
      <c r="X246" t="s">
        <v>42</v>
      </c>
    </row>
    <row r="247" spans="1:24" x14ac:dyDescent="0.3">
      <c r="A247" t="s">
        <v>22</v>
      </c>
      <c r="B247" t="s">
        <v>23</v>
      </c>
      <c r="C247">
        <v>16.80528</v>
      </c>
      <c r="D247">
        <v>96.156109999999998</v>
      </c>
      <c r="E247" t="s">
        <v>24</v>
      </c>
      <c r="F247" t="s">
        <v>38</v>
      </c>
      <c r="G247" t="s">
        <v>39</v>
      </c>
      <c r="H247" s="3">
        <v>47.59</v>
      </c>
      <c r="I247">
        <v>8</v>
      </c>
      <c r="J247" s="3">
        <v>19.036000000000001</v>
      </c>
      <c r="K247" s="3">
        <v>399.75599999999997</v>
      </c>
      <c r="L247" t="s">
        <v>34</v>
      </c>
      <c r="M247" s="3">
        <v>380.72</v>
      </c>
      <c r="N247">
        <v>4.7619047620000003</v>
      </c>
      <c r="O247" s="3">
        <v>19.036000000000001</v>
      </c>
      <c r="P247">
        <v>5.7</v>
      </c>
      <c r="Q247" t="str">
        <f>IF(supermarketData[[#This Row],[Customer stratification rating]]&lt;6, "Low", IF(supermarketData[[#This Row],[Customer stratification rating]] &lt; 8, "Medium", "High"))</f>
        <v>Low</v>
      </c>
      <c r="R247" s="1">
        <v>43466.615972222222</v>
      </c>
      <c r="S247">
        <v>2019</v>
      </c>
      <c r="T247" t="s">
        <v>28</v>
      </c>
      <c r="U247">
        <f>DAY(supermarketData[[#This Row],[Datetime]])</f>
        <v>1</v>
      </c>
      <c r="V247" t="s">
        <v>51</v>
      </c>
      <c r="W247">
        <v>14</v>
      </c>
      <c r="X247" t="s">
        <v>30</v>
      </c>
    </row>
    <row r="248" spans="1:24" x14ac:dyDescent="0.3">
      <c r="A248" t="s">
        <v>22</v>
      </c>
      <c r="B248" t="s">
        <v>47</v>
      </c>
      <c r="C248">
        <v>21.974730000000001</v>
      </c>
      <c r="D248">
        <v>96.083590000000001</v>
      </c>
      <c r="E248" t="s">
        <v>24</v>
      </c>
      <c r="F248" t="s">
        <v>25</v>
      </c>
      <c r="G248" t="s">
        <v>33</v>
      </c>
      <c r="H248" s="3">
        <v>81.400000000000006</v>
      </c>
      <c r="I248">
        <v>3</v>
      </c>
      <c r="J248" s="3">
        <v>12.21</v>
      </c>
      <c r="K248" s="3">
        <v>256.41000000000003</v>
      </c>
      <c r="L248" t="s">
        <v>34</v>
      </c>
      <c r="M248" s="3">
        <v>244.2</v>
      </c>
      <c r="N248">
        <v>4.7619047620000003</v>
      </c>
      <c r="O248" s="3">
        <v>12.21</v>
      </c>
      <c r="P248">
        <v>4.8</v>
      </c>
      <c r="Q248" t="str">
        <f>IF(supermarketData[[#This Row],[Customer stratification rating]]&lt;6, "Low", IF(supermarketData[[#This Row],[Customer stratification rating]] &lt; 8, "Medium", "High"))</f>
        <v>Low</v>
      </c>
      <c r="R248" s="1">
        <v>43505.821527777778</v>
      </c>
      <c r="S248">
        <v>2019</v>
      </c>
      <c r="T248" t="s">
        <v>44</v>
      </c>
      <c r="U248">
        <f>DAY(supermarketData[[#This Row],[Datetime]])</f>
        <v>9</v>
      </c>
      <c r="V248" t="s">
        <v>29</v>
      </c>
      <c r="W248">
        <v>19</v>
      </c>
      <c r="X248" t="s">
        <v>42</v>
      </c>
    </row>
    <row r="249" spans="1:24" x14ac:dyDescent="0.3">
      <c r="A249" t="s">
        <v>22</v>
      </c>
      <c r="B249" t="s">
        <v>23</v>
      </c>
      <c r="C249">
        <v>16.80528</v>
      </c>
      <c r="D249">
        <v>96.156109999999998</v>
      </c>
      <c r="E249" t="s">
        <v>24</v>
      </c>
      <c r="F249" t="s">
        <v>38</v>
      </c>
      <c r="G249" t="s">
        <v>50</v>
      </c>
      <c r="H249" s="3">
        <v>17.940000000000001</v>
      </c>
      <c r="I249">
        <v>5</v>
      </c>
      <c r="J249" s="3">
        <v>4.4850000000000003</v>
      </c>
      <c r="K249" s="3">
        <v>94.185000000000002</v>
      </c>
      <c r="L249" t="s">
        <v>27</v>
      </c>
      <c r="M249" s="3">
        <v>89.7</v>
      </c>
      <c r="N249">
        <v>4.7619047620000003</v>
      </c>
      <c r="O249" s="3">
        <v>4.4850000000000003</v>
      </c>
      <c r="P249">
        <v>6.8</v>
      </c>
      <c r="Q249" t="str">
        <f>IF(supermarketData[[#This Row],[Customer stratification rating]]&lt;6, "Low", IF(supermarketData[[#This Row],[Customer stratification rating]] &lt; 8, "Medium", "High"))</f>
        <v>Medium</v>
      </c>
      <c r="R249" s="1">
        <v>43488.586111111108</v>
      </c>
      <c r="S249">
        <v>2019</v>
      </c>
      <c r="T249" t="s">
        <v>28</v>
      </c>
      <c r="U249">
        <f>DAY(supermarketData[[#This Row],[Datetime]])</f>
        <v>23</v>
      </c>
      <c r="V249" t="s">
        <v>49</v>
      </c>
      <c r="W249">
        <v>14</v>
      </c>
      <c r="X249" t="s">
        <v>30</v>
      </c>
    </row>
    <row r="250" spans="1:24" x14ac:dyDescent="0.3">
      <c r="A250" t="s">
        <v>22</v>
      </c>
      <c r="B250" t="s">
        <v>23</v>
      </c>
      <c r="C250">
        <v>16.80528</v>
      </c>
      <c r="D250">
        <v>96.156109999999998</v>
      </c>
      <c r="E250" t="s">
        <v>24</v>
      </c>
      <c r="F250" t="s">
        <v>38</v>
      </c>
      <c r="G250" t="s">
        <v>33</v>
      </c>
      <c r="H250" s="3">
        <v>77.72</v>
      </c>
      <c r="I250">
        <v>4</v>
      </c>
      <c r="J250" s="3">
        <v>15.544</v>
      </c>
      <c r="K250" s="3">
        <v>326.42399999999998</v>
      </c>
      <c r="L250" t="s">
        <v>40</v>
      </c>
      <c r="M250" s="3">
        <v>310.88</v>
      </c>
      <c r="N250">
        <v>4.7619047620000003</v>
      </c>
      <c r="O250" s="3">
        <v>15.544</v>
      </c>
      <c r="P250">
        <v>8.8000000000000007</v>
      </c>
      <c r="Q250" t="str">
        <f>IF(supermarketData[[#This Row],[Customer stratification rating]]&lt;6, "Low", IF(supermarketData[[#This Row],[Customer stratification rating]] &lt; 8, "Medium", "High"))</f>
        <v>High</v>
      </c>
      <c r="R250" s="1">
        <v>43472.674305555563</v>
      </c>
      <c r="S250">
        <v>2019</v>
      </c>
      <c r="T250" t="s">
        <v>28</v>
      </c>
      <c r="U250">
        <f>DAY(supermarketData[[#This Row],[Datetime]])</f>
        <v>7</v>
      </c>
      <c r="V250" t="s">
        <v>45</v>
      </c>
      <c r="W250">
        <v>16</v>
      </c>
      <c r="X250" t="s">
        <v>30</v>
      </c>
    </row>
    <row r="251" spans="1:24" x14ac:dyDescent="0.3">
      <c r="A251" t="s">
        <v>22</v>
      </c>
      <c r="B251" t="s">
        <v>47</v>
      </c>
      <c r="C251">
        <v>21.974730000000001</v>
      </c>
      <c r="D251">
        <v>96.083590000000001</v>
      </c>
      <c r="E251" t="s">
        <v>32</v>
      </c>
      <c r="F251" t="s">
        <v>38</v>
      </c>
      <c r="G251" t="s">
        <v>48</v>
      </c>
      <c r="H251" s="3">
        <v>73.06</v>
      </c>
      <c r="I251">
        <v>7</v>
      </c>
      <c r="J251" s="3">
        <v>25.571000000000002</v>
      </c>
      <c r="K251" s="3">
        <v>536.99099999999999</v>
      </c>
      <c r="L251" t="s">
        <v>40</v>
      </c>
      <c r="M251" s="3">
        <v>511.42</v>
      </c>
      <c r="N251">
        <v>4.7619047620000003</v>
      </c>
      <c r="O251" s="3">
        <v>25.571000000000002</v>
      </c>
      <c r="P251">
        <v>4.2</v>
      </c>
      <c r="Q251" t="str">
        <f>IF(supermarketData[[#This Row],[Customer stratification rating]]&lt;6, "Low", IF(supermarketData[[#This Row],[Customer stratification rating]] &lt; 8, "Medium", "High"))</f>
        <v>Low</v>
      </c>
      <c r="R251" s="1">
        <v>43479.79583333333</v>
      </c>
      <c r="S251">
        <v>2019</v>
      </c>
      <c r="T251" t="s">
        <v>28</v>
      </c>
      <c r="U251">
        <f>DAY(supermarketData[[#This Row],[Datetime]])</f>
        <v>14</v>
      </c>
      <c r="V251" t="s">
        <v>45</v>
      </c>
      <c r="W251">
        <v>19</v>
      </c>
      <c r="X251" t="s">
        <v>42</v>
      </c>
    </row>
    <row r="252" spans="1:24" x14ac:dyDescent="0.3">
      <c r="A252" t="s">
        <v>22</v>
      </c>
      <c r="B252" t="s">
        <v>47</v>
      </c>
      <c r="C252">
        <v>21.974730000000001</v>
      </c>
      <c r="D252">
        <v>96.083590000000001</v>
      </c>
      <c r="E252" t="s">
        <v>24</v>
      </c>
      <c r="F252" t="s">
        <v>38</v>
      </c>
      <c r="G252" t="s">
        <v>48</v>
      </c>
      <c r="H252" s="3">
        <v>46.55</v>
      </c>
      <c r="I252">
        <v>9</v>
      </c>
      <c r="J252" s="3">
        <v>20.947500000000002</v>
      </c>
      <c r="K252" s="3">
        <v>439.89749999999998</v>
      </c>
      <c r="L252" t="s">
        <v>27</v>
      </c>
      <c r="M252" s="3">
        <v>418.95</v>
      </c>
      <c r="N252">
        <v>4.7619047620000003</v>
      </c>
      <c r="O252" s="3">
        <v>20.947500000000002</v>
      </c>
      <c r="P252">
        <v>6.4</v>
      </c>
      <c r="Q252" t="str">
        <f>IF(supermarketData[[#This Row],[Customer stratification rating]]&lt;6, "Low", IF(supermarketData[[#This Row],[Customer stratification rating]] &lt; 8, "Medium", "High"))</f>
        <v>Medium</v>
      </c>
      <c r="R252" s="1">
        <v>43498.648611111108</v>
      </c>
      <c r="S252">
        <v>2019</v>
      </c>
      <c r="T252" t="s">
        <v>44</v>
      </c>
      <c r="U252">
        <f>DAY(supermarketData[[#This Row],[Datetime]])</f>
        <v>2</v>
      </c>
      <c r="V252" t="s">
        <v>29</v>
      </c>
      <c r="W252">
        <v>15</v>
      </c>
      <c r="X252" t="s">
        <v>30</v>
      </c>
    </row>
    <row r="253" spans="1:24" x14ac:dyDescent="0.3">
      <c r="A253" t="s">
        <v>22</v>
      </c>
      <c r="B253" t="s">
        <v>31</v>
      </c>
      <c r="C253">
        <v>19.745000000000001</v>
      </c>
      <c r="D253">
        <v>96.129720000000006</v>
      </c>
      <c r="E253" t="s">
        <v>24</v>
      </c>
      <c r="F253" t="s">
        <v>38</v>
      </c>
      <c r="G253" t="s">
        <v>50</v>
      </c>
      <c r="H253" s="3">
        <v>35.19</v>
      </c>
      <c r="I253">
        <v>10</v>
      </c>
      <c r="J253" s="3">
        <v>17.594999999999999</v>
      </c>
      <c r="K253" s="3">
        <v>369.495</v>
      </c>
      <c r="L253" t="s">
        <v>40</v>
      </c>
      <c r="M253" s="3">
        <v>351.9</v>
      </c>
      <c r="N253">
        <v>4.7619047620000003</v>
      </c>
      <c r="O253" s="3">
        <v>17.594999999999999</v>
      </c>
      <c r="P253">
        <v>8.4</v>
      </c>
      <c r="Q253" t="str">
        <f>IF(supermarketData[[#This Row],[Customer stratification rating]]&lt;6, "Low", IF(supermarketData[[#This Row],[Customer stratification rating]] &lt; 8, "Medium", "High"))</f>
        <v>High</v>
      </c>
      <c r="R253" s="1">
        <v>43541.79583333333</v>
      </c>
      <c r="S253">
        <v>2019</v>
      </c>
      <c r="T253" t="s">
        <v>35</v>
      </c>
      <c r="U253">
        <f>DAY(supermarketData[[#This Row],[Datetime]])</f>
        <v>17</v>
      </c>
      <c r="V253" t="s">
        <v>41</v>
      </c>
      <c r="W253">
        <v>19</v>
      </c>
      <c r="X253" t="s">
        <v>42</v>
      </c>
    </row>
    <row r="254" spans="1:24" x14ac:dyDescent="0.3">
      <c r="A254" t="s">
        <v>22</v>
      </c>
      <c r="B254" t="s">
        <v>31</v>
      </c>
      <c r="C254">
        <v>19.745000000000001</v>
      </c>
      <c r="D254">
        <v>96.129720000000006</v>
      </c>
      <c r="E254" t="s">
        <v>32</v>
      </c>
      <c r="F254" t="s">
        <v>25</v>
      </c>
      <c r="G254" t="s">
        <v>43</v>
      </c>
      <c r="H254" s="3">
        <v>14.39</v>
      </c>
      <c r="I254">
        <v>2</v>
      </c>
      <c r="J254" s="3">
        <v>1.4390000000000001</v>
      </c>
      <c r="K254" s="3">
        <v>30.219000000000001</v>
      </c>
      <c r="L254" t="s">
        <v>40</v>
      </c>
      <c r="M254" s="3">
        <v>28.78</v>
      </c>
      <c r="N254">
        <v>4.7619047620000003</v>
      </c>
      <c r="O254" s="3">
        <v>1.4390000000000001</v>
      </c>
      <c r="P254">
        <v>7.2</v>
      </c>
      <c r="Q254" t="str">
        <f>IF(supermarketData[[#This Row],[Customer stratification rating]]&lt;6, "Low", IF(supermarketData[[#This Row],[Customer stratification rating]] &lt; 8, "Medium", "High"))</f>
        <v>Medium</v>
      </c>
      <c r="R254" s="1">
        <v>43526.822222222218</v>
      </c>
      <c r="S254">
        <v>2019</v>
      </c>
      <c r="T254" t="s">
        <v>35</v>
      </c>
      <c r="U254">
        <f>DAY(supermarketData[[#This Row],[Datetime]])</f>
        <v>2</v>
      </c>
      <c r="V254" t="s">
        <v>29</v>
      </c>
      <c r="W254">
        <v>19</v>
      </c>
      <c r="X254" t="s">
        <v>42</v>
      </c>
    </row>
    <row r="255" spans="1:24" x14ac:dyDescent="0.3">
      <c r="A255" t="s">
        <v>22</v>
      </c>
      <c r="B255" t="s">
        <v>23</v>
      </c>
      <c r="C255">
        <v>16.80528</v>
      </c>
      <c r="D255">
        <v>96.156109999999998</v>
      </c>
      <c r="E255" t="s">
        <v>32</v>
      </c>
      <c r="F255" t="s">
        <v>38</v>
      </c>
      <c r="G255" t="s">
        <v>39</v>
      </c>
      <c r="H255" s="3">
        <v>23.75</v>
      </c>
      <c r="I255">
        <v>4</v>
      </c>
      <c r="J255" s="3">
        <v>4.75</v>
      </c>
      <c r="K255" s="3">
        <v>99.75</v>
      </c>
      <c r="L255" t="s">
        <v>34</v>
      </c>
      <c r="M255" s="3">
        <v>95</v>
      </c>
      <c r="N255">
        <v>4.7619047620000003</v>
      </c>
      <c r="O255" s="3">
        <v>4.75</v>
      </c>
      <c r="P255">
        <v>5.2</v>
      </c>
      <c r="Q255" t="str">
        <f>IF(supermarketData[[#This Row],[Customer stratification rating]]&lt;6, "Low", IF(supermarketData[[#This Row],[Customer stratification rating]] &lt; 8, "Medium", "High"))</f>
        <v>Low</v>
      </c>
      <c r="R255" s="1">
        <v>43540.473611111112</v>
      </c>
      <c r="S255">
        <v>2019</v>
      </c>
      <c r="T255" t="s">
        <v>35</v>
      </c>
      <c r="U255">
        <f>DAY(supermarketData[[#This Row],[Datetime]])</f>
        <v>16</v>
      </c>
      <c r="V255" t="s">
        <v>29</v>
      </c>
      <c r="W255">
        <v>11</v>
      </c>
      <c r="X255" t="s">
        <v>37</v>
      </c>
    </row>
    <row r="256" spans="1:24" x14ac:dyDescent="0.3">
      <c r="A256" t="s">
        <v>22</v>
      </c>
      <c r="B256" t="s">
        <v>23</v>
      </c>
      <c r="C256">
        <v>16.80528</v>
      </c>
      <c r="D256">
        <v>96.156109999999998</v>
      </c>
      <c r="E256" t="s">
        <v>24</v>
      </c>
      <c r="F256" t="s">
        <v>38</v>
      </c>
      <c r="G256" t="s">
        <v>39</v>
      </c>
      <c r="H256" s="3">
        <v>58.9</v>
      </c>
      <c r="I256">
        <v>8</v>
      </c>
      <c r="J256" s="3">
        <v>23.56</v>
      </c>
      <c r="K256" s="3">
        <v>494.76</v>
      </c>
      <c r="L256" t="s">
        <v>34</v>
      </c>
      <c r="M256" s="3">
        <v>471.2</v>
      </c>
      <c r="N256">
        <v>4.7619047620000003</v>
      </c>
      <c r="O256" s="3">
        <v>23.56</v>
      </c>
      <c r="P256">
        <v>8.9</v>
      </c>
      <c r="Q256" t="str">
        <f>IF(supermarketData[[#This Row],[Customer stratification rating]]&lt;6, "Low", IF(supermarketData[[#This Row],[Customer stratification rating]] &lt; 8, "Medium", "High"))</f>
        <v>High</v>
      </c>
      <c r="R256" s="1">
        <v>43471.474305555559</v>
      </c>
      <c r="S256">
        <v>2019</v>
      </c>
      <c r="T256" t="s">
        <v>28</v>
      </c>
      <c r="U256">
        <f>DAY(supermarketData[[#This Row],[Datetime]])</f>
        <v>6</v>
      </c>
      <c r="V256" t="s">
        <v>41</v>
      </c>
      <c r="W256">
        <v>11</v>
      </c>
      <c r="X256" t="s">
        <v>37</v>
      </c>
    </row>
    <row r="257" spans="1:24" x14ac:dyDescent="0.3">
      <c r="A257" t="s">
        <v>22</v>
      </c>
      <c r="B257" t="s">
        <v>47</v>
      </c>
      <c r="C257">
        <v>21.974730000000001</v>
      </c>
      <c r="D257">
        <v>96.083590000000001</v>
      </c>
      <c r="E257" t="s">
        <v>24</v>
      </c>
      <c r="F257" t="s">
        <v>38</v>
      </c>
      <c r="G257" t="s">
        <v>50</v>
      </c>
      <c r="H257" s="3">
        <v>32.619999999999997</v>
      </c>
      <c r="I257">
        <v>4</v>
      </c>
      <c r="J257" s="3">
        <v>6.524</v>
      </c>
      <c r="K257" s="3">
        <v>137.00399999999999</v>
      </c>
      <c r="L257" t="s">
        <v>34</v>
      </c>
      <c r="M257" s="3">
        <v>130.47999999999999</v>
      </c>
      <c r="N257">
        <v>4.7619047620000003</v>
      </c>
      <c r="O257" s="3">
        <v>6.524</v>
      </c>
      <c r="P257">
        <v>9</v>
      </c>
      <c r="Q257" t="str">
        <f>IF(supermarketData[[#This Row],[Customer stratification rating]]&lt;6, "Low", IF(supermarketData[[#This Row],[Customer stratification rating]] &lt; 8, "Medium", "High"))</f>
        <v>High</v>
      </c>
      <c r="R257" s="1">
        <v>43494.591666666667</v>
      </c>
      <c r="S257">
        <v>2019</v>
      </c>
      <c r="T257" t="s">
        <v>28</v>
      </c>
      <c r="U257">
        <f>DAY(supermarketData[[#This Row],[Datetime]])</f>
        <v>29</v>
      </c>
      <c r="V257" t="s">
        <v>51</v>
      </c>
      <c r="W257">
        <v>14</v>
      </c>
      <c r="X257" t="s">
        <v>30</v>
      </c>
    </row>
    <row r="258" spans="1:24" x14ac:dyDescent="0.3">
      <c r="A258" t="s">
        <v>22</v>
      </c>
      <c r="B258" t="s">
        <v>23</v>
      </c>
      <c r="C258">
        <v>16.80528</v>
      </c>
      <c r="D258">
        <v>96.156109999999998</v>
      </c>
      <c r="E258" t="s">
        <v>24</v>
      </c>
      <c r="F258" t="s">
        <v>38</v>
      </c>
      <c r="G258" t="s">
        <v>33</v>
      </c>
      <c r="H258" s="3">
        <v>66.349999999999994</v>
      </c>
      <c r="I258">
        <v>1</v>
      </c>
      <c r="J258" s="3">
        <v>3.3174999999999999</v>
      </c>
      <c r="K258" s="3">
        <v>69.667500000000004</v>
      </c>
      <c r="L258" t="s">
        <v>40</v>
      </c>
      <c r="M258" s="3">
        <v>66.349999999999994</v>
      </c>
      <c r="N258">
        <v>4.7619047620000003</v>
      </c>
      <c r="O258" s="3">
        <v>3.3174999999999999</v>
      </c>
      <c r="P258">
        <v>9.6999999999999993</v>
      </c>
      <c r="Q258" t="str">
        <f>IF(supermarketData[[#This Row],[Customer stratification rating]]&lt;6, "Low", IF(supermarketData[[#This Row],[Customer stratification rating]] &lt; 8, "Medium", "High"))</f>
        <v>High</v>
      </c>
      <c r="R258" s="1">
        <v>43496.448611111111</v>
      </c>
      <c r="S258">
        <v>2019</v>
      </c>
      <c r="T258" t="s">
        <v>28</v>
      </c>
      <c r="U258">
        <f>DAY(supermarketData[[#This Row],[Datetime]])</f>
        <v>31</v>
      </c>
      <c r="V258" t="s">
        <v>46</v>
      </c>
      <c r="W258">
        <v>10</v>
      </c>
      <c r="X258" t="s">
        <v>37</v>
      </c>
    </row>
    <row r="259" spans="1:24" x14ac:dyDescent="0.3">
      <c r="A259" t="s">
        <v>22</v>
      </c>
      <c r="B259" t="s">
        <v>23</v>
      </c>
      <c r="C259">
        <v>16.80528</v>
      </c>
      <c r="D259">
        <v>96.156109999999998</v>
      </c>
      <c r="E259" t="s">
        <v>24</v>
      </c>
      <c r="F259" t="s">
        <v>38</v>
      </c>
      <c r="G259" t="s">
        <v>39</v>
      </c>
      <c r="H259" s="3">
        <v>25.91</v>
      </c>
      <c r="I259">
        <v>6</v>
      </c>
      <c r="J259" s="3">
        <v>7.7729999999999997</v>
      </c>
      <c r="K259" s="3">
        <v>163.233</v>
      </c>
      <c r="L259" t="s">
        <v>27</v>
      </c>
      <c r="M259" s="3">
        <v>155.46</v>
      </c>
      <c r="N259">
        <v>4.7619047620000003</v>
      </c>
      <c r="O259" s="3">
        <v>7.7729999999999997</v>
      </c>
      <c r="P259">
        <v>8.6999999999999993</v>
      </c>
      <c r="Q259" t="str">
        <f>IF(supermarketData[[#This Row],[Customer stratification rating]]&lt;6, "Low", IF(supermarketData[[#This Row],[Customer stratification rating]] &lt; 8, "Medium", "High"))</f>
        <v>High</v>
      </c>
      <c r="R259" s="1">
        <v>43501.427777777782</v>
      </c>
      <c r="S259">
        <v>2019</v>
      </c>
      <c r="T259" t="s">
        <v>44</v>
      </c>
      <c r="U259">
        <f>DAY(supermarketData[[#This Row],[Datetime]])</f>
        <v>5</v>
      </c>
      <c r="V259" t="s">
        <v>51</v>
      </c>
      <c r="W259">
        <v>10</v>
      </c>
      <c r="X259" t="s">
        <v>37</v>
      </c>
    </row>
    <row r="260" spans="1:24" x14ac:dyDescent="0.3">
      <c r="A260" t="s">
        <v>22</v>
      </c>
      <c r="B260" t="s">
        <v>23</v>
      </c>
      <c r="C260">
        <v>16.80528</v>
      </c>
      <c r="D260">
        <v>96.156109999999998</v>
      </c>
      <c r="E260" t="s">
        <v>24</v>
      </c>
      <c r="F260" t="s">
        <v>38</v>
      </c>
      <c r="G260" t="s">
        <v>33</v>
      </c>
      <c r="H260" s="3">
        <v>32.25</v>
      </c>
      <c r="I260">
        <v>4</v>
      </c>
      <c r="J260" s="3">
        <v>6.45</v>
      </c>
      <c r="K260" s="3">
        <v>135.44999999999999</v>
      </c>
      <c r="L260" t="s">
        <v>27</v>
      </c>
      <c r="M260" s="3">
        <v>129</v>
      </c>
      <c r="N260">
        <v>4.7619047620000003</v>
      </c>
      <c r="O260" s="3">
        <v>6.45</v>
      </c>
      <c r="P260">
        <v>6.5</v>
      </c>
      <c r="Q260" t="str">
        <f>IF(supermarketData[[#This Row],[Customer stratification rating]]&lt;6, "Low", IF(supermarketData[[#This Row],[Customer stratification rating]] &lt; 8, "Medium", "High"))</f>
        <v>Medium</v>
      </c>
      <c r="R260" s="1">
        <v>43509.526388888888</v>
      </c>
      <c r="S260">
        <v>2019</v>
      </c>
      <c r="T260" t="s">
        <v>44</v>
      </c>
      <c r="U260">
        <f>DAY(supermarketData[[#This Row],[Datetime]])</f>
        <v>13</v>
      </c>
      <c r="V260" t="s">
        <v>49</v>
      </c>
      <c r="W260">
        <v>12</v>
      </c>
      <c r="X260" t="s">
        <v>30</v>
      </c>
    </row>
    <row r="261" spans="1:24" x14ac:dyDescent="0.3">
      <c r="A261" t="s">
        <v>22</v>
      </c>
      <c r="B261" t="s">
        <v>31</v>
      </c>
      <c r="C261">
        <v>19.745000000000001</v>
      </c>
      <c r="D261">
        <v>96.129720000000006</v>
      </c>
      <c r="E261" t="s">
        <v>24</v>
      </c>
      <c r="F261" t="s">
        <v>38</v>
      </c>
      <c r="G261" t="s">
        <v>33</v>
      </c>
      <c r="H261" s="3">
        <v>65.94</v>
      </c>
      <c r="I261">
        <v>4</v>
      </c>
      <c r="J261" s="3">
        <v>13.188000000000001</v>
      </c>
      <c r="K261" s="3">
        <v>276.94799999999998</v>
      </c>
      <c r="L261" t="s">
        <v>40</v>
      </c>
      <c r="M261" s="3">
        <v>263.76</v>
      </c>
      <c r="N261">
        <v>4.7619047620000003</v>
      </c>
      <c r="O261" s="3">
        <v>13.188000000000001</v>
      </c>
      <c r="P261">
        <v>6.9</v>
      </c>
      <c r="Q261" t="str">
        <f>IF(supermarketData[[#This Row],[Customer stratification rating]]&lt;6, "Low", IF(supermarketData[[#This Row],[Customer stratification rating]] &lt; 8, "Medium", "High"))</f>
        <v>Medium</v>
      </c>
      <c r="R261" s="1">
        <v>43503.545138888891</v>
      </c>
      <c r="S261">
        <v>2019</v>
      </c>
      <c r="T261" t="s">
        <v>44</v>
      </c>
      <c r="U261">
        <f>DAY(supermarketData[[#This Row],[Datetime]])</f>
        <v>7</v>
      </c>
      <c r="V261" t="s">
        <v>46</v>
      </c>
      <c r="W261">
        <v>13</v>
      </c>
      <c r="X261" t="s">
        <v>30</v>
      </c>
    </row>
    <row r="262" spans="1:24" x14ac:dyDescent="0.3">
      <c r="A262" t="s">
        <v>22</v>
      </c>
      <c r="B262" t="s">
        <v>23</v>
      </c>
      <c r="C262">
        <v>16.80528</v>
      </c>
      <c r="D262">
        <v>96.156109999999998</v>
      </c>
      <c r="E262" t="s">
        <v>32</v>
      </c>
      <c r="F262" t="s">
        <v>25</v>
      </c>
      <c r="G262" t="s">
        <v>33</v>
      </c>
      <c r="H262" s="3">
        <v>75.06</v>
      </c>
      <c r="I262">
        <v>9</v>
      </c>
      <c r="J262" s="3">
        <v>33.777000000000001</v>
      </c>
      <c r="K262" s="3">
        <v>709.31700000000001</v>
      </c>
      <c r="L262" t="s">
        <v>27</v>
      </c>
      <c r="M262" s="3">
        <v>675.54</v>
      </c>
      <c r="N262">
        <v>4.7619047620000003</v>
      </c>
      <c r="O262" s="3">
        <v>33.777000000000001</v>
      </c>
      <c r="P262">
        <v>6.2</v>
      </c>
      <c r="Q262" t="str">
        <f>IF(supermarketData[[#This Row],[Customer stratification rating]]&lt;6, "Low", IF(supermarketData[[#This Row],[Customer stratification rating]] &lt; 8, "Medium", "High"))</f>
        <v>Medium</v>
      </c>
      <c r="R262" s="1">
        <v>43543.559027777781</v>
      </c>
      <c r="S262">
        <v>2019</v>
      </c>
      <c r="T262" t="s">
        <v>35</v>
      </c>
      <c r="U262">
        <f>DAY(supermarketData[[#This Row],[Datetime]])</f>
        <v>19</v>
      </c>
      <c r="V262" t="s">
        <v>51</v>
      </c>
      <c r="W262">
        <v>13</v>
      </c>
      <c r="X262" t="s">
        <v>30</v>
      </c>
    </row>
    <row r="263" spans="1:24" x14ac:dyDescent="0.3">
      <c r="A263" t="s">
        <v>22</v>
      </c>
      <c r="B263" t="s">
        <v>31</v>
      </c>
      <c r="C263">
        <v>19.745000000000001</v>
      </c>
      <c r="D263">
        <v>96.129720000000006</v>
      </c>
      <c r="E263" t="s">
        <v>32</v>
      </c>
      <c r="F263" t="s">
        <v>25</v>
      </c>
      <c r="G263" t="s">
        <v>50</v>
      </c>
      <c r="H263" s="3">
        <v>16.45</v>
      </c>
      <c r="I263">
        <v>4</v>
      </c>
      <c r="J263" s="3">
        <v>3.29</v>
      </c>
      <c r="K263" s="3">
        <v>69.09</v>
      </c>
      <c r="L263" t="s">
        <v>27</v>
      </c>
      <c r="M263" s="3">
        <v>65.8</v>
      </c>
      <c r="N263">
        <v>4.7619047620000003</v>
      </c>
      <c r="O263" s="3">
        <v>3.29</v>
      </c>
      <c r="P263">
        <v>5.6</v>
      </c>
      <c r="Q263" t="str">
        <f>IF(supermarketData[[#This Row],[Customer stratification rating]]&lt;6, "Low", IF(supermarketData[[#This Row],[Customer stratification rating]] &lt; 8, "Medium", "High"))</f>
        <v>Low</v>
      </c>
      <c r="R263" s="1">
        <v>43531.620138888888</v>
      </c>
      <c r="S263">
        <v>2019</v>
      </c>
      <c r="T263" t="s">
        <v>35</v>
      </c>
      <c r="U263">
        <f>DAY(supermarketData[[#This Row],[Datetime]])</f>
        <v>7</v>
      </c>
      <c r="V263" t="s">
        <v>46</v>
      </c>
      <c r="W263">
        <v>14</v>
      </c>
      <c r="X263" t="s">
        <v>30</v>
      </c>
    </row>
    <row r="264" spans="1:24" x14ac:dyDescent="0.3">
      <c r="A264" t="s">
        <v>22</v>
      </c>
      <c r="B264" t="s">
        <v>47</v>
      </c>
      <c r="C264">
        <v>21.974730000000001</v>
      </c>
      <c r="D264">
        <v>96.083590000000001</v>
      </c>
      <c r="E264" t="s">
        <v>24</v>
      </c>
      <c r="F264" t="s">
        <v>25</v>
      </c>
      <c r="G264" t="s">
        <v>50</v>
      </c>
      <c r="H264" s="3">
        <v>38.299999999999997</v>
      </c>
      <c r="I264">
        <v>4</v>
      </c>
      <c r="J264" s="3">
        <v>7.66</v>
      </c>
      <c r="K264" s="3">
        <v>160.86000000000001</v>
      </c>
      <c r="L264" t="s">
        <v>34</v>
      </c>
      <c r="M264" s="3">
        <v>153.19999999999999</v>
      </c>
      <c r="N264">
        <v>4.7619047620000003</v>
      </c>
      <c r="O264" s="3">
        <v>7.66</v>
      </c>
      <c r="P264">
        <v>5.7</v>
      </c>
      <c r="Q264" t="str">
        <f>IF(supermarketData[[#This Row],[Customer stratification rating]]&lt;6, "Low", IF(supermarketData[[#This Row],[Customer stratification rating]] &lt; 8, "Medium", "High"))</f>
        <v>Low</v>
      </c>
      <c r="R264" s="1">
        <v>43537.806944444441</v>
      </c>
      <c r="S264">
        <v>2019</v>
      </c>
      <c r="T264" t="s">
        <v>35</v>
      </c>
      <c r="U264">
        <f>DAY(supermarketData[[#This Row],[Datetime]])</f>
        <v>13</v>
      </c>
      <c r="V264" t="s">
        <v>49</v>
      </c>
      <c r="W264">
        <v>19</v>
      </c>
      <c r="X264" t="s">
        <v>42</v>
      </c>
    </row>
    <row r="265" spans="1:24" x14ac:dyDescent="0.3">
      <c r="A265" t="s">
        <v>22</v>
      </c>
      <c r="B265" t="s">
        <v>23</v>
      </c>
      <c r="C265">
        <v>16.80528</v>
      </c>
      <c r="D265">
        <v>96.156109999999998</v>
      </c>
      <c r="E265" t="s">
        <v>24</v>
      </c>
      <c r="F265" t="s">
        <v>25</v>
      </c>
      <c r="G265" t="s">
        <v>43</v>
      </c>
      <c r="H265" s="3">
        <v>22.24</v>
      </c>
      <c r="I265">
        <v>10</v>
      </c>
      <c r="J265" s="3">
        <v>11.12</v>
      </c>
      <c r="K265" s="3">
        <v>233.52</v>
      </c>
      <c r="L265" t="s">
        <v>34</v>
      </c>
      <c r="M265" s="3">
        <v>222.4</v>
      </c>
      <c r="N265">
        <v>4.7619047620000003</v>
      </c>
      <c r="O265" s="3">
        <v>11.12</v>
      </c>
      <c r="P265">
        <v>4.2</v>
      </c>
      <c r="Q265" t="str">
        <f>IF(supermarketData[[#This Row],[Customer stratification rating]]&lt;6, "Low", IF(supermarketData[[#This Row],[Customer stratification rating]] &lt; 8, "Medium", "High"))</f>
        <v>Low</v>
      </c>
      <c r="R265" s="1">
        <v>43505.458333333343</v>
      </c>
      <c r="S265">
        <v>2019</v>
      </c>
      <c r="T265" t="s">
        <v>44</v>
      </c>
      <c r="U265">
        <f>DAY(supermarketData[[#This Row],[Datetime]])</f>
        <v>9</v>
      </c>
      <c r="V265" t="s">
        <v>29</v>
      </c>
      <c r="W265">
        <v>11</v>
      </c>
      <c r="X265" t="s">
        <v>37</v>
      </c>
    </row>
    <row r="266" spans="1:24" x14ac:dyDescent="0.3">
      <c r="A266" t="s">
        <v>22</v>
      </c>
      <c r="B266" t="s">
        <v>47</v>
      </c>
      <c r="C266">
        <v>21.974730000000001</v>
      </c>
      <c r="D266">
        <v>96.083590000000001</v>
      </c>
      <c r="E266" t="s">
        <v>32</v>
      </c>
      <c r="F266" t="s">
        <v>38</v>
      </c>
      <c r="G266" t="s">
        <v>43</v>
      </c>
      <c r="H266" s="3">
        <v>54.45</v>
      </c>
      <c r="I266">
        <v>1</v>
      </c>
      <c r="J266" s="3">
        <v>2.7225000000000001</v>
      </c>
      <c r="K266" s="3">
        <v>57.172499999999999</v>
      </c>
      <c r="L266" t="s">
        <v>27</v>
      </c>
      <c r="M266" s="3">
        <v>54.45</v>
      </c>
      <c r="N266">
        <v>4.7619047620000003</v>
      </c>
      <c r="O266" s="3">
        <v>2.7225000000000001</v>
      </c>
      <c r="P266">
        <v>7.9</v>
      </c>
      <c r="Q266" t="str">
        <f>IF(supermarketData[[#This Row],[Customer stratification rating]]&lt;6, "Low", IF(supermarketData[[#This Row],[Customer stratification rating]] &lt; 8, "Medium", "High"))</f>
        <v>Medium</v>
      </c>
      <c r="R266" s="1">
        <v>43522.808333333327</v>
      </c>
      <c r="S266">
        <v>2019</v>
      </c>
      <c r="T266" t="s">
        <v>44</v>
      </c>
      <c r="U266">
        <f>DAY(supermarketData[[#This Row],[Datetime]])</f>
        <v>26</v>
      </c>
      <c r="V266" t="s">
        <v>51</v>
      </c>
      <c r="W266">
        <v>19</v>
      </c>
      <c r="X266" t="s">
        <v>42</v>
      </c>
    </row>
    <row r="267" spans="1:24" x14ac:dyDescent="0.3">
      <c r="A267" t="s">
        <v>22</v>
      </c>
      <c r="B267" t="s">
        <v>23</v>
      </c>
      <c r="C267">
        <v>16.80528</v>
      </c>
      <c r="D267">
        <v>96.156109999999998</v>
      </c>
      <c r="E267" t="s">
        <v>24</v>
      </c>
      <c r="F267" t="s">
        <v>25</v>
      </c>
      <c r="G267" t="s">
        <v>43</v>
      </c>
      <c r="H267" s="3">
        <v>98.4</v>
      </c>
      <c r="I267">
        <v>7</v>
      </c>
      <c r="J267" s="3">
        <v>34.44</v>
      </c>
      <c r="K267" s="3">
        <v>723.24</v>
      </c>
      <c r="L267" t="s">
        <v>40</v>
      </c>
      <c r="M267" s="3">
        <v>688.8</v>
      </c>
      <c r="N267">
        <v>4.7619047620000003</v>
      </c>
      <c r="O267" s="3">
        <v>34.44</v>
      </c>
      <c r="P267">
        <v>8.6999999999999993</v>
      </c>
      <c r="Q267" t="str">
        <f>IF(supermarketData[[#This Row],[Customer stratification rating]]&lt;6, "Low", IF(supermarketData[[#This Row],[Customer stratification rating]] &lt; 8, "Medium", "High"))</f>
        <v>High</v>
      </c>
      <c r="R267" s="1">
        <v>43536.529861111107</v>
      </c>
      <c r="S267">
        <v>2019</v>
      </c>
      <c r="T267" t="s">
        <v>35</v>
      </c>
      <c r="U267">
        <f>DAY(supermarketData[[#This Row],[Datetime]])</f>
        <v>12</v>
      </c>
      <c r="V267" t="s">
        <v>51</v>
      </c>
      <c r="W267">
        <v>12</v>
      </c>
      <c r="X267" t="s">
        <v>30</v>
      </c>
    </row>
    <row r="268" spans="1:24" x14ac:dyDescent="0.3">
      <c r="A268" t="s">
        <v>22</v>
      </c>
      <c r="B268" t="s">
        <v>31</v>
      </c>
      <c r="C268">
        <v>19.745000000000001</v>
      </c>
      <c r="D268">
        <v>96.129720000000006</v>
      </c>
      <c r="E268" t="s">
        <v>32</v>
      </c>
      <c r="F268" t="s">
        <v>38</v>
      </c>
      <c r="G268" t="s">
        <v>39</v>
      </c>
      <c r="H268" s="3">
        <v>35.47</v>
      </c>
      <c r="I268">
        <v>4</v>
      </c>
      <c r="J268" s="3">
        <v>7.0940000000000003</v>
      </c>
      <c r="K268" s="3">
        <v>148.97399999999999</v>
      </c>
      <c r="L268" t="s">
        <v>40</v>
      </c>
      <c r="M268" s="3">
        <v>141.88</v>
      </c>
      <c r="N268">
        <v>4.7619047620000003</v>
      </c>
      <c r="O268" s="3">
        <v>7.0940000000000003</v>
      </c>
      <c r="P268">
        <v>6.9</v>
      </c>
      <c r="Q268" t="str">
        <f>IF(supermarketData[[#This Row],[Customer stratification rating]]&lt;6, "Low", IF(supermarketData[[#This Row],[Customer stratification rating]] &lt; 8, "Medium", "High"))</f>
        <v>Medium</v>
      </c>
      <c r="R268" s="1">
        <v>43538.723611111112</v>
      </c>
      <c r="S268">
        <v>2019</v>
      </c>
      <c r="T268" t="s">
        <v>35</v>
      </c>
      <c r="U268">
        <f>DAY(supermarketData[[#This Row],[Datetime]])</f>
        <v>14</v>
      </c>
      <c r="V268" t="s">
        <v>46</v>
      </c>
      <c r="W268">
        <v>17</v>
      </c>
      <c r="X268" t="s">
        <v>30</v>
      </c>
    </row>
    <row r="269" spans="1:24" x14ac:dyDescent="0.3">
      <c r="A269" t="s">
        <v>22</v>
      </c>
      <c r="B269" t="s">
        <v>47</v>
      </c>
      <c r="C269">
        <v>21.974730000000001</v>
      </c>
      <c r="D269">
        <v>96.083590000000001</v>
      </c>
      <c r="E269" t="s">
        <v>24</v>
      </c>
      <c r="F269" t="s">
        <v>25</v>
      </c>
      <c r="G269" t="s">
        <v>48</v>
      </c>
      <c r="H269" s="3">
        <v>74.599999999999994</v>
      </c>
      <c r="I269">
        <v>10</v>
      </c>
      <c r="J269" s="3">
        <v>37.299999999999997</v>
      </c>
      <c r="K269" s="3">
        <v>783.3</v>
      </c>
      <c r="L269" t="s">
        <v>34</v>
      </c>
      <c r="M269" s="3">
        <v>746</v>
      </c>
      <c r="N269">
        <v>4.7619047620000003</v>
      </c>
      <c r="O269" s="3">
        <v>37.299999999999997</v>
      </c>
      <c r="P269">
        <v>9.5</v>
      </c>
      <c r="Q269" t="str">
        <f>IF(supermarketData[[#This Row],[Customer stratification rating]]&lt;6, "Low", IF(supermarketData[[#This Row],[Customer stratification rating]] &lt; 8, "Medium", "High"))</f>
        <v>High</v>
      </c>
      <c r="R269" s="1">
        <v>43473.871527777781</v>
      </c>
      <c r="S269">
        <v>2019</v>
      </c>
      <c r="T269" t="s">
        <v>28</v>
      </c>
      <c r="U269">
        <f>DAY(supermarketData[[#This Row],[Datetime]])</f>
        <v>8</v>
      </c>
      <c r="V269" t="s">
        <v>51</v>
      </c>
      <c r="W269">
        <v>20</v>
      </c>
      <c r="X269" t="s">
        <v>42</v>
      </c>
    </row>
    <row r="270" spans="1:24" x14ac:dyDescent="0.3">
      <c r="A270" t="s">
        <v>22</v>
      </c>
      <c r="B270" t="s">
        <v>23</v>
      </c>
      <c r="C270">
        <v>16.80528</v>
      </c>
      <c r="D270">
        <v>96.156109999999998</v>
      </c>
      <c r="E270" t="s">
        <v>24</v>
      </c>
      <c r="F270" t="s">
        <v>38</v>
      </c>
      <c r="G270" t="s">
        <v>39</v>
      </c>
      <c r="H270" s="3">
        <v>70.739999999999995</v>
      </c>
      <c r="I270">
        <v>4</v>
      </c>
      <c r="J270" s="3">
        <v>14.148</v>
      </c>
      <c r="K270" s="3">
        <v>297.108</v>
      </c>
      <c r="L270" t="s">
        <v>40</v>
      </c>
      <c r="M270" s="3">
        <v>282.95999999999998</v>
      </c>
      <c r="N270">
        <v>4.7619047620000003</v>
      </c>
      <c r="O270" s="3">
        <v>14.148</v>
      </c>
      <c r="P270">
        <v>4.4000000000000004</v>
      </c>
      <c r="Q270" t="str">
        <f>IF(supermarketData[[#This Row],[Customer stratification rating]]&lt;6, "Low", IF(supermarketData[[#This Row],[Customer stratification rating]] &lt; 8, "Medium", "High"))</f>
        <v>Low</v>
      </c>
      <c r="R270" s="1">
        <v>43470.670138888891</v>
      </c>
      <c r="S270">
        <v>2019</v>
      </c>
      <c r="T270" t="s">
        <v>28</v>
      </c>
      <c r="U270">
        <f>DAY(supermarketData[[#This Row],[Datetime]])</f>
        <v>5</v>
      </c>
      <c r="V270" t="s">
        <v>29</v>
      </c>
      <c r="W270">
        <v>16</v>
      </c>
      <c r="X270" t="s">
        <v>30</v>
      </c>
    </row>
    <row r="271" spans="1:24" x14ac:dyDescent="0.3">
      <c r="A271" t="s">
        <v>22</v>
      </c>
      <c r="B271" t="s">
        <v>23</v>
      </c>
      <c r="C271">
        <v>16.80528</v>
      </c>
      <c r="D271">
        <v>96.156109999999998</v>
      </c>
      <c r="E271" t="s">
        <v>24</v>
      </c>
      <c r="F271" t="s">
        <v>25</v>
      </c>
      <c r="G271" t="s">
        <v>39</v>
      </c>
      <c r="H271" s="3">
        <v>35.54</v>
      </c>
      <c r="I271">
        <v>10</v>
      </c>
      <c r="J271" s="3">
        <v>17.77</v>
      </c>
      <c r="K271" s="3">
        <v>373.17</v>
      </c>
      <c r="L271" t="s">
        <v>27</v>
      </c>
      <c r="M271" s="3">
        <v>355.4</v>
      </c>
      <c r="N271">
        <v>4.7619047620000003</v>
      </c>
      <c r="O271" s="3">
        <v>17.77</v>
      </c>
      <c r="P271">
        <v>7</v>
      </c>
      <c r="Q271" t="str">
        <f>IF(supermarketData[[#This Row],[Customer stratification rating]]&lt;6, "Low", IF(supermarketData[[#This Row],[Customer stratification rating]] &lt; 8, "Medium", "High"))</f>
        <v>Medium</v>
      </c>
      <c r="R271" s="1">
        <v>43469.56527777778</v>
      </c>
      <c r="S271">
        <v>2019</v>
      </c>
      <c r="T271" t="s">
        <v>28</v>
      </c>
      <c r="U271">
        <f>DAY(supermarketData[[#This Row],[Datetime]])</f>
        <v>4</v>
      </c>
      <c r="V271" t="s">
        <v>36</v>
      </c>
      <c r="W271">
        <v>13</v>
      </c>
      <c r="X271" t="s">
        <v>30</v>
      </c>
    </row>
    <row r="272" spans="1:24" x14ac:dyDescent="0.3">
      <c r="A272" t="s">
        <v>22</v>
      </c>
      <c r="B272" t="s">
        <v>47</v>
      </c>
      <c r="C272">
        <v>21.974730000000001</v>
      </c>
      <c r="D272">
        <v>96.083590000000001</v>
      </c>
      <c r="E272" t="s">
        <v>32</v>
      </c>
      <c r="F272" t="s">
        <v>25</v>
      </c>
      <c r="G272" t="s">
        <v>43</v>
      </c>
      <c r="H272" s="3">
        <v>67.430000000000007</v>
      </c>
      <c r="I272">
        <v>5</v>
      </c>
      <c r="J272" s="3">
        <v>16.857500000000002</v>
      </c>
      <c r="K272" s="3">
        <v>354.00749999999999</v>
      </c>
      <c r="L272" t="s">
        <v>27</v>
      </c>
      <c r="M272" s="3">
        <v>337.15</v>
      </c>
      <c r="N272">
        <v>4.7619047620000003</v>
      </c>
      <c r="O272" s="3">
        <v>16.857500000000002</v>
      </c>
      <c r="P272">
        <v>6.3</v>
      </c>
      <c r="Q272" t="str">
        <f>IF(supermarketData[[#This Row],[Customer stratification rating]]&lt;6, "Low", IF(supermarketData[[#This Row],[Customer stratification rating]] &lt; 8, "Medium", "High"))</f>
        <v>Medium</v>
      </c>
      <c r="R272" s="1">
        <v>43530.759027777778</v>
      </c>
      <c r="S272">
        <v>2019</v>
      </c>
      <c r="T272" t="s">
        <v>35</v>
      </c>
      <c r="U272">
        <f>DAY(supermarketData[[#This Row],[Datetime]])</f>
        <v>6</v>
      </c>
      <c r="V272" t="s">
        <v>49</v>
      </c>
      <c r="W272">
        <v>18</v>
      </c>
      <c r="X272" t="s">
        <v>42</v>
      </c>
    </row>
    <row r="273" spans="1:24" x14ac:dyDescent="0.3">
      <c r="A273" t="s">
        <v>22</v>
      </c>
      <c r="B273" t="s">
        <v>31</v>
      </c>
      <c r="C273">
        <v>19.745000000000001</v>
      </c>
      <c r="D273">
        <v>96.129720000000006</v>
      </c>
      <c r="E273" t="s">
        <v>24</v>
      </c>
      <c r="F273" t="s">
        <v>25</v>
      </c>
      <c r="G273" t="s">
        <v>26</v>
      </c>
      <c r="H273" s="3">
        <v>21.12</v>
      </c>
      <c r="I273">
        <v>2</v>
      </c>
      <c r="J273" s="3">
        <v>2.1120000000000001</v>
      </c>
      <c r="K273" s="3">
        <v>44.351999999999997</v>
      </c>
      <c r="L273" t="s">
        <v>34</v>
      </c>
      <c r="M273" s="3">
        <v>42.24</v>
      </c>
      <c r="N273">
        <v>4.7619047620000003</v>
      </c>
      <c r="O273" s="3">
        <v>2.1120000000000001</v>
      </c>
      <c r="P273">
        <v>9.6999999999999993</v>
      </c>
      <c r="Q273" t="str">
        <f>IF(supermarketData[[#This Row],[Customer stratification rating]]&lt;6, "Low", IF(supermarketData[[#This Row],[Customer stratification rating]] &lt; 8, "Medium", "High"))</f>
        <v>High</v>
      </c>
      <c r="R273" s="1">
        <v>43468.803472222222</v>
      </c>
      <c r="S273">
        <v>2019</v>
      </c>
      <c r="T273" t="s">
        <v>28</v>
      </c>
      <c r="U273">
        <f>DAY(supermarketData[[#This Row],[Datetime]])</f>
        <v>3</v>
      </c>
      <c r="V273" t="s">
        <v>46</v>
      </c>
      <c r="W273">
        <v>19</v>
      </c>
      <c r="X273" t="s">
        <v>42</v>
      </c>
    </row>
    <row r="274" spans="1:24" x14ac:dyDescent="0.3">
      <c r="A274" t="s">
        <v>22</v>
      </c>
      <c r="B274" t="s">
        <v>23</v>
      </c>
      <c r="C274">
        <v>16.80528</v>
      </c>
      <c r="D274">
        <v>96.156109999999998</v>
      </c>
      <c r="E274" t="s">
        <v>24</v>
      </c>
      <c r="F274" t="s">
        <v>25</v>
      </c>
      <c r="G274" t="s">
        <v>39</v>
      </c>
      <c r="H274" s="3">
        <v>21.54</v>
      </c>
      <c r="I274">
        <v>9</v>
      </c>
      <c r="J274" s="3">
        <v>9.6929999999999996</v>
      </c>
      <c r="K274" s="3">
        <v>203.553</v>
      </c>
      <c r="L274" t="s">
        <v>40</v>
      </c>
      <c r="M274" s="3">
        <v>193.86</v>
      </c>
      <c r="N274">
        <v>4.7619047620000003</v>
      </c>
      <c r="O274" s="3">
        <v>9.6929999999999996</v>
      </c>
      <c r="P274">
        <v>8.8000000000000007</v>
      </c>
      <c r="Q274" t="str">
        <f>IF(supermarketData[[#This Row],[Customer stratification rating]]&lt;6, "Low", IF(supermarketData[[#This Row],[Customer stratification rating]] &lt; 8, "Medium", "High"))</f>
        <v>High</v>
      </c>
      <c r="R274" s="1">
        <v>43472.488888888889</v>
      </c>
      <c r="S274">
        <v>2019</v>
      </c>
      <c r="T274" t="s">
        <v>28</v>
      </c>
      <c r="U274">
        <f>DAY(supermarketData[[#This Row],[Datetime]])</f>
        <v>7</v>
      </c>
      <c r="V274" t="s">
        <v>45</v>
      </c>
      <c r="W274">
        <v>11</v>
      </c>
      <c r="X274" t="s">
        <v>37</v>
      </c>
    </row>
    <row r="275" spans="1:24" x14ac:dyDescent="0.3">
      <c r="A275" t="s">
        <v>22</v>
      </c>
      <c r="B275" t="s">
        <v>23</v>
      </c>
      <c r="C275">
        <v>16.80528</v>
      </c>
      <c r="D275">
        <v>96.156109999999998</v>
      </c>
      <c r="E275" t="s">
        <v>32</v>
      </c>
      <c r="F275" t="s">
        <v>25</v>
      </c>
      <c r="G275" t="s">
        <v>39</v>
      </c>
      <c r="H275" s="3">
        <v>12.03</v>
      </c>
      <c r="I275">
        <v>2</v>
      </c>
      <c r="J275" s="3">
        <v>1.2030000000000001</v>
      </c>
      <c r="K275" s="3">
        <v>25.263000000000002</v>
      </c>
      <c r="L275" t="s">
        <v>34</v>
      </c>
      <c r="M275" s="3">
        <v>24.06</v>
      </c>
      <c r="N275">
        <v>4.7619047620000003</v>
      </c>
      <c r="O275" s="3">
        <v>1.2030000000000001</v>
      </c>
      <c r="P275">
        <v>5.0999999999999996</v>
      </c>
      <c r="Q275" t="str">
        <f>IF(supermarketData[[#This Row],[Customer stratification rating]]&lt;6, "Low", IF(supermarketData[[#This Row],[Customer stratification rating]] &lt; 8, "Medium", "High"))</f>
        <v>Low</v>
      </c>
      <c r="R275" s="1">
        <v>43492.660416666673</v>
      </c>
      <c r="S275">
        <v>2019</v>
      </c>
      <c r="T275" t="s">
        <v>28</v>
      </c>
      <c r="U275">
        <f>DAY(supermarketData[[#This Row],[Datetime]])</f>
        <v>27</v>
      </c>
      <c r="V275" t="s">
        <v>41</v>
      </c>
      <c r="W275">
        <v>15</v>
      </c>
      <c r="X275" t="s">
        <v>30</v>
      </c>
    </row>
    <row r="276" spans="1:24" x14ac:dyDescent="0.3">
      <c r="A276" t="s">
        <v>22</v>
      </c>
      <c r="B276" t="s">
        <v>47</v>
      </c>
      <c r="C276">
        <v>21.974730000000001</v>
      </c>
      <c r="D276">
        <v>96.083590000000001</v>
      </c>
      <c r="E276" t="s">
        <v>32</v>
      </c>
      <c r="F276" t="s">
        <v>25</v>
      </c>
      <c r="G276" t="s">
        <v>26</v>
      </c>
      <c r="H276" s="3">
        <v>99.71</v>
      </c>
      <c r="I276">
        <v>6</v>
      </c>
      <c r="J276" s="3">
        <v>29.913</v>
      </c>
      <c r="K276" s="3">
        <v>628.173</v>
      </c>
      <c r="L276" t="s">
        <v>27</v>
      </c>
      <c r="M276" s="3">
        <v>598.26</v>
      </c>
      <c r="N276">
        <v>4.7619047620000003</v>
      </c>
      <c r="O276" s="3">
        <v>29.913</v>
      </c>
      <c r="P276">
        <v>7.9</v>
      </c>
      <c r="Q276" t="str">
        <f>IF(supermarketData[[#This Row],[Customer stratification rating]]&lt;6, "Low", IF(supermarketData[[#This Row],[Customer stratification rating]] &lt; 8, "Medium", "High"))</f>
        <v>Medium</v>
      </c>
      <c r="R276" s="1">
        <v>43522.702777777777</v>
      </c>
      <c r="S276">
        <v>2019</v>
      </c>
      <c r="T276" t="s">
        <v>44</v>
      </c>
      <c r="U276">
        <f>DAY(supermarketData[[#This Row],[Datetime]])</f>
        <v>26</v>
      </c>
      <c r="V276" t="s">
        <v>51</v>
      </c>
      <c r="W276">
        <v>16</v>
      </c>
      <c r="X276" t="s">
        <v>30</v>
      </c>
    </row>
    <row r="277" spans="1:24" x14ac:dyDescent="0.3">
      <c r="A277" t="s">
        <v>22</v>
      </c>
      <c r="B277" t="s">
        <v>47</v>
      </c>
      <c r="C277">
        <v>21.974730000000001</v>
      </c>
      <c r="D277">
        <v>96.083590000000001</v>
      </c>
      <c r="E277" t="s">
        <v>32</v>
      </c>
      <c r="F277" t="s">
        <v>38</v>
      </c>
      <c r="G277" t="s">
        <v>50</v>
      </c>
      <c r="H277" s="3">
        <v>47.97</v>
      </c>
      <c r="I277">
        <v>7</v>
      </c>
      <c r="J277" s="3">
        <v>16.7895</v>
      </c>
      <c r="K277" s="3">
        <v>352.5795</v>
      </c>
      <c r="L277" t="s">
        <v>34</v>
      </c>
      <c r="M277" s="3">
        <v>335.79</v>
      </c>
      <c r="N277">
        <v>4.7619047620000003</v>
      </c>
      <c r="O277" s="3">
        <v>16.7895</v>
      </c>
      <c r="P277">
        <v>6.2</v>
      </c>
      <c r="Q277" t="str">
        <f>IF(supermarketData[[#This Row],[Customer stratification rating]]&lt;6, "Low", IF(supermarketData[[#This Row],[Customer stratification rating]] &lt; 8, "Medium", "High"))</f>
        <v>Medium</v>
      </c>
      <c r="R277" s="1">
        <v>43472.869444444441</v>
      </c>
      <c r="S277">
        <v>2019</v>
      </c>
      <c r="T277" t="s">
        <v>28</v>
      </c>
      <c r="U277">
        <f>DAY(supermarketData[[#This Row],[Datetime]])</f>
        <v>7</v>
      </c>
      <c r="V277" t="s">
        <v>45</v>
      </c>
      <c r="W277">
        <v>20</v>
      </c>
      <c r="X277" t="s">
        <v>42</v>
      </c>
    </row>
    <row r="278" spans="1:24" x14ac:dyDescent="0.3">
      <c r="A278" t="s">
        <v>22</v>
      </c>
      <c r="B278" t="s">
        <v>31</v>
      </c>
      <c r="C278">
        <v>19.745000000000001</v>
      </c>
      <c r="D278">
        <v>96.129720000000006</v>
      </c>
      <c r="E278" t="s">
        <v>24</v>
      </c>
      <c r="F278" t="s">
        <v>25</v>
      </c>
      <c r="G278" t="s">
        <v>39</v>
      </c>
      <c r="H278" s="3">
        <v>21.82</v>
      </c>
      <c r="I278">
        <v>10</v>
      </c>
      <c r="J278" s="3">
        <v>10.91</v>
      </c>
      <c r="K278" s="3">
        <v>229.11</v>
      </c>
      <c r="L278" t="s">
        <v>34</v>
      </c>
      <c r="M278" s="3">
        <v>218.2</v>
      </c>
      <c r="N278">
        <v>4.7619047620000003</v>
      </c>
      <c r="O278" s="3">
        <v>10.91</v>
      </c>
      <c r="P278">
        <v>7.1</v>
      </c>
      <c r="Q278" t="str">
        <f>IF(supermarketData[[#This Row],[Customer stratification rating]]&lt;6, "Low", IF(supermarketData[[#This Row],[Customer stratification rating]] &lt; 8, "Medium", "High"))</f>
        <v>Medium</v>
      </c>
      <c r="R278" s="1">
        <v>43472.73333333333</v>
      </c>
      <c r="S278">
        <v>2019</v>
      </c>
      <c r="T278" t="s">
        <v>28</v>
      </c>
      <c r="U278">
        <f>DAY(supermarketData[[#This Row],[Datetime]])</f>
        <v>7</v>
      </c>
      <c r="V278" t="s">
        <v>45</v>
      </c>
      <c r="W278">
        <v>17</v>
      </c>
      <c r="X278" t="s">
        <v>30</v>
      </c>
    </row>
    <row r="279" spans="1:24" x14ac:dyDescent="0.3">
      <c r="A279" t="s">
        <v>22</v>
      </c>
      <c r="B279" t="s">
        <v>31</v>
      </c>
      <c r="C279">
        <v>19.745000000000001</v>
      </c>
      <c r="D279">
        <v>96.129720000000006</v>
      </c>
      <c r="E279" t="s">
        <v>32</v>
      </c>
      <c r="F279" t="s">
        <v>25</v>
      </c>
      <c r="G279" t="s">
        <v>50</v>
      </c>
      <c r="H279" s="3">
        <v>95.42</v>
      </c>
      <c r="I279">
        <v>4</v>
      </c>
      <c r="J279" s="3">
        <v>19.084</v>
      </c>
      <c r="K279" s="3">
        <v>400.76400000000001</v>
      </c>
      <c r="L279" t="s">
        <v>27</v>
      </c>
      <c r="M279" s="3">
        <v>381.68</v>
      </c>
      <c r="N279">
        <v>4.7619047620000003</v>
      </c>
      <c r="O279" s="3">
        <v>19.084</v>
      </c>
      <c r="P279">
        <v>6.4</v>
      </c>
      <c r="Q279" t="str">
        <f>IF(supermarketData[[#This Row],[Customer stratification rating]]&lt;6, "Low", IF(supermarketData[[#This Row],[Customer stratification rating]] &lt; 8, "Medium", "High"))</f>
        <v>Medium</v>
      </c>
      <c r="R279" s="1">
        <v>43498.557638888888</v>
      </c>
      <c r="S279">
        <v>2019</v>
      </c>
      <c r="T279" t="s">
        <v>44</v>
      </c>
      <c r="U279">
        <f>DAY(supermarketData[[#This Row],[Datetime]])</f>
        <v>2</v>
      </c>
      <c r="V279" t="s">
        <v>29</v>
      </c>
      <c r="W279">
        <v>13</v>
      </c>
      <c r="X279" t="s">
        <v>30</v>
      </c>
    </row>
    <row r="280" spans="1:24" x14ac:dyDescent="0.3">
      <c r="A280" t="s">
        <v>22</v>
      </c>
      <c r="B280" t="s">
        <v>31</v>
      </c>
      <c r="C280">
        <v>19.745000000000001</v>
      </c>
      <c r="D280">
        <v>96.129720000000006</v>
      </c>
      <c r="E280" t="s">
        <v>24</v>
      </c>
      <c r="F280" t="s">
        <v>38</v>
      </c>
      <c r="G280" t="s">
        <v>50</v>
      </c>
      <c r="H280" s="3">
        <v>70.989999999999995</v>
      </c>
      <c r="I280">
        <v>10</v>
      </c>
      <c r="J280" s="3">
        <v>35.494999999999997</v>
      </c>
      <c r="K280" s="3">
        <v>745.39499999999998</v>
      </c>
      <c r="L280" t="s">
        <v>34</v>
      </c>
      <c r="M280" s="3">
        <v>709.9</v>
      </c>
      <c r="N280">
        <v>4.7619047620000003</v>
      </c>
      <c r="O280" s="3">
        <v>35.494999999999997</v>
      </c>
      <c r="P280">
        <v>5.7</v>
      </c>
      <c r="Q280" t="str">
        <f>IF(supermarketData[[#This Row],[Customer stratification rating]]&lt;6, "Low", IF(supermarketData[[#This Row],[Customer stratification rating]] &lt; 8, "Medium", "High"))</f>
        <v>Low</v>
      </c>
      <c r="R280" s="1">
        <v>43544.686111111107</v>
      </c>
      <c r="S280">
        <v>2019</v>
      </c>
      <c r="T280" t="s">
        <v>35</v>
      </c>
      <c r="U280">
        <f>DAY(supermarketData[[#This Row],[Datetime]])</f>
        <v>20</v>
      </c>
      <c r="V280" t="s">
        <v>49</v>
      </c>
      <c r="W280">
        <v>16</v>
      </c>
      <c r="X280" t="s">
        <v>30</v>
      </c>
    </row>
    <row r="281" spans="1:24" x14ac:dyDescent="0.3">
      <c r="A281" t="s">
        <v>22</v>
      </c>
      <c r="B281" t="s">
        <v>23</v>
      </c>
      <c r="C281">
        <v>16.80528</v>
      </c>
      <c r="D281">
        <v>96.156109999999998</v>
      </c>
      <c r="E281" t="s">
        <v>24</v>
      </c>
      <c r="F281" t="s">
        <v>38</v>
      </c>
      <c r="G281" t="s">
        <v>43</v>
      </c>
      <c r="H281" s="3">
        <v>44.02</v>
      </c>
      <c r="I281">
        <v>10</v>
      </c>
      <c r="J281" s="3">
        <v>22.01</v>
      </c>
      <c r="K281" s="3">
        <v>462.21</v>
      </c>
      <c r="L281" t="s">
        <v>40</v>
      </c>
      <c r="M281" s="3">
        <v>440.2</v>
      </c>
      <c r="N281">
        <v>4.7619047620000003</v>
      </c>
      <c r="O281" s="3">
        <v>22.01</v>
      </c>
      <c r="P281">
        <v>9.6</v>
      </c>
      <c r="Q281" t="str">
        <f>IF(supermarketData[[#This Row],[Customer stratification rating]]&lt;6, "Low", IF(supermarketData[[#This Row],[Customer stratification rating]] &lt; 8, "Medium", "High"))</f>
        <v>High</v>
      </c>
      <c r="R281" s="1">
        <v>43544.831250000003</v>
      </c>
      <c r="S281">
        <v>2019</v>
      </c>
      <c r="T281" t="s">
        <v>35</v>
      </c>
      <c r="U281">
        <f>DAY(supermarketData[[#This Row],[Datetime]])</f>
        <v>20</v>
      </c>
      <c r="V281" t="s">
        <v>49</v>
      </c>
      <c r="W281">
        <v>19</v>
      </c>
      <c r="X281" t="s">
        <v>42</v>
      </c>
    </row>
    <row r="282" spans="1:24" x14ac:dyDescent="0.3">
      <c r="A282" t="s">
        <v>22</v>
      </c>
      <c r="B282" t="s">
        <v>23</v>
      </c>
      <c r="C282">
        <v>16.80528</v>
      </c>
      <c r="D282">
        <v>96.156109999999998</v>
      </c>
      <c r="E282" t="s">
        <v>32</v>
      </c>
      <c r="F282" t="s">
        <v>25</v>
      </c>
      <c r="G282" t="s">
        <v>39</v>
      </c>
      <c r="H282" s="3">
        <v>69.959999999999994</v>
      </c>
      <c r="I282">
        <v>8</v>
      </c>
      <c r="J282" s="3">
        <v>27.984000000000002</v>
      </c>
      <c r="K282" s="3">
        <v>587.66399999999999</v>
      </c>
      <c r="L282" t="s">
        <v>40</v>
      </c>
      <c r="M282" s="3">
        <v>559.67999999999995</v>
      </c>
      <c r="N282">
        <v>4.7619047620000003</v>
      </c>
      <c r="O282" s="3">
        <v>27.984000000000002</v>
      </c>
      <c r="P282">
        <v>6.4</v>
      </c>
      <c r="Q282" t="str">
        <f>IF(supermarketData[[#This Row],[Customer stratification rating]]&lt;6, "Low", IF(supermarketData[[#This Row],[Customer stratification rating]] &lt; 8, "Medium", "High"))</f>
        <v>Medium</v>
      </c>
      <c r="R282" s="1">
        <v>43511.709027777782</v>
      </c>
      <c r="S282">
        <v>2019</v>
      </c>
      <c r="T282" t="s">
        <v>44</v>
      </c>
      <c r="U282">
        <f>DAY(supermarketData[[#This Row],[Datetime]])</f>
        <v>15</v>
      </c>
      <c r="V282" t="s">
        <v>36</v>
      </c>
      <c r="W282">
        <v>17</v>
      </c>
      <c r="X282" t="s">
        <v>30</v>
      </c>
    </row>
    <row r="283" spans="1:24" x14ac:dyDescent="0.3">
      <c r="A283" t="s">
        <v>22</v>
      </c>
      <c r="B283" t="s">
        <v>31</v>
      </c>
      <c r="C283">
        <v>19.745000000000001</v>
      </c>
      <c r="D283">
        <v>96.129720000000006</v>
      </c>
      <c r="E283" t="s">
        <v>32</v>
      </c>
      <c r="F283" t="s">
        <v>38</v>
      </c>
      <c r="G283" t="s">
        <v>39</v>
      </c>
      <c r="H283" s="3">
        <v>37</v>
      </c>
      <c r="I283">
        <v>1</v>
      </c>
      <c r="J283" s="3">
        <v>1.85</v>
      </c>
      <c r="K283" s="3">
        <v>38.85</v>
      </c>
      <c r="L283" t="s">
        <v>40</v>
      </c>
      <c r="M283" s="3">
        <v>37</v>
      </c>
      <c r="N283">
        <v>4.7619047620000003</v>
      </c>
      <c r="O283" s="3">
        <v>1.85</v>
      </c>
      <c r="P283">
        <v>7.9</v>
      </c>
      <c r="Q283" t="str">
        <f>IF(supermarketData[[#This Row],[Customer stratification rating]]&lt;6, "Low", IF(supermarketData[[#This Row],[Customer stratification rating]] &lt; 8, "Medium", "High"))</f>
        <v>Medium</v>
      </c>
      <c r="R283" s="1">
        <v>43530.561805555553</v>
      </c>
      <c r="S283">
        <v>2019</v>
      </c>
      <c r="T283" t="s">
        <v>35</v>
      </c>
      <c r="U283">
        <f>DAY(supermarketData[[#This Row],[Datetime]])</f>
        <v>6</v>
      </c>
      <c r="V283" t="s">
        <v>49</v>
      </c>
      <c r="W283">
        <v>13</v>
      </c>
      <c r="X283" t="s">
        <v>30</v>
      </c>
    </row>
    <row r="284" spans="1:24" x14ac:dyDescent="0.3">
      <c r="A284" t="s">
        <v>22</v>
      </c>
      <c r="B284" t="s">
        <v>23</v>
      </c>
      <c r="C284">
        <v>16.80528</v>
      </c>
      <c r="D284">
        <v>96.156109999999998</v>
      </c>
      <c r="E284" t="s">
        <v>32</v>
      </c>
      <c r="F284" t="s">
        <v>25</v>
      </c>
      <c r="G284" t="s">
        <v>43</v>
      </c>
      <c r="H284" s="3">
        <v>15.34</v>
      </c>
      <c r="I284">
        <v>1</v>
      </c>
      <c r="J284" s="3">
        <v>0.76700000000000002</v>
      </c>
      <c r="K284" s="3">
        <v>16.106999999999999</v>
      </c>
      <c r="L284" t="s">
        <v>34</v>
      </c>
      <c r="M284" s="3">
        <v>15.34</v>
      </c>
      <c r="N284">
        <v>4.7619047620000003</v>
      </c>
      <c r="O284" s="3">
        <v>0.76700000000000002</v>
      </c>
      <c r="P284">
        <v>6.5</v>
      </c>
      <c r="Q284" t="str">
        <f>IF(supermarketData[[#This Row],[Customer stratification rating]]&lt;6, "Low", IF(supermarketData[[#This Row],[Customer stratification rating]] &lt; 8, "Medium", "High"))</f>
        <v>Medium</v>
      </c>
      <c r="R284" s="1">
        <v>43471.464583333327</v>
      </c>
      <c r="S284">
        <v>2019</v>
      </c>
      <c r="T284" t="s">
        <v>28</v>
      </c>
      <c r="U284">
        <f>DAY(supermarketData[[#This Row],[Datetime]])</f>
        <v>6</v>
      </c>
      <c r="V284" t="s">
        <v>41</v>
      </c>
      <c r="W284">
        <v>11</v>
      </c>
      <c r="X284" t="s">
        <v>37</v>
      </c>
    </row>
    <row r="285" spans="1:24" x14ac:dyDescent="0.3">
      <c r="A285" t="s">
        <v>22</v>
      </c>
      <c r="B285" t="s">
        <v>23</v>
      </c>
      <c r="C285">
        <v>16.80528</v>
      </c>
      <c r="D285">
        <v>96.156109999999998</v>
      </c>
      <c r="E285" t="s">
        <v>24</v>
      </c>
      <c r="F285" t="s">
        <v>38</v>
      </c>
      <c r="G285" t="s">
        <v>26</v>
      </c>
      <c r="H285" s="3">
        <v>99.83</v>
      </c>
      <c r="I285">
        <v>6</v>
      </c>
      <c r="J285" s="3">
        <v>29.949000000000002</v>
      </c>
      <c r="K285" s="3">
        <v>628.92899999999997</v>
      </c>
      <c r="L285" t="s">
        <v>27</v>
      </c>
      <c r="M285" s="3">
        <v>598.98</v>
      </c>
      <c r="N285">
        <v>4.7619047620000003</v>
      </c>
      <c r="O285" s="3">
        <v>29.949000000000002</v>
      </c>
      <c r="P285">
        <v>8.5</v>
      </c>
      <c r="Q285" t="str">
        <f>IF(supermarketData[[#This Row],[Customer stratification rating]]&lt;6, "Low", IF(supermarketData[[#This Row],[Customer stratification rating]] &lt; 8, "Medium", "High"))</f>
        <v>High</v>
      </c>
      <c r="R285" s="1">
        <v>43528.626388888893</v>
      </c>
      <c r="S285">
        <v>2019</v>
      </c>
      <c r="T285" t="s">
        <v>35</v>
      </c>
      <c r="U285">
        <f>DAY(supermarketData[[#This Row],[Datetime]])</f>
        <v>4</v>
      </c>
      <c r="V285" t="s">
        <v>45</v>
      </c>
      <c r="W285">
        <v>15</v>
      </c>
      <c r="X285" t="s">
        <v>30</v>
      </c>
    </row>
    <row r="286" spans="1:24" x14ac:dyDescent="0.3">
      <c r="A286" t="s">
        <v>22</v>
      </c>
      <c r="B286" t="s">
        <v>23</v>
      </c>
      <c r="C286">
        <v>16.80528</v>
      </c>
      <c r="D286">
        <v>96.156109999999998</v>
      </c>
      <c r="E286" t="s">
        <v>24</v>
      </c>
      <c r="F286" t="s">
        <v>25</v>
      </c>
      <c r="G286" t="s">
        <v>26</v>
      </c>
      <c r="H286" s="3">
        <v>47.67</v>
      </c>
      <c r="I286">
        <v>4</v>
      </c>
      <c r="J286" s="3">
        <v>9.5340000000000007</v>
      </c>
      <c r="K286" s="3">
        <v>200.214</v>
      </c>
      <c r="L286" t="s">
        <v>34</v>
      </c>
      <c r="M286" s="3">
        <v>190.68</v>
      </c>
      <c r="N286">
        <v>4.7619047620000003</v>
      </c>
      <c r="O286" s="3">
        <v>9.5340000000000007</v>
      </c>
      <c r="P286">
        <v>9.1</v>
      </c>
      <c r="Q286" t="str">
        <f>IF(supermarketData[[#This Row],[Customer stratification rating]]&lt;6, "Low", IF(supermarketData[[#This Row],[Customer stratification rating]] &lt; 8, "Medium", "High"))</f>
        <v>High</v>
      </c>
      <c r="R286" s="1">
        <v>43536.597916666673</v>
      </c>
      <c r="S286">
        <v>2019</v>
      </c>
      <c r="T286" t="s">
        <v>35</v>
      </c>
      <c r="U286">
        <f>DAY(supermarketData[[#This Row],[Datetime]])</f>
        <v>12</v>
      </c>
      <c r="V286" t="s">
        <v>51</v>
      </c>
      <c r="W286">
        <v>14</v>
      </c>
      <c r="X286" t="s">
        <v>30</v>
      </c>
    </row>
    <row r="287" spans="1:24" x14ac:dyDescent="0.3">
      <c r="A287" t="s">
        <v>22</v>
      </c>
      <c r="B287" t="s">
        <v>47</v>
      </c>
      <c r="C287">
        <v>21.974730000000001</v>
      </c>
      <c r="D287">
        <v>96.083590000000001</v>
      </c>
      <c r="E287" t="s">
        <v>32</v>
      </c>
      <c r="F287" t="s">
        <v>38</v>
      </c>
      <c r="G287" t="s">
        <v>26</v>
      </c>
      <c r="H287" s="3">
        <v>66.680000000000007</v>
      </c>
      <c r="I287">
        <v>5</v>
      </c>
      <c r="J287" s="3">
        <v>16.670000000000002</v>
      </c>
      <c r="K287" s="3">
        <v>350.07</v>
      </c>
      <c r="L287" t="s">
        <v>34</v>
      </c>
      <c r="M287" s="3">
        <v>333.4</v>
      </c>
      <c r="N287">
        <v>4.7619047620000003</v>
      </c>
      <c r="O287" s="3">
        <v>16.670000000000002</v>
      </c>
      <c r="P287">
        <v>7.6</v>
      </c>
      <c r="Q287" t="str">
        <f>IF(supermarketData[[#This Row],[Customer stratification rating]]&lt;6, "Low", IF(supermarketData[[#This Row],[Customer stratification rating]] &lt; 8, "Medium", "High"))</f>
        <v>Medium</v>
      </c>
      <c r="R287" s="1">
        <v>43516.750694444447</v>
      </c>
      <c r="S287">
        <v>2019</v>
      </c>
      <c r="T287" t="s">
        <v>44</v>
      </c>
      <c r="U287">
        <f>DAY(supermarketData[[#This Row],[Datetime]])</f>
        <v>20</v>
      </c>
      <c r="V287" t="s">
        <v>49</v>
      </c>
      <c r="W287">
        <v>18</v>
      </c>
      <c r="X287" t="s">
        <v>42</v>
      </c>
    </row>
    <row r="288" spans="1:24" x14ac:dyDescent="0.3">
      <c r="A288" t="s">
        <v>22</v>
      </c>
      <c r="B288" t="s">
        <v>31</v>
      </c>
      <c r="C288">
        <v>19.745000000000001</v>
      </c>
      <c r="D288">
        <v>96.129720000000006</v>
      </c>
      <c r="E288" t="s">
        <v>24</v>
      </c>
      <c r="F288" t="s">
        <v>38</v>
      </c>
      <c r="G288" t="s">
        <v>39</v>
      </c>
      <c r="H288" s="3">
        <v>74.86</v>
      </c>
      <c r="I288">
        <v>1</v>
      </c>
      <c r="J288" s="3">
        <v>3.7429999999999999</v>
      </c>
      <c r="K288" s="3">
        <v>78.602999999999994</v>
      </c>
      <c r="L288" t="s">
        <v>34</v>
      </c>
      <c r="M288" s="3">
        <v>74.86</v>
      </c>
      <c r="N288">
        <v>4.7619047620000003</v>
      </c>
      <c r="O288" s="3">
        <v>3.7429999999999999</v>
      </c>
      <c r="P288">
        <v>6.9</v>
      </c>
      <c r="Q288" t="str">
        <f>IF(supermarketData[[#This Row],[Customer stratification rating]]&lt;6, "Low", IF(supermarketData[[#This Row],[Customer stratification rating]] &lt; 8, "Medium", "High"))</f>
        <v>Medium</v>
      </c>
      <c r="R288" s="1">
        <v>43548.617361111108</v>
      </c>
      <c r="S288">
        <v>2019</v>
      </c>
      <c r="T288" t="s">
        <v>35</v>
      </c>
      <c r="U288">
        <f>DAY(supermarketData[[#This Row],[Datetime]])</f>
        <v>24</v>
      </c>
      <c r="V288" t="s">
        <v>41</v>
      </c>
      <c r="W288">
        <v>14</v>
      </c>
      <c r="X288" t="s">
        <v>30</v>
      </c>
    </row>
    <row r="289" spans="1:24" x14ac:dyDescent="0.3">
      <c r="A289" t="s">
        <v>22</v>
      </c>
      <c r="B289" t="s">
        <v>31</v>
      </c>
      <c r="C289">
        <v>19.745000000000001</v>
      </c>
      <c r="D289">
        <v>96.129720000000006</v>
      </c>
      <c r="E289" t="s">
        <v>32</v>
      </c>
      <c r="F289" t="s">
        <v>25</v>
      </c>
      <c r="G289" t="s">
        <v>43</v>
      </c>
      <c r="H289" s="3">
        <v>23.75</v>
      </c>
      <c r="I289">
        <v>9</v>
      </c>
      <c r="J289" s="3">
        <v>10.6875</v>
      </c>
      <c r="K289" s="3">
        <v>224.4375</v>
      </c>
      <c r="L289" t="s">
        <v>34</v>
      </c>
      <c r="M289" s="3">
        <v>213.75</v>
      </c>
      <c r="N289">
        <v>4.7619047620000003</v>
      </c>
      <c r="O289" s="3">
        <v>10.6875</v>
      </c>
      <c r="P289">
        <v>9.5</v>
      </c>
      <c r="Q289" t="str">
        <f>IF(supermarketData[[#This Row],[Customer stratification rating]]&lt;6, "Low", IF(supermarketData[[#This Row],[Customer stratification rating]] &lt; 8, "Medium", "High"))</f>
        <v>High</v>
      </c>
      <c r="R289" s="1">
        <v>43496.501388888893</v>
      </c>
      <c r="S289">
        <v>2019</v>
      </c>
      <c r="T289" t="s">
        <v>28</v>
      </c>
      <c r="U289">
        <f>DAY(supermarketData[[#This Row],[Datetime]])</f>
        <v>31</v>
      </c>
      <c r="V289" t="s">
        <v>46</v>
      </c>
      <c r="W289">
        <v>12</v>
      </c>
      <c r="X289" t="s">
        <v>30</v>
      </c>
    </row>
    <row r="290" spans="1:24" x14ac:dyDescent="0.3">
      <c r="A290" t="s">
        <v>22</v>
      </c>
      <c r="B290" t="s">
        <v>47</v>
      </c>
      <c r="C290">
        <v>21.974730000000001</v>
      </c>
      <c r="D290">
        <v>96.083590000000001</v>
      </c>
      <c r="E290" t="s">
        <v>32</v>
      </c>
      <c r="F290" t="s">
        <v>25</v>
      </c>
      <c r="G290" t="s">
        <v>48</v>
      </c>
      <c r="H290" s="3">
        <v>48.51</v>
      </c>
      <c r="I290">
        <v>7</v>
      </c>
      <c r="J290" s="3">
        <v>16.9785</v>
      </c>
      <c r="K290" s="3">
        <v>356.54849999999999</v>
      </c>
      <c r="L290" t="s">
        <v>40</v>
      </c>
      <c r="M290" s="3">
        <v>339.57</v>
      </c>
      <c r="N290">
        <v>4.7619047620000003</v>
      </c>
      <c r="O290" s="3">
        <v>16.9785</v>
      </c>
      <c r="P290">
        <v>5.2</v>
      </c>
      <c r="Q290" t="str">
        <f>IF(supermarketData[[#This Row],[Customer stratification rating]]&lt;6, "Low", IF(supermarketData[[#This Row],[Customer stratification rating]] &lt; 8, "Medium", "High"))</f>
        <v>Low</v>
      </c>
      <c r="R290" s="1">
        <v>43490.5625</v>
      </c>
      <c r="S290">
        <v>2019</v>
      </c>
      <c r="T290" t="s">
        <v>28</v>
      </c>
      <c r="U290">
        <f>DAY(supermarketData[[#This Row],[Datetime]])</f>
        <v>25</v>
      </c>
      <c r="V290" t="s">
        <v>36</v>
      </c>
      <c r="W290">
        <v>13</v>
      </c>
      <c r="X290" t="s">
        <v>30</v>
      </c>
    </row>
    <row r="291" spans="1:24" x14ac:dyDescent="0.3">
      <c r="A291" t="s">
        <v>22</v>
      </c>
      <c r="B291" t="s">
        <v>23</v>
      </c>
      <c r="C291">
        <v>16.80528</v>
      </c>
      <c r="D291">
        <v>96.156109999999998</v>
      </c>
      <c r="E291" t="s">
        <v>24</v>
      </c>
      <c r="F291" t="s">
        <v>25</v>
      </c>
      <c r="G291" t="s">
        <v>39</v>
      </c>
      <c r="H291" s="3">
        <v>94.88</v>
      </c>
      <c r="I291">
        <v>7</v>
      </c>
      <c r="J291" s="3">
        <v>33.207999999999998</v>
      </c>
      <c r="K291" s="3">
        <v>697.36800000000005</v>
      </c>
      <c r="L291" t="s">
        <v>34</v>
      </c>
      <c r="M291" s="3">
        <v>664.16</v>
      </c>
      <c r="N291">
        <v>4.7619047620000003</v>
      </c>
      <c r="O291" s="3">
        <v>33.207999999999998</v>
      </c>
      <c r="P291">
        <v>4.2</v>
      </c>
      <c r="Q291" t="str">
        <f>IF(supermarketData[[#This Row],[Customer stratification rating]]&lt;6, "Low", IF(supermarketData[[#This Row],[Customer stratification rating]] &lt; 8, "Medium", "High"))</f>
        <v>Low</v>
      </c>
      <c r="R291" s="1">
        <v>43499.609722222223</v>
      </c>
      <c r="S291">
        <v>2019</v>
      </c>
      <c r="T291" t="s">
        <v>44</v>
      </c>
      <c r="U291">
        <f>DAY(supermarketData[[#This Row],[Datetime]])</f>
        <v>3</v>
      </c>
      <c r="V291" t="s">
        <v>41</v>
      </c>
      <c r="W291">
        <v>14</v>
      </c>
      <c r="X291" t="s">
        <v>30</v>
      </c>
    </row>
    <row r="292" spans="1:24" x14ac:dyDescent="0.3">
      <c r="A292" t="s">
        <v>22</v>
      </c>
      <c r="B292" t="s">
        <v>47</v>
      </c>
      <c r="C292">
        <v>21.974730000000001</v>
      </c>
      <c r="D292">
        <v>96.083590000000001</v>
      </c>
      <c r="E292" t="s">
        <v>24</v>
      </c>
      <c r="F292" t="s">
        <v>38</v>
      </c>
      <c r="G292" t="s">
        <v>33</v>
      </c>
      <c r="H292" s="3">
        <v>40.299999999999997</v>
      </c>
      <c r="I292">
        <v>10</v>
      </c>
      <c r="J292" s="3">
        <v>20.149999999999999</v>
      </c>
      <c r="K292" s="3">
        <v>423.15</v>
      </c>
      <c r="L292" t="s">
        <v>40</v>
      </c>
      <c r="M292" s="3">
        <v>403</v>
      </c>
      <c r="N292">
        <v>4.7619047620000003</v>
      </c>
      <c r="O292" s="3">
        <v>20.149999999999999</v>
      </c>
      <c r="P292">
        <v>7</v>
      </c>
      <c r="Q292" t="str">
        <f>IF(supermarketData[[#This Row],[Customer stratification rating]]&lt;6, "Low", IF(supermarketData[[#This Row],[Customer stratification rating]] &lt; 8, "Medium", "High"))</f>
        <v>Medium</v>
      </c>
      <c r="R292" s="1">
        <v>43489.734027777777</v>
      </c>
      <c r="S292">
        <v>2019</v>
      </c>
      <c r="T292" t="s">
        <v>28</v>
      </c>
      <c r="U292">
        <f>DAY(supermarketData[[#This Row],[Datetime]])</f>
        <v>24</v>
      </c>
      <c r="V292" t="s">
        <v>46</v>
      </c>
      <c r="W292">
        <v>17</v>
      </c>
      <c r="X292" t="s">
        <v>30</v>
      </c>
    </row>
    <row r="293" spans="1:24" x14ac:dyDescent="0.3">
      <c r="A293" t="s">
        <v>22</v>
      </c>
      <c r="B293" t="s">
        <v>31</v>
      </c>
      <c r="C293">
        <v>19.745000000000001</v>
      </c>
      <c r="D293">
        <v>96.129720000000006</v>
      </c>
      <c r="E293" t="s">
        <v>32</v>
      </c>
      <c r="F293" t="s">
        <v>38</v>
      </c>
      <c r="G293" t="s">
        <v>33</v>
      </c>
      <c r="H293" s="3">
        <v>27.85</v>
      </c>
      <c r="I293">
        <v>7</v>
      </c>
      <c r="J293" s="3">
        <v>9.7475000000000005</v>
      </c>
      <c r="K293" s="3">
        <v>204.69749999999999</v>
      </c>
      <c r="L293" t="s">
        <v>27</v>
      </c>
      <c r="M293" s="3">
        <v>194.95</v>
      </c>
      <c r="N293">
        <v>4.7619047620000003</v>
      </c>
      <c r="O293" s="3">
        <v>9.7475000000000005</v>
      </c>
      <c r="P293">
        <v>6</v>
      </c>
      <c r="Q293" t="str">
        <f>IF(supermarketData[[#This Row],[Customer stratification rating]]&lt;6, "Low", IF(supermarketData[[#This Row],[Customer stratification rating]] &lt; 8, "Medium", "High"))</f>
        <v>Medium</v>
      </c>
      <c r="R293" s="1">
        <v>43538.722222222219</v>
      </c>
      <c r="S293">
        <v>2019</v>
      </c>
      <c r="T293" t="s">
        <v>35</v>
      </c>
      <c r="U293">
        <f>DAY(supermarketData[[#This Row],[Datetime]])</f>
        <v>14</v>
      </c>
      <c r="V293" t="s">
        <v>46</v>
      </c>
      <c r="W293">
        <v>17</v>
      </c>
      <c r="X293" t="s">
        <v>30</v>
      </c>
    </row>
    <row r="294" spans="1:24" x14ac:dyDescent="0.3">
      <c r="A294" t="s">
        <v>22</v>
      </c>
      <c r="B294" t="s">
        <v>23</v>
      </c>
      <c r="C294">
        <v>16.80528</v>
      </c>
      <c r="D294">
        <v>96.156109999999998</v>
      </c>
      <c r="E294" t="s">
        <v>24</v>
      </c>
      <c r="F294" t="s">
        <v>25</v>
      </c>
      <c r="G294" t="s">
        <v>33</v>
      </c>
      <c r="H294" s="3">
        <v>62.48</v>
      </c>
      <c r="I294">
        <v>1</v>
      </c>
      <c r="J294" s="3">
        <v>3.1240000000000001</v>
      </c>
      <c r="K294" s="3">
        <v>65.603999999999999</v>
      </c>
      <c r="L294" t="s">
        <v>34</v>
      </c>
      <c r="M294" s="3">
        <v>62.48</v>
      </c>
      <c r="N294">
        <v>4.7619047620000003</v>
      </c>
      <c r="O294" s="3">
        <v>3.1240000000000001</v>
      </c>
      <c r="P294">
        <v>4.7</v>
      </c>
      <c r="Q294" t="str">
        <f>IF(supermarketData[[#This Row],[Customer stratification rating]]&lt;6, "Low", IF(supermarketData[[#This Row],[Customer stratification rating]] &lt; 8, "Medium", "High"))</f>
        <v>Low</v>
      </c>
      <c r="R294" s="1">
        <v>43514.853472222218</v>
      </c>
      <c r="S294">
        <v>2019</v>
      </c>
      <c r="T294" t="s">
        <v>44</v>
      </c>
      <c r="U294">
        <f>DAY(supermarketData[[#This Row],[Datetime]])</f>
        <v>18</v>
      </c>
      <c r="V294" t="s">
        <v>45</v>
      </c>
      <c r="W294">
        <v>20</v>
      </c>
      <c r="X294" t="s">
        <v>42</v>
      </c>
    </row>
    <row r="295" spans="1:24" x14ac:dyDescent="0.3">
      <c r="A295" t="s">
        <v>22</v>
      </c>
      <c r="B295" t="s">
        <v>23</v>
      </c>
      <c r="C295">
        <v>16.80528</v>
      </c>
      <c r="D295">
        <v>96.156109999999998</v>
      </c>
      <c r="E295" t="s">
        <v>24</v>
      </c>
      <c r="F295" t="s">
        <v>25</v>
      </c>
      <c r="G295" t="s">
        <v>48</v>
      </c>
      <c r="H295" s="3">
        <v>36.36</v>
      </c>
      <c r="I295">
        <v>2</v>
      </c>
      <c r="J295" s="3">
        <v>3.6360000000000001</v>
      </c>
      <c r="K295" s="3">
        <v>76.355999999999995</v>
      </c>
      <c r="L295" t="s">
        <v>34</v>
      </c>
      <c r="M295" s="3">
        <v>72.72</v>
      </c>
      <c r="N295">
        <v>4.7619047620000003</v>
      </c>
      <c r="O295" s="3">
        <v>3.6360000000000001</v>
      </c>
      <c r="P295">
        <v>7.1</v>
      </c>
      <c r="Q295" t="str">
        <f>IF(supermarketData[[#This Row],[Customer stratification rating]]&lt;6, "Low", IF(supermarketData[[#This Row],[Customer stratification rating]] &lt; 8, "Medium", "High"))</f>
        <v>Medium</v>
      </c>
      <c r="R295" s="1">
        <v>43486.416666666657</v>
      </c>
      <c r="S295">
        <v>2019</v>
      </c>
      <c r="T295" t="s">
        <v>28</v>
      </c>
      <c r="U295">
        <f>DAY(supermarketData[[#This Row],[Datetime]])</f>
        <v>21</v>
      </c>
      <c r="V295" t="s">
        <v>45</v>
      </c>
      <c r="W295">
        <v>10</v>
      </c>
      <c r="X295" t="s">
        <v>37</v>
      </c>
    </row>
    <row r="296" spans="1:24" x14ac:dyDescent="0.3">
      <c r="A296" t="s">
        <v>22</v>
      </c>
      <c r="B296" t="s">
        <v>47</v>
      </c>
      <c r="C296">
        <v>21.974730000000001</v>
      </c>
      <c r="D296">
        <v>96.083590000000001</v>
      </c>
      <c r="E296" t="s">
        <v>32</v>
      </c>
      <c r="F296" t="s">
        <v>38</v>
      </c>
      <c r="G296" t="s">
        <v>26</v>
      </c>
      <c r="H296" s="3">
        <v>18.11</v>
      </c>
      <c r="I296">
        <v>10</v>
      </c>
      <c r="J296" s="3">
        <v>9.0549999999999997</v>
      </c>
      <c r="K296" s="3">
        <v>190.155</v>
      </c>
      <c r="L296" t="s">
        <v>27</v>
      </c>
      <c r="M296" s="3">
        <v>181.1</v>
      </c>
      <c r="N296">
        <v>4.7619047620000003</v>
      </c>
      <c r="O296" s="3">
        <v>9.0549999999999997</v>
      </c>
      <c r="P296">
        <v>5.9</v>
      </c>
      <c r="Q296" t="str">
        <f>IF(supermarketData[[#This Row],[Customer stratification rating]]&lt;6, "Low", IF(supermarketData[[#This Row],[Customer stratification rating]] &lt; 8, "Medium", "High"))</f>
        <v>Low</v>
      </c>
      <c r="R296" s="1">
        <v>43537.490277777782</v>
      </c>
      <c r="S296">
        <v>2019</v>
      </c>
      <c r="T296" t="s">
        <v>35</v>
      </c>
      <c r="U296">
        <f>DAY(supermarketData[[#This Row],[Datetime]])</f>
        <v>13</v>
      </c>
      <c r="V296" t="s">
        <v>49</v>
      </c>
      <c r="W296">
        <v>11</v>
      </c>
      <c r="X296" t="s">
        <v>37</v>
      </c>
    </row>
    <row r="297" spans="1:24" x14ac:dyDescent="0.3">
      <c r="A297" t="s">
        <v>22</v>
      </c>
      <c r="B297" t="s">
        <v>31</v>
      </c>
      <c r="C297">
        <v>19.745000000000001</v>
      </c>
      <c r="D297">
        <v>96.129720000000006</v>
      </c>
      <c r="E297" t="s">
        <v>24</v>
      </c>
      <c r="F297" t="s">
        <v>25</v>
      </c>
      <c r="G297" t="s">
        <v>33</v>
      </c>
      <c r="H297" s="3">
        <v>51.92</v>
      </c>
      <c r="I297">
        <v>5</v>
      </c>
      <c r="J297" s="3">
        <v>12.98</v>
      </c>
      <c r="K297" s="3">
        <v>272.58</v>
      </c>
      <c r="L297" t="s">
        <v>34</v>
      </c>
      <c r="M297" s="3">
        <v>259.60000000000002</v>
      </c>
      <c r="N297">
        <v>4.7619047620000003</v>
      </c>
      <c r="O297" s="3">
        <v>12.98</v>
      </c>
      <c r="P297">
        <v>7.5</v>
      </c>
      <c r="Q297" t="str">
        <f>IF(supermarketData[[#This Row],[Customer stratification rating]]&lt;6, "Low", IF(supermarketData[[#This Row],[Customer stratification rating]] &lt; 8, "Medium", "High"))</f>
        <v>Medium</v>
      </c>
      <c r="R297" s="1">
        <v>43527.570833333331</v>
      </c>
      <c r="S297">
        <v>2019</v>
      </c>
      <c r="T297" t="s">
        <v>35</v>
      </c>
      <c r="U297">
        <f>DAY(supermarketData[[#This Row],[Datetime]])</f>
        <v>3</v>
      </c>
      <c r="V297" t="s">
        <v>41</v>
      </c>
      <c r="W297">
        <v>13</v>
      </c>
      <c r="X297" t="s">
        <v>30</v>
      </c>
    </row>
    <row r="298" spans="1:24" x14ac:dyDescent="0.3">
      <c r="A298" t="s">
        <v>22</v>
      </c>
      <c r="B298" t="s">
        <v>31</v>
      </c>
      <c r="C298">
        <v>19.745000000000001</v>
      </c>
      <c r="D298">
        <v>96.129720000000006</v>
      </c>
      <c r="E298" t="s">
        <v>32</v>
      </c>
      <c r="F298" t="s">
        <v>38</v>
      </c>
      <c r="G298" t="s">
        <v>33</v>
      </c>
      <c r="H298" s="3">
        <v>28.84</v>
      </c>
      <c r="I298">
        <v>4</v>
      </c>
      <c r="J298" s="3">
        <v>5.7679999999999998</v>
      </c>
      <c r="K298" s="3">
        <v>121.128</v>
      </c>
      <c r="L298" t="s">
        <v>34</v>
      </c>
      <c r="M298" s="3">
        <v>115.36</v>
      </c>
      <c r="N298">
        <v>4.7619047620000003</v>
      </c>
      <c r="O298" s="3">
        <v>5.7679999999999998</v>
      </c>
      <c r="P298">
        <v>6.4</v>
      </c>
      <c r="Q298" t="str">
        <f>IF(supermarketData[[#This Row],[Customer stratification rating]]&lt;6, "Low", IF(supermarketData[[#This Row],[Customer stratification rating]] &lt; 8, "Medium", "High"))</f>
        <v>Medium</v>
      </c>
      <c r="R298" s="1">
        <v>43553.613888888889</v>
      </c>
      <c r="S298">
        <v>2019</v>
      </c>
      <c r="T298" t="s">
        <v>35</v>
      </c>
      <c r="U298">
        <f>DAY(supermarketData[[#This Row],[Datetime]])</f>
        <v>29</v>
      </c>
      <c r="V298" t="s">
        <v>36</v>
      </c>
      <c r="W298">
        <v>14</v>
      </c>
      <c r="X298" t="s">
        <v>30</v>
      </c>
    </row>
    <row r="299" spans="1:24" x14ac:dyDescent="0.3">
      <c r="A299" t="s">
        <v>22</v>
      </c>
      <c r="B299" t="s">
        <v>23</v>
      </c>
      <c r="C299">
        <v>16.80528</v>
      </c>
      <c r="D299">
        <v>96.156109999999998</v>
      </c>
      <c r="E299" t="s">
        <v>24</v>
      </c>
      <c r="F299" t="s">
        <v>38</v>
      </c>
      <c r="G299" t="s">
        <v>39</v>
      </c>
      <c r="H299" s="3">
        <v>78.38</v>
      </c>
      <c r="I299">
        <v>6</v>
      </c>
      <c r="J299" s="3">
        <v>23.513999999999999</v>
      </c>
      <c r="K299" s="3">
        <v>493.79399999999998</v>
      </c>
      <c r="L299" t="s">
        <v>27</v>
      </c>
      <c r="M299" s="3">
        <v>470.28</v>
      </c>
      <c r="N299">
        <v>4.7619047620000003</v>
      </c>
      <c r="O299" s="3">
        <v>23.513999999999999</v>
      </c>
      <c r="P299">
        <v>5.8</v>
      </c>
      <c r="Q299" t="str">
        <f>IF(supermarketData[[#This Row],[Customer stratification rating]]&lt;6, "Low", IF(supermarketData[[#This Row],[Customer stratification rating]] &lt; 8, "Medium", "High"))</f>
        <v>Low</v>
      </c>
      <c r="R299" s="1">
        <v>43475.594444444447</v>
      </c>
      <c r="S299">
        <v>2019</v>
      </c>
      <c r="T299" t="s">
        <v>28</v>
      </c>
      <c r="U299">
        <f>DAY(supermarketData[[#This Row],[Datetime]])</f>
        <v>10</v>
      </c>
      <c r="V299" t="s">
        <v>46</v>
      </c>
      <c r="W299">
        <v>14</v>
      </c>
      <c r="X299" t="s">
        <v>30</v>
      </c>
    </row>
    <row r="300" spans="1:24" x14ac:dyDescent="0.3">
      <c r="A300" t="s">
        <v>22</v>
      </c>
      <c r="B300" t="s">
        <v>23</v>
      </c>
      <c r="C300">
        <v>16.80528</v>
      </c>
      <c r="D300">
        <v>96.156109999999998</v>
      </c>
      <c r="E300" t="s">
        <v>24</v>
      </c>
      <c r="F300" t="s">
        <v>38</v>
      </c>
      <c r="G300" t="s">
        <v>39</v>
      </c>
      <c r="H300" s="3">
        <v>60.01</v>
      </c>
      <c r="I300">
        <v>4</v>
      </c>
      <c r="J300" s="3">
        <v>12.002000000000001</v>
      </c>
      <c r="K300" s="3">
        <v>252.042</v>
      </c>
      <c r="L300" t="s">
        <v>34</v>
      </c>
      <c r="M300" s="3">
        <v>240.04</v>
      </c>
      <c r="N300">
        <v>4.7619047620000003</v>
      </c>
      <c r="O300" s="3">
        <v>12.002000000000001</v>
      </c>
      <c r="P300">
        <v>4.5</v>
      </c>
      <c r="Q300" t="str">
        <f>IF(supermarketData[[#This Row],[Customer stratification rating]]&lt;6, "Low", IF(supermarketData[[#This Row],[Customer stratification rating]] &lt; 8, "Medium", "High"))</f>
        <v>Low</v>
      </c>
      <c r="R300" s="1">
        <v>43490.662499999999</v>
      </c>
      <c r="S300">
        <v>2019</v>
      </c>
      <c r="T300" t="s">
        <v>28</v>
      </c>
      <c r="U300">
        <f>DAY(supermarketData[[#This Row],[Datetime]])</f>
        <v>25</v>
      </c>
      <c r="V300" t="s">
        <v>36</v>
      </c>
      <c r="W300">
        <v>15</v>
      </c>
      <c r="X300" t="s">
        <v>30</v>
      </c>
    </row>
    <row r="301" spans="1:24" x14ac:dyDescent="0.3">
      <c r="A301" t="s">
        <v>22</v>
      </c>
      <c r="B301" t="s">
        <v>31</v>
      </c>
      <c r="C301">
        <v>19.745000000000001</v>
      </c>
      <c r="D301">
        <v>96.129720000000006</v>
      </c>
      <c r="E301" t="s">
        <v>24</v>
      </c>
      <c r="F301" t="s">
        <v>25</v>
      </c>
      <c r="G301" t="s">
        <v>39</v>
      </c>
      <c r="H301" s="3">
        <v>88.61</v>
      </c>
      <c r="I301">
        <v>1</v>
      </c>
      <c r="J301" s="3">
        <v>4.4305000000000003</v>
      </c>
      <c r="K301" s="3">
        <v>93.040499999999994</v>
      </c>
      <c r="L301" t="s">
        <v>34</v>
      </c>
      <c r="M301" s="3">
        <v>88.61</v>
      </c>
      <c r="N301">
        <v>4.7619047620000003</v>
      </c>
      <c r="O301" s="3">
        <v>4.4305000000000003</v>
      </c>
      <c r="P301">
        <v>7.7</v>
      </c>
      <c r="Q301" t="str">
        <f>IF(supermarketData[[#This Row],[Customer stratification rating]]&lt;6, "Low", IF(supermarketData[[#This Row],[Customer stratification rating]] &lt; 8, "Medium", "High"))</f>
        <v>Medium</v>
      </c>
      <c r="R301" s="1">
        <v>43484.431250000001</v>
      </c>
      <c r="S301">
        <v>2019</v>
      </c>
      <c r="T301" t="s">
        <v>28</v>
      </c>
      <c r="U301">
        <f>DAY(supermarketData[[#This Row],[Datetime]])</f>
        <v>19</v>
      </c>
      <c r="V301" t="s">
        <v>29</v>
      </c>
      <c r="W301">
        <v>10</v>
      </c>
      <c r="X301" t="s">
        <v>37</v>
      </c>
    </row>
    <row r="302" spans="1:24" x14ac:dyDescent="0.3">
      <c r="A302" t="s">
        <v>22</v>
      </c>
      <c r="B302" t="s">
        <v>31</v>
      </c>
      <c r="C302">
        <v>19.745000000000001</v>
      </c>
      <c r="D302">
        <v>96.129720000000006</v>
      </c>
      <c r="E302" t="s">
        <v>32</v>
      </c>
      <c r="F302" t="s">
        <v>38</v>
      </c>
      <c r="G302" t="s">
        <v>50</v>
      </c>
      <c r="H302" s="3">
        <v>99.82</v>
      </c>
      <c r="I302">
        <v>2</v>
      </c>
      <c r="J302" s="3">
        <v>9.9819999999999993</v>
      </c>
      <c r="K302" s="3">
        <v>209.62200000000001</v>
      </c>
      <c r="L302" t="s">
        <v>40</v>
      </c>
      <c r="M302" s="3">
        <v>199.64</v>
      </c>
      <c r="N302">
        <v>4.7619047620000003</v>
      </c>
      <c r="O302" s="3">
        <v>9.9819999999999993</v>
      </c>
      <c r="P302">
        <v>6.7</v>
      </c>
      <c r="Q302" t="str">
        <f>IF(supermarketData[[#This Row],[Customer stratification rating]]&lt;6, "Low", IF(supermarketData[[#This Row],[Customer stratification rating]] &lt; 8, "Medium", "High"))</f>
        <v>Medium</v>
      </c>
      <c r="R302" s="1">
        <v>43467.756249999999</v>
      </c>
      <c r="S302">
        <v>2019</v>
      </c>
      <c r="T302" t="s">
        <v>28</v>
      </c>
      <c r="U302">
        <f>DAY(supermarketData[[#This Row],[Datetime]])</f>
        <v>2</v>
      </c>
      <c r="V302" t="s">
        <v>49</v>
      </c>
      <c r="W302">
        <v>18</v>
      </c>
      <c r="X302" t="s">
        <v>42</v>
      </c>
    </row>
    <row r="303" spans="1:24" x14ac:dyDescent="0.3">
      <c r="A303" t="s">
        <v>22</v>
      </c>
      <c r="B303" t="s">
        <v>47</v>
      </c>
      <c r="C303">
        <v>21.974730000000001</v>
      </c>
      <c r="D303">
        <v>96.083590000000001</v>
      </c>
      <c r="E303" t="s">
        <v>24</v>
      </c>
      <c r="F303" t="s">
        <v>38</v>
      </c>
      <c r="G303" t="s">
        <v>26</v>
      </c>
      <c r="H303" s="3">
        <v>39.01</v>
      </c>
      <c r="I303">
        <v>1</v>
      </c>
      <c r="J303" s="3">
        <v>1.9504999999999999</v>
      </c>
      <c r="K303" s="3">
        <v>40.960500000000003</v>
      </c>
      <c r="L303" t="s">
        <v>40</v>
      </c>
      <c r="M303" s="3">
        <v>39.01</v>
      </c>
      <c r="N303">
        <v>4.7619047620000003</v>
      </c>
      <c r="O303" s="3">
        <v>1.9504999999999999</v>
      </c>
      <c r="P303">
        <v>4.7</v>
      </c>
      <c r="Q303" t="str">
        <f>IF(supermarketData[[#This Row],[Customer stratification rating]]&lt;6, "Low", IF(supermarketData[[#This Row],[Customer stratification rating]] &lt; 8, "Medium", "High"))</f>
        <v>Low</v>
      </c>
      <c r="R303" s="1">
        <v>43536.698611111111</v>
      </c>
      <c r="S303">
        <v>2019</v>
      </c>
      <c r="T303" t="s">
        <v>35</v>
      </c>
      <c r="U303">
        <f>DAY(supermarketData[[#This Row],[Datetime]])</f>
        <v>12</v>
      </c>
      <c r="V303" t="s">
        <v>51</v>
      </c>
      <c r="W303">
        <v>16</v>
      </c>
      <c r="X303" t="s">
        <v>30</v>
      </c>
    </row>
    <row r="304" spans="1:24" x14ac:dyDescent="0.3">
      <c r="A304" t="s">
        <v>22</v>
      </c>
      <c r="B304" t="s">
        <v>31</v>
      </c>
      <c r="C304">
        <v>19.745000000000001</v>
      </c>
      <c r="D304">
        <v>96.129720000000006</v>
      </c>
      <c r="E304" t="s">
        <v>32</v>
      </c>
      <c r="F304" t="s">
        <v>38</v>
      </c>
      <c r="G304" t="s">
        <v>48</v>
      </c>
      <c r="H304" s="3">
        <v>48.61</v>
      </c>
      <c r="I304">
        <v>1</v>
      </c>
      <c r="J304" s="3">
        <v>2.4304999999999999</v>
      </c>
      <c r="K304" s="3">
        <v>51.040500000000002</v>
      </c>
      <c r="L304" t="s">
        <v>34</v>
      </c>
      <c r="M304" s="3">
        <v>48.61</v>
      </c>
      <c r="N304">
        <v>4.7619047620000003</v>
      </c>
      <c r="O304" s="3">
        <v>2.4304999999999999</v>
      </c>
      <c r="P304">
        <v>4.4000000000000004</v>
      </c>
      <c r="Q304" t="str">
        <f>IF(supermarketData[[#This Row],[Customer stratification rating]]&lt;6, "Low", IF(supermarketData[[#This Row],[Customer stratification rating]] &lt; 8, "Medium", "High"))</f>
        <v>Low</v>
      </c>
      <c r="R304" s="1">
        <v>43521.646527777782</v>
      </c>
      <c r="S304">
        <v>2019</v>
      </c>
      <c r="T304" t="s">
        <v>44</v>
      </c>
      <c r="U304">
        <f>DAY(supermarketData[[#This Row],[Datetime]])</f>
        <v>25</v>
      </c>
      <c r="V304" t="s">
        <v>45</v>
      </c>
      <c r="W304">
        <v>15</v>
      </c>
      <c r="X304" t="s">
        <v>30</v>
      </c>
    </row>
    <row r="305" spans="1:24" x14ac:dyDescent="0.3">
      <c r="A305" t="s">
        <v>22</v>
      </c>
      <c r="B305" t="s">
        <v>23</v>
      </c>
      <c r="C305">
        <v>16.80528</v>
      </c>
      <c r="D305">
        <v>96.156109999999998</v>
      </c>
      <c r="E305" t="s">
        <v>32</v>
      </c>
      <c r="F305" t="s">
        <v>25</v>
      </c>
      <c r="G305" t="s">
        <v>33</v>
      </c>
      <c r="H305" s="3">
        <v>51.19</v>
      </c>
      <c r="I305">
        <v>4</v>
      </c>
      <c r="J305" s="3">
        <v>10.238</v>
      </c>
      <c r="K305" s="3">
        <v>214.99799999999999</v>
      </c>
      <c r="L305" t="s">
        <v>40</v>
      </c>
      <c r="M305" s="3">
        <v>204.76</v>
      </c>
      <c r="N305">
        <v>4.7619047620000003</v>
      </c>
      <c r="O305" s="3">
        <v>10.238</v>
      </c>
      <c r="P305">
        <v>4.7</v>
      </c>
      <c r="Q305" t="str">
        <f>IF(supermarketData[[#This Row],[Customer stratification rating]]&lt;6, "Low", IF(supermarketData[[#This Row],[Customer stratification rating]] &lt; 8, "Medium", "High"))</f>
        <v>Low</v>
      </c>
      <c r="R305" s="1">
        <v>43542.71875</v>
      </c>
      <c r="S305">
        <v>2019</v>
      </c>
      <c r="T305" t="s">
        <v>35</v>
      </c>
      <c r="U305">
        <f>DAY(supermarketData[[#This Row],[Datetime]])</f>
        <v>18</v>
      </c>
      <c r="V305" t="s">
        <v>45</v>
      </c>
      <c r="W305">
        <v>17</v>
      </c>
      <c r="X305" t="s">
        <v>30</v>
      </c>
    </row>
    <row r="306" spans="1:24" x14ac:dyDescent="0.3">
      <c r="A306" t="s">
        <v>22</v>
      </c>
      <c r="B306" t="s">
        <v>47</v>
      </c>
      <c r="C306">
        <v>21.974730000000001</v>
      </c>
      <c r="D306">
        <v>96.083590000000001</v>
      </c>
      <c r="E306" t="s">
        <v>32</v>
      </c>
      <c r="F306" t="s">
        <v>25</v>
      </c>
      <c r="G306" t="s">
        <v>33</v>
      </c>
      <c r="H306" s="3">
        <v>14.96</v>
      </c>
      <c r="I306">
        <v>8</v>
      </c>
      <c r="J306" s="3">
        <v>5.984</v>
      </c>
      <c r="K306" s="3">
        <v>125.664</v>
      </c>
      <c r="L306" t="s">
        <v>34</v>
      </c>
      <c r="M306" s="3">
        <v>119.68</v>
      </c>
      <c r="N306">
        <v>4.7619047620000003</v>
      </c>
      <c r="O306" s="3">
        <v>5.984</v>
      </c>
      <c r="P306">
        <v>8.6</v>
      </c>
      <c r="Q306" t="str">
        <f>IF(supermarketData[[#This Row],[Customer stratification rating]]&lt;6, "Low", IF(supermarketData[[#This Row],[Customer stratification rating]] &lt; 8, "Medium", "High"))</f>
        <v>High</v>
      </c>
      <c r="R306" s="1">
        <v>43519.520138888889</v>
      </c>
      <c r="S306">
        <v>2019</v>
      </c>
      <c r="T306" t="s">
        <v>44</v>
      </c>
      <c r="U306">
        <f>DAY(supermarketData[[#This Row],[Datetime]])</f>
        <v>23</v>
      </c>
      <c r="V306" t="s">
        <v>29</v>
      </c>
      <c r="W306">
        <v>12</v>
      </c>
      <c r="X306" t="s">
        <v>30</v>
      </c>
    </row>
    <row r="307" spans="1:24" x14ac:dyDescent="0.3">
      <c r="A307" t="s">
        <v>22</v>
      </c>
      <c r="B307" t="s">
        <v>23</v>
      </c>
      <c r="C307">
        <v>16.80528</v>
      </c>
      <c r="D307">
        <v>96.156109999999998</v>
      </c>
      <c r="E307" t="s">
        <v>24</v>
      </c>
      <c r="F307" t="s">
        <v>38</v>
      </c>
      <c r="G307" t="s">
        <v>33</v>
      </c>
      <c r="H307" s="3">
        <v>72.2</v>
      </c>
      <c r="I307">
        <v>7</v>
      </c>
      <c r="J307" s="3">
        <v>25.27</v>
      </c>
      <c r="K307" s="3">
        <v>530.66999999999996</v>
      </c>
      <c r="L307" t="s">
        <v>27</v>
      </c>
      <c r="M307" s="3">
        <v>505.4</v>
      </c>
      <c r="N307">
        <v>4.7619047620000003</v>
      </c>
      <c r="O307" s="3">
        <v>25.27</v>
      </c>
      <c r="P307">
        <v>4.3</v>
      </c>
      <c r="Q307" t="str">
        <f>IF(supermarketData[[#This Row],[Customer stratification rating]]&lt;6, "Low", IF(supermarketData[[#This Row],[Customer stratification rating]] &lt; 8, "Medium", "High"))</f>
        <v>Low</v>
      </c>
      <c r="R307" s="1">
        <v>43550.843055555553</v>
      </c>
      <c r="S307">
        <v>2019</v>
      </c>
      <c r="T307" t="s">
        <v>35</v>
      </c>
      <c r="U307">
        <f>DAY(supermarketData[[#This Row],[Datetime]])</f>
        <v>26</v>
      </c>
      <c r="V307" t="s">
        <v>51</v>
      </c>
      <c r="W307">
        <v>20</v>
      </c>
      <c r="X307" t="s">
        <v>42</v>
      </c>
    </row>
    <row r="308" spans="1:24" x14ac:dyDescent="0.3">
      <c r="A308" t="s">
        <v>22</v>
      </c>
      <c r="B308" t="s">
        <v>23</v>
      </c>
      <c r="C308">
        <v>16.80528</v>
      </c>
      <c r="D308">
        <v>96.156109999999998</v>
      </c>
      <c r="E308" t="s">
        <v>32</v>
      </c>
      <c r="F308" t="s">
        <v>25</v>
      </c>
      <c r="G308" t="s">
        <v>43</v>
      </c>
      <c r="H308" s="3">
        <v>40.229999999999997</v>
      </c>
      <c r="I308">
        <v>7</v>
      </c>
      <c r="J308" s="3">
        <v>14.080500000000001</v>
      </c>
      <c r="K308" s="3">
        <v>295.69049999999999</v>
      </c>
      <c r="L308" t="s">
        <v>34</v>
      </c>
      <c r="M308" s="3">
        <v>281.61</v>
      </c>
      <c r="N308">
        <v>4.7619047620000003</v>
      </c>
      <c r="O308" s="3">
        <v>14.080500000000001</v>
      </c>
      <c r="P308">
        <v>9.6</v>
      </c>
      <c r="Q308" t="str">
        <f>IF(supermarketData[[#This Row],[Customer stratification rating]]&lt;6, "Low", IF(supermarketData[[#This Row],[Customer stratification rating]] &lt; 8, "Medium", "High"))</f>
        <v>High</v>
      </c>
      <c r="R308" s="1">
        <v>43554.556944444441</v>
      </c>
      <c r="S308">
        <v>2019</v>
      </c>
      <c r="T308" t="s">
        <v>35</v>
      </c>
      <c r="U308">
        <f>DAY(supermarketData[[#This Row],[Datetime]])</f>
        <v>30</v>
      </c>
      <c r="V308" t="s">
        <v>29</v>
      </c>
      <c r="W308">
        <v>13</v>
      </c>
      <c r="X308" t="s">
        <v>30</v>
      </c>
    </row>
    <row r="309" spans="1:24" x14ac:dyDescent="0.3">
      <c r="A309" t="s">
        <v>22</v>
      </c>
      <c r="B309" t="s">
        <v>23</v>
      </c>
      <c r="C309">
        <v>16.80528</v>
      </c>
      <c r="D309">
        <v>96.156109999999998</v>
      </c>
      <c r="E309" t="s">
        <v>24</v>
      </c>
      <c r="F309" t="s">
        <v>25</v>
      </c>
      <c r="G309" t="s">
        <v>39</v>
      </c>
      <c r="H309" s="3">
        <v>88.79</v>
      </c>
      <c r="I309">
        <v>8</v>
      </c>
      <c r="J309" s="3">
        <v>35.515999999999998</v>
      </c>
      <c r="K309" s="3">
        <v>745.83600000000001</v>
      </c>
      <c r="L309" t="s">
        <v>34</v>
      </c>
      <c r="M309" s="3">
        <v>710.32</v>
      </c>
      <c r="N309">
        <v>4.7619047620000003</v>
      </c>
      <c r="O309" s="3">
        <v>35.515999999999998</v>
      </c>
      <c r="P309">
        <v>4.0999999999999996</v>
      </c>
      <c r="Q309" t="str">
        <f>IF(supermarketData[[#This Row],[Customer stratification rating]]&lt;6, "Low", IF(supermarketData[[#This Row],[Customer stratification rating]] &lt; 8, "Medium", "High"))</f>
        <v>Low</v>
      </c>
      <c r="R309" s="1">
        <v>43513.714583333327</v>
      </c>
      <c r="S309">
        <v>2019</v>
      </c>
      <c r="T309" t="s">
        <v>44</v>
      </c>
      <c r="U309">
        <f>DAY(supermarketData[[#This Row],[Datetime]])</f>
        <v>17</v>
      </c>
      <c r="V309" t="s">
        <v>41</v>
      </c>
      <c r="W309">
        <v>17</v>
      </c>
      <c r="X309" t="s">
        <v>30</v>
      </c>
    </row>
    <row r="310" spans="1:24" x14ac:dyDescent="0.3">
      <c r="A310" t="s">
        <v>22</v>
      </c>
      <c r="B310" t="s">
        <v>23</v>
      </c>
      <c r="C310">
        <v>16.80528</v>
      </c>
      <c r="D310">
        <v>96.156109999999998</v>
      </c>
      <c r="E310" t="s">
        <v>24</v>
      </c>
      <c r="F310" t="s">
        <v>25</v>
      </c>
      <c r="G310" t="s">
        <v>33</v>
      </c>
      <c r="H310" s="3">
        <v>26.48</v>
      </c>
      <c r="I310">
        <v>3</v>
      </c>
      <c r="J310" s="3">
        <v>3.972</v>
      </c>
      <c r="K310" s="3">
        <v>83.412000000000006</v>
      </c>
      <c r="L310" t="s">
        <v>27</v>
      </c>
      <c r="M310" s="3">
        <v>79.44</v>
      </c>
      <c r="N310">
        <v>4.7619047620000003</v>
      </c>
      <c r="O310" s="3">
        <v>3.972</v>
      </c>
      <c r="P310">
        <v>4.7</v>
      </c>
      <c r="Q310" t="str">
        <f>IF(supermarketData[[#This Row],[Customer stratification rating]]&lt;6, "Low", IF(supermarketData[[#This Row],[Customer stratification rating]] &lt; 8, "Medium", "High"))</f>
        <v>Low</v>
      </c>
      <c r="R310" s="1">
        <v>43545.444444444453</v>
      </c>
      <c r="S310">
        <v>2019</v>
      </c>
      <c r="T310" t="s">
        <v>35</v>
      </c>
      <c r="U310">
        <f>DAY(supermarketData[[#This Row],[Datetime]])</f>
        <v>21</v>
      </c>
      <c r="V310" t="s">
        <v>46</v>
      </c>
      <c r="W310">
        <v>10</v>
      </c>
      <c r="X310" t="s">
        <v>37</v>
      </c>
    </row>
    <row r="311" spans="1:24" x14ac:dyDescent="0.3">
      <c r="A311" t="s">
        <v>22</v>
      </c>
      <c r="B311" t="s">
        <v>23</v>
      </c>
      <c r="C311">
        <v>16.80528</v>
      </c>
      <c r="D311">
        <v>96.156109999999998</v>
      </c>
      <c r="E311" t="s">
        <v>32</v>
      </c>
      <c r="F311" t="s">
        <v>25</v>
      </c>
      <c r="G311" t="s">
        <v>50</v>
      </c>
      <c r="H311" s="3">
        <v>81.91</v>
      </c>
      <c r="I311">
        <v>2</v>
      </c>
      <c r="J311" s="3">
        <v>8.1910000000000007</v>
      </c>
      <c r="K311" s="3">
        <v>172.011</v>
      </c>
      <c r="L311" t="s">
        <v>34</v>
      </c>
      <c r="M311" s="3">
        <v>163.82</v>
      </c>
      <c r="N311">
        <v>4.7619047620000003</v>
      </c>
      <c r="O311" s="3">
        <v>8.1910000000000007</v>
      </c>
      <c r="P311">
        <v>7.8</v>
      </c>
      <c r="Q311" t="str">
        <f>IF(supermarketData[[#This Row],[Customer stratification rating]]&lt;6, "Low", IF(supermarketData[[#This Row],[Customer stratification rating]] &lt; 8, "Medium", "High"))</f>
        <v>Medium</v>
      </c>
      <c r="R311" s="1">
        <v>43529.738194444442</v>
      </c>
      <c r="S311">
        <v>2019</v>
      </c>
      <c r="T311" t="s">
        <v>35</v>
      </c>
      <c r="U311">
        <f>DAY(supermarketData[[#This Row],[Datetime]])</f>
        <v>5</v>
      </c>
      <c r="V311" t="s">
        <v>51</v>
      </c>
      <c r="W311">
        <v>17</v>
      </c>
      <c r="X311" t="s">
        <v>30</v>
      </c>
    </row>
    <row r="312" spans="1:24" x14ac:dyDescent="0.3">
      <c r="A312" t="s">
        <v>22</v>
      </c>
      <c r="B312" t="s">
        <v>47</v>
      </c>
      <c r="C312">
        <v>21.974730000000001</v>
      </c>
      <c r="D312">
        <v>96.083590000000001</v>
      </c>
      <c r="E312" t="s">
        <v>24</v>
      </c>
      <c r="F312" t="s">
        <v>38</v>
      </c>
      <c r="G312" t="s">
        <v>43</v>
      </c>
      <c r="H312" s="3">
        <v>79.930000000000007</v>
      </c>
      <c r="I312">
        <v>6</v>
      </c>
      <c r="J312" s="3">
        <v>23.978999999999999</v>
      </c>
      <c r="K312" s="3">
        <v>503.55900000000003</v>
      </c>
      <c r="L312" t="s">
        <v>34</v>
      </c>
      <c r="M312" s="3">
        <v>479.58</v>
      </c>
      <c r="N312">
        <v>4.7619047620000003</v>
      </c>
      <c r="O312" s="3">
        <v>23.978999999999999</v>
      </c>
      <c r="P312">
        <v>5.5</v>
      </c>
      <c r="Q312" t="str">
        <f>IF(supermarketData[[#This Row],[Customer stratification rating]]&lt;6, "Low", IF(supermarketData[[#This Row],[Customer stratification rating]] &lt; 8, "Medium", "High"))</f>
        <v>Low</v>
      </c>
      <c r="R312" s="1">
        <v>43496.586111111108</v>
      </c>
      <c r="S312">
        <v>2019</v>
      </c>
      <c r="T312" t="s">
        <v>28</v>
      </c>
      <c r="U312">
        <f>DAY(supermarketData[[#This Row],[Datetime]])</f>
        <v>31</v>
      </c>
      <c r="V312" t="s">
        <v>46</v>
      </c>
      <c r="W312">
        <v>14</v>
      </c>
      <c r="X312" t="s">
        <v>30</v>
      </c>
    </row>
    <row r="313" spans="1:24" x14ac:dyDescent="0.3">
      <c r="A313" t="s">
        <v>22</v>
      </c>
      <c r="B313" t="s">
        <v>31</v>
      </c>
      <c r="C313">
        <v>19.745000000000001</v>
      </c>
      <c r="D313">
        <v>96.129720000000006</v>
      </c>
      <c r="E313" t="s">
        <v>24</v>
      </c>
      <c r="F313" t="s">
        <v>38</v>
      </c>
      <c r="G313" t="s">
        <v>50</v>
      </c>
      <c r="H313" s="3">
        <v>69.33</v>
      </c>
      <c r="I313">
        <v>2</v>
      </c>
      <c r="J313" s="3">
        <v>6.9329999999999998</v>
      </c>
      <c r="K313" s="3">
        <v>145.59299999999999</v>
      </c>
      <c r="L313" t="s">
        <v>27</v>
      </c>
      <c r="M313" s="3">
        <v>138.66</v>
      </c>
      <c r="N313">
        <v>4.7619047620000003</v>
      </c>
      <c r="O313" s="3">
        <v>6.9329999999999998</v>
      </c>
      <c r="P313">
        <v>9.6999999999999993</v>
      </c>
      <c r="Q313" t="str">
        <f>IF(supermarketData[[#This Row],[Customer stratification rating]]&lt;6, "Low", IF(supermarketData[[#This Row],[Customer stratification rating]] &lt; 8, "Medium", "High"))</f>
        <v>High</v>
      </c>
      <c r="R313" s="1">
        <v>43501.795138888891</v>
      </c>
      <c r="S313">
        <v>2019</v>
      </c>
      <c r="T313" t="s">
        <v>44</v>
      </c>
      <c r="U313">
        <f>DAY(supermarketData[[#This Row],[Datetime]])</f>
        <v>5</v>
      </c>
      <c r="V313" t="s">
        <v>51</v>
      </c>
      <c r="W313">
        <v>19</v>
      </c>
      <c r="X313" t="s">
        <v>42</v>
      </c>
    </row>
    <row r="314" spans="1:24" x14ac:dyDescent="0.3">
      <c r="A314" t="s">
        <v>22</v>
      </c>
      <c r="B314" t="s">
        <v>23</v>
      </c>
      <c r="C314">
        <v>16.80528</v>
      </c>
      <c r="D314">
        <v>96.156109999999998</v>
      </c>
      <c r="E314" t="s">
        <v>24</v>
      </c>
      <c r="F314" t="s">
        <v>25</v>
      </c>
      <c r="G314" t="s">
        <v>48</v>
      </c>
      <c r="H314" s="3">
        <v>14.23</v>
      </c>
      <c r="I314">
        <v>5</v>
      </c>
      <c r="J314" s="3">
        <v>3.5575000000000001</v>
      </c>
      <c r="K314" s="3">
        <v>74.707499999999996</v>
      </c>
      <c r="L314" t="s">
        <v>40</v>
      </c>
      <c r="M314" s="3">
        <v>71.150000000000006</v>
      </c>
      <c r="N314">
        <v>4.7619047620000003</v>
      </c>
      <c r="O314" s="3">
        <v>3.5575000000000001</v>
      </c>
      <c r="P314">
        <v>4.4000000000000004</v>
      </c>
      <c r="Q314" t="str">
        <f>IF(supermarketData[[#This Row],[Customer stratification rating]]&lt;6, "Low", IF(supermarketData[[#This Row],[Customer stratification rating]] &lt; 8, "Medium", "High"))</f>
        <v>Low</v>
      </c>
      <c r="R314" s="1">
        <v>43497.422222222223</v>
      </c>
      <c r="S314">
        <v>2019</v>
      </c>
      <c r="T314" t="s">
        <v>44</v>
      </c>
      <c r="U314">
        <f>DAY(supermarketData[[#This Row],[Datetime]])</f>
        <v>1</v>
      </c>
      <c r="V314" t="s">
        <v>36</v>
      </c>
      <c r="W314">
        <v>10</v>
      </c>
      <c r="X314" t="s">
        <v>37</v>
      </c>
    </row>
    <row r="315" spans="1:24" x14ac:dyDescent="0.3">
      <c r="A315" t="s">
        <v>22</v>
      </c>
      <c r="B315" t="s">
        <v>23</v>
      </c>
      <c r="C315">
        <v>16.80528</v>
      </c>
      <c r="D315">
        <v>96.156109999999998</v>
      </c>
      <c r="E315" t="s">
        <v>24</v>
      </c>
      <c r="F315" t="s">
        <v>25</v>
      </c>
      <c r="G315" t="s">
        <v>26</v>
      </c>
      <c r="H315" s="3">
        <v>15.55</v>
      </c>
      <c r="I315">
        <v>9</v>
      </c>
      <c r="J315" s="3">
        <v>6.9974999999999996</v>
      </c>
      <c r="K315" s="3">
        <v>146.94749999999999</v>
      </c>
      <c r="L315" t="s">
        <v>34</v>
      </c>
      <c r="M315" s="3">
        <v>139.94999999999999</v>
      </c>
      <c r="N315">
        <v>4.7619047620000003</v>
      </c>
      <c r="O315" s="3">
        <v>6.9974999999999996</v>
      </c>
      <c r="P315">
        <v>5</v>
      </c>
      <c r="Q315" t="str">
        <f>IF(supermarketData[[#This Row],[Customer stratification rating]]&lt;6, "Low", IF(supermarketData[[#This Row],[Customer stratification rating]] &lt; 8, "Medium", "High"))</f>
        <v>Low</v>
      </c>
      <c r="R315" s="1">
        <v>43531.55</v>
      </c>
      <c r="S315">
        <v>2019</v>
      </c>
      <c r="T315" t="s">
        <v>35</v>
      </c>
      <c r="U315">
        <f>DAY(supermarketData[[#This Row],[Datetime]])</f>
        <v>7</v>
      </c>
      <c r="V315" t="s">
        <v>46</v>
      </c>
      <c r="W315">
        <v>13</v>
      </c>
      <c r="X315" t="s">
        <v>30</v>
      </c>
    </row>
    <row r="316" spans="1:24" x14ac:dyDescent="0.3">
      <c r="A316" t="s">
        <v>22</v>
      </c>
      <c r="B316" t="s">
        <v>31</v>
      </c>
      <c r="C316">
        <v>19.745000000000001</v>
      </c>
      <c r="D316">
        <v>96.129720000000006</v>
      </c>
      <c r="E316" t="s">
        <v>24</v>
      </c>
      <c r="F316" t="s">
        <v>25</v>
      </c>
      <c r="G316" t="s">
        <v>33</v>
      </c>
      <c r="H316" s="3">
        <v>78.13</v>
      </c>
      <c r="I316">
        <v>10</v>
      </c>
      <c r="J316" s="3">
        <v>39.064999999999998</v>
      </c>
      <c r="K316" s="3">
        <v>820.36500000000001</v>
      </c>
      <c r="L316" t="s">
        <v>34</v>
      </c>
      <c r="M316" s="3">
        <v>781.3</v>
      </c>
      <c r="N316">
        <v>4.7619047620000003</v>
      </c>
      <c r="O316" s="3">
        <v>39.064999999999998</v>
      </c>
      <c r="P316">
        <v>4.4000000000000004</v>
      </c>
      <c r="Q316" t="str">
        <f>IF(supermarketData[[#This Row],[Customer stratification rating]]&lt;6, "Low", IF(supermarketData[[#This Row],[Customer stratification rating]] &lt; 8, "Medium", "High"))</f>
        <v>Low</v>
      </c>
      <c r="R316" s="1">
        <v>43506.868750000001</v>
      </c>
      <c r="S316">
        <v>2019</v>
      </c>
      <c r="T316" t="s">
        <v>44</v>
      </c>
      <c r="U316">
        <f>DAY(supermarketData[[#This Row],[Datetime]])</f>
        <v>10</v>
      </c>
      <c r="V316" t="s">
        <v>41</v>
      </c>
      <c r="W316">
        <v>20</v>
      </c>
      <c r="X316" t="s">
        <v>42</v>
      </c>
    </row>
    <row r="317" spans="1:24" x14ac:dyDescent="0.3">
      <c r="A317" t="s">
        <v>22</v>
      </c>
      <c r="B317" t="s">
        <v>31</v>
      </c>
      <c r="C317">
        <v>19.745000000000001</v>
      </c>
      <c r="D317">
        <v>96.129720000000006</v>
      </c>
      <c r="E317" t="s">
        <v>24</v>
      </c>
      <c r="F317" t="s">
        <v>38</v>
      </c>
      <c r="G317" t="s">
        <v>48</v>
      </c>
      <c r="H317" s="3">
        <v>99.37</v>
      </c>
      <c r="I317">
        <v>2</v>
      </c>
      <c r="J317" s="3">
        <v>9.9369999999999994</v>
      </c>
      <c r="K317" s="3">
        <v>208.67699999999999</v>
      </c>
      <c r="L317" t="s">
        <v>34</v>
      </c>
      <c r="M317" s="3">
        <v>198.74</v>
      </c>
      <c r="N317">
        <v>4.7619047620000003</v>
      </c>
      <c r="O317" s="3">
        <v>9.9369999999999994</v>
      </c>
      <c r="P317">
        <v>5.2</v>
      </c>
      <c r="Q317" t="str">
        <f>IF(supermarketData[[#This Row],[Customer stratification rating]]&lt;6, "Low", IF(supermarketData[[#This Row],[Customer stratification rating]] &lt; 8, "Medium", "High"))</f>
        <v>Low</v>
      </c>
      <c r="R317" s="1">
        <v>43510.728472222218</v>
      </c>
      <c r="S317">
        <v>2019</v>
      </c>
      <c r="T317" t="s">
        <v>44</v>
      </c>
      <c r="U317">
        <f>DAY(supermarketData[[#This Row],[Datetime]])</f>
        <v>14</v>
      </c>
      <c r="V317" t="s">
        <v>46</v>
      </c>
      <c r="W317">
        <v>17</v>
      </c>
      <c r="X317" t="s">
        <v>30</v>
      </c>
    </row>
    <row r="318" spans="1:24" x14ac:dyDescent="0.3">
      <c r="A318" t="s">
        <v>22</v>
      </c>
      <c r="B318" t="s">
        <v>31</v>
      </c>
      <c r="C318">
        <v>19.745000000000001</v>
      </c>
      <c r="D318">
        <v>96.129720000000006</v>
      </c>
      <c r="E318" t="s">
        <v>24</v>
      </c>
      <c r="F318" t="s">
        <v>25</v>
      </c>
      <c r="G318" t="s">
        <v>48</v>
      </c>
      <c r="H318" s="3">
        <v>21.08</v>
      </c>
      <c r="I318">
        <v>3</v>
      </c>
      <c r="J318" s="3">
        <v>3.1619999999999999</v>
      </c>
      <c r="K318" s="3">
        <v>66.402000000000001</v>
      </c>
      <c r="L318" t="s">
        <v>34</v>
      </c>
      <c r="M318" s="3">
        <v>63.24</v>
      </c>
      <c r="N318">
        <v>4.7619047620000003</v>
      </c>
      <c r="O318" s="3">
        <v>3.1619999999999999</v>
      </c>
      <c r="P318">
        <v>7.3</v>
      </c>
      <c r="Q318" t="str">
        <f>IF(supermarketData[[#This Row],[Customer stratification rating]]&lt;6, "Low", IF(supermarketData[[#This Row],[Customer stratification rating]] &lt; 8, "Medium", "High"))</f>
        <v>Medium</v>
      </c>
      <c r="R318" s="1">
        <v>43505.434027777781</v>
      </c>
      <c r="S318">
        <v>2019</v>
      </c>
      <c r="T318" t="s">
        <v>44</v>
      </c>
      <c r="U318">
        <f>DAY(supermarketData[[#This Row],[Datetime]])</f>
        <v>9</v>
      </c>
      <c r="V318" t="s">
        <v>29</v>
      </c>
      <c r="W318">
        <v>10</v>
      </c>
      <c r="X318" t="s">
        <v>37</v>
      </c>
    </row>
    <row r="319" spans="1:24" x14ac:dyDescent="0.3">
      <c r="A319" t="s">
        <v>22</v>
      </c>
      <c r="B319" t="s">
        <v>31</v>
      </c>
      <c r="C319">
        <v>19.745000000000001</v>
      </c>
      <c r="D319">
        <v>96.129720000000006</v>
      </c>
      <c r="E319" t="s">
        <v>24</v>
      </c>
      <c r="F319" t="s">
        <v>38</v>
      </c>
      <c r="G319" t="s">
        <v>33</v>
      </c>
      <c r="H319" s="3">
        <v>74.790000000000006</v>
      </c>
      <c r="I319">
        <v>5</v>
      </c>
      <c r="J319" s="3">
        <v>18.697500000000002</v>
      </c>
      <c r="K319" s="3">
        <v>392.64749999999998</v>
      </c>
      <c r="L319" t="s">
        <v>34</v>
      </c>
      <c r="M319" s="3">
        <v>373.95</v>
      </c>
      <c r="N319">
        <v>4.7619047620000003</v>
      </c>
      <c r="O319" s="3">
        <v>18.697500000000002</v>
      </c>
      <c r="P319">
        <v>4.9000000000000004</v>
      </c>
      <c r="Q319" t="str">
        <f>IF(supermarketData[[#This Row],[Customer stratification rating]]&lt;6, "Low", IF(supermarketData[[#This Row],[Customer stratification rating]] &lt; 8, "Medium", "High"))</f>
        <v>Low</v>
      </c>
      <c r="R319" s="1">
        <v>43475.481944444437</v>
      </c>
      <c r="S319">
        <v>2019</v>
      </c>
      <c r="T319" t="s">
        <v>28</v>
      </c>
      <c r="U319">
        <f>DAY(supermarketData[[#This Row],[Datetime]])</f>
        <v>10</v>
      </c>
      <c r="V319" t="s">
        <v>46</v>
      </c>
      <c r="W319">
        <v>11</v>
      </c>
      <c r="X319" t="s">
        <v>37</v>
      </c>
    </row>
    <row r="320" spans="1:24" x14ac:dyDescent="0.3">
      <c r="A320" t="s">
        <v>22</v>
      </c>
      <c r="B320" t="s">
        <v>31</v>
      </c>
      <c r="C320">
        <v>19.745000000000001</v>
      </c>
      <c r="D320">
        <v>96.129720000000006</v>
      </c>
      <c r="E320" t="s">
        <v>24</v>
      </c>
      <c r="F320" t="s">
        <v>25</v>
      </c>
      <c r="G320" t="s">
        <v>26</v>
      </c>
      <c r="H320" s="3">
        <v>29.67</v>
      </c>
      <c r="I320">
        <v>7</v>
      </c>
      <c r="J320" s="3">
        <v>10.384499999999999</v>
      </c>
      <c r="K320" s="3">
        <v>218.0745</v>
      </c>
      <c r="L320" t="s">
        <v>40</v>
      </c>
      <c r="M320" s="3">
        <v>207.69</v>
      </c>
      <c r="N320">
        <v>4.7619047620000003</v>
      </c>
      <c r="O320" s="3">
        <v>10.384499999999999</v>
      </c>
      <c r="P320">
        <v>8.1</v>
      </c>
      <c r="Q320" t="str">
        <f>IF(supermarketData[[#This Row],[Customer stratification rating]]&lt;6, "Low", IF(supermarketData[[#This Row],[Customer stratification rating]] &lt; 8, "Medium", "High"))</f>
        <v>High</v>
      </c>
      <c r="R320" s="1">
        <v>43535.790277777778</v>
      </c>
      <c r="S320">
        <v>2019</v>
      </c>
      <c r="T320" t="s">
        <v>35</v>
      </c>
      <c r="U320">
        <f>DAY(supermarketData[[#This Row],[Datetime]])</f>
        <v>11</v>
      </c>
      <c r="V320" t="s">
        <v>45</v>
      </c>
      <c r="W320">
        <v>18</v>
      </c>
      <c r="X320" t="s">
        <v>42</v>
      </c>
    </row>
    <row r="321" spans="1:24" x14ac:dyDescent="0.3">
      <c r="A321" t="s">
        <v>22</v>
      </c>
      <c r="B321" t="s">
        <v>31</v>
      </c>
      <c r="C321">
        <v>19.745000000000001</v>
      </c>
      <c r="D321">
        <v>96.129720000000006</v>
      </c>
      <c r="E321" t="s">
        <v>24</v>
      </c>
      <c r="F321" t="s">
        <v>38</v>
      </c>
      <c r="G321" t="s">
        <v>26</v>
      </c>
      <c r="H321" s="3">
        <v>44.07</v>
      </c>
      <c r="I321">
        <v>4</v>
      </c>
      <c r="J321" s="3">
        <v>8.8140000000000001</v>
      </c>
      <c r="K321" s="3">
        <v>185.09399999999999</v>
      </c>
      <c r="L321" t="s">
        <v>27</v>
      </c>
      <c r="M321" s="3">
        <v>176.28</v>
      </c>
      <c r="N321">
        <v>4.7619047620000003</v>
      </c>
      <c r="O321" s="3">
        <v>8.8140000000000001</v>
      </c>
      <c r="P321">
        <v>8.4</v>
      </c>
      <c r="Q321" t="str">
        <f>IF(supermarketData[[#This Row],[Customer stratification rating]]&lt;6, "Low", IF(supermarketData[[#This Row],[Customer stratification rating]] &lt; 8, "Medium", "High"))</f>
        <v>High</v>
      </c>
      <c r="R321" s="1">
        <v>43514.686111111107</v>
      </c>
      <c r="S321">
        <v>2019</v>
      </c>
      <c r="T321" t="s">
        <v>44</v>
      </c>
      <c r="U321">
        <f>DAY(supermarketData[[#This Row],[Datetime]])</f>
        <v>18</v>
      </c>
      <c r="V321" t="s">
        <v>45</v>
      </c>
      <c r="W321">
        <v>16</v>
      </c>
      <c r="X321" t="s">
        <v>30</v>
      </c>
    </row>
    <row r="322" spans="1:24" x14ac:dyDescent="0.3">
      <c r="A322" t="s">
        <v>22</v>
      </c>
      <c r="B322" t="s">
        <v>31</v>
      </c>
      <c r="C322">
        <v>19.745000000000001</v>
      </c>
      <c r="D322">
        <v>96.129720000000006</v>
      </c>
      <c r="E322" t="s">
        <v>32</v>
      </c>
      <c r="F322" t="s">
        <v>25</v>
      </c>
      <c r="G322" t="s">
        <v>48</v>
      </c>
      <c r="H322" s="3">
        <v>22.93</v>
      </c>
      <c r="I322">
        <v>9</v>
      </c>
      <c r="J322" s="3">
        <v>10.3185</v>
      </c>
      <c r="K322" s="3">
        <v>216.6885</v>
      </c>
      <c r="L322" t="s">
        <v>34</v>
      </c>
      <c r="M322" s="3">
        <v>206.37</v>
      </c>
      <c r="N322">
        <v>4.7619047620000003</v>
      </c>
      <c r="O322" s="3">
        <v>10.3185</v>
      </c>
      <c r="P322">
        <v>5.5</v>
      </c>
      <c r="Q322" t="str">
        <f>IF(supermarketData[[#This Row],[Customer stratification rating]]&lt;6, "Low", IF(supermarketData[[#This Row],[Customer stratification rating]] &lt; 8, "Medium", "High"))</f>
        <v>Low</v>
      </c>
      <c r="R322" s="1">
        <v>43522.851388888892</v>
      </c>
      <c r="S322">
        <v>2019</v>
      </c>
      <c r="T322" t="s">
        <v>44</v>
      </c>
      <c r="U322">
        <f>DAY(supermarketData[[#This Row],[Datetime]])</f>
        <v>26</v>
      </c>
      <c r="V322" t="s">
        <v>51</v>
      </c>
      <c r="W322">
        <v>20</v>
      </c>
      <c r="X322" t="s">
        <v>42</v>
      </c>
    </row>
    <row r="323" spans="1:24" x14ac:dyDescent="0.3">
      <c r="A323" t="s">
        <v>22</v>
      </c>
      <c r="B323" t="s">
        <v>31</v>
      </c>
      <c r="C323">
        <v>19.745000000000001</v>
      </c>
      <c r="D323">
        <v>96.129720000000006</v>
      </c>
      <c r="E323" t="s">
        <v>32</v>
      </c>
      <c r="F323" t="s">
        <v>25</v>
      </c>
      <c r="G323" t="s">
        <v>26</v>
      </c>
      <c r="H323" s="3">
        <v>39.42</v>
      </c>
      <c r="I323">
        <v>1</v>
      </c>
      <c r="J323" s="3">
        <v>1.9710000000000001</v>
      </c>
      <c r="K323" s="3">
        <v>41.390999999999998</v>
      </c>
      <c r="L323" t="s">
        <v>34</v>
      </c>
      <c r="M323" s="3">
        <v>39.42</v>
      </c>
      <c r="N323">
        <v>4.7619047620000003</v>
      </c>
      <c r="O323" s="3">
        <v>1.9710000000000001</v>
      </c>
      <c r="P323">
        <v>8.4</v>
      </c>
      <c r="Q323" t="str">
        <f>IF(supermarketData[[#This Row],[Customer stratification rating]]&lt;6, "Low", IF(supermarketData[[#This Row],[Customer stratification rating]] &lt; 8, "Medium", "High"))</f>
        <v>High</v>
      </c>
      <c r="R323" s="1">
        <v>43483.630555555559</v>
      </c>
      <c r="S323">
        <v>2019</v>
      </c>
      <c r="T323" t="s">
        <v>28</v>
      </c>
      <c r="U323">
        <f>DAY(supermarketData[[#This Row],[Datetime]])</f>
        <v>18</v>
      </c>
      <c r="V323" t="s">
        <v>36</v>
      </c>
      <c r="W323">
        <v>15</v>
      </c>
      <c r="X323" t="s">
        <v>30</v>
      </c>
    </row>
    <row r="324" spans="1:24" x14ac:dyDescent="0.3">
      <c r="A324" t="s">
        <v>22</v>
      </c>
      <c r="B324" t="s">
        <v>23</v>
      </c>
      <c r="C324">
        <v>16.80528</v>
      </c>
      <c r="D324">
        <v>96.156109999999998</v>
      </c>
      <c r="E324" t="s">
        <v>32</v>
      </c>
      <c r="F324" t="s">
        <v>38</v>
      </c>
      <c r="G324" t="s">
        <v>26</v>
      </c>
      <c r="H324" s="3">
        <v>15.26</v>
      </c>
      <c r="I324">
        <v>6</v>
      </c>
      <c r="J324" s="3">
        <v>4.5780000000000003</v>
      </c>
      <c r="K324" s="3">
        <v>96.138000000000005</v>
      </c>
      <c r="L324" t="s">
        <v>27</v>
      </c>
      <c r="M324" s="3">
        <v>91.56</v>
      </c>
      <c r="N324">
        <v>4.7619047620000003</v>
      </c>
      <c r="O324" s="3">
        <v>4.5780000000000003</v>
      </c>
      <c r="P324">
        <v>9.8000000000000007</v>
      </c>
      <c r="Q324" t="str">
        <f>IF(supermarketData[[#This Row],[Customer stratification rating]]&lt;6, "Low", IF(supermarketData[[#This Row],[Customer stratification rating]] &lt; 8, "Medium", "High"))</f>
        <v>High</v>
      </c>
      <c r="R324" s="1">
        <v>43511.752083333333</v>
      </c>
      <c r="S324">
        <v>2019</v>
      </c>
      <c r="T324" t="s">
        <v>44</v>
      </c>
      <c r="U324">
        <f>DAY(supermarketData[[#This Row],[Datetime]])</f>
        <v>15</v>
      </c>
      <c r="V324" t="s">
        <v>36</v>
      </c>
      <c r="W324">
        <v>18</v>
      </c>
      <c r="X324" t="s">
        <v>42</v>
      </c>
    </row>
    <row r="325" spans="1:24" x14ac:dyDescent="0.3">
      <c r="A325" t="s">
        <v>22</v>
      </c>
      <c r="B325" t="s">
        <v>23</v>
      </c>
      <c r="C325">
        <v>16.80528</v>
      </c>
      <c r="D325">
        <v>96.156109999999998</v>
      </c>
      <c r="E325" t="s">
        <v>32</v>
      </c>
      <c r="F325" t="s">
        <v>25</v>
      </c>
      <c r="G325" t="s">
        <v>50</v>
      </c>
      <c r="H325" s="3">
        <v>61.77</v>
      </c>
      <c r="I325">
        <v>5</v>
      </c>
      <c r="J325" s="3">
        <v>15.442500000000001</v>
      </c>
      <c r="K325" s="3">
        <v>324.29250000000002</v>
      </c>
      <c r="L325" t="s">
        <v>34</v>
      </c>
      <c r="M325" s="3">
        <v>308.85000000000002</v>
      </c>
      <c r="N325">
        <v>4.7619047620000003</v>
      </c>
      <c r="O325" s="3">
        <v>15.442500000000001</v>
      </c>
      <c r="P325">
        <v>6.7</v>
      </c>
      <c r="Q325" t="str">
        <f>IF(supermarketData[[#This Row],[Customer stratification rating]]&lt;6, "Low", IF(supermarketData[[#This Row],[Customer stratification rating]] &lt; 8, "Medium", "High"))</f>
        <v>Medium</v>
      </c>
      <c r="R325" s="1">
        <v>43532.556250000001</v>
      </c>
      <c r="S325">
        <v>2019</v>
      </c>
      <c r="T325" t="s">
        <v>35</v>
      </c>
      <c r="U325">
        <f>DAY(supermarketData[[#This Row],[Datetime]])</f>
        <v>8</v>
      </c>
      <c r="V325" t="s">
        <v>36</v>
      </c>
      <c r="W325">
        <v>13</v>
      </c>
      <c r="X325" t="s">
        <v>30</v>
      </c>
    </row>
    <row r="326" spans="1:24" x14ac:dyDescent="0.3">
      <c r="A326" t="s">
        <v>22</v>
      </c>
      <c r="B326" t="s">
        <v>23</v>
      </c>
      <c r="C326">
        <v>16.80528</v>
      </c>
      <c r="D326">
        <v>96.156109999999998</v>
      </c>
      <c r="E326" t="s">
        <v>32</v>
      </c>
      <c r="F326" t="s">
        <v>38</v>
      </c>
      <c r="G326" t="s">
        <v>39</v>
      </c>
      <c r="H326" s="3">
        <v>21.52</v>
      </c>
      <c r="I326">
        <v>6</v>
      </c>
      <c r="J326" s="3">
        <v>6.4560000000000004</v>
      </c>
      <c r="K326" s="3">
        <v>135.57599999999999</v>
      </c>
      <c r="L326" t="s">
        <v>40</v>
      </c>
      <c r="M326" s="3">
        <v>129.12</v>
      </c>
      <c r="N326">
        <v>4.7619047620000003</v>
      </c>
      <c r="O326" s="3">
        <v>6.4560000000000004</v>
      </c>
      <c r="P326">
        <v>9.4</v>
      </c>
      <c r="Q326" t="str">
        <f>IF(supermarketData[[#This Row],[Customer stratification rating]]&lt;6, "Low", IF(supermarketData[[#This Row],[Customer stratification rating]] &lt; 8, "Medium", "High"))</f>
        <v>High</v>
      </c>
      <c r="R326" s="1">
        <v>43482.533333333333</v>
      </c>
      <c r="S326">
        <v>2019</v>
      </c>
      <c r="T326" t="s">
        <v>28</v>
      </c>
      <c r="U326">
        <f>DAY(supermarketData[[#This Row],[Datetime]])</f>
        <v>17</v>
      </c>
      <c r="V326" t="s">
        <v>46</v>
      </c>
      <c r="W326">
        <v>12</v>
      </c>
      <c r="X326" t="s">
        <v>30</v>
      </c>
    </row>
    <row r="327" spans="1:24" x14ac:dyDescent="0.3">
      <c r="A327" t="s">
        <v>22</v>
      </c>
      <c r="B327" t="s">
        <v>47</v>
      </c>
      <c r="C327">
        <v>21.974730000000001</v>
      </c>
      <c r="D327">
        <v>96.083590000000001</v>
      </c>
      <c r="E327" t="s">
        <v>32</v>
      </c>
      <c r="F327" t="s">
        <v>38</v>
      </c>
      <c r="G327" t="s">
        <v>43</v>
      </c>
      <c r="H327" s="3">
        <v>97.74</v>
      </c>
      <c r="I327">
        <v>4</v>
      </c>
      <c r="J327" s="3">
        <v>19.547999999999998</v>
      </c>
      <c r="K327" s="3">
        <v>410.50799999999998</v>
      </c>
      <c r="L327" t="s">
        <v>27</v>
      </c>
      <c r="M327" s="3">
        <v>390.96</v>
      </c>
      <c r="N327">
        <v>4.7619047620000003</v>
      </c>
      <c r="O327" s="3">
        <v>19.547999999999998</v>
      </c>
      <c r="P327">
        <v>6.4</v>
      </c>
      <c r="Q327" t="str">
        <f>IF(supermarketData[[#This Row],[Customer stratification rating]]&lt;6, "Low", IF(supermarketData[[#This Row],[Customer stratification rating]] &lt; 8, "Medium", "High"))</f>
        <v>Medium</v>
      </c>
      <c r="R327" s="1">
        <v>43536.828472222223</v>
      </c>
      <c r="S327">
        <v>2019</v>
      </c>
      <c r="T327" t="s">
        <v>35</v>
      </c>
      <c r="U327">
        <f>DAY(supermarketData[[#This Row],[Datetime]])</f>
        <v>12</v>
      </c>
      <c r="V327" t="s">
        <v>51</v>
      </c>
      <c r="W327">
        <v>19</v>
      </c>
      <c r="X327" t="s">
        <v>42</v>
      </c>
    </row>
    <row r="328" spans="1:24" x14ac:dyDescent="0.3">
      <c r="A328" t="s">
        <v>22</v>
      </c>
      <c r="B328" t="s">
        <v>23</v>
      </c>
      <c r="C328">
        <v>16.80528</v>
      </c>
      <c r="D328">
        <v>96.156109999999998</v>
      </c>
      <c r="E328" t="s">
        <v>24</v>
      </c>
      <c r="F328" t="s">
        <v>38</v>
      </c>
      <c r="G328" t="s">
        <v>48</v>
      </c>
      <c r="H328" s="3">
        <v>99.78</v>
      </c>
      <c r="I328">
        <v>5</v>
      </c>
      <c r="J328" s="3">
        <v>24.945</v>
      </c>
      <c r="K328" s="3">
        <v>523.84500000000003</v>
      </c>
      <c r="L328" t="s">
        <v>34</v>
      </c>
      <c r="M328" s="3">
        <v>498.9</v>
      </c>
      <c r="N328">
        <v>4.7619047620000003</v>
      </c>
      <c r="O328" s="3">
        <v>24.945</v>
      </c>
      <c r="P328">
        <v>5.4</v>
      </c>
      <c r="Q328" t="str">
        <f>IF(supermarketData[[#This Row],[Customer stratification rating]]&lt;6, "Low", IF(supermarketData[[#This Row],[Customer stratification rating]] &lt; 8, "Medium", "High"))</f>
        <v>Low</v>
      </c>
      <c r="R328" s="1">
        <v>43533.79791666667</v>
      </c>
      <c r="S328">
        <v>2019</v>
      </c>
      <c r="T328" t="s">
        <v>35</v>
      </c>
      <c r="U328">
        <f>DAY(supermarketData[[#This Row],[Datetime]])</f>
        <v>9</v>
      </c>
      <c r="V328" t="s">
        <v>29</v>
      </c>
      <c r="W328">
        <v>19</v>
      </c>
      <c r="X328" t="s">
        <v>42</v>
      </c>
    </row>
    <row r="329" spans="1:24" x14ac:dyDescent="0.3">
      <c r="A329" t="s">
        <v>22</v>
      </c>
      <c r="B329" t="s">
        <v>31</v>
      </c>
      <c r="C329">
        <v>19.745000000000001</v>
      </c>
      <c r="D329">
        <v>96.129720000000006</v>
      </c>
      <c r="E329" t="s">
        <v>24</v>
      </c>
      <c r="F329" t="s">
        <v>38</v>
      </c>
      <c r="G329" t="s">
        <v>48</v>
      </c>
      <c r="H329" s="3">
        <v>94.26</v>
      </c>
      <c r="I329">
        <v>4</v>
      </c>
      <c r="J329" s="3">
        <v>18.852</v>
      </c>
      <c r="K329" s="3">
        <v>395.892</v>
      </c>
      <c r="L329" t="s">
        <v>34</v>
      </c>
      <c r="M329" s="3">
        <v>377.04</v>
      </c>
      <c r="N329">
        <v>4.7619047620000003</v>
      </c>
      <c r="O329" s="3">
        <v>18.852</v>
      </c>
      <c r="P329">
        <v>8.6</v>
      </c>
      <c r="Q329" t="str">
        <f>IF(supermarketData[[#This Row],[Customer stratification rating]]&lt;6, "Low", IF(supermarketData[[#This Row],[Customer stratification rating]] &lt; 8, "Medium", "High"))</f>
        <v>High</v>
      </c>
      <c r="R329" s="1">
        <v>43536.6875</v>
      </c>
      <c r="S329">
        <v>2019</v>
      </c>
      <c r="T329" t="s">
        <v>35</v>
      </c>
      <c r="U329">
        <f>DAY(supermarketData[[#This Row],[Datetime]])</f>
        <v>12</v>
      </c>
      <c r="V329" t="s">
        <v>51</v>
      </c>
      <c r="W329">
        <v>16</v>
      </c>
      <c r="X329" t="s">
        <v>30</v>
      </c>
    </row>
    <row r="330" spans="1:24" x14ac:dyDescent="0.3">
      <c r="A330" t="s">
        <v>22</v>
      </c>
      <c r="B330" t="s">
        <v>47</v>
      </c>
      <c r="C330">
        <v>21.974730000000001</v>
      </c>
      <c r="D330">
        <v>96.083590000000001</v>
      </c>
      <c r="E330" t="s">
        <v>24</v>
      </c>
      <c r="F330" t="s">
        <v>38</v>
      </c>
      <c r="G330" t="s">
        <v>26</v>
      </c>
      <c r="H330" s="3">
        <v>51.13</v>
      </c>
      <c r="I330">
        <v>4</v>
      </c>
      <c r="J330" s="3">
        <v>10.226000000000001</v>
      </c>
      <c r="K330" s="3">
        <v>214.74600000000001</v>
      </c>
      <c r="L330" t="s">
        <v>40</v>
      </c>
      <c r="M330" s="3">
        <v>204.52</v>
      </c>
      <c r="N330">
        <v>4.7619047620000003</v>
      </c>
      <c r="O330" s="3">
        <v>10.226000000000001</v>
      </c>
      <c r="P330">
        <v>4</v>
      </c>
      <c r="Q330" t="str">
        <f>IF(supermarketData[[#This Row],[Customer stratification rating]]&lt;6, "Low", IF(supermarketData[[#This Row],[Customer stratification rating]] &lt; 8, "Medium", "High"))</f>
        <v>Low</v>
      </c>
      <c r="R330" s="1">
        <v>43490.424305555563</v>
      </c>
      <c r="S330">
        <v>2019</v>
      </c>
      <c r="T330" t="s">
        <v>28</v>
      </c>
      <c r="U330">
        <f>DAY(supermarketData[[#This Row],[Datetime]])</f>
        <v>25</v>
      </c>
      <c r="V330" t="s">
        <v>36</v>
      </c>
      <c r="W330">
        <v>10</v>
      </c>
      <c r="X330" t="s">
        <v>37</v>
      </c>
    </row>
    <row r="331" spans="1:24" x14ac:dyDescent="0.3">
      <c r="A331" t="s">
        <v>22</v>
      </c>
      <c r="B331" t="s">
        <v>23</v>
      </c>
      <c r="C331">
        <v>16.80528</v>
      </c>
      <c r="D331">
        <v>96.156109999999998</v>
      </c>
      <c r="E331" t="s">
        <v>24</v>
      </c>
      <c r="F331" t="s">
        <v>38</v>
      </c>
      <c r="G331" t="s">
        <v>33</v>
      </c>
      <c r="H331" s="3">
        <v>36.36</v>
      </c>
      <c r="I331">
        <v>4</v>
      </c>
      <c r="J331" s="3">
        <v>7.2720000000000002</v>
      </c>
      <c r="K331" s="3">
        <v>152.71199999999999</v>
      </c>
      <c r="L331" t="s">
        <v>34</v>
      </c>
      <c r="M331" s="3">
        <v>145.44</v>
      </c>
      <c r="N331">
        <v>4.7619047620000003</v>
      </c>
      <c r="O331" s="3">
        <v>7.2720000000000002</v>
      </c>
      <c r="P331">
        <v>7.6</v>
      </c>
      <c r="Q331" t="str">
        <f>IF(supermarketData[[#This Row],[Customer stratification rating]]&lt;6, "Low", IF(supermarketData[[#This Row],[Customer stratification rating]] &lt; 8, "Medium", "High"))</f>
        <v>Medium</v>
      </c>
      <c r="R331" s="1">
        <v>43549.546527777777</v>
      </c>
      <c r="S331">
        <v>2019</v>
      </c>
      <c r="T331" t="s">
        <v>35</v>
      </c>
      <c r="U331">
        <f>DAY(supermarketData[[#This Row],[Datetime]])</f>
        <v>25</v>
      </c>
      <c r="V331" t="s">
        <v>45</v>
      </c>
      <c r="W331">
        <v>13</v>
      </c>
      <c r="X331" t="s">
        <v>30</v>
      </c>
    </row>
    <row r="332" spans="1:24" x14ac:dyDescent="0.3">
      <c r="A332" t="s">
        <v>22</v>
      </c>
      <c r="B332" t="s">
        <v>47</v>
      </c>
      <c r="C332">
        <v>21.974730000000001</v>
      </c>
      <c r="D332">
        <v>96.083590000000001</v>
      </c>
      <c r="E332" t="s">
        <v>32</v>
      </c>
      <c r="F332" t="s">
        <v>38</v>
      </c>
      <c r="G332" t="s">
        <v>39</v>
      </c>
      <c r="H332" s="3">
        <v>22.02</v>
      </c>
      <c r="I332">
        <v>9</v>
      </c>
      <c r="J332" s="3">
        <v>9.9090000000000007</v>
      </c>
      <c r="K332" s="3">
        <v>208.089</v>
      </c>
      <c r="L332" t="s">
        <v>34</v>
      </c>
      <c r="M332" s="3">
        <v>198.18</v>
      </c>
      <c r="N332">
        <v>4.7619047620000003</v>
      </c>
      <c r="O332" s="3">
        <v>9.9090000000000007</v>
      </c>
      <c r="P332">
        <v>6.8</v>
      </c>
      <c r="Q332" t="str">
        <f>IF(supermarketData[[#This Row],[Customer stratification rating]]&lt;6, "Low", IF(supermarketData[[#This Row],[Customer stratification rating]] &lt; 8, "Medium", "High"))</f>
        <v>Medium</v>
      </c>
      <c r="R332" s="1">
        <v>43503.783333333333</v>
      </c>
      <c r="S332">
        <v>2019</v>
      </c>
      <c r="T332" t="s">
        <v>44</v>
      </c>
      <c r="U332">
        <f>DAY(supermarketData[[#This Row],[Datetime]])</f>
        <v>7</v>
      </c>
      <c r="V332" t="s">
        <v>46</v>
      </c>
      <c r="W332">
        <v>18</v>
      </c>
      <c r="X332" t="s">
        <v>42</v>
      </c>
    </row>
    <row r="333" spans="1:24" x14ac:dyDescent="0.3">
      <c r="A333" t="s">
        <v>22</v>
      </c>
      <c r="B333" t="s">
        <v>23</v>
      </c>
      <c r="C333">
        <v>16.80528</v>
      </c>
      <c r="D333">
        <v>96.156109999999998</v>
      </c>
      <c r="E333" t="s">
        <v>32</v>
      </c>
      <c r="F333" t="s">
        <v>38</v>
      </c>
      <c r="G333" t="s">
        <v>48</v>
      </c>
      <c r="H333" s="3">
        <v>32.9</v>
      </c>
      <c r="I333">
        <v>3</v>
      </c>
      <c r="J333" s="3">
        <v>4.9349999999999996</v>
      </c>
      <c r="K333" s="3">
        <v>103.63500000000001</v>
      </c>
      <c r="L333" t="s">
        <v>40</v>
      </c>
      <c r="M333" s="3">
        <v>98.7</v>
      </c>
      <c r="N333">
        <v>4.7619047620000003</v>
      </c>
      <c r="O333" s="3">
        <v>4.9349999999999996</v>
      </c>
      <c r="P333">
        <v>9.1</v>
      </c>
      <c r="Q333" t="str">
        <f>IF(supermarketData[[#This Row],[Customer stratification rating]]&lt;6, "Low", IF(supermarketData[[#This Row],[Customer stratification rating]] &lt; 8, "Medium", "High"))</f>
        <v>High</v>
      </c>
      <c r="R333" s="1">
        <v>43513.727083333331</v>
      </c>
      <c r="S333">
        <v>2019</v>
      </c>
      <c r="T333" t="s">
        <v>44</v>
      </c>
      <c r="U333">
        <f>DAY(supermarketData[[#This Row],[Datetime]])</f>
        <v>17</v>
      </c>
      <c r="V333" t="s">
        <v>41</v>
      </c>
      <c r="W333">
        <v>17</v>
      </c>
      <c r="X333" t="s">
        <v>30</v>
      </c>
    </row>
    <row r="334" spans="1:24" x14ac:dyDescent="0.3">
      <c r="A334" t="s">
        <v>22</v>
      </c>
      <c r="B334" t="s">
        <v>23</v>
      </c>
      <c r="C334">
        <v>16.80528</v>
      </c>
      <c r="D334">
        <v>96.156109999999998</v>
      </c>
      <c r="E334" t="s">
        <v>32</v>
      </c>
      <c r="F334" t="s">
        <v>38</v>
      </c>
      <c r="G334" t="s">
        <v>50</v>
      </c>
      <c r="H334" s="3">
        <v>77.02</v>
      </c>
      <c r="I334">
        <v>5</v>
      </c>
      <c r="J334" s="3">
        <v>19.254999999999999</v>
      </c>
      <c r="K334" s="3">
        <v>404.35500000000002</v>
      </c>
      <c r="L334" t="s">
        <v>34</v>
      </c>
      <c r="M334" s="3">
        <v>385.1</v>
      </c>
      <c r="N334">
        <v>4.7619047620000003</v>
      </c>
      <c r="O334" s="3">
        <v>19.254999999999999</v>
      </c>
      <c r="P334">
        <v>5.5</v>
      </c>
      <c r="Q334" t="str">
        <f>IF(supermarketData[[#This Row],[Customer stratification rating]]&lt;6, "Low", IF(supermarketData[[#This Row],[Customer stratification rating]] &lt; 8, "Medium", "High"))</f>
        <v>Low</v>
      </c>
      <c r="R334" s="1">
        <v>43499.665972222218</v>
      </c>
      <c r="S334">
        <v>2019</v>
      </c>
      <c r="T334" t="s">
        <v>44</v>
      </c>
      <c r="U334">
        <f>DAY(supermarketData[[#This Row],[Datetime]])</f>
        <v>3</v>
      </c>
      <c r="V334" t="s">
        <v>41</v>
      </c>
      <c r="W334">
        <v>15</v>
      </c>
      <c r="X334" t="s">
        <v>30</v>
      </c>
    </row>
    <row r="335" spans="1:24" x14ac:dyDescent="0.3">
      <c r="A335" t="s">
        <v>22</v>
      </c>
      <c r="B335" t="s">
        <v>23</v>
      </c>
      <c r="C335">
        <v>16.80528</v>
      </c>
      <c r="D335">
        <v>96.156109999999998</v>
      </c>
      <c r="E335" t="s">
        <v>24</v>
      </c>
      <c r="F335" t="s">
        <v>38</v>
      </c>
      <c r="G335" t="s">
        <v>48</v>
      </c>
      <c r="H335" s="3">
        <v>23.48</v>
      </c>
      <c r="I335">
        <v>2</v>
      </c>
      <c r="J335" s="3">
        <v>2.3479999999999999</v>
      </c>
      <c r="K335" s="3">
        <v>49.308</v>
      </c>
      <c r="L335" t="s">
        <v>40</v>
      </c>
      <c r="M335" s="3">
        <v>46.96</v>
      </c>
      <c r="N335">
        <v>4.7619047620000003</v>
      </c>
      <c r="O335" s="3">
        <v>2.3479999999999999</v>
      </c>
      <c r="P335">
        <v>7.9</v>
      </c>
      <c r="Q335" t="str">
        <f>IF(supermarketData[[#This Row],[Customer stratification rating]]&lt;6, "Low", IF(supermarketData[[#This Row],[Customer stratification rating]] &lt; 8, "Medium", "High"))</f>
        <v>Medium</v>
      </c>
      <c r="R335" s="1">
        <v>43538.472916666673</v>
      </c>
      <c r="S335">
        <v>2019</v>
      </c>
      <c r="T335" t="s">
        <v>35</v>
      </c>
      <c r="U335">
        <f>DAY(supermarketData[[#This Row],[Datetime]])</f>
        <v>14</v>
      </c>
      <c r="V335" t="s">
        <v>46</v>
      </c>
      <c r="W335">
        <v>11</v>
      </c>
      <c r="X335" t="s">
        <v>37</v>
      </c>
    </row>
    <row r="336" spans="1:24" x14ac:dyDescent="0.3">
      <c r="A336" t="s">
        <v>22</v>
      </c>
      <c r="B336" t="s">
        <v>31</v>
      </c>
      <c r="C336">
        <v>19.745000000000001</v>
      </c>
      <c r="D336">
        <v>96.129720000000006</v>
      </c>
      <c r="E336" t="s">
        <v>24</v>
      </c>
      <c r="F336" t="s">
        <v>38</v>
      </c>
      <c r="G336" t="s">
        <v>43</v>
      </c>
      <c r="H336" s="3">
        <v>14.7</v>
      </c>
      <c r="I336">
        <v>5</v>
      </c>
      <c r="J336" s="3">
        <v>3.6749999999999998</v>
      </c>
      <c r="K336" s="3">
        <v>77.174999999999997</v>
      </c>
      <c r="L336" t="s">
        <v>27</v>
      </c>
      <c r="M336" s="3">
        <v>73.5</v>
      </c>
      <c r="N336">
        <v>4.7619047620000003</v>
      </c>
      <c r="O336" s="3">
        <v>3.6749999999999998</v>
      </c>
      <c r="P336">
        <v>8.5</v>
      </c>
      <c r="Q336" t="str">
        <f>IF(supermarketData[[#This Row],[Customer stratification rating]]&lt;6, "Low", IF(supermarketData[[#This Row],[Customer stratification rating]] &lt; 8, "Medium", "High"))</f>
        <v>High</v>
      </c>
      <c r="R336" s="1">
        <v>43548.574999999997</v>
      </c>
      <c r="S336">
        <v>2019</v>
      </c>
      <c r="T336" t="s">
        <v>35</v>
      </c>
      <c r="U336">
        <f>DAY(supermarketData[[#This Row],[Datetime]])</f>
        <v>24</v>
      </c>
      <c r="V336" t="s">
        <v>41</v>
      </c>
      <c r="W336">
        <v>13</v>
      </c>
      <c r="X336" t="s">
        <v>30</v>
      </c>
    </row>
    <row r="337" spans="1:24" x14ac:dyDescent="0.3">
      <c r="A337" t="s">
        <v>22</v>
      </c>
      <c r="B337" t="s">
        <v>23</v>
      </c>
      <c r="C337">
        <v>16.80528</v>
      </c>
      <c r="D337">
        <v>96.156109999999998</v>
      </c>
      <c r="E337" t="s">
        <v>24</v>
      </c>
      <c r="F337" t="s">
        <v>25</v>
      </c>
      <c r="G337" t="s">
        <v>33</v>
      </c>
      <c r="H337" s="3">
        <v>28.45</v>
      </c>
      <c r="I337">
        <v>5</v>
      </c>
      <c r="J337" s="3">
        <v>7.1124999999999998</v>
      </c>
      <c r="K337" s="3">
        <v>149.36250000000001</v>
      </c>
      <c r="L337" t="s">
        <v>40</v>
      </c>
      <c r="M337" s="3">
        <v>142.25</v>
      </c>
      <c r="N337">
        <v>4.7619047620000003</v>
      </c>
      <c r="O337" s="3">
        <v>7.1124999999999998</v>
      </c>
      <c r="P337">
        <v>9.1</v>
      </c>
      <c r="Q337" t="str">
        <f>IF(supermarketData[[#This Row],[Customer stratification rating]]&lt;6, "Low", IF(supermarketData[[#This Row],[Customer stratification rating]] &lt; 8, "Medium", "High"))</f>
        <v>High</v>
      </c>
      <c r="R337" s="1">
        <v>43545.428472222222</v>
      </c>
      <c r="S337">
        <v>2019</v>
      </c>
      <c r="T337" t="s">
        <v>35</v>
      </c>
      <c r="U337">
        <f>DAY(supermarketData[[#This Row],[Datetime]])</f>
        <v>21</v>
      </c>
      <c r="V337" t="s">
        <v>46</v>
      </c>
      <c r="W337">
        <v>10</v>
      </c>
      <c r="X337" t="s">
        <v>37</v>
      </c>
    </row>
    <row r="338" spans="1:24" x14ac:dyDescent="0.3">
      <c r="A338" t="s">
        <v>22</v>
      </c>
      <c r="B338" t="s">
        <v>23</v>
      </c>
      <c r="C338">
        <v>16.80528</v>
      </c>
      <c r="D338">
        <v>96.156109999999998</v>
      </c>
      <c r="E338" t="s">
        <v>32</v>
      </c>
      <c r="F338" t="s">
        <v>38</v>
      </c>
      <c r="G338" t="s">
        <v>50</v>
      </c>
      <c r="H338" s="3">
        <v>76.400000000000006</v>
      </c>
      <c r="I338">
        <v>9</v>
      </c>
      <c r="J338" s="3">
        <v>34.380000000000003</v>
      </c>
      <c r="K338" s="3">
        <v>721.98</v>
      </c>
      <c r="L338" t="s">
        <v>27</v>
      </c>
      <c r="M338" s="3">
        <v>687.6</v>
      </c>
      <c r="N338">
        <v>4.7619047620000003</v>
      </c>
      <c r="O338" s="3">
        <v>34.380000000000003</v>
      </c>
      <c r="P338">
        <v>7.5</v>
      </c>
      <c r="Q338" t="str">
        <f>IF(supermarketData[[#This Row],[Customer stratification rating]]&lt;6, "Low", IF(supermarketData[[#This Row],[Customer stratification rating]] &lt; 8, "Medium", "High"))</f>
        <v>Medium</v>
      </c>
      <c r="R338" s="1">
        <v>43543.65902777778</v>
      </c>
      <c r="S338">
        <v>2019</v>
      </c>
      <c r="T338" t="s">
        <v>35</v>
      </c>
      <c r="U338">
        <f>DAY(supermarketData[[#This Row],[Datetime]])</f>
        <v>19</v>
      </c>
      <c r="V338" t="s">
        <v>51</v>
      </c>
      <c r="W338">
        <v>15</v>
      </c>
      <c r="X338" t="s">
        <v>30</v>
      </c>
    </row>
    <row r="339" spans="1:24" x14ac:dyDescent="0.3">
      <c r="A339" t="s">
        <v>22</v>
      </c>
      <c r="B339" t="s">
        <v>47</v>
      </c>
      <c r="C339">
        <v>21.974730000000001</v>
      </c>
      <c r="D339">
        <v>96.083590000000001</v>
      </c>
      <c r="E339" t="s">
        <v>32</v>
      </c>
      <c r="F339" t="s">
        <v>25</v>
      </c>
      <c r="G339" t="s">
        <v>43</v>
      </c>
      <c r="H339" s="3">
        <v>57.95</v>
      </c>
      <c r="I339">
        <v>6</v>
      </c>
      <c r="J339" s="3">
        <v>17.385000000000002</v>
      </c>
      <c r="K339" s="3">
        <v>365.08499999999998</v>
      </c>
      <c r="L339" t="s">
        <v>34</v>
      </c>
      <c r="M339" s="3">
        <v>347.7</v>
      </c>
      <c r="N339">
        <v>4.7619047620000003</v>
      </c>
      <c r="O339" s="3">
        <v>17.385000000000002</v>
      </c>
      <c r="P339">
        <v>5.2</v>
      </c>
      <c r="Q339" t="str">
        <f>IF(supermarketData[[#This Row],[Customer stratification rating]]&lt;6, "Low", IF(supermarketData[[#This Row],[Customer stratification rating]] &lt; 8, "Medium", "High"))</f>
        <v>Low</v>
      </c>
      <c r="R339" s="1">
        <v>43520.543055555558</v>
      </c>
      <c r="S339">
        <v>2019</v>
      </c>
      <c r="T339" t="s">
        <v>44</v>
      </c>
      <c r="U339">
        <f>DAY(supermarketData[[#This Row],[Datetime]])</f>
        <v>24</v>
      </c>
      <c r="V339" t="s">
        <v>41</v>
      </c>
      <c r="W339">
        <v>13</v>
      </c>
      <c r="X339" t="s">
        <v>30</v>
      </c>
    </row>
    <row r="340" spans="1:24" x14ac:dyDescent="0.3">
      <c r="A340" t="s">
        <v>22</v>
      </c>
      <c r="B340" t="s">
        <v>31</v>
      </c>
      <c r="C340">
        <v>19.745000000000001</v>
      </c>
      <c r="D340">
        <v>96.129720000000006</v>
      </c>
      <c r="E340" t="s">
        <v>32</v>
      </c>
      <c r="F340" t="s">
        <v>25</v>
      </c>
      <c r="G340" t="s">
        <v>33</v>
      </c>
      <c r="H340" s="3">
        <v>47.65</v>
      </c>
      <c r="I340">
        <v>3</v>
      </c>
      <c r="J340" s="3">
        <v>7.1475</v>
      </c>
      <c r="K340" s="3">
        <v>150.0975</v>
      </c>
      <c r="L340" t="s">
        <v>40</v>
      </c>
      <c r="M340" s="3">
        <v>142.94999999999999</v>
      </c>
      <c r="N340">
        <v>4.7619047620000003</v>
      </c>
      <c r="O340" s="3">
        <v>7.1475</v>
      </c>
      <c r="P340">
        <v>9.5</v>
      </c>
      <c r="Q340" t="str">
        <f>IF(supermarketData[[#This Row],[Customer stratification rating]]&lt;6, "Low", IF(supermarketData[[#This Row],[Customer stratification rating]] &lt; 8, "Medium", "High"))</f>
        <v>High</v>
      </c>
      <c r="R340" s="1">
        <v>43552.540277777778</v>
      </c>
      <c r="S340">
        <v>2019</v>
      </c>
      <c r="T340" t="s">
        <v>35</v>
      </c>
      <c r="U340">
        <f>DAY(supermarketData[[#This Row],[Datetime]])</f>
        <v>28</v>
      </c>
      <c r="V340" t="s">
        <v>46</v>
      </c>
      <c r="W340">
        <v>12</v>
      </c>
      <c r="X340" t="s">
        <v>30</v>
      </c>
    </row>
    <row r="341" spans="1:24" x14ac:dyDescent="0.3">
      <c r="A341" t="s">
        <v>22</v>
      </c>
      <c r="B341" t="s">
        <v>47</v>
      </c>
      <c r="C341">
        <v>21.974730000000001</v>
      </c>
      <c r="D341">
        <v>96.083590000000001</v>
      </c>
      <c r="E341" t="s">
        <v>24</v>
      </c>
      <c r="F341" t="s">
        <v>25</v>
      </c>
      <c r="G341" t="s">
        <v>48</v>
      </c>
      <c r="H341" s="3">
        <v>42.82</v>
      </c>
      <c r="I341">
        <v>9</v>
      </c>
      <c r="J341" s="3">
        <v>19.268999999999998</v>
      </c>
      <c r="K341" s="3">
        <v>404.649</v>
      </c>
      <c r="L341" t="s">
        <v>40</v>
      </c>
      <c r="M341" s="3">
        <v>385.38</v>
      </c>
      <c r="N341">
        <v>4.7619047620000003</v>
      </c>
      <c r="O341" s="3">
        <v>19.268999999999998</v>
      </c>
      <c r="P341">
        <v>8.9</v>
      </c>
      <c r="Q341" t="str">
        <f>IF(supermarketData[[#This Row],[Customer stratification rating]]&lt;6, "Low", IF(supermarketData[[#This Row],[Customer stratification rating]] &lt; 8, "Medium", "High"))</f>
        <v>High</v>
      </c>
      <c r="R341" s="1">
        <v>43501.643055555563</v>
      </c>
      <c r="S341">
        <v>2019</v>
      </c>
      <c r="T341" t="s">
        <v>44</v>
      </c>
      <c r="U341">
        <f>DAY(supermarketData[[#This Row],[Datetime]])</f>
        <v>5</v>
      </c>
      <c r="V341" t="s">
        <v>51</v>
      </c>
      <c r="W341">
        <v>15</v>
      </c>
      <c r="X341" t="s">
        <v>30</v>
      </c>
    </row>
    <row r="342" spans="1:24" x14ac:dyDescent="0.3">
      <c r="A342" t="s">
        <v>22</v>
      </c>
      <c r="B342" t="s">
        <v>47</v>
      </c>
      <c r="C342">
        <v>21.974730000000001</v>
      </c>
      <c r="D342">
        <v>96.083590000000001</v>
      </c>
      <c r="E342" t="s">
        <v>24</v>
      </c>
      <c r="F342" t="s">
        <v>38</v>
      </c>
      <c r="G342" t="s">
        <v>33</v>
      </c>
      <c r="H342" s="3">
        <v>48.09</v>
      </c>
      <c r="I342">
        <v>3</v>
      </c>
      <c r="J342" s="3">
        <v>7.2134999999999998</v>
      </c>
      <c r="K342" s="3">
        <v>151.48349999999999</v>
      </c>
      <c r="L342" t="s">
        <v>40</v>
      </c>
      <c r="M342" s="3">
        <v>144.27000000000001</v>
      </c>
      <c r="N342">
        <v>4.7619047620000003</v>
      </c>
      <c r="O342" s="3">
        <v>7.2134999999999998</v>
      </c>
      <c r="P342">
        <v>7.8</v>
      </c>
      <c r="Q342" t="str">
        <f>IF(supermarketData[[#This Row],[Customer stratification rating]]&lt;6, "Low", IF(supermarketData[[#This Row],[Customer stratification rating]] &lt; 8, "Medium", "High"))</f>
        <v>Medium</v>
      </c>
      <c r="R342" s="1">
        <v>43506.765972222223</v>
      </c>
      <c r="S342">
        <v>2019</v>
      </c>
      <c r="T342" t="s">
        <v>44</v>
      </c>
      <c r="U342">
        <f>DAY(supermarketData[[#This Row],[Datetime]])</f>
        <v>10</v>
      </c>
      <c r="V342" t="s">
        <v>41</v>
      </c>
      <c r="W342">
        <v>18</v>
      </c>
      <c r="X342" t="s">
        <v>42</v>
      </c>
    </row>
    <row r="343" spans="1:24" x14ac:dyDescent="0.3">
      <c r="A343" t="s">
        <v>22</v>
      </c>
      <c r="B343" t="s">
        <v>47</v>
      </c>
      <c r="C343">
        <v>21.974730000000001</v>
      </c>
      <c r="D343">
        <v>96.083590000000001</v>
      </c>
      <c r="E343" t="s">
        <v>24</v>
      </c>
      <c r="F343" t="s">
        <v>25</v>
      </c>
      <c r="G343" t="s">
        <v>26</v>
      </c>
      <c r="H343" s="3">
        <v>55.97</v>
      </c>
      <c r="I343">
        <v>7</v>
      </c>
      <c r="J343" s="3">
        <v>19.589500000000001</v>
      </c>
      <c r="K343" s="3">
        <v>411.37950000000001</v>
      </c>
      <c r="L343" t="s">
        <v>27</v>
      </c>
      <c r="M343" s="3">
        <v>391.79</v>
      </c>
      <c r="N343">
        <v>4.7619047620000003</v>
      </c>
      <c r="O343" s="3">
        <v>19.589500000000001</v>
      </c>
      <c r="P343">
        <v>8.9</v>
      </c>
      <c r="Q343" t="str">
        <f>IF(supermarketData[[#This Row],[Customer stratification rating]]&lt;6, "Low", IF(supermarketData[[#This Row],[Customer stratification rating]] &lt; 8, "Medium", "High"))</f>
        <v>High</v>
      </c>
      <c r="R343" s="1">
        <v>43529.79583333333</v>
      </c>
      <c r="S343">
        <v>2019</v>
      </c>
      <c r="T343" t="s">
        <v>35</v>
      </c>
      <c r="U343">
        <f>DAY(supermarketData[[#This Row],[Datetime]])</f>
        <v>5</v>
      </c>
      <c r="V343" t="s">
        <v>51</v>
      </c>
      <c r="W343">
        <v>19</v>
      </c>
      <c r="X343" t="s">
        <v>42</v>
      </c>
    </row>
    <row r="344" spans="1:24" x14ac:dyDescent="0.3">
      <c r="A344" t="s">
        <v>22</v>
      </c>
      <c r="B344" t="s">
        <v>47</v>
      </c>
      <c r="C344">
        <v>21.974730000000001</v>
      </c>
      <c r="D344">
        <v>96.083590000000001</v>
      </c>
      <c r="E344" t="s">
        <v>24</v>
      </c>
      <c r="F344" t="s">
        <v>25</v>
      </c>
      <c r="G344" t="s">
        <v>26</v>
      </c>
      <c r="H344" s="3">
        <v>76.900000000000006</v>
      </c>
      <c r="I344">
        <v>7</v>
      </c>
      <c r="J344" s="3">
        <v>26.914999999999999</v>
      </c>
      <c r="K344" s="3">
        <v>565.21500000000003</v>
      </c>
      <c r="L344" t="s">
        <v>34</v>
      </c>
      <c r="M344" s="3">
        <v>538.29999999999995</v>
      </c>
      <c r="N344">
        <v>4.7619047620000003</v>
      </c>
      <c r="O344" s="3">
        <v>26.914999999999999</v>
      </c>
      <c r="P344">
        <v>7.7</v>
      </c>
      <c r="Q344" t="str">
        <f>IF(supermarketData[[#This Row],[Customer stratification rating]]&lt;6, "Low", IF(supermarketData[[#This Row],[Customer stratification rating]] &lt; 8, "Medium", "High"))</f>
        <v>Medium</v>
      </c>
      <c r="R344" s="1">
        <v>43511.847916666673</v>
      </c>
      <c r="S344">
        <v>2019</v>
      </c>
      <c r="T344" t="s">
        <v>44</v>
      </c>
      <c r="U344">
        <f>DAY(supermarketData[[#This Row],[Datetime]])</f>
        <v>15</v>
      </c>
      <c r="V344" t="s">
        <v>36</v>
      </c>
      <c r="W344">
        <v>20</v>
      </c>
      <c r="X344" t="s">
        <v>42</v>
      </c>
    </row>
    <row r="345" spans="1:24" x14ac:dyDescent="0.3">
      <c r="A345" t="s">
        <v>22</v>
      </c>
      <c r="B345" t="s">
        <v>31</v>
      </c>
      <c r="C345">
        <v>19.745000000000001</v>
      </c>
      <c r="D345">
        <v>96.129720000000006</v>
      </c>
      <c r="E345" t="s">
        <v>32</v>
      </c>
      <c r="F345" t="s">
        <v>25</v>
      </c>
      <c r="G345" t="s">
        <v>48</v>
      </c>
      <c r="H345" s="3">
        <v>97.03</v>
      </c>
      <c r="I345">
        <v>5</v>
      </c>
      <c r="J345" s="3">
        <v>24.2575</v>
      </c>
      <c r="K345" s="3">
        <v>509.40750000000003</v>
      </c>
      <c r="L345" t="s">
        <v>27</v>
      </c>
      <c r="M345" s="3">
        <v>485.15</v>
      </c>
      <c r="N345">
        <v>4.7619047620000003</v>
      </c>
      <c r="O345" s="3">
        <v>24.2575</v>
      </c>
      <c r="P345">
        <v>9.3000000000000007</v>
      </c>
      <c r="Q345" t="str">
        <f>IF(supermarketData[[#This Row],[Customer stratification rating]]&lt;6, "Low", IF(supermarketData[[#This Row],[Customer stratification rating]] &lt; 8, "Medium", "High"))</f>
        <v>High</v>
      </c>
      <c r="R345" s="1">
        <v>43495.683333333327</v>
      </c>
      <c r="S345">
        <v>2019</v>
      </c>
      <c r="T345" t="s">
        <v>28</v>
      </c>
      <c r="U345">
        <f>DAY(supermarketData[[#This Row],[Datetime]])</f>
        <v>30</v>
      </c>
      <c r="V345" t="s">
        <v>49</v>
      </c>
      <c r="W345">
        <v>16</v>
      </c>
      <c r="X345" t="s">
        <v>30</v>
      </c>
    </row>
    <row r="346" spans="1:24" x14ac:dyDescent="0.3">
      <c r="A346" t="s">
        <v>22</v>
      </c>
      <c r="B346" t="s">
        <v>23</v>
      </c>
      <c r="C346">
        <v>16.80528</v>
      </c>
      <c r="D346">
        <v>96.156109999999998</v>
      </c>
      <c r="E346" t="s">
        <v>32</v>
      </c>
      <c r="F346" t="s">
        <v>38</v>
      </c>
      <c r="G346" t="s">
        <v>43</v>
      </c>
      <c r="H346" s="3">
        <v>44.65</v>
      </c>
      <c r="I346">
        <v>3</v>
      </c>
      <c r="J346" s="3">
        <v>6.6974999999999998</v>
      </c>
      <c r="K346" s="3">
        <v>140.64750000000001</v>
      </c>
      <c r="L346" t="s">
        <v>34</v>
      </c>
      <c r="M346" s="3">
        <v>133.94999999999999</v>
      </c>
      <c r="N346">
        <v>4.7619047620000003</v>
      </c>
      <c r="O346" s="3">
        <v>6.6974999999999998</v>
      </c>
      <c r="P346">
        <v>6.2</v>
      </c>
      <c r="Q346" t="str">
        <f>IF(supermarketData[[#This Row],[Customer stratification rating]]&lt;6, "Low", IF(supermarketData[[#This Row],[Customer stratification rating]] &lt; 8, "Medium", "High"))</f>
        <v>Medium</v>
      </c>
      <c r="R346" s="1">
        <v>43510.62777777778</v>
      </c>
      <c r="S346">
        <v>2019</v>
      </c>
      <c r="T346" t="s">
        <v>44</v>
      </c>
      <c r="U346">
        <f>DAY(supermarketData[[#This Row],[Datetime]])</f>
        <v>14</v>
      </c>
      <c r="V346" t="s">
        <v>46</v>
      </c>
      <c r="W346">
        <v>15</v>
      </c>
      <c r="X346" t="s">
        <v>30</v>
      </c>
    </row>
    <row r="347" spans="1:24" x14ac:dyDescent="0.3">
      <c r="A347" t="s">
        <v>22</v>
      </c>
      <c r="B347" t="s">
        <v>23</v>
      </c>
      <c r="C347">
        <v>16.80528</v>
      </c>
      <c r="D347">
        <v>96.156109999999998</v>
      </c>
      <c r="E347" t="s">
        <v>32</v>
      </c>
      <c r="F347" t="s">
        <v>25</v>
      </c>
      <c r="G347" t="s">
        <v>50</v>
      </c>
      <c r="H347" s="3">
        <v>77.930000000000007</v>
      </c>
      <c r="I347">
        <v>9</v>
      </c>
      <c r="J347" s="3">
        <v>35.0685</v>
      </c>
      <c r="K347" s="3">
        <v>736.43849999999998</v>
      </c>
      <c r="L347" t="s">
        <v>27</v>
      </c>
      <c r="M347" s="3">
        <v>701.37</v>
      </c>
      <c r="N347">
        <v>4.7619047620000003</v>
      </c>
      <c r="O347" s="3">
        <v>35.0685</v>
      </c>
      <c r="P347">
        <v>7.6</v>
      </c>
      <c r="Q347" t="str">
        <f>IF(supermarketData[[#This Row],[Customer stratification rating]]&lt;6, "Low", IF(supermarketData[[#This Row],[Customer stratification rating]] &lt; 8, "Medium", "High"))</f>
        <v>Medium</v>
      </c>
      <c r="R347" s="1">
        <v>43523.673611111109</v>
      </c>
      <c r="S347">
        <v>2019</v>
      </c>
      <c r="T347" t="s">
        <v>44</v>
      </c>
      <c r="U347">
        <f>DAY(supermarketData[[#This Row],[Datetime]])</f>
        <v>27</v>
      </c>
      <c r="V347" t="s">
        <v>49</v>
      </c>
      <c r="W347">
        <v>16</v>
      </c>
      <c r="X347" t="s">
        <v>30</v>
      </c>
    </row>
    <row r="348" spans="1:24" x14ac:dyDescent="0.3">
      <c r="A348" t="s">
        <v>22</v>
      </c>
      <c r="B348" t="s">
        <v>23</v>
      </c>
      <c r="C348">
        <v>16.80528</v>
      </c>
      <c r="D348">
        <v>96.156109999999998</v>
      </c>
      <c r="E348" t="s">
        <v>24</v>
      </c>
      <c r="F348" t="s">
        <v>38</v>
      </c>
      <c r="G348" t="s">
        <v>33</v>
      </c>
      <c r="H348" s="3">
        <v>71.95</v>
      </c>
      <c r="I348">
        <v>1</v>
      </c>
      <c r="J348" s="3">
        <v>3.5975000000000001</v>
      </c>
      <c r="K348" s="3">
        <v>75.547499999999999</v>
      </c>
      <c r="L348" t="s">
        <v>34</v>
      </c>
      <c r="M348" s="3">
        <v>71.95</v>
      </c>
      <c r="N348">
        <v>4.7619047620000003</v>
      </c>
      <c r="O348" s="3">
        <v>3.5975000000000001</v>
      </c>
      <c r="P348">
        <v>7.3</v>
      </c>
      <c r="Q348" t="str">
        <f>IF(supermarketData[[#This Row],[Customer stratification rating]]&lt;6, "Low", IF(supermarketData[[#This Row],[Customer stratification rating]] &lt; 8, "Medium", "High"))</f>
        <v>Medium</v>
      </c>
      <c r="R348" s="1">
        <v>43500.509722222218</v>
      </c>
      <c r="S348">
        <v>2019</v>
      </c>
      <c r="T348" t="s">
        <v>44</v>
      </c>
      <c r="U348">
        <f>DAY(supermarketData[[#This Row],[Datetime]])</f>
        <v>4</v>
      </c>
      <c r="V348" t="s">
        <v>45</v>
      </c>
      <c r="W348">
        <v>12</v>
      </c>
      <c r="X348" t="s">
        <v>30</v>
      </c>
    </row>
    <row r="349" spans="1:24" x14ac:dyDescent="0.3">
      <c r="A349" t="s">
        <v>22</v>
      </c>
      <c r="B349" t="s">
        <v>31</v>
      </c>
      <c r="C349">
        <v>19.745000000000001</v>
      </c>
      <c r="D349">
        <v>96.129720000000006</v>
      </c>
      <c r="E349" t="s">
        <v>24</v>
      </c>
      <c r="F349" t="s">
        <v>25</v>
      </c>
      <c r="G349" t="s">
        <v>39</v>
      </c>
      <c r="H349" s="3">
        <v>89.25</v>
      </c>
      <c r="I349">
        <v>8</v>
      </c>
      <c r="J349" s="3">
        <v>35.700000000000003</v>
      </c>
      <c r="K349" s="3">
        <v>749.7</v>
      </c>
      <c r="L349" t="s">
        <v>34</v>
      </c>
      <c r="M349" s="3">
        <v>714</v>
      </c>
      <c r="N349">
        <v>4.7619047620000003</v>
      </c>
      <c r="O349" s="3">
        <v>35.700000000000003</v>
      </c>
      <c r="P349">
        <v>4.7</v>
      </c>
      <c r="Q349" t="str">
        <f>IF(supermarketData[[#This Row],[Customer stratification rating]]&lt;6, "Low", IF(supermarketData[[#This Row],[Customer stratification rating]] &lt; 8, "Medium", "High"))</f>
        <v>Low</v>
      </c>
      <c r="R349" s="1">
        <v>43485.425694444442</v>
      </c>
      <c r="S349">
        <v>2019</v>
      </c>
      <c r="T349" t="s">
        <v>28</v>
      </c>
      <c r="U349">
        <f>DAY(supermarketData[[#This Row],[Datetime]])</f>
        <v>20</v>
      </c>
      <c r="V349" t="s">
        <v>41</v>
      </c>
      <c r="W349">
        <v>10</v>
      </c>
      <c r="X349" t="s">
        <v>37</v>
      </c>
    </row>
    <row r="350" spans="1:24" x14ac:dyDescent="0.3">
      <c r="A350" t="s">
        <v>22</v>
      </c>
      <c r="B350" t="s">
        <v>23</v>
      </c>
      <c r="C350">
        <v>16.80528</v>
      </c>
      <c r="D350">
        <v>96.156109999999998</v>
      </c>
      <c r="E350" t="s">
        <v>32</v>
      </c>
      <c r="F350" t="s">
        <v>38</v>
      </c>
      <c r="G350" t="s">
        <v>33</v>
      </c>
      <c r="H350" s="3">
        <v>26.02</v>
      </c>
      <c r="I350">
        <v>7</v>
      </c>
      <c r="J350" s="3">
        <v>9.1069999999999993</v>
      </c>
      <c r="K350" s="3">
        <v>191.24700000000001</v>
      </c>
      <c r="L350" t="s">
        <v>34</v>
      </c>
      <c r="M350" s="3">
        <v>182.14</v>
      </c>
      <c r="N350">
        <v>4.7619047620000003</v>
      </c>
      <c r="O350" s="3">
        <v>9.1069999999999993</v>
      </c>
      <c r="P350">
        <v>5.0999999999999996</v>
      </c>
      <c r="Q350" t="str">
        <f>IF(supermarketData[[#This Row],[Customer stratification rating]]&lt;6, "Low", IF(supermarketData[[#This Row],[Customer stratification rating]] &lt; 8, "Medium", "High"))</f>
        <v>Low</v>
      </c>
      <c r="R350" s="1">
        <v>43552.734722222223</v>
      </c>
      <c r="S350">
        <v>2019</v>
      </c>
      <c r="T350" t="s">
        <v>35</v>
      </c>
      <c r="U350">
        <f>DAY(supermarketData[[#This Row],[Datetime]])</f>
        <v>28</v>
      </c>
      <c r="V350" t="s">
        <v>46</v>
      </c>
      <c r="W350">
        <v>17</v>
      </c>
      <c r="X350" t="s">
        <v>30</v>
      </c>
    </row>
    <row r="351" spans="1:24" x14ac:dyDescent="0.3">
      <c r="A351" t="s">
        <v>22</v>
      </c>
      <c r="B351" t="s">
        <v>47</v>
      </c>
      <c r="C351">
        <v>21.974730000000001</v>
      </c>
      <c r="D351">
        <v>96.083590000000001</v>
      </c>
      <c r="E351" t="s">
        <v>32</v>
      </c>
      <c r="F351" t="s">
        <v>25</v>
      </c>
      <c r="G351" t="s">
        <v>26</v>
      </c>
      <c r="H351" s="3">
        <v>13.5</v>
      </c>
      <c r="I351">
        <v>10</v>
      </c>
      <c r="J351" s="3">
        <v>6.75</v>
      </c>
      <c r="K351" s="3">
        <v>141.75</v>
      </c>
      <c r="L351" t="s">
        <v>40</v>
      </c>
      <c r="M351" s="3">
        <v>135</v>
      </c>
      <c r="N351">
        <v>4.7619047620000003</v>
      </c>
      <c r="O351" s="3">
        <v>6.75</v>
      </c>
      <c r="P351">
        <v>4.8</v>
      </c>
      <c r="Q351" t="str">
        <f>IF(supermarketData[[#This Row],[Customer stratification rating]]&lt;6, "Low", IF(supermarketData[[#This Row],[Customer stratification rating]] &lt; 8, "Medium", "High"))</f>
        <v>Low</v>
      </c>
      <c r="R351" s="1">
        <v>43523.462500000001</v>
      </c>
      <c r="S351">
        <v>2019</v>
      </c>
      <c r="T351" t="s">
        <v>44</v>
      </c>
      <c r="U351">
        <f>DAY(supermarketData[[#This Row],[Datetime]])</f>
        <v>27</v>
      </c>
      <c r="V351" t="s">
        <v>49</v>
      </c>
      <c r="W351">
        <v>11</v>
      </c>
      <c r="X351" t="s">
        <v>37</v>
      </c>
    </row>
    <row r="352" spans="1:24" x14ac:dyDescent="0.3">
      <c r="A352" t="s">
        <v>22</v>
      </c>
      <c r="B352" t="s">
        <v>31</v>
      </c>
      <c r="C352">
        <v>19.745000000000001</v>
      </c>
      <c r="D352">
        <v>96.129720000000006</v>
      </c>
      <c r="E352" t="s">
        <v>24</v>
      </c>
      <c r="F352" t="s">
        <v>25</v>
      </c>
      <c r="G352" t="s">
        <v>50</v>
      </c>
      <c r="H352" s="3">
        <v>99.3</v>
      </c>
      <c r="I352">
        <v>10</v>
      </c>
      <c r="J352" s="3">
        <v>49.65</v>
      </c>
      <c r="K352" s="3">
        <v>1042.6500000000001</v>
      </c>
      <c r="L352" t="s">
        <v>40</v>
      </c>
      <c r="M352" s="3">
        <v>993</v>
      </c>
      <c r="N352">
        <v>4.7619047620000003</v>
      </c>
      <c r="O352" s="3">
        <v>49.65</v>
      </c>
      <c r="P352">
        <v>6.6</v>
      </c>
      <c r="Q352" t="str">
        <f>IF(supermarketData[[#This Row],[Customer stratification rating]]&lt;6, "Low", IF(supermarketData[[#This Row],[Customer stratification rating]] &lt; 8, "Medium", "High"))</f>
        <v>Medium</v>
      </c>
      <c r="R352" s="1">
        <v>43511.620138888888</v>
      </c>
      <c r="S352">
        <v>2019</v>
      </c>
      <c r="T352" t="s">
        <v>44</v>
      </c>
      <c r="U352">
        <f>DAY(supermarketData[[#This Row],[Datetime]])</f>
        <v>15</v>
      </c>
      <c r="V352" t="s">
        <v>36</v>
      </c>
      <c r="W352">
        <v>14</v>
      </c>
      <c r="X352" t="s">
        <v>30</v>
      </c>
    </row>
    <row r="353" spans="1:24" x14ac:dyDescent="0.3">
      <c r="A353" t="s">
        <v>22</v>
      </c>
      <c r="B353" t="s">
        <v>23</v>
      </c>
      <c r="C353">
        <v>16.80528</v>
      </c>
      <c r="D353">
        <v>96.156109999999998</v>
      </c>
      <c r="E353" t="s">
        <v>32</v>
      </c>
      <c r="F353" t="s">
        <v>38</v>
      </c>
      <c r="G353" t="s">
        <v>33</v>
      </c>
      <c r="H353" s="3">
        <v>51.69</v>
      </c>
      <c r="I353">
        <v>7</v>
      </c>
      <c r="J353" s="3">
        <v>18.0915</v>
      </c>
      <c r="K353" s="3">
        <v>379.92149999999998</v>
      </c>
      <c r="L353" t="s">
        <v>34</v>
      </c>
      <c r="M353" s="3">
        <v>361.83</v>
      </c>
      <c r="N353">
        <v>4.7619047620000003</v>
      </c>
      <c r="O353" s="3">
        <v>18.0915</v>
      </c>
      <c r="P353">
        <v>5.5</v>
      </c>
      <c r="Q353" t="str">
        <f>IF(supermarketData[[#This Row],[Customer stratification rating]]&lt;6, "Low", IF(supermarketData[[#This Row],[Customer stratification rating]] &lt; 8, "Medium", "High"))</f>
        <v>Low</v>
      </c>
      <c r="R353" s="1">
        <v>43491.765277777777</v>
      </c>
      <c r="S353">
        <v>2019</v>
      </c>
      <c r="T353" t="s">
        <v>28</v>
      </c>
      <c r="U353">
        <f>DAY(supermarketData[[#This Row],[Datetime]])</f>
        <v>26</v>
      </c>
      <c r="V353" t="s">
        <v>29</v>
      </c>
      <c r="W353">
        <v>18</v>
      </c>
      <c r="X353" t="s">
        <v>42</v>
      </c>
    </row>
    <row r="354" spans="1:24" x14ac:dyDescent="0.3">
      <c r="A354" t="s">
        <v>22</v>
      </c>
      <c r="B354" t="s">
        <v>47</v>
      </c>
      <c r="C354">
        <v>21.974730000000001</v>
      </c>
      <c r="D354">
        <v>96.083590000000001</v>
      </c>
      <c r="E354" t="s">
        <v>24</v>
      </c>
      <c r="F354" t="s">
        <v>25</v>
      </c>
      <c r="G354" t="s">
        <v>50</v>
      </c>
      <c r="H354" s="3">
        <v>54.73</v>
      </c>
      <c r="I354">
        <v>7</v>
      </c>
      <c r="J354" s="3">
        <v>19.1555</v>
      </c>
      <c r="K354" s="3">
        <v>402.26549999999997</v>
      </c>
      <c r="L354" t="s">
        <v>40</v>
      </c>
      <c r="M354" s="3">
        <v>383.11</v>
      </c>
      <c r="N354">
        <v>4.7619047620000003</v>
      </c>
      <c r="O354" s="3">
        <v>19.1555</v>
      </c>
      <c r="P354">
        <v>8.5</v>
      </c>
      <c r="Q354" t="str">
        <f>IF(supermarketData[[#This Row],[Customer stratification rating]]&lt;6, "Low", IF(supermarketData[[#This Row],[Customer stratification rating]] &lt; 8, "Medium", "High"))</f>
        <v>High</v>
      </c>
      <c r="R354" s="1">
        <v>43538.793055555558</v>
      </c>
      <c r="S354">
        <v>2019</v>
      </c>
      <c r="T354" t="s">
        <v>35</v>
      </c>
      <c r="U354">
        <f>DAY(supermarketData[[#This Row],[Datetime]])</f>
        <v>14</v>
      </c>
      <c r="V354" t="s">
        <v>46</v>
      </c>
      <c r="W354">
        <v>19</v>
      </c>
      <c r="X354" t="s">
        <v>42</v>
      </c>
    </row>
    <row r="355" spans="1:24" x14ac:dyDescent="0.3">
      <c r="A355" t="s">
        <v>22</v>
      </c>
      <c r="B355" t="s">
        <v>47</v>
      </c>
      <c r="C355">
        <v>21.974730000000001</v>
      </c>
      <c r="D355">
        <v>96.083590000000001</v>
      </c>
      <c r="E355" t="s">
        <v>24</v>
      </c>
      <c r="F355" t="s">
        <v>38</v>
      </c>
      <c r="G355" t="s">
        <v>39</v>
      </c>
      <c r="H355" s="3">
        <v>27</v>
      </c>
      <c r="I355">
        <v>9</v>
      </c>
      <c r="J355" s="3">
        <v>12.15</v>
      </c>
      <c r="K355" s="3">
        <v>255.15</v>
      </c>
      <c r="L355" t="s">
        <v>34</v>
      </c>
      <c r="M355" s="3">
        <v>243</v>
      </c>
      <c r="N355">
        <v>4.7619047620000003</v>
      </c>
      <c r="O355" s="3">
        <v>12.15</v>
      </c>
      <c r="P355">
        <v>4.8</v>
      </c>
      <c r="Q355" t="str">
        <f>IF(supermarketData[[#This Row],[Customer stratification rating]]&lt;6, "Low", IF(supermarketData[[#This Row],[Customer stratification rating]] &lt; 8, "Medium", "High"))</f>
        <v>Low</v>
      </c>
      <c r="R355" s="1">
        <v>43526.594444444447</v>
      </c>
      <c r="S355">
        <v>2019</v>
      </c>
      <c r="T355" t="s">
        <v>35</v>
      </c>
      <c r="U355">
        <f>DAY(supermarketData[[#This Row],[Datetime]])</f>
        <v>2</v>
      </c>
      <c r="V355" t="s">
        <v>29</v>
      </c>
      <c r="W355">
        <v>14</v>
      </c>
      <c r="X355" t="s">
        <v>30</v>
      </c>
    </row>
    <row r="356" spans="1:24" x14ac:dyDescent="0.3">
      <c r="A356" t="s">
        <v>22</v>
      </c>
      <c r="B356" t="s">
        <v>31</v>
      </c>
      <c r="C356">
        <v>19.745000000000001</v>
      </c>
      <c r="D356">
        <v>96.129720000000006</v>
      </c>
      <c r="E356" t="s">
        <v>32</v>
      </c>
      <c r="F356" t="s">
        <v>25</v>
      </c>
      <c r="G356" t="s">
        <v>33</v>
      </c>
      <c r="H356" s="3">
        <v>30.24</v>
      </c>
      <c r="I356">
        <v>1</v>
      </c>
      <c r="J356" s="3">
        <v>1.512</v>
      </c>
      <c r="K356" s="3">
        <v>31.751999999999999</v>
      </c>
      <c r="L356" t="s">
        <v>34</v>
      </c>
      <c r="M356" s="3">
        <v>30.24</v>
      </c>
      <c r="N356">
        <v>4.7619047620000003</v>
      </c>
      <c r="O356" s="3">
        <v>1.512</v>
      </c>
      <c r="P356">
        <v>8.4</v>
      </c>
      <c r="Q356" t="str">
        <f>IF(supermarketData[[#This Row],[Customer stratification rating]]&lt;6, "Low", IF(supermarketData[[#This Row],[Customer stratification rating]] &lt; 8, "Medium", "High"))</f>
        <v>High</v>
      </c>
      <c r="R356" s="1">
        <v>43528.655555555553</v>
      </c>
      <c r="S356">
        <v>2019</v>
      </c>
      <c r="T356" t="s">
        <v>35</v>
      </c>
      <c r="U356">
        <f>DAY(supermarketData[[#This Row],[Datetime]])</f>
        <v>4</v>
      </c>
      <c r="V356" t="s">
        <v>45</v>
      </c>
      <c r="W356">
        <v>15</v>
      </c>
      <c r="X356" t="s">
        <v>30</v>
      </c>
    </row>
    <row r="357" spans="1:24" x14ac:dyDescent="0.3">
      <c r="A357" t="s">
        <v>22</v>
      </c>
      <c r="B357" t="s">
        <v>47</v>
      </c>
      <c r="C357">
        <v>21.974730000000001</v>
      </c>
      <c r="D357">
        <v>96.083590000000001</v>
      </c>
      <c r="E357" t="s">
        <v>24</v>
      </c>
      <c r="F357" t="s">
        <v>25</v>
      </c>
      <c r="G357" t="s">
        <v>48</v>
      </c>
      <c r="H357" s="3">
        <v>89.14</v>
      </c>
      <c r="I357">
        <v>4</v>
      </c>
      <c r="J357" s="3">
        <v>17.827999999999999</v>
      </c>
      <c r="K357" s="3">
        <v>374.38799999999998</v>
      </c>
      <c r="L357" t="s">
        <v>40</v>
      </c>
      <c r="M357" s="3">
        <v>356.56</v>
      </c>
      <c r="N357">
        <v>4.7619047620000003</v>
      </c>
      <c r="O357" s="3">
        <v>17.827999999999999</v>
      </c>
      <c r="P357">
        <v>7.8</v>
      </c>
      <c r="Q357" t="str">
        <f>IF(supermarketData[[#This Row],[Customer stratification rating]]&lt;6, "Low", IF(supermarketData[[#This Row],[Customer stratification rating]] &lt; 8, "Medium", "High"))</f>
        <v>Medium</v>
      </c>
      <c r="R357" s="1">
        <v>43472.513888888891</v>
      </c>
      <c r="S357">
        <v>2019</v>
      </c>
      <c r="T357" t="s">
        <v>28</v>
      </c>
      <c r="U357">
        <f>DAY(supermarketData[[#This Row],[Datetime]])</f>
        <v>7</v>
      </c>
      <c r="V357" t="s">
        <v>45</v>
      </c>
      <c r="W357">
        <v>12</v>
      </c>
      <c r="X357" t="s">
        <v>30</v>
      </c>
    </row>
    <row r="358" spans="1:24" x14ac:dyDescent="0.3">
      <c r="A358" t="s">
        <v>22</v>
      </c>
      <c r="B358" t="s">
        <v>31</v>
      </c>
      <c r="C358">
        <v>19.745000000000001</v>
      </c>
      <c r="D358">
        <v>96.129720000000006</v>
      </c>
      <c r="E358" t="s">
        <v>32</v>
      </c>
      <c r="F358" t="s">
        <v>25</v>
      </c>
      <c r="G358" t="s">
        <v>50</v>
      </c>
      <c r="H358" s="3">
        <v>37.549999999999997</v>
      </c>
      <c r="I358">
        <v>10</v>
      </c>
      <c r="J358" s="3">
        <v>18.774999999999999</v>
      </c>
      <c r="K358" s="3">
        <v>394.27499999999998</v>
      </c>
      <c r="L358" t="s">
        <v>40</v>
      </c>
      <c r="M358" s="3">
        <v>375.5</v>
      </c>
      <c r="N358">
        <v>4.7619047620000003</v>
      </c>
      <c r="O358" s="3">
        <v>18.774999999999999</v>
      </c>
      <c r="P358">
        <v>9.3000000000000007</v>
      </c>
      <c r="Q358" t="str">
        <f>IF(supermarketData[[#This Row],[Customer stratification rating]]&lt;6, "Low", IF(supermarketData[[#This Row],[Customer stratification rating]] &lt; 8, "Medium", "High"))</f>
        <v>High</v>
      </c>
      <c r="R358" s="1">
        <v>43532.834027777782</v>
      </c>
      <c r="S358">
        <v>2019</v>
      </c>
      <c r="T358" t="s">
        <v>35</v>
      </c>
      <c r="U358">
        <f>DAY(supermarketData[[#This Row],[Datetime]])</f>
        <v>8</v>
      </c>
      <c r="V358" t="s">
        <v>36</v>
      </c>
      <c r="W358">
        <v>20</v>
      </c>
      <c r="X358" t="s">
        <v>42</v>
      </c>
    </row>
    <row r="359" spans="1:24" x14ac:dyDescent="0.3">
      <c r="A359" t="s">
        <v>22</v>
      </c>
      <c r="B359" t="s">
        <v>31</v>
      </c>
      <c r="C359">
        <v>19.745000000000001</v>
      </c>
      <c r="D359">
        <v>96.129720000000006</v>
      </c>
      <c r="E359" t="s">
        <v>32</v>
      </c>
      <c r="F359" t="s">
        <v>25</v>
      </c>
      <c r="G359" t="s">
        <v>43</v>
      </c>
      <c r="H359" s="3">
        <v>95.44</v>
      </c>
      <c r="I359">
        <v>10</v>
      </c>
      <c r="J359" s="3">
        <v>47.72</v>
      </c>
      <c r="K359" s="3">
        <v>1002.12</v>
      </c>
      <c r="L359" t="s">
        <v>34</v>
      </c>
      <c r="M359" s="3">
        <v>954.4</v>
      </c>
      <c r="N359">
        <v>4.7619047620000003</v>
      </c>
      <c r="O359" s="3">
        <v>47.72</v>
      </c>
      <c r="P359">
        <v>5.2</v>
      </c>
      <c r="Q359" t="str">
        <f>IF(supermarketData[[#This Row],[Customer stratification rating]]&lt;6, "Low", IF(supermarketData[[#This Row],[Customer stratification rating]] &lt; 8, "Medium", "High"))</f>
        <v>Low</v>
      </c>
      <c r="R359" s="1">
        <v>43474.572916666657</v>
      </c>
      <c r="S359">
        <v>2019</v>
      </c>
      <c r="T359" t="s">
        <v>28</v>
      </c>
      <c r="U359">
        <f>DAY(supermarketData[[#This Row],[Datetime]])</f>
        <v>9</v>
      </c>
      <c r="V359" t="s">
        <v>49</v>
      </c>
      <c r="W359">
        <v>13</v>
      </c>
      <c r="X359" t="s">
        <v>30</v>
      </c>
    </row>
    <row r="360" spans="1:24" x14ac:dyDescent="0.3">
      <c r="A360" t="s">
        <v>22</v>
      </c>
      <c r="B360" t="s">
        <v>47</v>
      </c>
      <c r="C360">
        <v>21.974730000000001</v>
      </c>
      <c r="D360">
        <v>96.083590000000001</v>
      </c>
      <c r="E360" t="s">
        <v>32</v>
      </c>
      <c r="F360" t="s">
        <v>38</v>
      </c>
      <c r="G360" t="s">
        <v>33</v>
      </c>
      <c r="H360" s="3">
        <v>27.5</v>
      </c>
      <c r="I360">
        <v>3</v>
      </c>
      <c r="J360" s="3">
        <v>4.125</v>
      </c>
      <c r="K360" s="3">
        <v>86.625</v>
      </c>
      <c r="L360" t="s">
        <v>27</v>
      </c>
      <c r="M360" s="3">
        <v>82.5</v>
      </c>
      <c r="N360">
        <v>4.7619047620000003</v>
      </c>
      <c r="O360" s="3">
        <v>4.125</v>
      </c>
      <c r="P360">
        <v>6.5</v>
      </c>
      <c r="Q360" t="str">
        <f>IF(supermarketData[[#This Row],[Customer stratification rating]]&lt;6, "Low", IF(supermarketData[[#This Row],[Customer stratification rating]] &lt; 8, "Medium", "High"))</f>
        <v>Medium</v>
      </c>
      <c r="R360" s="1">
        <v>43525.652777777781</v>
      </c>
      <c r="S360">
        <v>2019</v>
      </c>
      <c r="T360" t="s">
        <v>35</v>
      </c>
      <c r="U360">
        <f>DAY(supermarketData[[#This Row],[Datetime]])</f>
        <v>1</v>
      </c>
      <c r="V360" t="s">
        <v>36</v>
      </c>
      <c r="W360">
        <v>15</v>
      </c>
      <c r="X360" t="s">
        <v>30</v>
      </c>
    </row>
    <row r="361" spans="1:24" x14ac:dyDescent="0.3">
      <c r="A361" t="s">
        <v>22</v>
      </c>
      <c r="B361" t="s">
        <v>47</v>
      </c>
      <c r="C361">
        <v>21.974730000000001</v>
      </c>
      <c r="D361">
        <v>96.083590000000001</v>
      </c>
      <c r="E361" t="s">
        <v>32</v>
      </c>
      <c r="F361" t="s">
        <v>38</v>
      </c>
      <c r="G361" t="s">
        <v>43</v>
      </c>
      <c r="H361" s="3">
        <v>74.97</v>
      </c>
      <c r="I361">
        <v>1</v>
      </c>
      <c r="J361" s="3">
        <v>3.7484999999999999</v>
      </c>
      <c r="K361" s="3">
        <v>78.718500000000006</v>
      </c>
      <c r="L361" t="s">
        <v>34</v>
      </c>
      <c r="M361" s="3">
        <v>74.97</v>
      </c>
      <c r="N361">
        <v>4.7619047620000003</v>
      </c>
      <c r="O361" s="3">
        <v>3.7484999999999999</v>
      </c>
      <c r="P361">
        <v>5.6</v>
      </c>
      <c r="Q361" t="str">
        <f>IF(supermarketData[[#This Row],[Customer stratification rating]]&lt;6, "Low", IF(supermarketData[[#This Row],[Customer stratification rating]] &lt; 8, "Medium", "High"))</f>
        <v>Low</v>
      </c>
      <c r="R361" s="1">
        <v>43540.706944444442</v>
      </c>
      <c r="S361">
        <v>2019</v>
      </c>
      <c r="T361" t="s">
        <v>35</v>
      </c>
      <c r="U361">
        <f>DAY(supermarketData[[#This Row],[Datetime]])</f>
        <v>16</v>
      </c>
      <c r="V361" t="s">
        <v>29</v>
      </c>
      <c r="W361">
        <v>16</v>
      </c>
      <c r="X361" t="s">
        <v>30</v>
      </c>
    </row>
    <row r="362" spans="1:24" x14ac:dyDescent="0.3">
      <c r="A362" t="s">
        <v>22</v>
      </c>
      <c r="B362" t="s">
        <v>23</v>
      </c>
      <c r="C362">
        <v>16.80528</v>
      </c>
      <c r="D362">
        <v>96.156109999999998</v>
      </c>
      <c r="E362" t="s">
        <v>24</v>
      </c>
      <c r="F362" t="s">
        <v>38</v>
      </c>
      <c r="G362" t="s">
        <v>48</v>
      </c>
      <c r="H362" s="3">
        <v>80.959999999999994</v>
      </c>
      <c r="I362">
        <v>8</v>
      </c>
      <c r="J362" s="3">
        <v>32.384</v>
      </c>
      <c r="K362" s="3">
        <v>680.06399999999996</v>
      </c>
      <c r="L362" t="s">
        <v>40</v>
      </c>
      <c r="M362" s="3">
        <v>647.67999999999995</v>
      </c>
      <c r="N362">
        <v>4.7619047620000003</v>
      </c>
      <c r="O362" s="3">
        <v>32.384</v>
      </c>
      <c r="P362">
        <v>7.4</v>
      </c>
      <c r="Q362" t="str">
        <f>IF(supermarketData[[#This Row],[Customer stratification rating]]&lt;6, "Low", IF(supermarketData[[#This Row],[Customer stratification rating]] &lt; 8, "Medium", "High"))</f>
        <v>Medium</v>
      </c>
      <c r="R362" s="1">
        <v>43513.466666666667</v>
      </c>
      <c r="S362">
        <v>2019</v>
      </c>
      <c r="T362" t="s">
        <v>44</v>
      </c>
      <c r="U362">
        <f>DAY(supermarketData[[#This Row],[Datetime]])</f>
        <v>17</v>
      </c>
      <c r="V362" t="s">
        <v>41</v>
      </c>
      <c r="W362">
        <v>11</v>
      </c>
      <c r="X362" t="s">
        <v>37</v>
      </c>
    </row>
    <row r="363" spans="1:24" x14ac:dyDescent="0.3">
      <c r="A363" t="s">
        <v>22</v>
      </c>
      <c r="B363" t="s">
        <v>31</v>
      </c>
      <c r="C363">
        <v>19.745000000000001</v>
      </c>
      <c r="D363">
        <v>96.129720000000006</v>
      </c>
      <c r="E363" t="s">
        <v>32</v>
      </c>
      <c r="F363" t="s">
        <v>25</v>
      </c>
      <c r="G363" t="s">
        <v>48</v>
      </c>
      <c r="H363" s="3">
        <v>94.47</v>
      </c>
      <c r="I363">
        <v>8</v>
      </c>
      <c r="J363" s="3">
        <v>37.787999999999997</v>
      </c>
      <c r="K363" s="3">
        <v>793.548</v>
      </c>
      <c r="L363" t="s">
        <v>34</v>
      </c>
      <c r="M363" s="3">
        <v>755.76</v>
      </c>
      <c r="N363">
        <v>4.7619047620000003</v>
      </c>
      <c r="O363" s="3">
        <v>37.787999999999997</v>
      </c>
      <c r="P363">
        <v>9.1</v>
      </c>
      <c r="Q363" t="str">
        <f>IF(supermarketData[[#This Row],[Customer stratification rating]]&lt;6, "Low", IF(supermarketData[[#This Row],[Customer stratification rating]] &lt; 8, "Medium", "High"))</f>
        <v>High</v>
      </c>
      <c r="R363" s="1">
        <v>43523.633333333331</v>
      </c>
      <c r="S363">
        <v>2019</v>
      </c>
      <c r="T363" t="s">
        <v>44</v>
      </c>
      <c r="U363">
        <f>DAY(supermarketData[[#This Row],[Datetime]])</f>
        <v>27</v>
      </c>
      <c r="V363" t="s">
        <v>49</v>
      </c>
      <c r="W363">
        <v>15</v>
      </c>
      <c r="X363" t="s">
        <v>30</v>
      </c>
    </row>
    <row r="364" spans="1:24" x14ac:dyDescent="0.3">
      <c r="A364" t="s">
        <v>22</v>
      </c>
      <c r="B364" t="s">
        <v>31</v>
      </c>
      <c r="C364">
        <v>19.745000000000001</v>
      </c>
      <c r="D364">
        <v>96.129720000000006</v>
      </c>
      <c r="E364" t="s">
        <v>32</v>
      </c>
      <c r="F364" t="s">
        <v>38</v>
      </c>
      <c r="G364" t="s">
        <v>48</v>
      </c>
      <c r="H364" s="3">
        <v>99.79</v>
      </c>
      <c r="I364">
        <v>2</v>
      </c>
      <c r="J364" s="3">
        <v>9.9789999999999992</v>
      </c>
      <c r="K364" s="3">
        <v>209.559</v>
      </c>
      <c r="L364" t="s">
        <v>27</v>
      </c>
      <c r="M364" s="3">
        <v>199.58</v>
      </c>
      <c r="N364">
        <v>4.7619047620000003</v>
      </c>
      <c r="O364" s="3">
        <v>9.9789999999999992</v>
      </c>
      <c r="P364">
        <v>8</v>
      </c>
      <c r="Q364" t="str">
        <f>IF(supermarketData[[#This Row],[Customer stratification rating]]&lt;6, "Low", IF(supermarketData[[#This Row],[Customer stratification rating]] &lt; 8, "Medium", "High"))</f>
        <v>High</v>
      </c>
      <c r="R364" s="1">
        <v>43531.859027777777</v>
      </c>
      <c r="S364">
        <v>2019</v>
      </c>
      <c r="T364" t="s">
        <v>35</v>
      </c>
      <c r="U364">
        <f>DAY(supermarketData[[#This Row],[Datetime]])</f>
        <v>7</v>
      </c>
      <c r="V364" t="s">
        <v>46</v>
      </c>
      <c r="W364">
        <v>20</v>
      </c>
      <c r="X364" t="s">
        <v>42</v>
      </c>
    </row>
    <row r="365" spans="1:24" x14ac:dyDescent="0.3">
      <c r="A365" t="s">
        <v>22</v>
      </c>
      <c r="B365" t="s">
        <v>23</v>
      </c>
      <c r="C365">
        <v>16.80528</v>
      </c>
      <c r="D365">
        <v>96.156109999999998</v>
      </c>
      <c r="E365" t="s">
        <v>32</v>
      </c>
      <c r="F365" t="s">
        <v>38</v>
      </c>
      <c r="G365" t="s">
        <v>39</v>
      </c>
      <c r="H365" s="3">
        <v>73.22</v>
      </c>
      <c r="I365">
        <v>6</v>
      </c>
      <c r="J365" s="3">
        <v>21.966000000000001</v>
      </c>
      <c r="K365" s="3">
        <v>461.286</v>
      </c>
      <c r="L365" t="s">
        <v>34</v>
      </c>
      <c r="M365" s="3">
        <v>439.32</v>
      </c>
      <c r="N365">
        <v>4.7619047620000003</v>
      </c>
      <c r="O365" s="3">
        <v>21.966000000000001</v>
      </c>
      <c r="P365">
        <v>7.2</v>
      </c>
      <c r="Q365" t="str">
        <f>IF(supermarketData[[#This Row],[Customer stratification rating]]&lt;6, "Low", IF(supermarketData[[#This Row],[Customer stratification rating]] &lt; 8, "Medium", "High"))</f>
        <v>Medium</v>
      </c>
      <c r="R365" s="1">
        <v>43486.738888888889</v>
      </c>
      <c r="S365">
        <v>2019</v>
      </c>
      <c r="T365" t="s">
        <v>28</v>
      </c>
      <c r="U365">
        <f>DAY(supermarketData[[#This Row],[Datetime]])</f>
        <v>21</v>
      </c>
      <c r="V365" t="s">
        <v>45</v>
      </c>
      <c r="W365">
        <v>17</v>
      </c>
      <c r="X365" t="s">
        <v>30</v>
      </c>
    </row>
    <row r="366" spans="1:24" x14ac:dyDescent="0.3">
      <c r="A366" t="s">
        <v>22</v>
      </c>
      <c r="B366" t="s">
        <v>31</v>
      </c>
      <c r="C366">
        <v>19.745000000000001</v>
      </c>
      <c r="D366">
        <v>96.129720000000006</v>
      </c>
      <c r="E366" t="s">
        <v>32</v>
      </c>
      <c r="F366" t="s">
        <v>25</v>
      </c>
      <c r="G366" t="s">
        <v>48</v>
      </c>
      <c r="H366" s="3">
        <v>41.24</v>
      </c>
      <c r="I366">
        <v>4</v>
      </c>
      <c r="J366" s="3">
        <v>8.2479999999999993</v>
      </c>
      <c r="K366" s="3">
        <v>173.208</v>
      </c>
      <c r="L366" t="s">
        <v>34</v>
      </c>
      <c r="M366" s="3">
        <v>164.96</v>
      </c>
      <c r="N366">
        <v>4.7619047620000003</v>
      </c>
      <c r="O366" s="3">
        <v>8.2479999999999993</v>
      </c>
      <c r="P366">
        <v>7.1</v>
      </c>
      <c r="Q366" t="str">
        <f>IF(supermarketData[[#This Row],[Customer stratification rating]]&lt;6, "Low", IF(supermarketData[[#This Row],[Customer stratification rating]] &lt; 8, "Medium", "High"))</f>
        <v>Medium</v>
      </c>
      <c r="R366" s="1">
        <v>43515.682638888888</v>
      </c>
      <c r="S366">
        <v>2019</v>
      </c>
      <c r="T366" t="s">
        <v>44</v>
      </c>
      <c r="U366">
        <f>DAY(supermarketData[[#This Row],[Datetime]])</f>
        <v>19</v>
      </c>
      <c r="V366" t="s">
        <v>51</v>
      </c>
      <c r="W366">
        <v>16</v>
      </c>
      <c r="X366" t="s">
        <v>30</v>
      </c>
    </row>
    <row r="367" spans="1:24" x14ac:dyDescent="0.3">
      <c r="A367" t="s">
        <v>22</v>
      </c>
      <c r="B367" t="s">
        <v>31</v>
      </c>
      <c r="C367">
        <v>19.745000000000001</v>
      </c>
      <c r="D367">
        <v>96.129720000000006</v>
      </c>
      <c r="E367" t="s">
        <v>32</v>
      </c>
      <c r="F367" t="s">
        <v>25</v>
      </c>
      <c r="G367" t="s">
        <v>50</v>
      </c>
      <c r="H367" s="3">
        <v>81.680000000000007</v>
      </c>
      <c r="I367">
        <v>4</v>
      </c>
      <c r="J367" s="3">
        <v>16.335999999999999</v>
      </c>
      <c r="K367" s="3">
        <v>343.05599999999998</v>
      </c>
      <c r="L367" t="s">
        <v>34</v>
      </c>
      <c r="M367" s="3">
        <v>326.72000000000003</v>
      </c>
      <c r="N367">
        <v>4.7619047620000003</v>
      </c>
      <c r="O367" s="3">
        <v>16.335999999999999</v>
      </c>
      <c r="P367">
        <v>9.1</v>
      </c>
      <c r="Q367" t="str">
        <f>IF(supermarketData[[#This Row],[Customer stratification rating]]&lt;6, "Low", IF(supermarketData[[#This Row],[Customer stratification rating]] &lt; 8, "Medium", "High"))</f>
        <v>High</v>
      </c>
      <c r="R367" s="1">
        <v>43471.508333333331</v>
      </c>
      <c r="S367">
        <v>2019</v>
      </c>
      <c r="T367" t="s">
        <v>28</v>
      </c>
      <c r="U367">
        <f>DAY(supermarketData[[#This Row],[Datetime]])</f>
        <v>6</v>
      </c>
      <c r="V367" t="s">
        <v>41</v>
      </c>
      <c r="W367">
        <v>12</v>
      </c>
      <c r="X367" t="s">
        <v>30</v>
      </c>
    </row>
    <row r="368" spans="1:24" x14ac:dyDescent="0.3">
      <c r="A368" t="s">
        <v>22</v>
      </c>
      <c r="B368" t="s">
        <v>31</v>
      </c>
      <c r="C368">
        <v>19.745000000000001</v>
      </c>
      <c r="D368">
        <v>96.129720000000006</v>
      </c>
      <c r="E368" t="s">
        <v>32</v>
      </c>
      <c r="F368" t="s">
        <v>25</v>
      </c>
      <c r="G368" t="s">
        <v>33</v>
      </c>
      <c r="H368" s="3">
        <v>51.32</v>
      </c>
      <c r="I368">
        <v>9</v>
      </c>
      <c r="J368" s="3">
        <v>23.094000000000001</v>
      </c>
      <c r="K368" s="3">
        <v>484.97399999999999</v>
      </c>
      <c r="L368" t="s">
        <v>34</v>
      </c>
      <c r="M368" s="3">
        <v>461.88</v>
      </c>
      <c r="N368">
        <v>4.7619047620000003</v>
      </c>
      <c r="O368" s="3">
        <v>23.094000000000001</v>
      </c>
      <c r="P368">
        <v>5.6</v>
      </c>
      <c r="Q368" t="str">
        <f>IF(supermarketData[[#This Row],[Customer stratification rating]]&lt;6, "Low", IF(supermarketData[[#This Row],[Customer stratification rating]] &lt; 8, "Medium", "High"))</f>
        <v>Low</v>
      </c>
      <c r="R368" s="1">
        <v>43538.814583333333</v>
      </c>
      <c r="S368">
        <v>2019</v>
      </c>
      <c r="T368" t="s">
        <v>35</v>
      </c>
      <c r="U368">
        <f>DAY(supermarketData[[#This Row],[Datetime]])</f>
        <v>14</v>
      </c>
      <c r="V368" t="s">
        <v>46</v>
      </c>
      <c r="W368">
        <v>19</v>
      </c>
      <c r="X368" t="s">
        <v>42</v>
      </c>
    </row>
    <row r="369" spans="1:24" x14ac:dyDescent="0.3">
      <c r="A369" t="s">
        <v>22</v>
      </c>
      <c r="B369" t="s">
        <v>23</v>
      </c>
      <c r="C369">
        <v>16.80528</v>
      </c>
      <c r="D369">
        <v>96.156109999999998</v>
      </c>
      <c r="E369" t="s">
        <v>24</v>
      </c>
      <c r="F369" t="s">
        <v>38</v>
      </c>
      <c r="G369" t="s">
        <v>39</v>
      </c>
      <c r="H369" s="3">
        <v>65.94</v>
      </c>
      <c r="I369">
        <v>4</v>
      </c>
      <c r="J369" s="3">
        <v>13.188000000000001</v>
      </c>
      <c r="K369" s="3">
        <v>276.94799999999998</v>
      </c>
      <c r="L369" t="s">
        <v>34</v>
      </c>
      <c r="M369" s="3">
        <v>263.76</v>
      </c>
      <c r="N369">
        <v>4.7619047620000003</v>
      </c>
      <c r="O369" s="3">
        <v>13.188000000000001</v>
      </c>
      <c r="P369">
        <v>6</v>
      </c>
      <c r="Q369" t="str">
        <f>IF(supermarketData[[#This Row],[Customer stratification rating]]&lt;6, "Low", IF(supermarketData[[#This Row],[Customer stratification rating]] &lt; 8, "Medium", "High"))</f>
        <v>Medium</v>
      </c>
      <c r="R369" s="1">
        <v>43548.436805555553</v>
      </c>
      <c r="S369">
        <v>2019</v>
      </c>
      <c r="T369" t="s">
        <v>35</v>
      </c>
      <c r="U369">
        <f>DAY(supermarketData[[#This Row],[Datetime]])</f>
        <v>24</v>
      </c>
      <c r="V369" t="s">
        <v>41</v>
      </c>
      <c r="W369">
        <v>10</v>
      </c>
      <c r="X369" t="s">
        <v>37</v>
      </c>
    </row>
    <row r="370" spans="1:24" x14ac:dyDescent="0.3">
      <c r="A370" t="s">
        <v>22</v>
      </c>
      <c r="B370" t="s">
        <v>31</v>
      </c>
      <c r="C370">
        <v>19.745000000000001</v>
      </c>
      <c r="D370">
        <v>96.129720000000006</v>
      </c>
      <c r="E370" t="s">
        <v>32</v>
      </c>
      <c r="F370" t="s">
        <v>25</v>
      </c>
      <c r="G370" t="s">
        <v>43</v>
      </c>
      <c r="H370" s="3">
        <v>14.36</v>
      </c>
      <c r="I370">
        <v>10</v>
      </c>
      <c r="J370" s="3">
        <v>7.18</v>
      </c>
      <c r="K370" s="3">
        <v>150.78</v>
      </c>
      <c r="L370" t="s">
        <v>34</v>
      </c>
      <c r="M370" s="3">
        <v>143.6</v>
      </c>
      <c r="N370">
        <v>4.7619047620000003</v>
      </c>
      <c r="O370" s="3">
        <v>7.18</v>
      </c>
      <c r="P370">
        <v>5.4</v>
      </c>
      <c r="Q370" t="str">
        <f>IF(supermarketData[[#This Row],[Customer stratification rating]]&lt;6, "Low", IF(supermarketData[[#This Row],[Customer stratification rating]] &lt; 8, "Medium", "High"))</f>
        <v>Low</v>
      </c>
      <c r="R370" s="1">
        <v>43492.602777777778</v>
      </c>
      <c r="S370">
        <v>2019</v>
      </c>
      <c r="T370" t="s">
        <v>28</v>
      </c>
      <c r="U370">
        <f>DAY(supermarketData[[#This Row],[Datetime]])</f>
        <v>27</v>
      </c>
      <c r="V370" t="s">
        <v>41</v>
      </c>
      <c r="W370">
        <v>14</v>
      </c>
      <c r="X370" t="s">
        <v>30</v>
      </c>
    </row>
    <row r="371" spans="1:24" x14ac:dyDescent="0.3">
      <c r="A371" t="s">
        <v>22</v>
      </c>
      <c r="B371" t="s">
        <v>23</v>
      </c>
      <c r="C371">
        <v>16.80528</v>
      </c>
      <c r="D371">
        <v>96.156109999999998</v>
      </c>
      <c r="E371" t="s">
        <v>24</v>
      </c>
      <c r="F371" t="s">
        <v>38</v>
      </c>
      <c r="G371" t="s">
        <v>33</v>
      </c>
      <c r="H371" s="3">
        <v>21.5</v>
      </c>
      <c r="I371">
        <v>9</v>
      </c>
      <c r="J371" s="3">
        <v>9.6750000000000007</v>
      </c>
      <c r="K371" s="3">
        <v>203.17500000000001</v>
      </c>
      <c r="L371" t="s">
        <v>40</v>
      </c>
      <c r="M371" s="3">
        <v>193.5</v>
      </c>
      <c r="N371">
        <v>4.7619047620000003</v>
      </c>
      <c r="O371" s="3">
        <v>9.6750000000000007</v>
      </c>
      <c r="P371">
        <v>7.8</v>
      </c>
      <c r="Q371" t="str">
        <f>IF(supermarketData[[#This Row],[Customer stratification rating]]&lt;6, "Low", IF(supermarketData[[#This Row],[Customer stratification rating]] &lt; 8, "Medium", "High"))</f>
        <v>Medium</v>
      </c>
      <c r="R371" s="1">
        <v>43530.531944444447</v>
      </c>
      <c r="S371">
        <v>2019</v>
      </c>
      <c r="T371" t="s">
        <v>35</v>
      </c>
      <c r="U371">
        <f>DAY(supermarketData[[#This Row],[Datetime]])</f>
        <v>6</v>
      </c>
      <c r="V371" t="s">
        <v>49</v>
      </c>
      <c r="W371">
        <v>12</v>
      </c>
      <c r="X371" t="s">
        <v>30</v>
      </c>
    </row>
    <row r="372" spans="1:24" x14ac:dyDescent="0.3">
      <c r="A372" t="s">
        <v>22</v>
      </c>
      <c r="B372" t="s">
        <v>47</v>
      </c>
      <c r="C372">
        <v>21.974730000000001</v>
      </c>
      <c r="D372">
        <v>96.083590000000001</v>
      </c>
      <c r="E372" t="s">
        <v>24</v>
      </c>
      <c r="F372" t="s">
        <v>25</v>
      </c>
      <c r="G372" t="s">
        <v>33</v>
      </c>
      <c r="H372" s="3">
        <v>26.26</v>
      </c>
      <c r="I372">
        <v>7</v>
      </c>
      <c r="J372" s="3">
        <v>9.1910000000000007</v>
      </c>
      <c r="K372" s="3">
        <v>193.011</v>
      </c>
      <c r="L372" t="s">
        <v>34</v>
      </c>
      <c r="M372" s="3">
        <v>183.82</v>
      </c>
      <c r="N372">
        <v>4.7619047620000003</v>
      </c>
      <c r="O372" s="3">
        <v>9.1910000000000007</v>
      </c>
      <c r="P372">
        <v>9.9</v>
      </c>
      <c r="Q372" t="str">
        <f>IF(supermarketData[[#This Row],[Customer stratification rating]]&lt;6, "Low", IF(supermarketData[[#This Row],[Customer stratification rating]] &lt; 8, "Medium", "High"))</f>
        <v>High</v>
      </c>
      <c r="R372" s="1">
        <v>43498.819444444453</v>
      </c>
      <c r="S372">
        <v>2019</v>
      </c>
      <c r="T372" t="s">
        <v>44</v>
      </c>
      <c r="U372">
        <f>DAY(supermarketData[[#This Row],[Datetime]])</f>
        <v>2</v>
      </c>
      <c r="V372" t="s">
        <v>29</v>
      </c>
      <c r="W372">
        <v>19</v>
      </c>
      <c r="X372" t="s">
        <v>42</v>
      </c>
    </row>
    <row r="373" spans="1:24" x14ac:dyDescent="0.3">
      <c r="A373" t="s">
        <v>22</v>
      </c>
      <c r="B373" t="s">
        <v>47</v>
      </c>
      <c r="C373">
        <v>21.974730000000001</v>
      </c>
      <c r="D373">
        <v>96.083590000000001</v>
      </c>
      <c r="E373" t="s">
        <v>32</v>
      </c>
      <c r="F373" t="s">
        <v>25</v>
      </c>
      <c r="G373" t="s">
        <v>50</v>
      </c>
      <c r="H373" s="3">
        <v>60.96</v>
      </c>
      <c r="I373">
        <v>2</v>
      </c>
      <c r="J373" s="3">
        <v>6.0960000000000001</v>
      </c>
      <c r="K373" s="3">
        <v>128.01599999999999</v>
      </c>
      <c r="L373" t="s">
        <v>40</v>
      </c>
      <c r="M373" s="3">
        <v>121.92</v>
      </c>
      <c r="N373">
        <v>4.7619047620000003</v>
      </c>
      <c r="O373" s="3">
        <v>6.0960000000000001</v>
      </c>
      <c r="P373">
        <v>4.9000000000000004</v>
      </c>
      <c r="Q373" t="str">
        <f>IF(supermarketData[[#This Row],[Customer stratification rating]]&lt;6, "Low", IF(supermarketData[[#This Row],[Customer stratification rating]] &lt; 8, "Medium", "High"))</f>
        <v>Low</v>
      </c>
      <c r="R373" s="1">
        <v>43490.818749999999</v>
      </c>
      <c r="S373">
        <v>2019</v>
      </c>
      <c r="T373" t="s">
        <v>28</v>
      </c>
      <c r="U373">
        <f>DAY(supermarketData[[#This Row],[Datetime]])</f>
        <v>25</v>
      </c>
      <c r="V373" t="s">
        <v>36</v>
      </c>
      <c r="W373">
        <v>19</v>
      </c>
      <c r="X373" t="s">
        <v>42</v>
      </c>
    </row>
    <row r="374" spans="1:24" x14ac:dyDescent="0.3">
      <c r="A374" t="s">
        <v>22</v>
      </c>
      <c r="B374" t="s">
        <v>31</v>
      </c>
      <c r="C374">
        <v>19.745000000000001</v>
      </c>
      <c r="D374">
        <v>96.129720000000006</v>
      </c>
      <c r="E374" t="s">
        <v>32</v>
      </c>
      <c r="F374" t="s">
        <v>25</v>
      </c>
      <c r="G374" t="s">
        <v>39</v>
      </c>
      <c r="H374" s="3">
        <v>70.11</v>
      </c>
      <c r="I374">
        <v>6</v>
      </c>
      <c r="J374" s="3">
        <v>21.033000000000001</v>
      </c>
      <c r="K374" s="3">
        <v>441.69299999999998</v>
      </c>
      <c r="L374" t="s">
        <v>27</v>
      </c>
      <c r="M374" s="3">
        <v>420.66</v>
      </c>
      <c r="N374">
        <v>4.7619047620000003</v>
      </c>
      <c r="O374" s="3">
        <v>21.033000000000001</v>
      </c>
      <c r="P374">
        <v>5.2</v>
      </c>
      <c r="Q374" t="str">
        <f>IF(supermarketData[[#This Row],[Customer stratification rating]]&lt;6, "Low", IF(supermarketData[[#This Row],[Customer stratification rating]] &lt; 8, "Medium", "High"))</f>
        <v>Low</v>
      </c>
      <c r="R374" s="1">
        <v>43538.745833333327</v>
      </c>
      <c r="S374">
        <v>2019</v>
      </c>
      <c r="T374" t="s">
        <v>35</v>
      </c>
      <c r="U374">
        <f>DAY(supermarketData[[#This Row],[Datetime]])</f>
        <v>14</v>
      </c>
      <c r="V374" t="s">
        <v>46</v>
      </c>
      <c r="W374">
        <v>17</v>
      </c>
      <c r="X374" t="s">
        <v>30</v>
      </c>
    </row>
    <row r="375" spans="1:24" x14ac:dyDescent="0.3">
      <c r="A375" t="s">
        <v>22</v>
      </c>
      <c r="B375" t="s">
        <v>31</v>
      </c>
      <c r="C375">
        <v>19.745000000000001</v>
      </c>
      <c r="D375">
        <v>96.129720000000006</v>
      </c>
      <c r="E375" t="s">
        <v>32</v>
      </c>
      <c r="F375" t="s">
        <v>38</v>
      </c>
      <c r="G375" t="s">
        <v>50</v>
      </c>
      <c r="H375" s="3">
        <v>42.08</v>
      </c>
      <c r="I375">
        <v>6</v>
      </c>
      <c r="J375" s="3">
        <v>12.624000000000001</v>
      </c>
      <c r="K375" s="3">
        <v>265.10399999999998</v>
      </c>
      <c r="L375" t="s">
        <v>34</v>
      </c>
      <c r="M375" s="3">
        <v>252.48</v>
      </c>
      <c r="N375">
        <v>4.7619047620000003</v>
      </c>
      <c r="O375" s="3">
        <v>12.624000000000001</v>
      </c>
      <c r="P375">
        <v>8.9</v>
      </c>
      <c r="Q375" t="str">
        <f>IF(supermarketData[[#This Row],[Customer stratification rating]]&lt;6, "Low", IF(supermarketData[[#This Row],[Customer stratification rating]] &lt; 8, "Medium", "High"))</f>
        <v>High</v>
      </c>
      <c r="R375" s="1">
        <v>43494.517361111109</v>
      </c>
      <c r="S375">
        <v>2019</v>
      </c>
      <c r="T375" t="s">
        <v>28</v>
      </c>
      <c r="U375">
        <f>DAY(supermarketData[[#This Row],[Datetime]])</f>
        <v>29</v>
      </c>
      <c r="V375" t="s">
        <v>51</v>
      </c>
      <c r="W375">
        <v>12</v>
      </c>
      <c r="X375" t="s">
        <v>30</v>
      </c>
    </row>
    <row r="376" spans="1:24" x14ac:dyDescent="0.3">
      <c r="A376" t="s">
        <v>22</v>
      </c>
      <c r="B376" t="s">
        <v>23</v>
      </c>
      <c r="C376">
        <v>16.80528</v>
      </c>
      <c r="D376">
        <v>96.156109999999998</v>
      </c>
      <c r="E376" t="s">
        <v>32</v>
      </c>
      <c r="F376" t="s">
        <v>25</v>
      </c>
      <c r="G376" t="s">
        <v>39</v>
      </c>
      <c r="H376" s="3">
        <v>67.09</v>
      </c>
      <c r="I376">
        <v>5</v>
      </c>
      <c r="J376" s="3">
        <v>16.772500000000001</v>
      </c>
      <c r="K376" s="3">
        <v>352.22250000000003</v>
      </c>
      <c r="L376" t="s">
        <v>40</v>
      </c>
      <c r="M376" s="3">
        <v>335.45</v>
      </c>
      <c r="N376">
        <v>4.7619047620000003</v>
      </c>
      <c r="O376" s="3">
        <v>16.772500000000001</v>
      </c>
      <c r="P376">
        <v>9.1</v>
      </c>
      <c r="Q376" t="str">
        <f>IF(supermarketData[[#This Row],[Customer stratification rating]]&lt;6, "Low", IF(supermarketData[[#This Row],[Customer stratification rating]] &lt; 8, "Medium", "High"))</f>
        <v>High</v>
      </c>
      <c r="R376" s="1">
        <v>43468.699305555558</v>
      </c>
      <c r="S376">
        <v>2019</v>
      </c>
      <c r="T376" t="s">
        <v>28</v>
      </c>
      <c r="U376">
        <f>DAY(supermarketData[[#This Row],[Datetime]])</f>
        <v>3</v>
      </c>
      <c r="V376" t="s">
        <v>46</v>
      </c>
      <c r="W376">
        <v>16</v>
      </c>
      <c r="X376" t="s">
        <v>30</v>
      </c>
    </row>
    <row r="377" spans="1:24" x14ac:dyDescent="0.3">
      <c r="A377" t="s">
        <v>22</v>
      </c>
      <c r="B377" t="s">
        <v>23</v>
      </c>
      <c r="C377">
        <v>16.80528</v>
      </c>
      <c r="D377">
        <v>96.156109999999998</v>
      </c>
      <c r="E377" t="s">
        <v>24</v>
      </c>
      <c r="F377" t="s">
        <v>25</v>
      </c>
      <c r="G377" t="s">
        <v>50</v>
      </c>
      <c r="H377" s="3">
        <v>96.7</v>
      </c>
      <c r="I377">
        <v>5</v>
      </c>
      <c r="J377" s="3">
        <v>24.175000000000001</v>
      </c>
      <c r="K377" s="3">
        <v>507.67500000000001</v>
      </c>
      <c r="L377" t="s">
        <v>27</v>
      </c>
      <c r="M377" s="3">
        <v>483.5</v>
      </c>
      <c r="N377">
        <v>4.7619047620000003</v>
      </c>
      <c r="O377" s="3">
        <v>24.175000000000001</v>
      </c>
      <c r="P377">
        <v>7</v>
      </c>
      <c r="Q377" t="str">
        <f>IF(supermarketData[[#This Row],[Customer stratification rating]]&lt;6, "Low", IF(supermarketData[[#This Row],[Customer stratification rating]] &lt; 8, "Medium", "High"))</f>
        <v>Medium</v>
      </c>
      <c r="R377" s="1">
        <v>43479.536111111112</v>
      </c>
      <c r="S377">
        <v>2019</v>
      </c>
      <c r="T377" t="s">
        <v>28</v>
      </c>
      <c r="U377">
        <f>DAY(supermarketData[[#This Row],[Datetime]])</f>
        <v>14</v>
      </c>
      <c r="V377" t="s">
        <v>45</v>
      </c>
      <c r="W377">
        <v>12</v>
      </c>
      <c r="X377" t="s">
        <v>30</v>
      </c>
    </row>
    <row r="378" spans="1:24" x14ac:dyDescent="0.3">
      <c r="A378" t="s">
        <v>22</v>
      </c>
      <c r="B378" t="s">
        <v>47</v>
      </c>
      <c r="C378">
        <v>21.974730000000001</v>
      </c>
      <c r="D378">
        <v>96.083590000000001</v>
      </c>
      <c r="E378" t="s">
        <v>24</v>
      </c>
      <c r="F378" t="s">
        <v>25</v>
      </c>
      <c r="G378" t="s">
        <v>39</v>
      </c>
      <c r="H378" s="3">
        <v>35.380000000000003</v>
      </c>
      <c r="I378">
        <v>9</v>
      </c>
      <c r="J378" s="3">
        <v>15.920999999999999</v>
      </c>
      <c r="K378" s="3">
        <v>334.34100000000001</v>
      </c>
      <c r="L378" t="s">
        <v>40</v>
      </c>
      <c r="M378" s="3">
        <v>318.42</v>
      </c>
      <c r="N378">
        <v>4.7619047620000003</v>
      </c>
      <c r="O378" s="3">
        <v>15.920999999999999</v>
      </c>
      <c r="P378">
        <v>9.6</v>
      </c>
      <c r="Q378" t="str">
        <f>IF(supermarketData[[#This Row],[Customer stratification rating]]&lt;6, "Low", IF(supermarketData[[#This Row],[Customer stratification rating]] &lt; 8, "Medium", "High"))</f>
        <v>High</v>
      </c>
      <c r="R378" s="1">
        <v>43470.826388888891</v>
      </c>
      <c r="S378">
        <v>2019</v>
      </c>
      <c r="T378" t="s">
        <v>28</v>
      </c>
      <c r="U378">
        <f>DAY(supermarketData[[#This Row],[Datetime]])</f>
        <v>5</v>
      </c>
      <c r="V378" t="s">
        <v>29</v>
      </c>
      <c r="W378">
        <v>19</v>
      </c>
      <c r="X378" t="s">
        <v>42</v>
      </c>
    </row>
    <row r="379" spans="1:24" x14ac:dyDescent="0.3">
      <c r="A379" t="s">
        <v>22</v>
      </c>
      <c r="B379" t="s">
        <v>31</v>
      </c>
      <c r="C379">
        <v>19.745000000000001</v>
      </c>
      <c r="D379">
        <v>96.129720000000006</v>
      </c>
      <c r="E379" t="s">
        <v>32</v>
      </c>
      <c r="F379" t="s">
        <v>38</v>
      </c>
      <c r="G379" t="s">
        <v>43</v>
      </c>
      <c r="H379" s="3">
        <v>95.49</v>
      </c>
      <c r="I379">
        <v>7</v>
      </c>
      <c r="J379" s="3">
        <v>33.421500000000002</v>
      </c>
      <c r="K379" s="3">
        <v>701.85149999999999</v>
      </c>
      <c r="L379" t="s">
        <v>27</v>
      </c>
      <c r="M379" s="3">
        <v>668.43</v>
      </c>
      <c r="N379">
        <v>4.7619047620000003</v>
      </c>
      <c r="O379" s="3">
        <v>33.421500000000002</v>
      </c>
      <c r="P379">
        <v>8.6999999999999993</v>
      </c>
      <c r="Q379" t="str">
        <f>IF(supermarketData[[#This Row],[Customer stratification rating]]&lt;6, "Low", IF(supermarketData[[#This Row],[Customer stratification rating]] &lt; 8, "Medium", "High"))</f>
        <v>High</v>
      </c>
      <c r="R379" s="1">
        <v>43518.761805555558</v>
      </c>
      <c r="S379">
        <v>2019</v>
      </c>
      <c r="T379" t="s">
        <v>44</v>
      </c>
      <c r="U379">
        <f>DAY(supermarketData[[#This Row],[Datetime]])</f>
        <v>22</v>
      </c>
      <c r="V379" t="s">
        <v>36</v>
      </c>
      <c r="W379">
        <v>18</v>
      </c>
      <c r="X379" t="s">
        <v>42</v>
      </c>
    </row>
    <row r="380" spans="1:24" x14ac:dyDescent="0.3">
      <c r="A380" t="s">
        <v>22</v>
      </c>
      <c r="B380" t="s">
        <v>31</v>
      </c>
      <c r="C380">
        <v>19.745000000000001</v>
      </c>
      <c r="D380">
        <v>96.129720000000006</v>
      </c>
      <c r="E380" t="s">
        <v>24</v>
      </c>
      <c r="F380" t="s">
        <v>38</v>
      </c>
      <c r="G380" t="s">
        <v>50</v>
      </c>
      <c r="H380" s="3">
        <v>96.98</v>
      </c>
      <c r="I380">
        <v>4</v>
      </c>
      <c r="J380" s="3">
        <v>19.396000000000001</v>
      </c>
      <c r="K380" s="3">
        <v>407.31599999999997</v>
      </c>
      <c r="L380" t="s">
        <v>27</v>
      </c>
      <c r="M380" s="3">
        <v>387.92</v>
      </c>
      <c r="N380">
        <v>4.7619047620000003</v>
      </c>
      <c r="O380" s="3">
        <v>19.396000000000001</v>
      </c>
      <c r="P380">
        <v>9.4</v>
      </c>
      <c r="Q380" t="str">
        <f>IF(supermarketData[[#This Row],[Customer stratification rating]]&lt;6, "Low", IF(supermarketData[[#This Row],[Customer stratification rating]] &lt; 8, "Medium", "High"))</f>
        <v>High</v>
      </c>
      <c r="R380" s="1">
        <v>43502.722222222219</v>
      </c>
      <c r="S380">
        <v>2019</v>
      </c>
      <c r="T380" t="s">
        <v>44</v>
      </c>
      <c r="U380">
        <f>DAY(supermarketData[[#This Row],[Datetime]])</f>
        <v>6</v>
      </c>
      <c r="V380" t="s">
        <v>49</v>
      </c>
      <c r="W380">
        <v>17</v>
      </c>
      <c r="X380" t="s">
        <v>30</v>
      </c>
    </row>
    <row r="381" spans="1:24" x14ac:dyDescent="0.3">
      <c r="A381" t="s">
        <v>22</v>
      </c>
      <c r="B381" t="s">
        <v>47</v>
      </c>
      <c r="C381">
        <v>21.974730000000001</v>
      </c>
      <c r="D381">
        <v>96.083590000000001</v>
      </c>
      <c r="E381" t="s">
        <v>32</v>
      </c>
      <c r="F381" t="s">
        <v>25</v>
      </c>
      <c r="G381" t="s">
        <v>33</v>
      </c>
      <c r="H381" s="3">
        <v>23.65</v>
      </c>
      <c r="I381">
        <v>4</v>
      </c>
      <c r="J381" s="3">
        <v>4.7300000000000004</v>
      </c>
      <c r="K381" s="3">
        <v>99.33</v>
      </c>
      <c r="L381" t="s">
        <v>40</v>
      </c>
      <c r="M381" s="3">
        <v>94.6</v>
      </c>
      <c r="N381">
        <v>4.7619047620000003</v>
      </c>
      <c r="O381" s="3">
        <v>4.7300000000000004</v>
      </c>
      <c r="P381">
        <v>4</v>
      </c>
      <c r="Q381" t="str">
        <f>IF(supermarketData[[#This Row],[Customer stratification rating]]&lt;6, "Low", IF(supermarketData[[#This Row],[Customer stratification rating]] &lt; 8, "Medium", "High"))</f>
        <v>Low</v>
      </c>
      <c r="R381" s="1">
        <v>43495.563888888893</v>
      </c>
      <c r="S381">
        <v>2019</v>
      </c>
      <c r="T381" t="s">
        <v>28</v>
      </c>
      <c r="U381">
        <f>DAY(supermarketData[[#This Row],[Datetime]])</f>
        <v>30</v>
      </c>
      <c r="V381" t="s">
        <v>49</v>
      </c>
      <c r="W381">
        <v>13</v>
      </c>
      <c r="X381" t="s">
        <v>30</v>
      </c>
    </row>
    <row r="382" spans="1:24" x14ac:dyDescent="0.3">
      <c r="A382" t="s">
        <v>22</v>
      </c>
      <c r="B382" t="s">
        <v>23</v>
      </c>
      <c r="C382">
        <v>16.80528</v>
      </c>
      <c r="D382">
        <v>96.156109999999998</v>
      </c>
      <c r="E382" t="s">
        <v>24</v>
      </c>
      <c r="F382" t="s">
        <v>38</v>
      </c>
      <c r="G382" t="s">
        <v>43</v>
      </c>
      <c r="H382" s="3">
        <v>82.33</v>
      </c>
      <c r="I382">
        <v>4</v>
      </c>
      <c r="J382" s="3">
        <v>16.466000000000001</v>
      </c>
      <c r="K382" s="3">
        <v>345.786</v>
      </c>
      <c r="L382" t="s">
        <v>40</v>
      </c>
      <c r="M382" s="3">
        <v>329.32</v>
      </c>
      <c r="N382">
        <v>4.7619047620000003</v>
      </c>
      <c r="O382" s="3">
        <v>16.466000000000001</v>
      </c>
      <c r="P382">
        <v>7.5</v>
      </c>
      <c r="Q382" t="str">
        <f>IF(supermarketData[[#This Row],[Customer stratification rating]]&lt;6, "Low", IF(supermarketData[[#This Row],[Customer stratification rating]] &lt; 8, "Medium", "High"))</f>
        <v>Medium</v>
      </c>
      <c r="R382" s="1">
        <v>43476.442361111112</v>
      </c>
      <c r="S382">
        <v>2019</v>
      </c>
      <c r="T382" t="s">
        <v>28</v>
      </c>
      <c r="U382">
        <f>DAY(supermarketData[[#This Row],[Datetime]])</f>
        <v>11</v>
      </c>
      <c r="V382" t="s">
        <v>36</v>
      </c>
      <c r="W382">
        <v>10</v>
      </c>
      <c r="X382" t="s">
        <v>37</v>
      </c>
    </row>
    <row r="383" spans="1:24" x14ac:dyDescent="0.3">
      <c r="A383" t="s">
        <v>22</v>
      </c>
      <c r="B383" t="s">
        <v>31</v>
      </c>
      <c r="C383">
        <v>19.745000000000001</v>
      </c>
      <c r="D383">
        <v>96.129720000000006</v>
      </c>
      <c r="E383" t="s">
        <v>32</v>
      </c>
      <c r="F383" t="s">
        <v>25</v>
      </c>
      <c r="G383" t="s">
        <v>33</v>
      </c>
      <c r="H383" s="3">
        <v>26.61</v>
      </c>
      <c r="I383">
        <v>2</v>
      </c>
      <c r="J383" s="3">
        <v>2.661</v>
      </c>
      <c r="K383" s="3">
        <v>55.881</v>
      </c>
      <c r="L383" t="s">
        <v>34</v>
      </c>
      <c r="M383" s="3">
        <v>53.22</v>
      </c>
      <c r="N383">
        <v>4.7619047620000003</v>
      </c>
      <c r="O383" s="3">
        <v>2.661</v>
      </c>
      <c r="P383">
        <v>4.2</v>
      </c>
      <c r="Q383" t="str">
        <f>IF(supermarketData[[#This Row],[Customer stratification rating]]&lt;6, "Low", IF(supermarketData[[#This Row],[Customer stratification rating]] &lt; 8, "Medium", "High"))</f>
        <v>Low</v>
      </c>
      <c r="R383" s="1">
        <v>43543.607638888891</v>
      </c>
      <c r="S383">
        <v>2019</v>
      </c>
      <c r="T383" t="s">
        <v>35</v>
      </c>
      <c r="U383">
        <f>DAY(supermarketData[[#This Row],[Datetime]])</f>
        <v>19</v>
      </c>
      <c r="V383" t="s">
        <v>51</v>
      </c>
      <c r="W383">
        <v>14</v>
      </c>
      <c r="X383" t="s">
        <v>30</v>
      </c>
    </row>
    <row r="384" spans="1:24" x14ac:dyDescent="0.3">
      <c r="A384" t="s">
        <v>22</v>
      </c>
      <c r="B384" t="s">
        <v>47</v>
      </c>
      <c r="C384">
        <v>21.974730000000001</v>
      </c>
      <c r="D384">
        <v>96.083590000000001</v>
      </c>
      <c r="E384" t="s">
        <v>32</v>
      </c>
      <c r="F384" t="s">
        <v>25</v>
      </c>
      <c r="G384" t="s">
        <v>48</v>
      </c>
      <c r="H384" s="3">
        <v>99.69</v>
      </c>
      <c r="I384">
        <v>5</v>
      </c>
      <c r="J384" s="3">
        <v>24.922499999999999</v>
      </c>
      <c r="K384" s="3">
        <v>523.37249999999995</v>
      </c>
      <c r="L384" t="s">
        <v>34</v>
      </c>
      <c r="M384" s="3">
        <v>498.45</v>
      </c>
      <c r="N384">
        <v>4.7619047620000003</v>
      </c>
      <c r="O384" s="3">
        <v>24.922499999999999</v>
      </c>
      <c r="P384">
        <v>9.9</v>
      </c>
      <c r="Q384" t="str">
        <f>IF(supermarketData[[#This Row],[Customer stratification rating]]&lt;6, "Low", IF(supermarketData[[#This Row],[Customer stratification rating]] &lt; 8, "Medium", "High"))</f>
        <v>High</v>
      </c>
      <c r="R384" s="1">
        <v>43479.506249999999</v>
      </c>
      <c r="S384">
        <v>2019</v>
      </c>
      <c r="T384" t="s">
        <v>28</v>
      </c>
      <c r="U384">
        <f>DAY(supermarketData[[#This Row],[Datetime]])</f>
        <v>14</v>
      </c>
      <c r="V384" t="s">
        <v>45</v>
      </c>
      <c r="W384">
        <v>12</v>
      </c>
      <c r="X384" t="s">
        <v>30</v>
      </c>
    </row>
    <row r="385" spans="1:24" x14ac:dyDescent="0.3">
      <c r="A385" t="s">
        <v>22</v>
      </c>
      <c r="B385" t="s">
        <v>31</v>
      </c>
      <c r="C385">
        <v>19.745000000000001</v>
      </c>
      <c r="D385">
        <v>96.129720000000006</v>
      </c>
      <c r="E385" t="s">
        <v>24</v>
      </c>
      <c r="F385" t="s">
        <v>25</v>
      </c>
      <c r="G385" t="s">
        <v>48</v>
      </c>
      <c r="H385" s="3">
        <v>74.89</v>
      </c>
      <c r="I385">
        <v>4</v>
      </c>
      <c r="J385" s="3">
        <v>14.978</v>
      </c>
      <c r="K385" s="3">
        <v>314.53800000000001</v>
      </c>
      <c r="L385" t="s">
        <v>27</v>
      </c>
      <c r="M385" s="3">
        <v>299.56</v>
      </c>
      <c r="N385">
        <v>4.7619047620000003</v>
      </c>
      <c r="O385" s="3">
        <v>14.978</v>
      </c>
      <c r="P385">
        <v>4.2</v>
      </c>
      <c r="Q385" t="str">
        <f>IF(supermarketData[[#This Row],[Customer stratification rating]]&lt;6, "Low", IF(supermarketData[[#This Row],[Customer stratification rating]] &lt; 8, "Medium", "High"))</f>
        <v>Low</v>
      </c>
      <c r="R385" s="1">
        <v>43525.647222222222</v>
      </c>
      <c r="S385">
        <v>2019</v>
      </c>
      <c r="T385" t="s">
        <v>35</v>
      </c>
      <c r="U385">
        <f>DAY(supermarketData[[#This Row],[Datetime]])</f>
        <v>1</v>
      </c>
      <c r="V385" t="s">
        <v>36</v>
      </c>
      <c r="W385">
        <v>15</v>
      </c>
      <c r="X385" t="s">
        <v>30</v>
      </c>
    </row>
    <row r="386" spans="1:24" x14ac:dyDescent="0.3">
      <c r="A386" t="s">
        <v>22</v>
      </c>
      <c r="B386" t="s">
        <v>23</v>
      </c>
      <c r="C386">
        <v>16.80528</v>
      </c>
      <c r="D386">
        <v>96.156109999999998</v>
      </c>
      <c r="E386" t="s">
        <v>32</v>
      </c>
      <c r="F386" t="s">
        <v>25</v>
      </c>
      <c r="G386" t="s">
        <v>48</v>
      </c>
      <c r="H386" s="3">
        <v>40.94</v>
      </c>
      <c r="I386">
        <v>5</v>
      </c>
      <c r="J386" s="3">
        <v>10.234999999999999</v>
      </c>
      <c r="K386" s="3">
        <v>214.935</v>
      </c>
      <c r="L386" t="s">
        <v>27</v>
      </c>
      <c r="M386" s="3">
        <v>204.7</v>
      </c>
      <c r="N386">
        <v>4.7619047620000003</v>
      </c>
      <c r="O386" s="3">
        <v>10.234999999999999</v>
      </c>
      <c r="P386">
        <v>9.9</v>
      </c>
      <c r="Q386" t="str">
        <f>IF(supermarketData[[#This Row],[Customer stratification rating]]&lt;6, "Low", IF(supermarketData[[#This Row],[Customer stratification rating]] &lt; 8, "Medium", "High"))</f>
        <v>High</v>
      </c>
      <c r="R386" s="1">
        <v>43471.581944444442</v>
      </c>
      <c r="S386">
        <v>2019</v>
      </c>
      <c r="T386" t="s">
        <v>28</v>
      </c>
      <c r="U386">
        <f>DAY(supermarketData[[#This Row],[Datetime]])</f>
        <v>6</v>
      </c>
      <c r="V386" t="s">
        <v>41</v>
      </c>
      <c r="W386">
        <v>13</v>
      </c>
      <c r="X386" t="s">
        <v>30</v>
      </c>
    </row>
    <row r="387" spans="1:24" x14ac:dyDescent="0.3">
      <c r="A387" t="s">
        <v>22</v>
      </c>
      <c r="B387" t="s">
        <v>47</v>
      </c>
      <c r="C387">
        <v>21.974730000000001</v>
      </c>
      <c r="D387">
        <v>96.083590000000001</v>
      </c>
      <c r="E387" t="s">
        <v>24</v>
      </c>
      <c r="F387" t="s">
        <v>38</v>
      </c>
      <c r="G387" t="s">
        <v>43</v>
      </c>
      <c r="H387" s="3">
        <v>75.819999999999993</v>
      </c>
      <c r="I387">
        <v>1</v>
      </c>
      <c r="J387" s="3">
        <v>3.7909999999999999</v>
      </c>
      <c r="K387" s="3">
        <v>79.611000000000004</v>
      </c>
      <c r="L387" t="s">
        <v>34</v>
      </c>
      <c r="M387" s="3">
        <v>75.819999999999993</v>
      </c>
      <c r="N387">
        <v>4.7619047620000003</v>
      </c>
      <c r="O387" s="3">
        <v>3.7909999999999999</v>
      </c>
      <c r="P387">
        <v>5.8</v>
      </c>
      <c r="Q387" t="str">
        <f>IF(supermarketData[[#This Row],[Customer stratification rating]]&lt;6, "Low", IF(supermarketData[[#This Row],[Customer stratification rating]] &lt; 8, "Medium", "High"))</f>
        <v>Low</v>
      </c>
      <c r="R387" s="1">
        <v>43496.554861111108</v>
      </c>
      <c r="S387">
        <v>2019</v>
      </c>
      <c r="T387" t="s">
        <v>28</v>
      </c>
      <c r="U387">
        <f>DAY(supermarketData[[#This Row],[Datetime]])</f>
        <v>31</v>
      </c>
      <c r="V387" t="s">
        <v>46</v>
      </c>
      <c r="W387">
        <v>13</v>
      </c>
      <c r="X387" t="s">
        <v>30</v>
      </c>
    </row>
    <row r="388" spans="1:24" x14ac:dyDescent="0.3">
      <c r="A388" t="s">
        <v>22</v>
      </c>
      <c r="B388" t="s">
        <v>31</v>
      </c>
      <c r="C388">
        <v>19.745000000000001</v>
      </c>
      <c r="D388">
        <v>96.129720000000006</v>
      </c>
      <c r="E388" t="s">
        <v>32</v>
      </c>
      <c r="F388" t="s">
        <v>38</v>
      </c>
      <c r="G388" t="s">
        <v>48</v>
      </c>
      <c r="H388" s="3">
        <v>46.77</v>
      </c>
      <c r="I388">
        <v>6</v>
      </c>
      <c r="J388" s="3">
        <v>14.031000000000001</v>
      </c>
      <c r="K388" s="3">
        <v>294.65100000000001</v>
      </c>
      <c r="L388" t="s">
        <v>34</v>
      </c>
      <c r="M388" s="3">
        <v>280.62</v>
      </c>
      <c r="N388">
        <v>4.7619047620000003</v>
      </c>
      <c r="O388" s="3">
        <v>14.031000000000001</v>
      </c>
      <c r="P388">
        <v>6</v>
      </c>
      <c r="Q388" t="str">
        <f>IF(supermarketData[[#This Row],[Customer stratification rating]]&lt;6, "Low", IF(supermarketData[[#This Row],[Customer stratification rating]] &lt; 8, "Medium", "High"))</f>
        <v>Medium</v>
      </c>
      <c r="R388" s="1">
        <v>43535.567361111112</v>
      </c>
      <c r="S388">
        <v>2019</v>
      </c>
      <c r="T388" t="s">
        <v>35</v>
      </c>
      <c r="U388">
        <f>DAY(supermarketData[[#This Row],[Datetime]])</f>
        <v>11</v>
      </c>
      <c r="V388" t="s">
        <v>45</v>
      </c>
      <c r="W388">
        <v>13</v>
      </c>
      <c r="X388" t="s">
        <v>30</v>
      </c>
    </row>
    <row r="389" spans="1:24" x14ac:dyDescent="0.3">
      <c r="A389" t="s">
        <v>22</v>
      </c>
      <c r="B389" t="s">
        <v>23</v>
      </c>
      <c r="C389">
        <v>16.80528</v>
      </c>
      <c r="D389">
        <v>96.156109999999998</v>
      </c>
      <c r="E389" t="s">
        <v>32</v>
      </c>
      <c r="F389" t="s">
        <v>25</v>
      </c>
      <c r="G389" t="s">
        <v>26</v>
      </c>
      <c r="H389" s="3">
        <v>32.32</v>
      </c>
      <c r="I389">
        <v>10</v>
      </c>
      <c r="J389" s="3">
        <v>16.16</v>
      </c>
      <c r="K389" s="3">
        <v>339.36</v>
      </c>
      <c r="L389" t="s">
        <v>40</v>
      </c>
      <c r="M389" s="3">
        <v>323.2</v>
      </c>
      <c r="N389">
        <v>4.7619047620000003</v>
      </c>
      <c r="O389" s="3">
        <v>16.16</v>
      </c>
      <c r="P389">
        <v>10</v>
      </c>
      <c r="Q389" t="str">
        <f>IF(supermarketData[[#This Row],[Customer stratification rating]]&lt;6, "Low", IF(supermarketData[[#This Row],[Customer stratification rating]] &lt; 8, "Medium", "High"))</f>
        <v>High</v>
      </c>
      <c r="R389" s="1">
        <v>43516.700694444437</v>
      </c>
      <c r="S389">
        <v>2019</v>
      </c>
      <c r="T389" t="s">
        <v>44</v>
      </c>
      <c r="U389">
        <f>DAY(supermarketData[[#This Row],[Datetime]])</f>
        <v>20</v>
      </c>
      <c r="V389" t="s">
        <v>49</v>
      </c>
      <c r="W389">
        <v>16</v>
      </c>
      <c r="X389" t="s">
        <v>30</v>
      </c>
    </row>
    <row r="390" spans="1:24" x14ac:dyDescent="0.3">
      <c r="A390" t="s">
        <v>22</v>
      </c>
      <c r="B390" t="s">
        <v>31</v>
      </c>
      <c r="C390">
        <v>19.745000000000001</v>
      </c>
      <c r="D390">
        <v>96.129720000000006</v>
      </c>
      <c r="E390" t="s">
        <v>24</v>
      </c>
      <c r="F390" t="s">
        <v>25</v>
      </c>
      <c r="G390" t="s">
        <v>50</v>
      </c>
      <c r="H390" s="3">
        <v>54.07</v>
      </c>
      <c r="I390">
        <v>9</v>
      </c>
      <c r="J390" s="3">
        <v>24.331499999999998</v>
      </c>
      <c r="K390" s="3">
        <v>510.9615</v>
      </c>
      <c r="L390" t="s">
        <v>27</v>
      </c>
      <c r="M390" s="3">
        <v>486.63</v>
      </c>
      <c r="N390">
        <v>4.7619047620000003</v>
      </c>
      <c r="O390" s="3">
        <v>24.331499999999998</v>
      </c>
      <c r="P390">
        <v>9.5</v>
      </c>
      <c r="Q390" t="str">
        <f>IF(supermarketData[[#This Row],[Customer stratification rating]]&lt;6, "Low", IF(supermarketData[[#This Row],[Customer stratification rating]] &lt; 8, "Medium", "High"))</f>
        <v>High</v>
      </c>
      <c r="R390" s="1">
        <v>43492.621527777781</v>
      </c>
      <c r="S390">
        <v>2019</v>
      </c>
      <c r="T390" t="s">
        <v>28</v>
      </c>
      <c r="U390">
        <f>DAY(supermarketData[[#This Row],[Datetime]])</f>
        <v>27</v>
      </c>
      <c r="V390" t="s">
        <v>41</v>
      </c>
      <c r="W390">
        <v>14</v>
      </c>
      <c r="X390" t="s">
        <v>30</v>
      </c>
    </row>
    <row r="391" spans="1:24" x14ac:dyDescent="0.3">
      <c r="A391" t="s">
        <v>22</v>
      </c>
      <c r="B391" t="s">
        <v>47</v>
      </c>
      <c r="C391">
        <v>21.974730000000001</v>
      </c>
      <c r="D391">
        <v>96.083590000000001</v>
      </c>
      <c r="E391" t="s">
        <v>32</v>
      </c>
      <c r="F391" t="s">
        <v>38</v>
      </c>
      <c r="G391" t="s">
        <v>48</v>
      </c>
      <c r="H391" s="3">
        <v>18.22</v>
      </c>
      <c r="I391">
        <v>7</v>
      </c>
      <c r="J391" s="3">
        <v>6.3769999999999998</v>
      </c>
      <c r="K391" s="3">
        <v>133.917</v>
      </c>
      <c r="L391" t="s">
        <v>40</v>
      </c>
      <c r="M391" s="3">
        <v>127.54</v>
      </c>
      <c r="N391">
        <v>4.7619047620000003</v>
      </c>
      <c r="O391" s="3">
        <v>6.3769999999999998</v>
      </c>
      <c r="P391">
        <v>6.6</v>
      </c>
      <c r="Q391" t="str">
        <f>IF(supermarketData[[#This Row],[Customer stratification rating]]&lt;6, "Low", IF(supermarketData[[#This Row],[Customer stratification rating]] &lt; 8, "Medium", "High"))</f>
        <v>Medium</v>
      </c>
      <c r="R391" s="1">
        <v>43534.586111111108</v>
      </c>
      <c r="S391">
        <v>2019</v>
      </c>
      <c r="T391" t="s">
        <v>35</v>
      </c>
      <c r="U391">
        <f>DAY(supermarketData[[#This Row],[Datetime]])</f>
        <v>10</v>
      </c>
      <c r="V391" t="s">
        <v>41</v>
      </c>
      <c r="W391">
        <v>14</v>
      </c>
      <c r="X391" t="s">
        <v>30</v>
      </c>
    </row>
    <row r="392" spans="1:24" x14ac:dyDescent="0.3">
      <c r="A392" t="s">
        <v>22</v>
      </c>
      <c r="B392" t="s">
        <v>31</v>
      </c>
      <c r="C392">
        <v>19.745000000000001</v>
      </c>
      <c r="D392">
        <v>96.129720000000006</v>
      </c>
      <c r="E392" t="s">
        <v>24</v>
      </c>
      <c r="F392" t="s">
        <v>25</v>
      </c>
      <c r="G392" t="s">
        <v>50</v>
      </c>
      <c r="H392" s="3">
        <v>80.48</v>
      </c>
      <c r="I392">
        <v>3</v>
      </c>
      <c r="J392" s="3">
        <v>12.071999999999999</v>
      </c>
      <c r="K392" s="3">
        <v>253.512</v>
      </c>
      <c r="L392" t="s">
        <v>34</v>
      </c>
      <c r="M392" s="3">
        <v>241.44</v>
      </c>
      <c r="N392">
        <v>4.7619047620000003</v>
      </c>
      <c r="O392" s="3">
        <v>12.071999999999999</v>
      </c>
      <c r="P392">
        <v>8.1</v>
      </c>
      <c r="Q392" t="str">
        <f>IF(supermarketData[[#This Row],[Customer stratification rating]]&lt;6, "Low", IF(supermarketData[[#This Row],[Customer stratification rating]] &lt; 8, "Medium", "High"))</f>
        <v>High</v>
      </c>
      <c r="R392" s="1">
        <v>43511.521527777782</v>
      </c>
      <c r="S392">
        <v>2019</v>
      </c>
      <c r="T392" t="s">
        <v>44</v>
      </c>
      <c r="U392">
        <f>DAY(supermarketData[[#This Row],[Datetime]])</f>
        <v>15</v>
      </c>
      <c r="V392" t="s">
        <v>36</v>
      </c>
      <c r="W392">
        <v>12</v>
      </c>
      <c r="X392" t="s">
        <v>30</v>
      </c>
    </row>
    <row r="393" spans="1:24" x14ac:dyDescent="0.3">
      <c r="A393" t="s">
        <v>22</v>
      </c>
      <c r="B393" t="s">
        <v>47</v>
      </c>
      <c r="C393">
        <v>21.974730000000001</v>
      </c>
      <c r="D393">
        <v>96.083590000000001</v>
      </c>
      <c r="E393" t="s">
        <v>32</v>
      </c>
      <c r="F393" t="s">
        <v>25</v>
      </c>
      <c r="G393" t="s">
        <v>50</v>
      </c>
      <c r="H393" s="3">
        <v>37.950000000000003</v>
      </c>
      <c r="I393">
        <v>10</v>
      </c>
      <c r="J393" s="3">
        <v>18.975000000000001</v>
      </c>
      <c r="K393" s="3">
        <v>398.47500000000002</v>
      </c>
      <c r="L393" t="s">
        <v>34</v>
      </c>
      <c r="M393" s="3">
        <v>379.5</v>
      </c>
      <c r="N393">
        <v>4.7619047620000003</v>
      </c>
      <c r="O393" s="3">
        <v>18.975000000000001</v>
      </c>
      <c r="P393">
        <v>9.6999999999999993</v>
      </c>
      <c r="Q393" t="str">
        <f>IF(supermarketData[[#This Row],[Customer stratification rating]]&lt;6, "Low", IF(supermarketData[[#This Row],[Customer stratification rating]] &lt; 8, "Medium", "High"))</f>
        <v>High</v>
      </c>
      <c r="R393" s="1">
        <v>43491.618750000001</v>
      </c>
      <c r="S393">
        <v>2019</v>
      </c>
      <c r="T393" t="s">
        <v>28</v>
      </c>
      <c r="U393">
        <f>DAY(supermarketData[[#This Row],[Datetime]])</f>
        <v>26</v>
      </c>
      <c r="V393" t="s">
        <v>29</v>
      </c>
      <c r="W393">
        <v>14</v>
      </c>
      <c r="X393" t="s">
        <v>30</v>
      </c>
    </row>
    <row r="394" spans="1:24" x14ac:dyDescent="0.3">
      <c r="A394" t="s">
        <v>22</v>
      </c>
      <c r="B394" t="s">
        <v>23</v>
      </c>
      <c r="C394">
        <v>16.80528</v>
      </c>
      <c r="D394">
        <v>96.156109999999998</v>
      </c>
      <c r="E394" t="s">
        <v>24</v>
      </c>
      <c r="F394" t="s">
        <v>38</v>
      </c>
      <c r="G394" t="s">
        <v>33</v>
      </c>
      <c r="H394" s="3">
        <v>76.819999999999993</v>
      </c>
      <c r="I394">
        <v>1</v>
      </c>
      <c r="J394" s="3">
        <v>3.8410000000000002</v>
      </c>
      <c r="K394" s="3">
        <v>80.661000000000001</v>
      </c>
      <c r="L394" t="s">
        <v>27</v>
      </c>
      <c r="M394" s="3">
        <v>76.819999999999993</v>
      </c>
      <c r="N394">
        <v>4.7619047620000003</v>
      </c>
      <c r="O394" s="3">
        <v>3.8410000000000002</v>
      </c>
      <c r="P394">
        <v>7.2</v>
      </c>
      <c r="Q394" t="str">
        <f>IF(supermarketData[[#This Row],[Customer stratification rating]]&lt;6, "Low", IF(supermarketData[[#This Row],[Customer stratification rating]] &lt; 8, "Medium", "High"))</f>
        <v>Medium</v>
      </c>
      <c r="R394" s="1">
        <v>43509.768750000003</v>
      </c>
      <c r="S394">
        <v>2019</v>
      </c>
      <c r="T394" t="s">
        <v>44</v>
      </c>
      <c r="U394">
        <f>DAY(supermarketData[[#This Row],[Datetime]])</f>
        <v>13</v>
      </c>
      <c r="V394" t="s">
        <v>49</v>
      </c>
      <c r="W394">
        <v>18</v>
      </c>
      <c r="X394" t="s">
        <v>42</v>
      </c>
    </row>
    <row r="395" spans="1:24" x14ac:dyDescent="0.3">
      <c r="A395" t="s">
        <v>22</v>
      </c>
      <c r="B395" t="s">
        <v>23</v>
      </c>
      <c r="C395">
        <v>16.80528</v>
      </c>
      <c r="D395">
        <v>96.156109999999998</v>
      </c>
      <c r="E395" t="s">
        <v>24</v>
      </c>
      <c r="F395" t="s">
        <v>25</v>
      </c>
      <c r="G395" t="s">
        <v>43</v>
      </c>
      <c r="H395" s="3">
        <v>52.26</v>
      </c>
      <c r="I395">
        <v>10</v>
      </c>
      <c r="J395" s="3">
        <v>26.13</v>
      </c>
      <c r="K395" s="3">
        <v>548.73</v>
      </c>
      <c r="L395" t="s">
        <v>40</v>
      </c>
      <c r="M395" s="3">
        <v>522.6</v>
      </c>
      <c r="N395">
        <v>4.7619047620000003</v>
      </c>
      <c r="O395" s="3">
        <v>26.13</v>
      </c>
      <c r="P395">
        <v>6.2</v>
      </c>
      <c r="Q395" t="str">
        <f>IF(supermarketData[[#This Row],[Customer stratification rating]]&lt;6, "Low", IF(supermarketData[[#This Row],[Customer stratification rating]] &lt; 8, "Medium", "High"))</f>
        <v>Medium</v>
      </c>
      <c r="R395" s="1">
        <v>43533.53125</v>
      </c>
      <c r="S395">
        <v>2019</v>
      </c>
      <c r="T395" t="s">
        <v>35</v>
      </c>
      <c r="U395">
        <f>DAY(supermarketData[[#This Row],[Datetime]])</f>
        <v>9</v>
      </c>
      <c r="V395" t="s">
        <v>29</v>
      </c>
      <c r="W395">
        <v>12</v>
      </c>
      <c r="X395" t="s">
        <v>30</v>
      </c>
    </row>
    <row r="396" spans="1:24" x14ac:dyDescent="0.3">
      <c r="A396" t="s">
        <v>22</v>
      </c>
      <c r="B396" t="s">
        <v>23</v>
      </c>
      <c r="C396">
        <v>16.80528</v>
      </c>
      <c r="D396">
        <v>96.156109999999998</v>
      </c>
      <c r="E396" t="s">
        <v>32</v>
      </c>
      <c r="F396" t="s">
        <v>25</v>
      </c>
      <c r="G396" t="s">
        <v>26</v>
      </c>
      <c r="H396" s="3">
        <v>79.739999999999995</v>
      </c>
      <c r="I396">
        <v>1</v>
      </c>
      <c r="J396" s="3">
        <v>3.9870000000000001</v>
      </c>
      <c r="K396" s="3">
        <v>83.727000000000004</v>
      </c>
      <c r="L396" t="s">
        <v>27</v>
      </c>
      <c r="M396" s="3">
        <v>79.739999999999995</v>
      </c>
      <c r="N396">
        <v>4.7619047620000003</v>
      </c>
      <c r="O396" s="3">
        <v>3.9870000000000001</v>
      </c>
      <c r="P396">
        <v>7.3</v>
      </c>
      <c r="Q396" t="str">
        <f>IF(supermarketData[[#This Row],[Customer stratification rating]]&lt;6, "Low", IF(supermarketData[[#This Row],[Customer stratification rating]] &lt; 8, "Medium", "High"))</f>
        <v>Medium</v>
      </c>
      <c r="R396" s="1">
        <v>43530.441666666673</v>
      </c>
      <c r="S396">
        <v>2019</v>
      </c>
      <c r="T396" t="s">
        <v>35</v>
      </c>
      <c r="U396">
        <f>DAY(supermarketData[[#This Row],[Datetime]])</f>
        <v>6</v>
      </c>
      <c r="V396" t="s">
        <v>49</v>
      </c>
      <c r="W396">
        <v>10</v>
      </c>
      <c r="X396" t="s">
        <v>37</v>
      </c>
    </row>
    <row r="397" spans="1:24" x14ac:dyDescent="0.3">
      <c r="A397" t="s">
        <v>22</v>
      </c>
      <c r="B397" t="s">
        <v>23</v>
      </c>
      <c r="C397">
        <v>16.80528</v>
      </c>
      <c r="D397">
        <v>96.156109999999998</v>
      </c>
      <c r="E397" t="s">
        <v>32</v>
      </c>
      <c r="F397" t="s">
        <v>25</v>
      </c>
      <c r="G397" t="s">
        <v>26</v>
      </c>
      <c r="H397" s="3">
        <v>77.5</v>
      </c>
      <c r="I397">
        <v>5</v>
      </c>
      <c r="J397" s="3">
        <v>19.375</v>
      </c>
      <c r="K397" s="3">
        <v>406.875</v>
      </c>
      <c r="L397" t="s">
        <v>27</v>
      </c>
      <c r="M397" s="3">
        <v>387.5</v>
      </c>
      <c r="N397">
        <v>4.7619047620000003</v>
      </c>
      <c r="O397" s="3">
        <v>19.375</v>
      </c>
      <c r="P397">
        <v>4.3</v>
      </c>
      <c r="Q397" t="str">
        <f>IF(supermarketData[[#This Row],[Customer stratification rating]]&lt;6, "Low", IF(supermarketData[[#This Row],[Customer stratification rating]] &lt; 8, "Medium", "High"))</f>
        <v>Low</v>
      </c>
      <c r="R397" s="1">
        <v>43489.85833333333</v>
      </c>
      <c r="S397">
        <v>2019</v>
      </c>
      <c r="T397" t="s">
        <v>28</v>
      </c>
      <c r="U397">
        <f>DAY(supermarketData[[#This Row],[Datetime]])</f>
        <v>24</v>
      </c>
      <c r="V397" t="s">
        <v>46</v>
      </c>
      <c r="W397">
        <v>20</v>
      </c>
      <c r="X397" t="s">
        <v>42</v>
      </c>
    </row>
    <row r="398" spans="1:24" x14ac:dyDescent="0.3">
      <c r="A398" t="s">
        <v>22</v>
      </c>
      <c r="B398" t="s">
        <v>23</v>
      </c>
      <c r="C398">
        <v>16.80528</v>
      </c>
      <c r="D398">
        <v>96.156109999999998</v>
      </c>
      <c r="E398" t="s">
        <v>32</v>
      </c>
      <c r="F398" t="s">
        <v>25</v>
      </c>
      <c r="G398" t="s">
        <v>48</v>
      </c>
      <c r="H398" s="3">
        <v>54.27</v>
      </c>
      <c r="I398">
        <v>5</v>
      </c>
      <c r="J398" s="3">
        <v>13.567500000000001</v>
      </c>
      <c r="K398" s="3">
        <v>284.91750000000002</v>
      </c>
      <c r="L398" t="s">
        <v>27</v>
      </c>
      <c r="M398" s="3">
        <v>271.35000000000002</v>
      </c>
      <c r="N398">
        <v>4.7619047620000003</v>
      </c>
      <c r="O398" s="3">
        <v>13.567500000000001</v>
      </c>
      <c r="P398">
        <v>4.5999999999999996</v>
      </c>
      <c r="Q398" t="str">
        <f>IF(supermarketData[[#This Row],[Customer stratification rating]]&lt;6, "Low", IF(supermarketData[[#This Row],[Customer stratification rating]] &lt; 8, "Medium", "High"))</f>
        <v>Low</v>
      </c>
      <c r="R398" s="1">
        <v>43537.594444444447</v>
      </c>
      <c r="S398">
        <v>2019</v>
      </c>
      <c r="T398" t="s">
        <v>35</v>
      </c>
      <c r="U398">
        <f>DAY(supermarketData[[#This Row],[Datetime]])</f>
        <v>13</v>
      </c>
      <c r="V398" t="s">
        <v>49</v>
      </c>
      <c r="W398">
        <v>14</v>
      </c>
      <c r="X398" t="s">
        <v>30</v>
      </c>
    </row>
    <row r="399" spans="1:24" x14ac:dyDescent="0.3">
      <c r="A399" t="s">
        <v>22</v>
      </c>
      <c r="B399" t="s">
        <v>47</v>
      </c>
      <c r="C399">
        <v>21.974730000000001</v>
      </c>
      <c r="D399">
        <v>96.083590000000001</v>
      </c>
      <c r="E399" t="s">
        <v>32</v>
      </c>
      <c r="F399" t="s">
        <v>38</v>
      </c>
      <c r="G399" t="s">
        <v>39</v>
      </c>
      <c r="H399" s="3">
        <v>13.59</v>
      </c>
      <c r="I399">
        <v>9</v>
      </c>
      <c r="J399" s="3">
        <v>6.1154999999999999</v>
      </c>
      <c r="K399" s="3">
        <v>128.4255</v>
      </c>
      <c r="L399" t="s">
        <v>34</v>
      </c>
      <c r="M399" s="3">
        <v>122.31</v>
      </c>
      <c r="N399">
        <v>4.7619047620000003</v>
      </c>
      <c r="O399" s="3">
        <v>6.1154999999999999</v>
      </c>
      <c r="P399">
        <v>5.8</v>
      </c>
      <c r="Q399" t="str">
        <f>IF(supermarketData[[#This Row],[Customer stratification rating]]&lt;6, "Low", IF(supermarketData[[#This Row],[Customer stratification rating]] &lt; 8, "Medium", "High"))</f>
        <v>Low</v>
      </c>
      <c r="R399" s="1">
        <v>43539.43472222222</v>
      </c>
      <c r="S399">
        <v>2019</v>
      </c>
      <c r="T399" t="s">
        <v>35</v>
      </c>
      <c r="U399">
        <f>DAY(supermarketData[[#This Row],[Datetime]])</f>
        <v>15</v>
      </c>
      <c r="V399" t="s">
        <v>36</v>
      </c>
      <c r="W399">
        <v>10</v>
      </c>
      <c r="X399" t="s">
        <v>37</v>
      </c>
    </row>
    <row r="400" spans="1:24" x14ac:dyDescent="0.3">
      <c r="A400" t="s">
        <v>22</v>
      </c>
      <c r="B400" t="s">
        <v>47</v>
      </c>
      <c r="C400">
        <v>21.974730000000001</v>
      </c>
      <c r="D400">
        <v>96.083590000000001</v>
      </c>
      <c r="E400" t="s">
        <v>24</v>
      </c>
      <c r="F400" t="s">
        <v>25</v>
      </c>
      <c r="G400" t="s">
        <v>26</v>
      </c>
      <c r="H400" s="3">
        <v>41.06</v>
      </c>
      <c r="I400">
        <v>6</v>
      </c>
      <c r="J400" s="3">
        <v>12.318</v>
      </c>
      <c r="K400" s="3">
        <v>258.678</v>
      </c>
      <c r="L400" t="s">
        <v>40</v>
      </c>
      <c r="M400" s="3">
        <v>246.36</v>
      </c>
      <c r="N400">
        <v>4.7619047620000003</v>
      </c>
      <c r="O400" s="3">
        <v>12.318</v>
      </c>
      <c r="P400">
        <v>8.3000000000000007</v>
      </c>
      <c r="Q400" t="str">
        <f>IF(supermarketData[[#This Row],[Customer stratification rating]]&lt;6, "Low", IF(supermarketData[[#This Row],[Customer stratification rating]] &lt; 8, "Medium", "High"))</f>
        <v>High</v>
      </c>
      <c r="R400" s="1">
        <v>43529.5625</v>
      </c>
      <c r="S400">
        <v>2019</v>
      </c>
      <c r="T400" t="s">
        <v>35</v>
      </c>
      <c r="U400">
        <f>DAY(supermarketData[[#This Row],[Datetime]])</f>
        <v>5</v>
      </c>
      <c r="V400" t="s">
        <v>51</v>
      </c>
      <c r="W400">
        <v>13</v>
      </c>
      <c r="X400" t="s">
        <v>30</v>
      </c>
    </row>
    <row r="401" spans="1:24" x14ac:dyDescent="0.3">
      <c r="A401" t="s">
        <v>22</v>
      </c>
      <c r="B401" t="s">
        <v>47</v>
      </c>
      <c r="C401">
        <v>21.974730000000001</v>
      </c>
      <c r="D401">
        <v>96.083590000000001</v>
      </c>
      <c r="E401" t="s">
        <v>24</v>
      </c>
      <c r="F401" t="s">
        <v>38</v>
      </c>
      <c r="G401" t="s">
        <v>33</v>
      </c>
      <c r="H401" s="3">
        <v>19.239999999999998</v>
      </c>
      <c r="I401">
        <v>9</v>
      </c>
      <c r="J401" s="3">
        <v>8.6579999999999995</v>
      </c>
      <c r="K401" s="3">
        <v>181.81800000000001</v>
      </c>
      <c r="L401" t="s">
        <v>34</v>
      </c>
      <c r="M401" s="3">
        <v>173.16</v>
      </c>
      <c r="N401">
        <v>4.7619047620000003</v>
      </c>
      <c r="O401" s="3">
        <v>8.6579999999999995</v>
      </c>
      <c r="P401">
        <v>8</v>
      </c>
      <c r="Q401" t="str">
        <f>IF(supermarketData[[#This Row],[Customer stratification rating]]&lt;6, "Low", IF(supermarketData[[#This Row],[Customer stratification rating]] &lt; 8, "Medium", "High"))</f>
        <v>High</v>
      </c>
      <c r="R401" s="1">
        <v>43528.686111111107</v>
      </c>
      <c r="S401">
        <v>2019</v>
      </c>
      <c r="T401" t="s">
        <v>35</v>
      </c>
      <c r="U401">
        <f>DAY(supermarketData[[#This Row],[Datetime]])</f>
        <v>4</v>
      </c>
      <c r="V401" t="s">
        <v>45</v>
      </c>
      <c r="W401">
        <v>16</v>
      </c>
      <c r="X401" t="s">
        <v>30</v>
      </c>
    </row>
    <row r="402" spans="1:24" x14ac:dyDescent="0.3">
      <c r="A402" t="s">
        <v>22</v>
      </c>
      <c r="B402" t="s">
        <v>31</v>
      </c>
      <c r="C402">
        <v>19.745000000000001</v>
      </c>
      <c r="D402">
        <v>96.129720000000006</v>
      </c>
      <c r="E402" t="s">
        <v>32</v>
      </c>
      <c r="F402" t="s">
        <v>25</v>
      </c>
      <c r="G402" t="s">
        <v>48</v>
      </c>
      <c r="H402" s="3">
        <v>39.43</v>
      </c>
      <c r="I402">
        <v>6</v>
      </c>
      <c r="J402" s="3">
        <v>11.829000000000001</v>
      </c>
      <c r="K402" s="3">
        <v>248.40899999999999</v>
      </c>
      <c r="L402" t="s">
        <v>40</v>
      </c>
      <c r="M402" s="3">
        <v>236.58</v>
      </c>
      <c r="N402">
        <v>4.7619047620000003</v>
      </c>
      <c r="O402" s="3">
        <v>11.829000000000001</v>
      </c>
      <c r="P402">
        <v>9.4</v>
      </c>
      <c r="Q402" t="str">
        <f>IF(supermarketData[[#This Row],[Customer stratification rating]]&lt;6, "Low", IF(supermarketData[[#This Row],[Customer stratification rating]] &lt; 8, "Medium", "High"))</f>
        <v>High</v>
      </c>
      <c r="R402" s="1">
        <v>43549.845833333333</v>
      </c>
      <c r="S402">
        <v>2019</v>
      </c>
      <c r="T402" t="s">
        <v>35</v>
      </c>
      <c r="U402">
        <f>DAY(supermarketData[[#This Row],[Datetime]])</f>
        <v>25</v>
      </c>
      <c r="V402" t="s">
        <v>45</v>
      </c>
      <c r="W402">
        <v>20</v>
      </c>
      <c r="X402" t="s">
        <v>42</v>
      </c>
    </row>
    <row r="403" spans="1:24" x14ac:dyDescent="0.3">
      <c r="A403" t="s">
        <v>22</v>
      </c>
      <c r="B403" t="s">
        <v>31</v>
      </c>
      <c r="C403">
        <v>19.745000000000001</v>
      </c>
      <c r="D403">
        <v>96.129720000000006</v>
      </c>
      <c r="E403" t="s">
        <v>32</v>
      </c>
      <c r="F403" t="s">
        <v>38</v>
      </c>
      <c r="G403" t="s">
        <v>39</v>
      </c>
      <c r="H403" s="3">
        <v>46.22</v>
      </c>
      <c r="I403">
        <v>4</v>
      </c>
      <c r="J403" s="3">
        <v>9.2439999999999998</v>
      </c>
      <c r="K403" s="3">
        <v>194.124</v>
      </c>
      <c r="L403" t="s">
        <v>40</v>
      </c>
      <c r="M403" s="3">
        <v>184.88</v>
      </c>
      <c r="N403">
        <v>4.7619047620000003</v>
      </c>
      <c r="O403" s="3">
        <v>9.2439999999999998</v>
      </c>
      <c r="P403">
        <v>6.2</v>
      </c>
      <c r="Q403" t="str">
        <f>IF(supermarketData[[#This Row],[Customer stratification rating]]&lt;6, "Low", IF(supermarketData[[#This Row],[Customer stratification rating]] &lt; 8, "Medium", "High"))</f>
        <v>Medium</v>
      </c>
      <c r="R403" s="1">
        <v>43536.836111111108</v>
      </c>
      <c r="S403">
        <v>2019</v>
      </c>
      <c r="T403" t="s">
        <v>35</v>
      </c>
      <c r="U403">
        <f>DAY(supermarketData[[#This Row],[Datetime]])</f>
        <v>12</v>
      </c>
      <c r="V403" t="s">
        <v>51</v>
      </c>
      <c r="W403">
        <v>20</v>
      </c>
      <c r="X403" t="s">
        <v>42</v>
      </c>
    </row>
    <row r="404" spans="1:24" x14ac:dyDescent="0.3">
      <c r="A404" t="s">
        <v>22</v>
      </c>
      <c r="B404" t="s">
        <v>31</v>
      </c>
      <c r="C404">
        <v>19.745000000000001</v>
      </c>
      <c r="D404">
        <v>96.129720000000006</v>
      </c>
      <c r="E404" t="s">
        <v>24</v>
      </c>
      <c r="F404" t="s">
        <v>38</v>
      </c>
      <c r="G404" t="s">
        <v>39</v>
      </c>
      <c r="H404" s="3">
        <v>13.98</v>
      </c>
      <c r="I404">
        <v>1</v>
      </c>
      <c r="J404" s="3">
        <v>0.69899999999999995</v>
      </c>
      <c r="K404" s="3">
        <v>14.679</v>
      </c>
      <c r="L404" t="s">
        <v>27</v>
      </c>
      <c r="M404" s="3">
        <v>13.98</v>
      </c>
      <c r="N404">
        <v>4.7619047620000003</v>
      </c>
      <c r="O404" s="3">
        <v>0.69899999999999995</v>
      </c>
      <c r="P404">
        <v>9.8000000000000007</v>
      </c>
      <c r="Q404" t="str">
        <f>IF(supermarketData[[#This Row],[Customer stratification rating]]&lt;6, "Low", IF(supermarketData[[#This Row],[Customer stratification rating]] &lt; 8, "Medium", "High"))</f>
        <v>High</v>
      </c>
      <c r="R404" s="1">
        <v>43500.568055555559</v>
      </c>
      <c r="S404">
        <v>2019</v>
      </c>
      <c r="T404" t="s">
        <v>44</v>
      </c>
      <c r="U404">
        <f>DAY(supermarketData[[#This Row],[Datetime]])</f>
        <v>4</v>
      </c>
      <c r="V404" t="s">
        <v>45</v>
      </c>
      <c r="W404">
        <v>13</v>
      </c>
      <c r="X404" t="s">
        <v>30</v>
      </c>
    </row>
    <row r="405" spans="1:24" x14ac:dyDescent="0.3">
      <c r="A405" t="s">
        <v>22</v>
      </c>
      <c r="B405" t="s">
        <v>47</v>
      </c>
      <c r="C405">
        <v>21.974730000000001</v>
      </c>
      <c r="D405">
        <v>96.083590000000001</v>
      </c>
      <c r="E405" t="s">
        <v>32</v>
      </c>
      <c r="F405" t="s">
        <v>25</v>
      </c>
      <c r="G405" t="s">
        <v>50</v>
      </c>
      <c r="H405" s="3">
        <v>39.75</v>
      </c>
      <c r="I405">
        <v>5</v>
      </c>
      <c r="J405" s="3">
        <v>9.9375</v>
      </c>
      <c r="K405" s="3">
        <v>208.6875</v>
      </c>
      <c r="L405" t="s">
        <v>27</v>
      </c>
      <c r="M405" s="3">
        <v>198.75</v>
      </c>
      <c r="N405">
        <v>4.7619047620000003</v>
      </c>
      <c r="O405" s="3">
        <v>9.9375</v>
      </c>
      <c r="P405">
        <v>9.6</v>
      </c>
      <c r="Q405" t="str">
        <f>IF(supermarketData[[#This Row],[Customer stratification rating]]&lt;6, "Low", IF(supermarketData[[#This Row],[Customer stratification rating]] &lt; 8, "Medium", "High"))</f>
        <v>High</v>
      </c>
      <c r="R405" s="1">
        <v>43518.446527777778</v>
      </c>
      <c r="S405">
        <v>2019</v>
      </c>
      <c r="T405" t="s">
        <v>44</v>
      </c>
      <c r="U405">
        <f>DAY(supermarketData[[#This Row],[Datetime]])</f>
        <v>22</v>
      </c>
      <c r="V405" t="s">
        <v>36</v>
      </c>
      <c r="W405">
        <v>10</v>
      </c>
      <c r="X405" t="s">
        <v>37</v>
      </c>
    </row>
    <row r="406" spans="1:24" x14ac:dyDescent="0.3">
      <c r="A406" t="s">
        <v>22</v>
      </c>
      <c r="B406" t="s">
        <v>31</v>
      </c>
      <c r="C406">
        <v>19.745000000000001</v>
      </c>
      <c r="D406">
        <v>96.129720000000006</v>
      </c>
      <c r="E406" t="s">
        <v>24</v>
      </c>
      <c r="F406" t="s">
        <v>25</v>
      </c>
      <c r="G406" t="s">
        <v>50</v>
      </c>
      <c r="H406" s="3">
        <v>97.79</v>
      </c>
      <c r="I406">
        <v>7</v>
      </c>
      <c r="J406" s="3">
        <v>34.226500000000001</v>
      </c>
      <c r="K406" s="3">
        <v>718.75649999999996</v>
      </c>
      <c r="L406" t="s">
        <v>27</v>
      </c>
      <c r="M406" s="3">
        <v>684.53</v>
      </c>
      <c r="N406">
        <v>4.7619047620000003</v>
      </c>
      <c r="O406" s="3">
        <v>34.226500000000001</v>
      </c>
      <c r="P406">
        <v>4.9000000000000004</v>
      </c>
      <c r="Q406" t="str">
        <f>IF(supermarketData[[#This Row],[Customer stratification rating]]&lt;6, "Low", IF(supermarketData[[#This Row],[Customer stratification rating]] &lt; 8, "Medium", "High"))</f>
        <v>Low</v>
      </c>
      <c r="R406" s="1">
        <v>43512.729166666657</v>
      </c>
      <c r="S406">
        <v>2019</v>
      </c>
      <c r="T406" t="s">
        <v>44</v>
      </c>
      <c r="U406">
        <f>DAY(supermarketData[[#This Row],[Datetime]])</f>
        <v>16</v>
      </c>
      <c r="V406" t="s">
        <v>29</v>
      </c>
      <c r="W406">
        <v>17</v>
      </c>
      <c r="X406" t="s">
        <v>30</v>
      </c>
    </row>
    <row r="407" spans="1:24" x14ac:dyDescent="0.3">
      <c r="A407" t="s">
        <v>22</v>
      </c>
      <c r="B407" t="s">
        <v>23</v>
      </c>
      <c r="C407">
        <v>16.80528</v>
      </c>
      <c r="D407">
        <v>96.156109999999998</v>
      </c>
      <c r="E407" t="s">
        <v>24</v>
      </c>
      <c r="F407" t="s">
        <v>38</v>
      </c>
      <c r="G407" t="s">
        <v>43</v>
      </c>
      <c r="H407" s="3">
        <v>67.260000000000005</v>
      </c>
      <c r="I407">
        <v>4</v>
      </c>
      <c r="J407" s="3">
        <v>13.452</v>
      </c>
      <c r="K407" s="3">
        <v>282.49200000000002</v>
      </c>
      <c r="L407" t="s">
        <v>40</v>
      </c>
      <c r="M407" s="3">
        <v>269.04000000000002</v>
      </c>
      <c r="N407">
        <v>4.7619047620000003</v>
      </c>
      <c r="O407" s="3">
        <v>13.452</v>
      </c>
      <c r="P407">
        <v>8</v>
      </c>
      <c r="Q407" t="str">
        <f>IF(supermarketData[[#This Row],[Customer stratification rating]]&lt;6, "Low", IF(supermarketData[[#This Row],[Customer stratification rating]] &lt; 8, "Medium", "High"))</f>
        <v>High</v>
      </c>
      <c r="R407" s="1">
        <v>43484.644444444442</v>
      </c>
      <c r="S407">
        <v>2019</v>
      </c>
      <c r="T407" t="s">
        <v>28</v>
      </c>
      <c r="U407">
        <f>DAY(supermarketData[[#This Row],[Datetime]])</f>
        <v>19</v>
      </c>
      <c r="V407" t="s">
        <v>29</v>
      </c>
      <c r="W407">
        <v>15</v>
      </c>
      <c r="X407" t="s">
        <v>30</v>
      </c>
    </row>
    <row r="408" spans="1:24" x14ac:dyDescent="0.3">
      <c r="A408" t="s">
        <v>22</v>
      </c>
      <c r="B408" t="s">
        <v>23</v>
      </c>
      <c r="C408">
        <v>16.80528</v>
      </c>
      <c r="D408">
        <v>96.156109999999998</v>
      </c>
      <c r="E408" t="s">
        <v>32</v>
      </c>
      <c r="F408" t="s">
        <v>38</v>
      </c>
      <c r="G408" t="s">
        <v>48</v>
      </c>
      <c r="H408" s="3">
        <v>13.79</v>
      </c>
      <c r="I408">
        <v>5</v>
      </c>
      <c r="J408" s="3">
        <v>3.4474999999999998</v>
      </c>
      <c r="K408" s="3">
        <v>72.397499999999994</v>
      </c>
      <c r="L408" t="s">
        <v>40</v>
      </c>
      <c r="M408" s="3">
        <v>68.95</v>
      </c>
      <c r="N408">
        <v>4.7619047620000003</v>
      </c>
      <c r="O408" s="3">
        <v>3.4474999999999998</v>
      </c>
      <c r="P408">
        <v>7.8</v>
      </c>
      <c r="Q408" t="str">
        <f>IF(supermarketData[[#This Row],[Customer stratification rating]]&lt;6, "Low", IF(supermarketData[[#This Row],[Customer stratification rating]] &lt; 8, "Medium", "High"))</f>
        <v>Medium</v>
      </c>
      <c r="R408" s="1">
        <v>43476.796527777777</v>
      </c>
      <c r="S408">
        <v>2019</v>
      </c>
      <c r="T408" t="s">
        <v>28</v>
      </c>
      <c r="U408">
        <f>DAY(supermarketData[[#This Row],[Datetime]])</f>
        <v>11</v>
      </c>
      <c r="V408" t="s">
        <v>36</v>
      </c>
      <c r="W408">
        <v>19</v>
      </c>
      <c r="X408" t="s">
        <v>42</v>
      </c>
    </row>
    <row r="409" spans="1:24" x14ac:dyDescent="0.3">
      <c r="A409" t="s">
        <v>22</v>
      </c>
      <c r="B409" t="s">
        <v>47</v>
      </c>
      <c r="C409">
        <v>21.974730000000001</v>
      </c>
      <c r="D409">
        <v>96.083590000000001</v>
      </c>
      <c r="E409" t="s">
        <v>24</v>
      </c>
      <c r="F409" t="s">
        <v>25</v>
      </c>
      <c r="G409" t="s">
        <v>50</v>
      </c>
      <c r="H409" s="3">
        <v>68.709999999999994</v>
      </c>
      <c r="I409">
        <v>4</v>
      </c>
      <c r="J409" s="3">
        <v>13.742000000000001</v>
      </c>
      <c r="K409" s="3">
        <v>288.58199999999999</v>
      </c>
      <c r="L409" t="s">
        <v>34</v>
      </c>
      <c r="M409" s="3">
        <v>274.83999999999997</v>
      </c>
      <c r="N409">
        <v>4.7619047620000003</v>
      </c>
      <c r="O409" s="3">
        <v>13.742000000000001</v>
      </c>
      <c r="P409">
        <v>4.0999999999999996</v>
      </c>
      <c r="Q409" t="str">
        <f>IF(supermarketData[[#This Row],[Customer stratification rating]]&lt;6, "Low", IF(supermarketData[[#This Row],[Customer stratification rating]] &lt; 8, "Medium", "High"))</f>
        <v>Low</v>
      </c>
      <c r="R409" s="1">
        <v>43469.792361111111</v>
      </c>
      <c r="S409">
        <v>2019</v>
      </c>
      <c r="T409" t="s">
        <v>28</v>
      </c>
      <c r="U409">
        <f>DAY(supermarketData[[#This Row],[Datetime]])</f>
        <v>4</v>
      </c>
      <c r="V409" t="s">
        <v>36</v>
      </c>
      <c r="W409">
        <v>19</v>
      </c>
      <c r="X409" t="s">
        <v>42</v>
      </c>
    </row>
    <row r="410" spans="1:24" x14ac:dyDescent="0.3">
      <c r="A410" t="s">
        <v>22</v>
      </c>
      <c r="B410" t="s">
        <v>23</v>
      </c>
      <c r="C410">
        <v>16.80528</v>
      </c>
      <c r="D410">
        <v>96.156109999999998</v>
      </c>
      <c r="E410" t="s">
        <v>32</v>
      </c>
      <c r="F410" t="s">
        <v>25</v>
      </c>
      <c r="G410" t="s">
        <v>39</v>
      </c>
      <c r="H410" s="3">
        <v>56.53</v>
      </c>
      <c r="I410">
        <v>4</v>
      </c>
      <c r="J410" s="3">
        <v>11.305999999999999</v>
      </c>
      <c r="K410" s="3">
        <v>237.42599999999999</v>
      </c>
      <c r="L410" t="s">
        <v>27</v>
      </c>
      <c r="M410" s="3">
        <v>226.12</v>
      </c>
      <c r="N410">
        <v>4.7619047620000003</v>
      </c>
      <c r="O410" s="3">
        <v>11.305999999999999</v>
      </c>
      <c r="P410">
        <v>5.5</v>
      </c>
      <c r="Q410" t="str">
        <f>IF(supermarketData[[#This Row],[Customer stratification rating]]&lt;6, "Low", IF(supermarketData[[#This Row],[Customer stratification rating]] &lt; 8, "Medium", "High"))</f>
        <v>Low</v>
      </c>
      <c r="R410" s="1">
        <v>43528.824999999997</v>
      </c>
      <c r="S410">
        <v>2019</v>
      </c>
      <c r="T410" t="s">
        <v>35</v>
      </c>
      <c r="U410">
        <f>DAY(supermarketData[[#This Row],[Datetime]])</f>
        <v>4</v>
      </c>
      <c r="V410" t="s">
        <v>45</v>
      </c>
      <c r="W410">
        <v>19</v>
      </c>
      <c r="X410" t="s">
        <v>42</v>
      </c>
    </row>
    <row r="411" spans="1:24" x14ac:dyDescent="0.3">
      <c r="A411" t="s">
        <v>22</v>
      </c>
      <c r="B411" t="s">
        <v>31</v>
      </c>
      <c r="C411">
        <v>19.745000000000001</v>
      </c>
      <c r="D411">
        <v>96.129720000000006</v>
      </c>
      <c r="E411" t="s">
        <v>32</v>
      </c>
      <c r="F411" t="s">
        <v>25</v>
      </c>
      <c r="G411" t="s">
        <v>50</v>
      </c>
      <c r="H411" s="3">
        <v>23.82</v>
      </c>
      <c r="I411">
        <v>5</v>
      </c>
      <c r="J411" s="3">
        <v>5.9550000000000001</v>
      </c>
      <c r="K411" s="3">
        <v>125.05500000000001</v>
      </c>
      <c r="L411" t="s">
        <v>27</v>
      </c>
      <c r="M411" s="3">
        <v>119.1</v>
      </c>
      <c r="N411">
        <v>4.7619047620000003</v>
      </c>
      <c r="O411" s="3">
        <v>5.9550000000000001</v>
      </c>
      <c r="P411">
        <v>5.4</v>
      </c>
      <c r="Q411" t="str">
        <f>IF(supermarketData[[#This Row],[Customer stratification rating]]&lt;6, "Low", IF(supermarketData[[#This Row],[Customer stratification rating]] &lt; 8, "Medium", "High"))</f>
        <v>Low</v>
      </c>
      <c r="R411" s="1">
        <v>43493.808333333327</v>
      </c>
      <c r="S411">
        <v>2019</v>
      </c>
      <c r="T411" t="s">
        <v>28</v>
      </c>
      <c r="U411">
        <f>DAY(supermarketData[[#This Row],[Datetime]])</f>
        <v>28</v>
      </c>
      <c r="V411" t="s">
        <v>45</v>
      </c>
      <c r="W411">
        <v>19</v>
      </c>
      <c r="X411" t="s">
        <v>42</v>
      </c>
    </row>
    <row r="412" spans="1:24" x14ac:dyDescent="0.3">
      <c r="A412" t="s">
        <v>22</v>
      </c>
      <c r="B412" t="s">
        <v>47</v>
      </c>
      <c r="C412">
        <v>21.974730000000001</v>
      </c>
      <c r="D412">
        <v>96.083590000000001</v>
      </c>
      <c r="E412" t="s">
        <v>32</v>
      </c>
      <c r="F412" t="s">
        <v>25</v>
      </c>
      <c r="G412" t="s">
        <v>26</v>
      </c>
      <c r="H412" s="3">
        <v>34.21</v>
      </c>
      <c r="I412">
        <v>10</v>
      </c>
      <c r="J412" s="3">
        <v>17.105</v>
      </c>
      <c r="K412" s="3">
        <v>359.20499999999998</v>
      </c>
      <c r="L412" t="s">
        <v>34</v>
      </c>
      <c r="M412" s="3">
        <v>342.1</v>
      </c>
      <c r="N412">
        <v>4.7619047620000003</v>
      </c>
      <c r="O412" s="3">
        <v>17.105</v>
      </c>
      <c r="P412">
        <v>5.0999999999999996</v>
      </c>
      <c r="Q412" t="str">
        <f>IF(supermarketData[[#This Row],[Customer stratification rating]]&lt;6, "Low", IF(supermarketData[[#This Row],[Customer stratification rating]] &lt; 8, "Medium", "High"))</f>
        <v>Low</v>
      </c>
      <c r="R412" s="1">
        <v>43467.541666666657</v>
      </c>
      <c r="S412">
        <v>2019</v>
      </c>
      <c r="T412" t="s">
        <v>28</v>
      </c>
      <c r="U412">
        <f>DAY(supermarketData[[#This Row],[Datetime]])</f>
        <v>2</v>
      </c>
      <c r="V412" t="s">
        <v>49</v>
      </c>
      <c r="W412">
        <v>13</v>
      </c>
      <c r="X412" t="s">
        <v>30</v>
      </c>
    </row>
    <row r="413" spans="1:24" x14ac:dyDescent="0.3">
      <c r="A413" t="s">
        <v>22</v>
      </c>
      <c r="B413" t="s">
        <v>47</v>
      </c>
      <c r="C413">
        <v>21.974730000000001</v>
      </c>
      <c r="D413">
        <v>96.083590000000001</v>
      </c>
      <c r="E413" t="s">
        <v>32</v>
      </c>
      <c r="F413" t="s">
        <v>38</v>
      </c>
      <c r="G413" t="s">
        <v>43</v>
      </c>
      <c r="H413" s="3">
        <v>21.87</v>
      </c>
      <c r="I413">
        <v>2</v>
      </c>
      <c r="J413" s="3">
        <v>2.1869999999999998</v>
      </c>
      <c r="K413" s="3">
        <v>45.927</v>
      </c>
      <c r="L413" t="s">
        <v>27</v>
      </c>
      <c r="M413" s="3">
        <v>43.74</v>
      </c>
      <c r="N413">
        <v>4.7619047620000003</v>
      </c>
      <c r="O413" s="3">
        <v>2.1869999999999998</v>
      </c>
      <c r="P413">
        <v>6.9</v>
      </c>
      <c r="Q413" t="str">
        <f>IF(supermarketData[[#This Row],[Customer stratification rating]]&lt;6, "Low", IF(supermarketData[[#This Row],[Customer stratification rating]] &lt; 8, "Medium", "High"))</f>
        <v>Medium</v>
      </c>
      <c r="R413" s="1">
        <v>43490.603472222218</v>
      </c>
      <c r="S413">
        <v>2019</v>
      </c>
      <c r="T413" t="s">
        <v>28</v>
      </c>
      <c r="U413">
        <f>DAY(supermarketData[[#This Row],[Datetime]])</f>
        <v>25</v>
      </c>
      <c r="V413" t="s">
        <v>36</v>
      </c>
      <c r="W413">
        <v>14</v>
      </c>
      <c r="X413" t="s">
        <v>30</v>
      </c>
    </row>
    <row r="414" spans="1:24" x14ac:dyDescent="0.3">
      <c r="A414" t="s">
        <v>22</v>
      </c>
      <c r="B414" t="s">
        <v>23</v>
      </c>
      <c r="C414">
        <v>16.80528</v>
      </c>
      <c r="D414">
        <v>96.156109999999998</v>
      </c>
      <c r="E414" t="s">
        <v>24</v>
      </c>
      <c r="F414" t="s">
        <v>38</v>
      </c>
      <c r="G414" t="s">
        <v>26</v>
      </c>
      <c r="H414" s="3">
        <v>20.97</v>
      </c>
      <c r="I414">
        <v>5</v>
      </c>
      <c r="J414" s="3">
        <v>5.2424999999999997</v>
      </c>
      <c r="K414" s="3">
        <v>110.0925</v>
      </c>
      <c r="L414" t="s">
        <v>34</v>
      </c>
      <c r="M414" s="3">
        <v>104.85</v>
      </c>
      <c r="N414">
        <v>4.7619047620000003</v>
      </c>
      <c r="O414" s="3">
        <v>5.2424999999999997</v>
      </c>
      <c r="P414">
        <v>7.8</v>
      </c>
      <c r="Q414" t="str">
        <f>IF(supermarketData[[#This Row],[Customer stratification rating]]&lt;6, "Low", IF(supermarketData[[#This Row],[Customer stratification rating]] &lt; 8, "Medium", "High"))</f>
        <v>Medium</v>
      </c>
      <c r="R414" s="1">
        <v>43469.556250000001</v>
      </c>
      <c r="S414">
        <v>2019</v>
      </c>
      <c r="T414" t="s">
        <v>28</v>
      </c>
      <c r="U414">
        <f>DAY(supermarketData[[#This Row],[Datetime]])</f>
        <v>4</v>
      </c>
      <c r="V414" t="s">
        <v>36</v>
      </c>
      <c r="W414">
        <v>13</v>
      </c>
      <c r="X414" t="s">
        <v>30</v>
      </c>
    </row>
    <row r="415" spans="1:24" x14ac:dyDescent="0.3">
      <c r="A415" t="s">
        <v>22</v>
      </c>
      <c r="B415" t="s">
        <v>23</v>
      </c>
      <c r="C415">
        <v>16.80528</v>
      </c>
      <c r="D415">
        <v>96.156109999999998</v>
      </c>
      <c r="E415" t="s">
        <v>32</v>
      </c>
      <c r="F415" t="s">
        <v>38</v>
      </c>
      <c r="G415" t="s">
        <v>43</v>
      </c>
      <c r="H415" s="3">
        <v>25.84</v>
      </c>
      <c r="I415">
        <v>3</v>
      </c>
      <c r="J415" s="3">
        <v>3.8759999999999999</v>
      </c>
      <c r="K415" s="3">
        <v>81.396000000000001</v>
      </c>
      <c r="L415" t="s">
        <v>27</v>
      </c>
      <c r="M415" s="3">
        <v>77.52</v>
      </c>
      <c r="N415">
        <v>4.7619047620000003</v>
      </c>
      <c r="O415" s="3">
        <v>3.8759999999999999</v>
      </c>
      <c r="P415">
        <v>6.6</v>
      </c>
      <c r="Q415" t="str">
        <f>IF(supermarketData[[#This Row],[Customer stratification rating]]&lt;6, "Low", IF(supermarketData[[#This Row],[Customer stratification rating]] &lt; 8, "Medium", "High"))</f>
        <v>Medium</v>
      </c>
      <c r="R415" s="1">
        <v>43534.788194444453</v>
      </c>
      <c r="S415">
        <v>2019</v>
      </c>
      <c r="T415" t="s">
        <v>35</v>
      </c>
      <c r="U415">
        <f>DAY(supermarketData[[#This Row],[Datetime]])</f>
        <v>10</v>
      </c>
      <c r="V415" t="s">
        <v>41</v>
      </c>
      <c r="W415">
        <v>18</v>
      </c>
      <c r="X415" t="s">
        <v>42</v>
      </c>
    </row>
    <row r="416" spans="1:24" x14ac:dyDescent="0.3">
      <c r="A416" t="s">
        <v>22</v>
      </c>
      <c r="B416" t="s">
        <v>23</v>
      </c>
      <c r="C416">
        <v>16.80528</v>
      </c>
      <c r="D416">
        <v>96.156109999999998</v>
      </c>
      <c r="E416" t="s">
        <v>32</v>
      </c>
      <c r="F416" t="s">
        <v>38</v>
      </c>
      <c r="G416" t="s">
        <v>39</v>
      </c>
      <c r="H416" s="3">
        <v>50.93</v>
      </c>
      <c r="I416">
        <v>8</v>
      </c>
      <c r="J416" s="3">
        <v>20.372</v>
      </c>
      <c r="K416" s="3">
        <v>427.81200000000001</v>
      </c>
      <c r="L416" t="s">
        <v>27</v>
      </c>
      <c r="M416" s="3">
        <v>407.44</v>
      </c>
      <c r="N416">
        <v>4.7619047620000003</v>
      </c>
      <c r="O416" s="3">
        <v>20.372</v>
      </c>
      <c r="P416">
        <v>9.1999999999999993</v>
      </c>
      <c r="Q416" t="str">
        <f>IF(supermarketData[[#This Row],[Customer stratification rating]]&lt;6, "Low", IF(supermarketData[[#This Row],[Customer stratification rating]] &lt; 8, "Medium", "High"))</f>
        <v>High</v>
      </c>
      <c r="R416" s="1">
        <v>43546.816666666673</v>
      </c>
      <c r="S416">
        <v>2019</v>
      </c>
      <c r="T416" t="s">
        <v>35</v>
      </c>
      <c r="U416">
        <f>DAY(supermarketData[[#This Row],[Datetime]])</f>
        <v>22</v>
      </c>
      <c r="V416" t="s">
        <v>36</v>
      </c>
      <c r="W416">
        <v>19</v>
      </c>
      <c r="X416" t="s">
        <v>42</v>
      </c>
    </row>
    <row r="417" spans="1:24" x14ac:dyDescent="0.3">
      <c r="A417" t="s">
        <v>22</v>
      </c>
      <c r="B417" t="s">
        <v>47</v>
      </c>
      <c r="C417">
        <v>21.974730000000001</v>
      </c>
      <c r="D417">
        <v>96.083590000000001</v>
      </c>
      <c r="E417" t="s">
        <v>32</v>
      </c>
      <c r="F417" t="s">
        <v>38</v>
      </c>
      <c r="G417" t="s">
        <v>26</v>
      </c>
      <c r="H417" s="3">
        <v>96.11</v>
      </c>
      <c r="I417">
        <v>1</v>
      </c>
      <c r="J417" s="3">
        <v>4.8055000000000003</v>
      </c>
      <c r="K417" s="3">
        <v>100.91549999999999</v>
      </c>
      <c r="L417" t="s">
        <v>27</v>
      </c>
      <c r="M417" s="3">
        <v>96.11</v>
      </c>
      <c r="N417">
        <v>4.7619047620000003</v>
      </c>
      <c r="O417" s="3">
        <v>4.8055000000000003</v>
      </c>
      <c r="P417">
        <v>7.8</v>
      </c>
      <c r="Q417" t="str">
        <f>IF(supermarketData[[#This Row],[Customer stratification rating]]&lt;6, "Low", IF(supermarketData[[#This Row],[Customer stratification rating]] &lt; 8, "Medium", "High"))</f>
        <v>Medium</v>
      </c>
      <c r="R417" s="1">
        <v>43490.686111111107</v>
      </c>
      <c r="S417">
        <v>2019</v>
      </c>
      <c r="T417" t="s">
        <v>28</v>
      </c>
      <c r="U417">
        <f>DAY(supermarketData[[#This Row],[Datetime]])</f>
        <v>25</v>
      </c>
      <c r="V417" t="s">
        <v>36</v>
      </c>
      <c r="W417">
        <v>16</v>
      </c>
      <c r="X417" t="s">
        <v>30</v>
      </c>
    </row>
    <row r="418" spans="1:24" x14ac:dyDescent="0.3">
      <c r="A418" t="s">
        <v>22</v>
      </c>
      <c r="B418" t="s">
        <v>31</v>
      </c>
      <c r="C418">
        <v>19.745000000000001</v>
      </c>
      <c r="D418">
        <v>96.129720000000006</v>
      </c>
      <c r="E418" t="s">
        <v>32</v>
      </c>
      <c r="F418" t="s">
        <v>25</v>
      </c>
      <c r="G418" t="s">
        <v>39</v>
      </c>
      <c r="H418" s="3">
        <v>45.38</v>
      </c>
      <c r="I418">
        <v>4</v>
      </c>
      <c r="J418" s="3">
        <v>9.0760000000000005</v>
      </c>
      <c r="K418" s="3">
        <v>190.596</v>
      </c>
      <c r="L418" t="s">
        <v>40</v>
      </c>
      <c r="M418" s="3">
        <v>181.52</v>
      </c>
      <c r="N418">
        <v>4.7619047620000003</v>
      </c>
      <c r="O418" s="3">
        <v>9.0760000000000005</v>
      </c>
      <c r="P418">
        <v>8.6999999999999993</v>
      </c>
      <c r="Q418" t="str">
        <f>IF(supermarketData[[#This Row],[Customer stratification rating]]&lt;6, "Low", IF(supermarketData[[#This Row],[Customer stratification rating]] &lt; 8, "Medium", "High"))</f>
        <v>High</v>
      </c>
      <c r="R418" s="1">
        <v>43473.574999999997</v>
      </c>
      <c r="S418">
        <v>2019</v>
      </c>
      <c r="T418" t="s">
        <v>28</v>
      </c>
      <c r="U418">
        <f>DAY(supermarketData[[#This Row],[Datetime]])</f>
        <v>8</v>
      </c>
      <c r="V418" t="s">
        <v>51</v>
      </c>
      <c r="W418">
        <v>13</v>
      </c>
      <c r="X418" t="s">
        <v>30</v>
      </c>
    </row>
    <row r="419" spans="1:24" x14ac:dyDescent="0.3">
      <c r="A419" t="s">
        <v>22</v>
      </c>
      <c r="B419" t="s">
        <v>31</v>
      </c>
      <c r="C419">
        <v>19.745000000000001</v>
      </c>
      <c r="D419">
        <v>96.129720000000006</v>
      </c>
      <c r="E419" t="s">
        <v>24</v>
      </c>
      <c r="F419" t="s">
        <v>25</v>
      </c>
      <c r="G419" t="s">
        <v>26</v>
      </c>
      <c r="H419" s="3">
        <v>81.510000000000005</v>
      </c>
      <c r="I419">
        <v>1</v>
      </c>
      <c r="J419" s="3">
        <v>4.0754999999999999</v>
      </c>
      <c r="K419" s="3">
        <v>85.585499999999996</v>
      </c>
      <c r="L419" t="s">
        <v>27</v>
      </c>
      <c r="M419" s="3">
        <v>81.510000000000005</v>
      </c>
      <c r="N419">
        <v>4.7619047620000003</v>
      </c>
      <c r="O419" s="3">
        <v>4.0754999999999999</v>
      </c>
      <c r="P419">
        <v>9.1999999999999993</v>
      </c>
      <c r="Q419" t="str">
        <f>IF(supermarketData[[#This Row],[Customer stratification rating]]&lt;6, "Low", IF(supermarketData[[#This Row],[Customer stratification rating]] &lt; 8, "Medium", "High"))</f>
        <v>High</v>
      </c>
      <c r="R419" s="1">
        <v>43487.456250000003</v>
      </c>
      <c r="S419">
        <v>2019</v>
      </c>
      <c r="T419" t="s">
        <v>28</v>
      </c>
      <c r="U419">
        <f>DAY(supermarketData[[#This Row],[Datetime]])</f>
        <v>22</v>
      </c>
      <c r="V419" t="s">
        <v>51</v>
      </c>
      <c r="W419">
        <v>10</v>
      </c>
      <c r="X419" t="s">
        <v>37</v>
      </c>
    </row>
    <row r="420" spans="1:24" x14ac:dyDescent="0.3">
      <c r="A420" t="s">
        <v>22</v>
      </c>
      <c r="B420" t="s">
        <v>47</v>
      </c>
      <c r="C420">
        <v>21.974730000000001</v>
      </c>
      <c r="D420">
        <v>96.083590000000001</v>
      </c>
      <c r="E420" t="s">
        <v>32</v>
      </c>
      <c r="F420" t="s">
        <v>25</v>
      </c>
      <c r="G420" t="s">
        <v>26</v>
      </c>
      <c r="H420" s="3">
        <v>57.22</v>
      </c>
      <c r="I420">
        <v>2</v>
      </c>
      <c r="J420" s="3">
        <v>5.7220000000000004</v>
      </c>
      <c r="K420" s="3">
        <v>120.16200000000001</v>
      </c>
      <c r="L420" t="s">
        <v>27</v>
      </c>
      <c r="M420" s="3">
        <v>114.44</v>
      </c>
      <c r="N420">
        <v>4.7619047620000003</v>
      </c>
      <c r="O420" s="3">
        <v>5.7220000000000004</v>
      </c>
      <c r="P420">
        <v>8.3000000000000007</v>
      </c>
      <c r="Q420" t="str">
        <f>IF(supermarketData[[#This Row],[Customer stratification rating]]&lt;6, "Low", IF(supermarketData[[#This Row],[Customer stratification rating]] &lt; 8, "Medium", "High"))</f>
        <v>High</v>
      </c>
      <c r="R420" s="1">
        <v>43477.717361111107</v>
      </c>
      <c r="S420">
        <v>2019</v>
      </c>
      <c r="T420" t="s">
        <v>28</v>
      </c>
      <c r="U420">
        <f>DAY(supermarketData[[#This Row],[Datetime]])</f>
        <v>12</v>
      </c>
      <c r="V420" t="s">
        <v>29</v>
      </c>
      <c r="W420">
        <v>17</v>
      </c>
      <c r="X420" t="s">
        <v>30</v>
      </c>
    </row>
    <row r="421" spans="1:24" x14ac:dyDescent="0.3">
      <c r="A421" t="s">
        <v>22</v>
      </c>
      <c r="B421" t="s">
        <v>23</v>
      </c>
      <c r="C421">
        <v>16.80528</v>
      </c>
      <c r="D421">
        <v>96.156109999999998</v>
      </c>
      <c r="E421" t="s">
        <v>24</v>
      </c>
      <c r="F421" t="s">
        <v>25</v>
      </c>
      <c r="G421" t="s">
        <v>33</v>
      </c>
      <c r="H421" s="3">
        <v>25.22</v>
      </c>
      <c r="I421">
        <v>7</v>
      </c>
      <c r="J421" s="3">
        <v>8.827</v>
      </c>
      <c r="K421" s="3">
        <v>185.36699999999999</v>
      </c>
      <c r="L421" t="s">
        <v>34</v>
      </c>
      <c r="M421" s="3">
        <v>176.54</v>
      </c>
      <c r="N421">
        <v>4.7619047620000003</v>
      </c>
      <c r="O421" s="3">
        <v>8.827</v>
      </c>
      <c r="P421">
        <v>8.1999999999999993</v>
      </c>
      <c r="Q421" t="str">
        <f>IF(supermarketData[[#This Row],[Customer stratification rating]]&lt;6, "Low", IF(supermarketData[[#This Row],[Customer stratification rating]] &lt; 8, "Medium", "High"))</f>
        <v>High</v>
      </c>
      <c r="R421" s="1">
        <v>43500.432638888888</v>
      </c>
      <c r="S421">
        <v>2019</v>
      </c>
      <c r="T421" t="s">
        <v>44</v>
      </c>
      <c r="U421">
        <f>DAY(supermarketData[[#This Row],[Datetime]])</f>
        <v>4</v>
      </c>
      <c r="V421" t="s">
        <v>45</v>
      </c>
      <c r="W421">
        <v>10</v>
      </c>
      <c r="X421" t="s">
        <v>37</v>
      </c>
    </row>
    <row r="422" spans="1:24" x14ac:dyDescent="0.3">
      <c r="A422" t="s">
        <v>22</v>
      </c>
      <c r="B422" t="s">
        <v>31</v>
      </c>
      <c r="C422">
        <v>19.745000000000001</v>
      </c>
      <c r="D422">
        <v>96.129720000000006</v>
      </c>
      <c r="E422" t="s">
        <v>24</v>
      </c>
      <c r="F422" t="s">
        <v>25</v>
      </c>
      <c r="G422" t="s">
        <v>48</v>
      </c>
      <c r="H422" s="3">
        <v>38.6</v>
      </c>
      <c r="I422">
        <v>3</v>
      </c>
      <c r="J422" s="3">
        <v>5.79</v>
      </c>
      <c r="K422" s="3">
        <v>121.59</v>
      </c>
      <c r="L422" t="s">
        <v>27</v>
      </c>
      <c r="M422" s="3">
        <v>115.8</v>
      </c>
      <c r="N422">
        <v>4.7619047620000003</v>
      </c>
      <c r="O422" s="3">
        <v>5.79</v>
      </c>
      <c r="P422">
        <v>7.5</v>
      </c>
      <c r="Q422" t="str">
        <f>IF(supermarketData[[#This Row],[Customer stratification rating]]&lt;6, "Low", IF(supermarketData[[#This Row],[Customer stratification rating]] &lt; 8, "Medium", "High"))</f>
        <v>Medium</v>
      </c>
      <c r="R422" s="1">
        <v>43552.581250000003</v>
      </c>
      <c r="S422">
        <v>2019</v>
      </c>
      <c r="T422" t="s">
        <v>35</v>
      </c>
      <c r="U422">
        <f>DAY(supermarketData[[#This Row],[Datetime]])</f>
        <v>28</v>
      </c>
      <c r="V422" t="s">
        <v>46</v>
      </c>
      <c r="W422">
        <v>13</v>
      </c>
      <c r="X422" t="s">
        <v>30</v>
      </c>
    </row>
    <row r="423" spans="1:24" x14ac:dyDescent="0.3">
      <c r="A423" t="s">
        <v>22</v>
      </c>
      <c r="B423" t="s">
        <v>31</v>
      </c>
      <c r="C423">
        <v>19.745000000000001</v>
      </c>
      <c r="D423">
        <v>96.129720000000006</v>
      </c>
      <c r="E423" t="s">
        <v>32</v>
      </c>
      <c r="F423" t="s">
        <v>25</v>
      </c>
      <c r="G423" t="s">
        <v>33</v>
      </c>
      <c r="H423" s="3">
        <v>84.05</v>
      </c>
      <c r="I423">
        <v>3</v>
      </c>
      <c r="J423" s="3">
        <v>12.6075</v>
      </c>
      <c r="K423" s="3">
        <v>264.75749999999999</v>
      </c>
      <c r="L423" t="s">
        <v>34</v>
      </c>
      <c r="M423" s="3">
        <v>252.15</v>
      </c>
      <c r="N423">
        <v>4.7619047620000003</v>
      </c>
      <c r="O423" s="3">
        <v>12.6075</v>
      </c>
      <c r="P423">
        <v>9.8000000000000007</v>
      </c>
      <c r="Q423" t="str">
        <f>IF(supermarketData[[#This Row],[Customer stratification rating]]&lt;6, "Low", IF(supermarketData[[#This Row],[Customer stratification rating]] &lt; 8, "Medium", "High"))</f>
        <v>High</v>
      </c>
      <c r="R423" s="1">
        <v>43488.561805555553</v>
      </c>
      <c r="S423">
        <v>2019</v>
      </c>
      <c r="T423" t="s">
        <v>28</v>
      </c>
      <c r="U423">
        <f>DAY(supermarketData[[#This Row],[Datetime]])</f>
        <v>23</v>
      </c>
      <c r="V423" t="s">
        <v>49</v>
      </c>
      <c r="W423">
        <v>13</v>
      </c>
      <c r="X423" t="s">
        <v>30</v>
      </c>
    </row>
    <row r="424" spans="1:24" x14ac:dyDescent="0.3">
      <c r="A424" t="s">
        <v>22</v>
      </c>
      <c r="B424" t="s">
        <v>31</v>
      </c>
      <c r="C424">
        <v>19.745000000000001</v>
      </c>
      <c r="D424">
        <v>96.129720000000006</v>
      </c>
      <c r="E424" t="s">
        <v>24</v>
      </c>
      <c r="F424" t="s">
        <v>25</v>
      </c>
      <c r="G424" t="s">
        <v>50</v>
      </c>
      <c r="H424" s="3">
        <v>97.21</v>
      </c>
      <c r="I424">
        <v>10</v>
      </c>
      <c r="J424" s="3">
        <v>48.604999999999997</v>
      </c>
      <c r="K424" s="3">
        <v>1020.705</v>
      </c>
      <c r="L424" t="s">
        <v>40</v>
      </c>
      <c r="M424" s="3">
        <v>972.1</v>
      </c>
      <c r="N424">
        <v>4.7619047620000003</v>
      </c>
      <c r="O424" s="3">
        <v>48.604999999999997</v>
      </c>
      <c r="P424">
        <v>8.6999999999999993</v>
      </c>
      <c r="Q424" t="str">
        <f>IF(supermarketData[[#This Row],[Customer stratification rating]]&lt;6, "Low", IF(supermarketData[[#This Row],[Customer stratification rating]] &lt; 8, "Medium", "High"))</f>
        <v>High</v>
      </c>
      <c r="R424" s="1">
        <v>43504.541666666657</v>
      </c>
      <c r="S424">
        <v>2019</v>
      </c>
      <c r="T424" t="s">
        <v>44</v>
      </c>
      <c r="U424">
        <f>DAY(supermarketData[[#This Row],[Datetime]])</f>
        <v>8</v>
      </c>
      <c r="V424" t="s">
        <v>36</v>
      </c>
      <c r="W424">
        <v>13</v>
      </c>
      <c r="X424" t="s">
        <v>30</v>
      </c>
    </row>
    <row r="425" spans="1:24" x14ac:dyDescent="0.3">
      <c r="A425" t="s">
        <v>22</v>
      </c>
      <c r="B425" t="s">
        <v>47</v>
      </c>
      <c r="C425">
        <v>21.974730000000001</v>
      </c>
      <c r="D425">
        <v>96.083590000000001</v>
      </c>
      <c r="E425" t="s">
        <v>24</v>
      </c>
      <c r="F425" t="s">
        <v>38</v>
      </c>
      <c r="G425" t="s">
        <v>50</v>
      </c>
      <c r="H425" s="3">
        <v>25.42</v>
      </c>
      <c r="I425">
        <v>8</v>
      </c>
      <c r="J425" s="3">
        <v>10.167999999999999</v>
      </c>
      <c r="K425" s="3">
        <v>213.52799999999999</v>
      </c>
      <c r="L425" t="s">
        <v>40</v>
      </c>
      <c r="M425" s="3">
        <v>203.36</v>
      </c>
      <c r="N425">
        <v>4.7619047620000003</v>
      </c>
      <c r="O425" s="3">
        <v>10.167999999999999</v>
      </c>
      <c r="P425">
        <v>6.7</v>
      </c>
      <c r="Q425" t="str">
        <f>IF(supermarketData[[#This Row],[Customer stratification rating]]&lt;6, "Low", IF(supermarketData[[#This Row],[Customer stratification rating]] &lt; 8, "Medium", "High"))</f>
        <v>Medium</v>
      </c>
      <c r="R425" s="1">
        <v>43543.820833333331</v>
      </c>
      <c r="S425">
        <v>2019</v>
      </c>
      <c r="T425" t="s">
        <v>35</v>
      </c>
      <c r="U425">
        <f>DAY(supermarketData[[#This Row],[Datetime]])</f>
        <v>19</v>
      </c>
      <c r="V425" t="s">
        <v>51</v>
      </c>
      <c r="W425">
        <v>19</v>
      </c>
      <c r="X425" t="s">
        <v>42</v>
      </c>
    </row>
    <row r="426" spans="1:24" x14ac:dyDescent="0.3">
      <c r="A426" t="s">
        <v>22</v>
      </c>
      <c r="B426" t="s">
        <v>31</v>
      </c>
      <c r="C426">
        <v>19.745000000000001</v>
      </c>
      <c r="D426">
        <v>96.129720000000006</v>
      </c>
      <c r="E426" t="s">
        <v>32</v>
      </c>
      <c r="F426" t="s">
        <v>38</v>
      </c>
      <c r="G426" t="s">
        <v>50</v>
      </c>
      <c r="H426" s="3">
        <v>16.28</v>
      </c>
      <c r="I426">
        <v>1</v>
      </c>
      <c r="J426" s="3">
        <v>0.81399999999999995</v>
      </c>
      <c r="K426" s="3">
        <v>17.094000000000001</v>
      </c>
      <c r="L426" t="s">
        <v>34</v>
      </c>
      <c r="M426" s="3">
        <v>16.28</v>
      </c>
      <c r="N426">
        <v>4.7619047620000003</v>
      </c>
      <c r="O426" s="3">
        <v>0.81399999999999995</v>
      </c>
      <c r="P426">
        <v>5</v>
      </c>
      <c r="Q426" t="str">
        <f>IF(supermarketData[[#This Row],[Customer stratification rating]]&lt;6, "Low", IF(supermarketData[[#This Row],[Customer stratification rating]] &lt; 8, "Medium", "High"))</f>
        <v>Low</v>
      </c>
      <c r="R426" s="1">
        <v>43533.65</v>
      </c>
      <c r="S426">
        <v>2019</v>
      </c>
      <c r="T426" t="s">
        <v>35</v>
      </c>
      <c r="U426">
        <f>DAY(supermarketData[[#This Row],[Datetime]])</f>
        <v>9</v>
      </c>
      <c r="V426" t="s">
        <v>29</v>
      </c>
      <c r="W426">
        <v>15</v>
      </c>
      <c r="X426" t="s">
        <v>30</v>
      </c>
    </row>
    <row r="427" spans="1:24" x14ac:dyDescent="0.3">
      <c r="A427" t="s">
        <v>22</v>
      </c>
      <c r="B427" t="s">
        <v>47</v>
      </c>
      <c r="C427">
        <v>21.974730000000001</v>
      </c>
      <c r="D427">
        <v>96.083590000000001</v>
      </c>
      <c r="E427" t="s">
        <v>24</v>
      </c>
      <c r="F427" t="s">
        <v>38</v>
      </c>
      <c r="G427" t="s">
        <v>50</v>
      </c>
      <c r="H427" s="3">
        <v>40.61</v>
      </c>
      <c r="I427">
        <v>9</v>
      </c>
      <c r="J427" s="3">
        <v>18.2745</v>
      </c>
      <c r="K427" s="3">
        <v>383.7645</v>
      </c>
      <c r="L427" t="s">
        <v>34</v>
      </c>
      <c r="M427" s="3">
        <v>365.49</v>
      </c>
      <c r="N427">
        <v>4.7619047620000003</v>
      </c>
      <c r="O427" s="3">
        <v>18.2745</v>
      </c>
      <c r="P427">
        <v>7</v>
      </c>
      <c r="Q427" t="str">
        <f>IF(supermarketData[[#This Row],[Customer stratification rating]]&lt;6, "Low", IF(supermarketData[[#This Row],[Customer stratification rating]] &lt; 8, "Medium", "High"))</f>
        <v>Medium</v>
      </c>
      <c r="R427" s="1">
        <v>43467.569444444453</v>
      </c>
      <c r="S427">
        <v>2019</v>
      </c>
      <c r="T427" t="s">
        <v>28</v>
      </c>
      <c r="U427">
        <f>DAY(supermarketData[[#This Row],[Datetime]])</f>
        <v>2</v>
      </c>
      <c r="V427" t="s">
        <v>49</v>
      </c>
      <c r="W427">
        <v>13</v>
      </c>
      <c r="X427" t="s">
        <v>30</v>
      </c>
    </row>
    <row r="428" spans="1:24" x14ac:dyDescent="0.3">
      <c r="A428" t="s">
        <v>22</v>
      </c>
      <c r="B428" t="s">
        <v>23</v>
      </c>
      <c r="C428">
        <v>16.80528</v>
      </c>
      <c r="D428">
        <v>96.156109999999998</v>
      </c>
      <c r="E428" t="s">
        <v>24</v>
      </c>
      <c r="F428" t="s">
        <v>38</v>
      </c>
      <c r="G428" t="s">
        <v>26</v>
      </c>
      <c r="H428" s="3">
        <v>53.17</v>
      </c>
      <c r="I428">
        <v>7</v>
      </c>
      <c r="J428" s="3">
        <v>18.609500000000001</v>
      </c>
      <c r="K428" s="3">
        <v>390.79950000000002</v>
      </c>
      <c r="L428" t="s">
        <v>34</v>
      </c>
      <c r="M428" s="3">
        <v>372.19</v>
      </c>
      <c r="N428">
        <v>4.7619047620000003</v>
      </c>
      <c r="O428" s="3">
        <v>18.609500000000001</v>
      </c>
      <c r="P428">
        <v>8.9</v>
      </c>
      <c r="Q428" t="str">
        <f>IF(supermarketData[[#This Row],[Customer stratification rating]]&lt;6, "Low", IF(supermarketData[[#This Row],[Customer stratification rating]] &lt; 8, "Medium", "High"))</f>
        <v>High</v>
      </c>
      <c r="R428" s="1">
        <v>43486.750694444447</v>
      </c>
      <c r="S428">
        <v>2019</v>
      </c>
      <c r="T428" t="s">
        <v>28</v>
      </c>
      <c r="U428">
        <f>DAY(supermarketData[[#This Row],[Datetime]])</f>
        <v>21</v>
      </c>
      <c r="V428" t="s">
        <v>45</v>
      </c>
      <c r="W428">
        <v>18</v>
      </c>
      <c r="X428" t="s">
        <v>42</v>
      </c>
    </row>
    <row r="429" spans="1:24" x14ac:dyDescent="0.3">
      <c r="A429" t="s">
        <v>22</v>
      </c>
      <c r="B429" t="s">
        <v>47</v>
      </c>
      <c r="C429">
        <v>21.974730000000001</v>
      </c>
      <c r="D429">
        <v>96.083590000000001</v>
      </c>
      <c r="E429" t="s">
        <v>24</v>
      </c>
      <c r="F429" t="s">
        <v>25</v>
      </c>
      <c r="G429" t="s">
        <v>48</v>
      </c>
      <c r="H429" s="3">
        <v>20.87</v>
      </c>
      <c r="I429">
        <v>3</v>
      </c>
      <c r="J429" s="3">
        <v>3.1305000000000001</v>
      </c>
      <c r="K429" s="3">
        <v>65.740499999999997</v>
      </c>
      <c r="L429" t="s">
        <v>40</v>
      </c>
      <c r="M429" s="3">
        <v>62.61</v>
      </c>
      <c r="N429">
        <v>4.7619047620000003</v>
      </c>
      <c r="O429" s="3">
        <v>3.1305000000000001</v>
      </c>
      <c r="P429">
        <v>8</v>
      </c>
      <c r="Q429" t="str">
        <f>IF(supermarketData[[#This Row],[Customer stratification rating]]&lt;6, "Low", IF(supermarketData[[#This Row],[Customer stratification rating]] &lt; 8, "Medium", "High"))</f>
        <v>High</v>
      </c>
      <c r="R429" s="1">
        <v>43544.578472222223</v>
      </c>
      <c r="S429">
        <v>2019</v>
      </c>
      <c r="T429" t="s">
        <v>35</v>
      </c>
      <c r="U429">
        <f>DAY(supermarketData[[#This Row],[Datetime]])</f>
        <v>20</v>
      </c>
      <c r="V429" t="s">
        <v>49</v>
      </c>
      <c r="W429">
        <v>13</v>
      </c>
      <c r="X429" t="s">
        <v>30</v>
      </c>
    </row>
    <row r="430" spans="1:24" x14ac:dyDescent="0.3">
      <c r="A430" t="s">
        <v>22</v>
      </c>
      <c r="B430" t="s">
        <v>47</v>
      </c>
      <c r="C430">
        <v>21.974730000000001</v>
      </c>
      <c r="D430">
        <v>96.083590000000001</v>
      </c>
      <c r="E430" t="s">
        <v>32</v>
      </c>
      <c r="F430" t="s">
        <v>38</v>
      </c>
      <c r="G430" t="s">
        <v>43</v>
      </c>
      <c r="H430" s="3">
        <v>67.27</v>
      </c>
      <c r="I430">
        <v>5</v>
      </c>
      <c r="J430" s="3">
        <v>16.817499999999999</v>
      </c>
      <c r="K430" s="3">
        <v>353.16750000000002</v>
      </c>
      <c r="L430" t="s">
        <v>34</v>
      </c>
      <c r="M430" s="3">
        <v>336.35</v>
      </c>
      <c r="N430">
        <v>4.7619047620000003</v>
      </c>
      <c r="O430" s="3">
        <v>16.817499999999999</v>
      </c>
      <c r="P430">
        <v>6.9</v>
      </c>
      <c r="Q430" t="str">
        <f>IF(supermarketData[[#This Row],[Customer stratification rating]]&lt;6, "Low", IF(supermarketData[[#This Row],[Customer stratification rating]] &lt; 8, "Medium", "High"))</f>
        <v>Medium</v>
      </c>
      <c r="R430" s="1">
        <v>43523.727083333331</v>
      </c>
      <c r="S430">
        <v>2019</v>
      </c>
      <c r="T430" t="s">
        <v>44</v>
      </c>
      <c r="U430">
        <f>DAY(supermarketData[[#This Row],[Datetime]])</f>
        <v>27</v>
      </c>
      <c r="V430" t="s">
        <v>49</v>
      </c>
      <c r="W430">
        <v>17</v>
      </c>
      <c r="X430" t="s">
        <v>30</v>
      </c>
    </row>
    <row r="431" spans="1:24" x14ac:dyDescent="0.3">
      <c r="A431" t="s">
        <v>22</v>
      </c>
      <c r="B431" t="s">
        <v>23</v>
      </c>
      <c r="C431">
        <v>16.80528</v>
      </c>
      <c r="D431">
        <v>96.156109999999998</v>
      </c>
      <c r="E431" t="s">
        <v>24</v>
      </c>
      <c r="F431" t="s">
        <v>25</v>
      </c>
      <c r="G431" t="s">
        <v>39</v>
      </c>
      <c r="H431" s="3">
        <v>90.65</v>
      </c>
      <c r="I431">
        <v>10</v>
      </c>
      <c r="J431" s="3">
        <v>45.325000000000003</v>
      </c>
      <c r="K431" s="3">
        <v>951.82500000000005</v>
      </c>
      <c r="L431" t="s">
        <v>27</v>
      </c>
      <c r="M431" s="3">
        <v>906.5</v>
      </c>
      <c r="N431">
        <v>4.7619047620000003</v>
      </c>
      <c r="O431" s="3">
        <v>45.325000000000003</v>
      </c>
      <c r="P431">
        <v>7.3</v>
      </c>
      <c r="Q431" t="str">
        <f>IF(supermarketData[[#This Row],[Customer stratification rating]]&lt;6, "Low", IF(supermarketData[[#This Row],[Customer stratification rating]] &lt; 8, "Medium", "High"))</f>
        <v>Medium</v>
      </c>
      <c r="R431" s="1">
        <v>43532.453472222223</v>
      </c>
      <c r="S431">
        <v>2019</v>
      </c>
      <c r="T431" t="s">
        <v>35</v>
      </c>
      <c r="U431">
        <f>DAY(supermarketData[[#This Row],[Datetime]])</f>
        <v>8</v>
      </c>
      <c r="V431" t="s">
        <v>36</v>
      </c>
      <c r="W431">
        <v>10</v>
      </c>
      <c r="X431" t="s">
        <v>37</v>
      </c>
    </row>
    <row r="432" spans="1:24" x14ac:dyDescent="0.3">
      <c r="A432" t="s">
        <v>22</v>
      </c>
      <c r="B432" t="s">
        <v>47</v>
      </c>
      <c r="C432">
        <v>21.974730000000001</v>
      </c>
      <c r="D432">
        <v>96.083590000000001</v>
      </c>
      <c r="E432" t="s">
        <v>32</v>
      </c>
      <c r="F432" t="s">
        <v>38</v>
      </c>
      <c r="G432" t="s">
        <v>50</v>
      </c>
      <c r="H432" s="3">
        <v>69.08</v>
      </c>
      <c r="I432">
        <v>2</v>
      </c>
      <c r="J432" s="3">
        <v>6.9080000000000004</v>
      </c>
      <c r="K432" s="3">
        <v>145.06800000000001</v>
      </c>
      <c r="L432" t="s">
        <v>40</v>
      </c>
      <c r="M432" s="3">
        <v>138.16</v>
      </c>
      <c r="N432">
        <v>4.7619047620000003</v>
      </c>
      <c r="O432" s="3">
        <v>6.9080000000000004</v>
      </c>
      <c r="P432">
        <v>6.9</v>
      </c>
      <c r="Q432" t="str">
        <f>IF(supermarketData[[#This Row],[Customer stratification rating]]&lt;6, "Low", IF(supermarketData[[#This Row],[Customer stratification rating]] &lt; 8, "Medium", "High"))</f>
        <v>Medium</v>
      </c>
      <c r="R432" s="1">
        <v>43496.824999999997</v>
      </c>
      <c r="S432">
        <v>2019</v>
      </c>
      <c r="T432" t="s">
        <v>28</v>
      </c>
      <c r="U432">
        <f>DAY(supermarketData[[#This Row],[Datetime]])</f>
        <v>31</v>
      </c>
      <c r="V432" t="s">
        <v>46</v>
      </c>
      <c r="W432">
        <v>19</v>
      </c>
      <c r="X432" t="s">
        <v>42</v>
      </c>
    </row>
    <row r="433" spans="1:24" x14ac:dyDescent="0.3">
      <c r="A433" t="s">
        <v>22</v>
      </c>
      <c r="B433" t="s">
        <v>31</v>
      </c>
      <c r="C433">
        <v>19.745000000000001</v>
      </c>
      <c r="D433">
        <v>96.129720000000006</v>
      </c>
      <c r="E433" t="s">
        <v>32</v>
      </c>
      <c r="F433" t="s">
        <v>38</v>
      </c>
      <c r="G433" t="s">
        <v>48</v>
      </c>
      <c r="H433" s="3">
        <v>43.27</v>
      </c>
      <c r="I433">
        <v>2</v>
      </c>
      <c r="J433" s="3">
        <v>4.327</v>
      </c>
      <c r="K433" s="3">
        <v>90.867000000000004</v>
      </c>
      <c r="L433" t="s">
        <v>27</v>
      </c>
      <c r="M433" s="3">
        <v>86.54</v>
      </c>
      <c r="N433">
        <v>4.7619047620000003</v>
      </c>
      <c r="O433" s="3">
        <v>4.327</v>
      </c>
      <c r="P433">
        <v>5.7</v>
      </c>
      <c r="Q433" t="str">
        <f>IF(supermarketData[[#This Row],[Customer stratification rating]]&lt;6, "Low", IF(supermarketData[[#This Row],[Customer stratification rating]] &lt; 8, "Medium", "High"))</f>
        <v>Low</v>
      </c>
      <c r="R433" s="1">
        <v>43532.703472222223</v>
      </c>
      <c r="S433">
        <v>2019</v>
      </c>
      <c r="T433" t="s">
        <v>35</v>
      </c>
      <c r="U433">
        <f>DAY(supermarketData[[#This Row],[Datetime]])</f>
        <v>8</v>
      </c>
      <c r="V433" t="s">
        <v>36</v>
      </c>
      <c r="W433">
        <v>16</v>
      </c>
      <c r="X433" t="s">
        <v>30</v>
      </c>
    </row>
    <row r="434" spans="1:24" x14ac:dyDescent="0.3">
      <c r="A434" t="s">
        <v>22</v>
      </c>
      <c r="B434" t="s">
        <v>23</v>
      </c>
      <c r="C434">
        <v>16.80528</v>
      </c>
      <c r="D434">
        <v>96.156109999999998</v>
      </c>
      <c r="E434" t="s">
        <v>32</v>
      </c>
      <c r="F434" t="s">
        <v>25</v>
      </c>
      <c r="G434" t="s">
        <v>33</v>
      </c>
      <c r="H434" s="3">
        <v>23.46</v>
      </c>
      <c r="I434">
        <v>6</v>
      </c>
      <c r="J434" s="3">
        <v>7.0380000000000003</v>
      </c>
      <c r="K434" s="3">
        <v>147.798</v>
      </c>
      <c r="L434" t="s">
        <v>27</v>
      </c>
      <c r="M434" s="3">
        <v>140.76</v>
      </c>
      <c r="N434">
        <v>4.7619047620000003</v>
      </c>
      <c r="O434" s="3">
        <v>7.0380000000000003</v>
      </c>
      <c r="P434">
        <v>6.4</v>
      </c>
      <c r="Q434" t="str">
        <f>IF(supermarketData[[#This Row],[Customer stratification rating]]&lt;6, "Low", IF(supermarketData[[#This Row],[Customer stratification rating]] &lt; 8, "Medium", "High"))</f>
        <v>Medium</v>
      </c>
      <c r="R434" s="1">
        <v>43478.801388888889</v>
      </c>
      <c r="S434">
        <v>2019</v>
      </c>
      <c r="T434" t="s">
        <v>28</v>
      </c>
      <c r="U434">
        <f>DAY(supermarketData[[#This Row],[Datetime]])</f>
        <v>13</v>
      </c>
      <c r="V434" t="s">
        <v>41</v>
      </c>
      <c r="W434">
        <v>19</v>
      </c>
      <c r="X434" t="s">
        <v>42</v>
      </c>
    </row>
    <row r="435" spans="1:24" x14ac:dyDescent="0.3">
      <c r="A435" t="s">
        <v>22</v>
      </c>
      <c r="B435" t="s">
        <v>47</v>
      </c>
      <c r="C435">
        <v>21.974730000000001</v>
      </c>
      <c r="D435">
        <v>96.083590000000001</v>
      </c>
      <c r="E435" t="s">
        <v>32</v>
      </c>
      <c r="F435" t="s">
        <v>38</v>
      </c>
      <c r="G435" t="s">
        <v>50</v>
      </c>
      <c r="H435" s="3">
        <v>95.54</v>
      </c>
      <c r="I435">
        <v>7</v>
      </c>
      <c r="J435" s="3">
        <v>33.439</v>
      </c>
      <c r="K435" s="3">
        <v>702.21900000000005</v>
      </c>
      <c r="L435" t="s">
        <v>40</v>
      </c>
      <c r="M435" s="3">
        <v>668.78</v>
      </c>
      <c r="N435">
        <v>4.7619047620000003</v>
      </c>
      <c r="O435" s="3">
        <v>33.439</v>
      </c>
      <c r="P435">
        <v>9.6</v>
      </c>
      <c r="Q435" t="str">
        <f>IF(supermarketData[[#This Row],[Customer stratification rating]]&lt;6, "Low", IF(supermarketData[[#This Row],[Customer stratification rating]] &lt; 8, "Medium", "High"))</f>
        <v>High</v>
      </c>
      <c r="R435" s="1">
        <v>43533.60833333333</v>
      </c>
      <c r="S435">
        <v>2019</v>
      </c>
      <c r="T435" t="s">
        <v>35</v>
      </c>
      <c r="U435">
        <f>DAY(supermarketData[[#This Row],[Datetime]])</f>
        <v>9</v>
      </c>
      <c r="V435" t="s">
        <v>29</v>
      </c>
      <c r="W435">
        <v>14</v>
      </c>
      <c r="X435" t="s">
        <v>30</v>
      </c>
    </row>
    <row r="436" spans="1:24" x14ac:dyDescent="0.3">
      <c r="A436" t="s">
        <v>22</v>
      </c>
      <c r="B436" t="s">
        <v>47</v>
      </c>
      <c r="C436">
        <v>21.974730000000001</v>
      </c>
      <c r="D436">
        <v>96.083590000000001</v>
      </c>
      <c r="E436" t="s">
        <v>32</v>
      </c>
      <c r="F436" t="s">
        <v>25</v>
      </c>
      <c r="G436" t="s">
        <v>50</v>
      </c>
      <c r="H436" s="3">
        <v>47.44</v>
      </c>
      <c r="I436">
        <v>1</v>
      </c>
      <c r="J436" s="3">
        <v>2.3719999999999999</v>
      </c>
      <c r="K436" s="3">
        <v>49.811999999999998</v>
      </c>
      <c r="L436" t="s">
        <v>40</v>
      </c>
      <c r="M436" s="3">
        <v>47.44</v>
      </c>
      <c r="N436">
        <v>4.7619047620000003</v>
      </c>
      <c r="O436" s="3">
        <v>2.3719999999999999</v>
      </c>
      <c r="P436">
        <v>6.8</v>
      </c>
      <c r="Q436" t="str">
        <f>IF(supermarketData[[#This Row],[Customer stratification rating]]&lt;6, "Low", IF(supermarketData[[#This Row],[Customer stratification rating]] &lt; 8, "Medium", "High"))</f>
        <v>Medium</v>
      </c>
      <c r="R436" s="1">
        <v>43518.763194444437</v>
      </c>
      <c r="S436">
        <v>2019</v>
      </c>
      <c r="T436" t="s">
        <v>44</v>
      </c>
      <c r="U436">
        <f>DAY(supermarketData[[#This Row],[Datetime]])</f>
        <v>22</v>
      </c>
      <c r="V436" t="s">
        <v>36</v>
      </c>
      <c r="W436">
        <v>18</v>
      </c>
      <c r="X436" t="s">
        <v>42</v>
      </c>
    </row>
    <row r="437" spans="1:24" x14ac:dyDescent="0.3">
      <c r="A437" t="s">
        <v>22</v>
      </c>
      <c r="B437" t="s">
        <v>31</v>
      </c>
      <c r="C437">
        <v>19.745000000000001</v>
      </c>
      <c r="D437">
        <v>96.129720000000006</v>
      </c>
      <c r="E437" t="s">
        <v>32</v>
      </c>
      <c r="F437" t="s">
        <v>38</v>
      </c>
      <c r="G437" t="s">
        <v>43</v>
      </c>
      <c r="H437" s="3">
        <v>99.24</v>
      </c>
      <c r="I437">
        <v>9</v>
      </c>
      <c r="J437" s="3">
        <v>44.658000000000001</v>
      </c>
      <c r="K437" s="3">
        <v>937.81799999999998</v>
      </c>
      <c r="L437" t="s">
        <v>27</v>
      </c>
      <c r="M437" s="3">
        <v>893.16</v>
      </c>
      <c r="N437">
        <v>4.7619047620000003</v>
      </c>
      <c r="O437" s="3">
        <v>44.658000000000001</v>
      </c>
      <c r="P437">
        <v>9</v>
      </c>
      <c r="Q437" t="str">
        <f>IF(supermarketData[[#This Row],[Customer stratification rating]]&lt;6, "Low", IF(supermarketData[[#This Row],[Customer stratification rating]] &lt; 8, "Medium", "High"))</f>
        <v>High</v>
      </c>
      <c r="R437" s="1">
        <v>43543.79791666667</v>
      </c>
      <c r="S437">
        <v>2019</v>
      </c>
      <c r="T437" t="s">
        <v>35</v>
      </c>
      <c r="U437">
        <f>DAY(supermarketData[[#This Row],[Datetime]])</f>
        <v>19</v>
      </c>
      <c r="V437" t="s">
        <v>51</v>
      </c>
      <c r="W437">
        <v>19</v>
      </c>
      <c r="X437" t="s">
        <v>42</v>
      </c>
    </row>
    <row r="438" spans="1:24" x14ac:dyDescent="0.3">
      <c r="A438" t="s">
        <v>22</v>
      </c>
      <c r="B438" t="s">
        <v>31</v>
      </c>
      <c r="C438">
        <v>19.745000000000001</v>
      </c>
      <c r="D438">
        <v>96.129720000000006</v>
      </c>
      <c r="E438" t="s">
        <v>24</v>
      </c>
      <c r="F438" t="s">
        <v>38</v>
      </c>
      <c r="G438" t="s">
        <v>43</v>
      </c>
      <c r="H438" s="3">
        <v>82.93</v>
      </c>
      <c r="I438">
        <v>4</v>
      </c>
      <c r="J438" s="3">
        <v>16.585999999999999</v>
      </c>
      <c r="K438" s="3">
        <v>348.30599999999998</v>
      </c>
      <c r="L438" t="s">
        <v>27</v>
      </c>
      <c r="M438" s="3">
        <v>331.72</v>
      </c>
      <c r="N438">
        <v>4.7619047620000003</v>
      </c>
      <c r="O438" s="3">
        <v>16.585999999999999</v>
      </c>
      <c r="P438">
        <v>9.6</v>
      </c>
      <c r="Q438" t="str">
        <f>IF(supermarketData[[#This Row],[Customer stratification rating]]&lt;6, "Low", IF(supermarketData[[#This Row],[Customer stratification rating]] &lt; 8, "Medium", "High"))</f>
        <v>High</v>
      </c>
      <c r="R438" s="1">
        <v>43485.70208333333</v>
      </c>
      <c r="S438">
        <v>2019</v>
      </c>
      <c r="T438" t="s">
        <v>28</v>
      </c>
      <c r="U438">
        <f>DAY(supermarketData[[#This Row],[Datetime]])</f>
        <v>20</v>
      </c>
      <c r="V438" t="s">
        <v>41</v>
      </c>
      <c r="W438">
        <v>16</v>
      </c>
      <c r="X438" t="s">
        <v>30</v>
      </c>
    </row>
    <row r="439" spans="1:24" x14ac:dyDescent="0.3">
      <c r="A439" t="s">
        <v>22</v>
      </c>
      <c r="B439" t="s">
        <v>23</v>
      </c>
      <c r="C439">
        <v>16.80528</v>
      </c>
      <c r="D439">
        <v>96.156109999999998</v>
      </c>
      <c r="E439" t="s">
        <v>32</v>
      </c>
      <c r="F439" t="s">
        <v>38</v>
      </c>
      <c r="G439" t="s">
        <v>39</v>
      </c>
      <c r="H439" s="3">
        <v>33.99</v>
      </c>
      <c r="I439">
        <v>6</v>
      </c>
      <c r="J439" s="3">
        <v>10.196999999999999</v>
      </c>
      <c r="K439" s="3">
        <v>214.137</v>
      </c>
      <c r="L439" t="s">
        <v>40</v>
      </c>
      <c r="M439" s="3">
        <v>203.94</v>
      </c>
      <c r="N439">
        <v>4.7619047620000003</v>
      </c>
      <c r="O439" s="3">
        <v>10.196999999999999</v>
      </c>
      <c r="P439">
        <v>7.7</v>
      </c>
      <c r="Q439" t="str">
        <f>IF(supermarketData[[#This Row],[Customer stratification rating]]&lt;6, "Low", IF(supermarketData[[#This Row],[Customer stratification rating]] &lt; 8, "Medium", "High"))</f>
        <v>Medium</v>
      </c>
      <c r="R439" s="1">
        <v>43532.650694444441</v>
      </c>
      <c r="S439">
        <v>2019</v>
      </c>
      <c r="T439" t="s">
        <v>35</v>
      </c>
      <c r="U439">
        <f>DAY(supermarketData[[#This Row],[Datetime]])</f>
        <v>8</v>
      </c>
      <c r="V439" t="s">
        <v>36</v>
      </c>
      <c r="W439">
        <v>15</v>
      </c>
      <c r="X439" t="s">
        <v>30</v>
      </c>
    </row>
    <row r="440" spans="1:24" x14ac:dyDescent="0.3">
      <c r="A440" t="s">
        <v>22</v>
      </c>
      <c r="B440" t="s">
        <v>31</v>
      </c>
      <c r="C440">
        <v>19.745000000000001</v>
      </c>
      <c r="D440">
        <v>96.129720000000006</v>
      </c>
      <c r="E440" t="s">
        <v>24</v>
      </c>
      <c r="F440" t="s">
        <v>38</v>
      </c>
      <c r="G440" t="s">
        <v>48</v>
      </c>
      <c r="H440" s="3">
        <v>17.04</v>
      </c>
      <c r="I440">
        <v>4</v>
      </c>
      <c r="J440" s="3">
        <v>3.4079999999999999</v>
      </c>
      <c r="K440" s="3">
        <v>71.567999999999998</v>
      </c>
      <c r="L440" t="s">
        <v>27</v>
      </c>
      <c r="M440" s="3">
        <v>68.16</v>
      </c>
      <c r="N440">
        <v>4.7619047620000003</v>
      </c>
      <c r="O440" s="3">
        <v>3.4079999999999999</v>
      </c>
      <c r="P440">
        <v>7</v>
      </c>
      <c r="Q440" t="str">
        <f>IF(supermarketData[[#This Row],[Customer stratification rating]]&lt;6, "Low", IF(supermarketData[[#This Row],[Customer stratification rating]] &lt; 8, "Medium", "High"))</f>
        <v>Medium</v>
      </c>
      <c r="R440" s="1">
        <v>43532.84375</v>
      </c>
      <c r="S440">
        <v>2019</v>
      </c>
      <c r="T440" t="s">
        <v>35</v>
      </c>
      <c r="U440">
        <f>DAY(supermarketData[[#This Row],[Datetime]])</f>
        <v>8</v>
      </c>
      <c r="V440" t="s">
        <v>36</v>
      </c>
      <c r="W440">
        <v>20</v>
      </c>
      <c r="X440" t="s">
        <v>42</v>
      </c>
    </row>
    <row r="441" spans="1:24" x14ac:dyDescent="0.3">
      <c r="A441" t="s">
        <v>22</v>
      </c>
      <c r="B441" t="s">
        <v>31</v>
      </c>
      <c r="C441">
        <v>19.745000000000001</v>
      </c>
      <c r="D441">
        <v>96.129720000000006</v>
      </c>
      <c r="E441" t="s">
        <v>32</v>
      </c>
      <c r="F441" t="s">
        <v>25</v>
      </c>
      <c r="G441" t="s">
        <v>33</v>
      </c>
      <c r="H441" s="3">
        <v>40.86</v>
      </c>
      <c r="I441">
        <v>8</v>
      </c>
      <c r="J441" s="3">
        <v>16.344000000000001</v>
      </c>
      <c r="K441" s="3">
        <v>343.22399999999999</v>
      </c>
      <c r="L441" t="s">
        <v>40</v>
      </c>
      <c r="M441" s="3">
        <v>326.88</v>
      </c>
      <c r="N441">
        <v>4.7619047620000003</v>
      </c>
      <c r="O441" s="3">
        <v>16.344000000000001</v>
      </c>
      <c r="P441">
        <v>6.5</v>
      </c>
      <c r="Q441" t="str">
        <f>IF(supermarketData[[#This Row],[Customer stratification rating]]&lt;6, "Low", IF(supermarketData[[#This Row],[Customer stratification rating]] &lt; 8, "Medium", "High"))</f>
        <v>Medium</v>
      </c>
      <c r="R441" s="1">
        <v>43503.609722222223</v>
      </c>
      <c r="S441">
        <v>2019</v>
      </c>
      <c r="T441" t="s">
        <v>44</v>
      </c>
      <c r="U441">
        <f>DAY(supermarketData[[#This Row],[Datetime]])</f>
        <v>7</v>
      </c>
      <c r="V441" t="s">
        <v>46</v>
      </c>
      <c r="W441">
        <v>14</v>
      </c>
      <c r="X441" t="s">
        <v>30</v>
      </c>
    </row>
    <row r="442" spans="1:24" x14ac:dyDescent="0.3">
      <c r="A442" t="s">
        <v>22</v>
      </c>
      <c r="B442" t="s">
        <v>31</v>
      </c>
      <c r="C442">
        <v>19.745000000000001</v>
      </c>
      <c r="D442">
        <v>96.129720000000006</v>
      </c>
      <c r="E442" t="s">
        <v>24</v>
      </c>
      <c r="F442" t="s">
        <v>38</v>
      </c>
      <c r="G442" t="s">
        <v>48</v>
      </c>
      <c r="H442" s="3">
        <v>17.440000000000001</v>
      </c>
      <c r="I442">
        <v>5</v>
      </c>
      <c r="J442" s="3">
        <v>4.3600000000000003</v>
      </c>
      <c r="K442" s="3">
        <v>91.56</v>
      </c>
      <c r="L442" t="s">
        <v>34</v>
      </c>
      <c r="M442" s="3">
        <v>87.2</v>
      </c>
      <c r="N442">
        <v>4.7619047620000003</v>
      </c>
      <c r="O442" s="3">
        <v>4.3600000000000003</v>
      </c>
      <c r="P442">
        <v>8.1</v>
      </c>
      <c r="Q442" t="str">
        <f>IF(supermarketData[[#This Row],[Customer stratification rating]]&lt;6, "Low", IF(supermarketData[[#This Row],[Customer stratification rating]] &lt; 8, "Medium", "High"))</f>
        <v>High</v>
      </c>
      <c r="R442" s="1">
        <v>43480.809027777781</v>
      </c>
      <c r="S442">
        <v>2019</v>
      </c>
      <c r="T442" t="s">
        <v>28</v>
      </c>
      <c r="U442">
        <f>DAY(supermarketData[[#This Row],[Datetime]])</f>
        <v>15</v>
      </c>
      <c r="V442" t="s">
        <v>51</v>
      </c>
      <c r="W442">
        <v>19</v>
      </c>
      <c r="X442" t="s">
        <v>42</v>
      </c>
    </row>
    <row r="443" spans="1:24" x14ac:dyDescent="0.3">
      <c r="A443" t="s">
        <v>22</v>
      </c>
      <c r="B443" t="s">
        <v>47</v>
      </c>
      <c r="C443">
        <v>21.974730000000001</v>
      </c>
      <c r="D443">
        <v>96.083590000000001</v>
      </c>
      <c r="E443" t="s">
        <v>24</v>
      </c>
      <c r="F443" t="s">
        <v>25</v>
      </c>
      <c r="G443" t="s">
        <v>43</v>
      </c>
      <c r="H443" s="3">
        <v>88.43</v>
      </c>
      <c r="I443">
        <v>8</v>
      </c>
      <c r="J443" s="3">
        <v>35.372</v>
      </c>
      <c r="K443" s="3">
        <v>742.81200000000001</v>
      </c>
      <c r="L443" t="s">
        <v>40</v>
      </c>
      <c r="M443" s="3">
        <v>707.44</v>
      </c>
      <c r="N443">
        <v>4.7619047620000003</v>
      </c>
      <c r="O443" s="3">
        <v>35.372</v>
      </c>
      <c r="P443">
        <v>4.3</v>
      </c>
      <c r="Q443" t="str">
        <f>IF(supermarketData[[#This Row],[Customer stratification rating]]&lt;6, "Low", IF(supermarketData[[#This Row],[Customer stratification rating]] &lt; 8, "Medium", "High"))</f>
        <v>Low</v>
      </c>
      <c r="R443" s="1">
        <v>43546.815972222219</v>
      </c>
      <c r="S443">
        <v>2019</v>
      </c>
      <c r="T443" t="s">
        <v>35</v>
      </c>
      <c r="U443">
        <f>DAY(supermarketData[[#This Row],[Datetime]])</f>
        <v>22</v>
      </c>
      <c r="V443" t="s">
        <v>36</v>
      </c>
      <c r="W443">
        <v>19</v>
      </c>
      <c r="X443" t="s">
        <v>42</v>
      </c>
    </row>
    <row r="444" spans="1:24" x14ac:dyDescent="0.3">
      <c r="A444" t="s">
        <v>22</v>
      </c>
      <c r="B444" t="s">
        <v>23</v>
      </c>
      <c r="C444">
        <v>16.80528</v>
      </c>
      <c r="D444">
        <v>96.156109999999998</v>
      </c>
      <c r="E444" t="s">
        <v>24</v>
      </c>
      <c r="F444" t="s">
        <v>25</v>
      </c>
      <c r="G444" t="s">
        <v>39</v>
      </c>
      <c r="H444" s="3">
        <v>89.21</v>
      </c>
      <c r="I444">
        <v>9</v>
      </c>
      <c r="J444" s="3">
        <v>40.144500000000001</v>
      </c>
      <c r="K444" s="3">
        <v>843.03449999999998</v>
      </c>
      <c r="L444" t="s">
        <v>40</v>
      </c>
      <c r="M444" s="3">
        <v>802.89</v>
      </c>
      <c r="N444">
        <v>4.7619047620000003</v>
      </c>
      <c r="O444" s="3">
        <v>40.144500000000001</v>
      </c>
      <c r="P444">
        <v>6.5</v>
      </c>
      <c r="Q444" t="str">
        <f>IF(supermarketData[[#This Row],[Customer stratification rating]]&lt;6, "Low", IF(supermarketData[[#This Row],[Customer stratification rating]] &lt; 8, "Medium", "High"))</f>
        <v>Medium</v>
      </c>
      <c r="R444" s="1">
        <v>43480.654166666667</v>
      </c>
      <c r="S444">
        <v>2019</v>
      </c>
      <c r="T444" t="s">
        <v>28</v>
      </c>
      <c r="U444">
        <f>DAY(supermarketData[[#This Row],[Datetime]])</f>
        <v>15</v>
      </c>
      <c r="V444" t="s">
        <v>51</v>
      </c>
      <c r="W444">
        <v>15</v>
      </c>
      <c r="X444" t="s">
        <v>30</v>
      </c>
    </row>
    <row r="445" spans="1:24" x14ac:dyDescent="0.3">
      <c r="A445" t="s">
        <v>22</v>
      </c>
      <c r="B445" t="s">
        <v>31</v>
      </c>
      <c r="C445">
        <v>19.745000000000001</v>
      </c>
      <c r="D445">
        <v>96.129720000000006</v>
      </c>
      <c r="E445" t="s">
        <v>32</v>
      </c>
      <c r="F445" t="s">
        <v>38</v>
      </c>
      <c r="G445" t="s">
        <v>50</v>
      </c>
      <c r="H445" s="3">
        <v>12.78</v>
      </c>
      <c r="I445">
        <v>1</v>
      </c>
      <c r="J445" s="3">
        <v>0.63900000000000001</v>
      </c>
      <c r="K445" s="3">
        <v>13.419</v>
      </c>
      <c r="L445" t="s">
        <v>27</v>
      </c>
      <c r="M445" s="3">
        <v>12.78</v>
      </c>
      <c r="N445">
        <v>4.7619047620000003</v>
      </c>
      <c r="O445" s="3">
        <v>0.63900000000000001</v>
      </c>
      <c r="P445">
        <v>9.5</v>
      </c>
      <c r="Q445" t="str">
        <f>IF(supermarketData[[#This Row],[Customer stratification rating]]&lt;6, "Low", IF(supermarketData[[#This Row],[Customer stratification rating]] &lt; 8, "Medium", "High"))</f>
        <v>High</v>
      </c>
      <c r="R445" s="1">
        <v>43473.59097222222</v>
      </c>
      <c r="S445">
        <v>2019</v>
      </c>
      <c r="T445" t="s">
        <v>28</v>
      </c>
      <c r="U445">
        <f>DAY(supermarketData[[#This Row],[Datetime]])</f>
        <v>8</v>
      </c>
      <c r="V445" t="s">
        <v>51</v>
      </c>
      <c r="W445">
        <v>14</v>
      </c>
      <c r="X445" t="s">
        <v>30</v>
      </c>
    </row>
    <row r="446" spans="1:24" x14ac:dyDescent="0.3">
      <c r="A446" t="s">
        <v>22</v>
      </c>
      <c r="B446" t="s">
        <v>23</v>
      </c>
      <c r="C446">
        <v>16.80528</v>
      </c>
      <c r="D446">
        <v>96.156109999999998</v>
      </c>
      <c r="E446" t="s">
        <v>32</v>
      </c>
      <c r="F446" t="s">
        <v>25</v>
      </c>
      <c r="G446" t="s">
        <v>43</v>
      </c>
      <c r="H446" s="3">
        <v>19.100000000000001</v>
      </c>
      <c r="I446">
        <v>7</v>
      </c>
      <c r="J446" s="3">
        <v>6.6849999999999996</v>
      </c>
      <c r="K446" s="3">
        <v>140.38499999999999</v>
      </c>
      <c r="L446" t="s">
        <v>34</v>
      </c>
      <c r="M446" s="3">
        <v>133.69999999999999</v>
      </c>
      <c r="N446">
        <v>4.7619047620000003</v>
      </c>
      <c r="O446" s="3">
        <v>6.6849999999999996</v>
      </c>
      <c r="P446">
        <v>9.6999999999999993</v>
      </c>
      <c r="Q446" t="str">
        <f>IF(supermarketData[[#This Row],[Customer stratification rating]]&lt;6, "Low", IF(supermarketData[[#This Row],[Customer stratification rating]] &lt; 8, "Medium", "High"))</f>
        <v>High</v>
      </c>
      <c r="R446" s="1">
        <v>43480.446527777778</v>
      </c>
      <c r="S446">
        <v>2019</v>
      </c>
      <c r="T446" t="s">
        <v>28</v>
      </c>
      <c r="U446">
        <f>DAY(supermarketData[[#This Row],[Datetime]])</f>
        <v>15</v>
      </c>
      <c r="V446" t="s">
        <v>51</v>
      </c>
      <c r="W446">
        <v>10</v>
      </c>
      <c r="X446" t="s">
        <v>37</v>
      </c>
    </row>
    <row r="447" spans="1:24" x14ac:dyDescent="0.3">
      <c r="A447" t="s">
        <v>22</v>
      </c>
      <c r="B447" t="s">
        <v>47</v>
      </c>
      <c r="C447">
        <v>21.974730000000001</v>
      </c>
      <c r="D447">
        <v>96.083590000000001</v>
      </c>
      <c r="E447" t="s">
        <v>24</v>
      </c>
      <c r="F447" t="s">
        <v>25</v>
      </c>
      <c r="G447" t="s">
        <v>26</v>
      </c>
      <c r="H447" s="3">
        <v>19.149999999999999</v>
      </c>
      <c r="I447">
        <v>1</v>
      </c>
      <c r="J447" s="3">
        <v>0.95750000000000002</v>
      </c>
      <c r="K447" s="3">
        <v>20.107500000000002</v>
      </c>
      <c r="L447" t="s">
        <v>40</v>
      </c>
      <c r="M447" s="3">
        <v>19.149999999999999</v>
      </c>
      <c r="N447">
        <v>4.7619047620000003</v>
      </c>
      <c r="O447" s="3">
        <v>0.95750000000000002</v>
      </c>
      <c r="P447">
        <v>9.5</v>
      </c>
      <c r="Q447" t="str">
        <f>IF(supermarketData[[#This Row],[Customer stratification rating]]&lt;6, "Low", IF(supermarketData[[#This Row],[Customer stratification rating]] &lt; 8, "Medium", "High"))</f>
        <v>High</v>
      </c>
      <c r="R447" s="1">
        <v>43493.748611111107</v>
      </c>
      <c r="S447">
        <v>2019</v>
      </c>
      <c r="T447" t="s">
        <v>28</v>
      </c>
      <c r="U447">
        <f>DAY(supermarketData[[#This Row],[Datetime]])</f>
        <v>28</v>
      </c>
      <c r="V447" t="s">
        <v>45</v>
      </c>
      <c r="W447">
        <v>17</v>
      </c>
      <c r="X447" t="s">
        <v>30</v>
      </c>
    </row>
    <row r="448" spans="1:24" x14ac:dyDescent="0.3">
      <c r="A448" t="s">
        <v>22</v>
      </c>
      <c r="B448" t="s">
        <v>31</v>
      </c>
      <c r="C448">
        <v>19.745000000000001</v>
      </c>
      <c r="D448">
        <v>96.129720000000006</v>
      </c>
      <c r="E448" t="s">
        <v>24</v>
      </c>
      <c r="F448" t="s">
        <v>38</v>
      </c>
      <c r="G448" t="s">
        <v>48</v>
      </c>
      <c r="H448" s="3">
        <v>27.66</v>
      </c>
      <c r="I448">
        <v>10</v>
      </c>
      <c r="J448" s="3">
        <v>13.83</v>
      </c>
      <c r="K448" s="3">
        <v>290.43</v>
      </c>
      <c r="L448" t="s">
        <v>40</v>
      </c>
      <c r="M448" s="3">
        <v>276.60000000000002</v>
      </c>
      <c r="N448">
        <v>4.7619047620000003</v>
      </c>
      <c r="O448" s="3">
        <v>13.83</v>
      </c>
      <c r="P448">
        <v>8.9</v>
      </c>
      <c r="Q448" t="str">
        <f>IF(supermarketData[[#This Row],[Customer stratification rating]]&lt;6, "Low", IF(supermarketData[[#This Row],[Customer stratification rating]] &lt; 8, "Medium", "High"))</f>
        <v>High</v>
      </c>
      <c r="R448" s="1">
        <v>43510.476388888892</v>
      </c>
      <c r="S448">
        <v>2019</v>
      </c>
      <c r="T448" t="s">
        <v>44</v>
      </c>
      <c r="U448">
        <f>DAY(supermarketData[[#This Row],[Datetime]])</f>
        <v>14</v>
      </c>
      <c r="V448" t="s">
        <v>46</v>
      </c>
      <c r="W448">
        <v>11</v>
      </c>
      <c r="X448" t="s">
        <v>37</v>
      </c>
    </row>
    <row r="449" spans="1:24" x14ac:dyDescent="0.3">
      <c r="A449" t="s">
        <v>22</v>
      </c>
      <c r="B449" t="s">
        <v>31</v>
      </c>
      <c r="C449">
        <v>19.745000000000001</v>
      </c>
      <c r="D449">
        <v>96.129720000000006</v>
      </c>
      <c r="E449" t="s">
        <v>32</v>
      </c>
      <c r="F449" t="s">
        <v>38</v>
      </c>
      <c r="G449" t="s">
        <v>50</v>
      </c>
      <c r="H449" s="3">
        <v>45.74</v>
      </c>
      <c r="I449">
        <v>3</v>
      </c>
      <c r="J449" s="3">
        <v>6.8609999999999998</v>
      </c>
      <c r="K449" s="3">
        <v>144.08099999999999</v>
      </c>
      <c r="L449" t="s">
        <v>40</v>
      </c>
      <c r="M449" s="3">
        <v>137.22</v>
      </c>
      <c r="N449">
        <v>4.7619047620000003</v>
      </c>
      <c r="O449" s="3">
        <v>6.8609999999999998</v>
      </c>
      <c r="P449">
        <v>6.5</v>
      </c>
      <c r="Q449" t="str">
        <f>IF(supermarketData[[#This Row],[Customer stratification rating]]&lt;6, "Low", IF(supermarketData[[#This Row],[Customer stratification rating]] &lt; 8, "Medium", "High"))</f>
        <v>Medium</v>
      </c>
      <c r="R449" s="1">
        <v>43534.734722222223</v>
      </c>
      <c r="S449">
        <v>2019</v>
      </c>
      <c r="T449" t="s">
        <v>35</v>
      </c>
      <c r="U449">
        <f>DAY(supermarketData[[#This Row],[Datetime]])</f>
        <v>10</v>
      </c>
      <c r="V449" t="s">
        <v>41</v>
      </c>
      <c r="W449">
        <v>17</v>
      </c>
      <c r="X449" t="s">
        <v>30</v>
      </c>
    </row>
    <row r="450" spans="1:24" x14ac:dyDescent="0.3">
      <c r="A450" t="s">
        <v>22</v>
      </c>
      <c r="B450" t="s">
        <v>47</v>
      </c>
      <c r="C450">
        <v>21.974730000000001</v>
      </c>
      <c r="D450">
        <v>96.083590000000001</v>
      </c>
      <c r="E450" t="s">
        <v>24</v>
      </c>
      <c r="F450" t="s">
        <v>25</v>
      </c>
      <c r="G450" t="s">
        <v>26</v>
      </c>
      <c r="H450" s="3">
        <v>27.07</v>
      </c>
      <c r="I450">
        <v>1</v>
      </c>
      <c r="J450" s="3">
        <v>1.3534999999999999</v>
      </c>
      <c r="K450" s="3">
        <v>28.423500000000001</v>
      </c>
      <c r="L450" t="s">
        <v>40</v>
      </c>
      <c r="M450" s="3">
        <v>27.07</v>
      </c>
      <c r="N450">
        <v>4.7619047620000003</v>
      </c>
      <c r="O450" s="3">
        <v>1.3534999999999999</v>
      </c>
      <c r="P450">
        <v>5.3</v>
      </c>
      <c r="Q450" t="str">
        <f>IF(supermarketData[[#This Row],[Customer stratification rating]]&lt;6, "Low", IF(supermarketData[[#This Row],[Customer stratification rating]] &lt; 8, "Medium", "High"))</f>
        <v>Low</v>
      </c>
      <c r="R450" s="1">
        <v>43477.838194444441</v>
      </c>
      <c r="S450">
        <v>2019</v>
      </c>
      <c r="T450" t="s">
        <v>28</v>
      </c>
      <c r="U450">
        <f>DAY(supermarketData[[#This Row],[Datetime]])</f>
        <v>12</v>
      </c>
      <c r="V450" t="s">
        <v>29</v>
      </c>
      <c r="W450">
        <v>20</v>
      </c>
      <c r="X450" t="s">
        <v>42</v>
      </c>
    </row>
    <row r="451" spans="1:24" x14ac:dyDescent="0.3">
      <c r="A451" t="s">
        <v>22</v>
      </c>
      <c r="B451" t="s">
        <v>47</v>
      </c>
      <c r="C451">
        <v>21.974730000000001</v>
      </c>
      <c r="D451">
        <v>96.083590000000001</v>
      </c>
      <c r="E451" t="s">
        <v>24</v>
      </c>
      <c r="F451" t="s">
        <v>25</v>
      </c>
      <c r="G451" t="s">
        <v>43</v>
      </c>
      <c r="H451" s="3">
        <v>39.119999999999997</v>
      </c>
      <c r="I451">
        <v>1</v>
      </c>
      <c r="J451" s="3">
        <v>1.956</v>
      </c>
      <c r="K451" s="3">
        <v>41.076000000000001</v>
      </c>
      <c r="L451" t="s">
        <v>40</v>
      </c>
      <c r="M451" s="3">
        <v>39.119999999999997</v>
      </c>
      <c r="N451">
        <v>4.7619047620000003</v>
      </c>
      <c r="O451" s="3">
        <v>1.956</v>
      </c>
      <c r="P451">
        <v>9.6</v>
      </c>
      <c r="Q451" t="str">
        <f>IF(supermarketData[[#This Row],[Customer stratification rating]]&lt;6, "Low", IF(supermarketData[[#This Row],[Customer stratification rating]] &lt; 8, "Medium", "High"))</f>
        <v>High</v>
      </c>
      <c r="R451" s="1">
        <v>43550.459722222222</v>
      </c>
      <c r="S451">
        <v>2019</v>
      </c>
      <c r="T451" t="s">
        <v>35</v>
      </c>
      <c r="U451">
        <f>DAY(supermarketData[[#This Row],[Datetime]])</f>
        <v>26</v>
      </c>
      <c r="V451" t="s">
        <v>51</v>
      </c>
      <c r="W451">
        <v>11</v>
      </c>
      <c r="X451" t="s">
        <v>37</v>
      </c>
    </row>
    <row r="452" spans="1:24" x14ac:dyDescent="0.3">
      <c r="A452" t="s">
        <v>22</v>
      </c>
      <c r="B452" t="s">
        <v>47</v>
      </c>
      <c r="C452">
        <v>21.974730000000001</v>
      </c>
      <c r="D452">
        <v>96.083590000000001</v>
      </c>
      <c r="E452" t="s">
        <v>32</v>
      </c>
      <c r="F452" t="s">
        <v>25</v>
      </c>
      <c r="G452" t="s">
        <v>33</v>
      </c>
      <c r="H452" s="3">
        <v>74.709999999999994</v>
      </c>
      <c r="I452">
        <v>6</v>
      </c>
      <c r="J452" s="3">
        <v>22.413</v>
      </c>
      <c r="K452" s="3">
        <v>470.673</v>
      </c>
      <c r="L452" t="s">
        <v>34</v>
      </c>
      <c r="M452" s="3">
        <v>448.26</v>
      </c>
      <c r="N452">
        <v>4.7619047620000003</v>
      </c>
      <c r="O452" s="3">
        <v>22.413</v>
      </c>
      <c r="P452">
        <v>6.7</v>
      </c>
      <c r="Q452" t="str">
        <f>IF(supermarketData[[#This Row],[Customer stratification rating]]&lt;6, "Low", IF(supermarketData[[#This Row],[Customer stratification rating]] &lt; 8, "Medium", "High"))</f>
        <v>Medium</v>
      </c>
      <c r="R452" s="1">
        <v>43466.796527777777</v>
      </c>
      <c r="S452">
        <v>2019</v>
      </c>
      <c r="T452" t="s">
        <v>28</v>
      </c>
      <c r="U452">
        <f>DAY(supermarketData[[#This Row],[Datetime]])</f>
        <v>1</v>
      </c>
      <c r="V452" t="s">
        <v>51</v>
      </c>
      <c r="W452">
        <v>19</v>
      </c>
      <c r="X452" t="s">
        <v>42</v>
      </c>
    </row>
    <row r="453" spans="1:24" x14ac:dyDescent="0.3">
      <c r="A453" t="s">
        <v>22</v>
      </c>
      <c r="B453" t="s">
        <v>47</v>
      </c>
      <c r="C453">
        <v>21.974730000000001</v>
      </c>
      <c r="D453">
        <v>96.083590000000001</v>
      </c>
      <c r="E453" t="s">
        <v>32</v>
      </c>
      <c r="F453" t="s">
        <v>38</v>
      </c>
      <c r="G453" t="s">
        <v>33</v>
      </c>
      <c r="H453" s="3">
        <v>22.01</v>
      </c>
      <c r="I453">
        <v>6</v>
      </c>
      <c r="J453" s="3">
        <v>6.6029999999999998</v>
      </c>
      <c r="K453" s="3">
        <v>138.66300000000001</v>
      </c>
      <c r="L453" t="s">
        <v>34</v>
      </c>
      <c r="M453" s="3">
        <v>132.06</v>
      </c>
      <c r="N453">
        <v>4.7619047620000003</v>
      </c>
      <c r="O453" s="3">
        <v>6.6029999999999998</v>
      </c>
      <c r="P453">
        <v>7.6</v>
      </c>
      <c r="Q453" t="str">
        <f>IF(supermarketData[[#This Row],[Customer stratification rating]]&lt;6, "Low", IF(supermarketData[[#This Row],[Customer stratification rating]] &lt; 8, "Medium", "High"))</f>
        <v>Medium</v>
      </c>
      <c r="R453" s="1">
        <v>43467.784722222219</v>
      </c>
      <c r="S453">
        <v>2019</v>
      </c>
      <c r="T453" t="s">
        <v>28</v>
      </c>
      <c r="U453">
        <f>DAY(supermarketData[[#This Row],[Datetime]])</f>
        <v>2</v>
      </c>
      <c r="V453" t="s">
        <v>49</v>
      </c>
      <c r="W453">
        <v>18</v>
      </c>
      <c r="X453" t="s">
        <v>42</v>
      </c>
    </row>
    <row r="454" spans="1:24" x14ac:dyDescent="0.3">
      <c r="A454" t="s">
        <v>22</v>
      </c>
      <c r="B454" t="s">
        <v>23</v>
      </c>
      <c r="C454">
        <v>16.80528</v>
      </c>
      <c r="D454">
        <v>96.156109999999998</v>
      </c>
      <c r="E454" t="s">
        <v>32</v>
      </c>
      <c r="F454" t="s">
        <v>25</v>
      </c>
      <c r="G454" t="s">
        <v>48</v>
      </c>
      <c r="H454" s="3">
        <v>63.61</v>
      </c>
      <c r="I454">
        <v>5</v>
      </c>
      <c r="J454" s="3">
        <v>15.9025</v>
      </c>
      <c r="K454" s="3">
        <v>333.95249999999999</v>
      </c>
      <c r="L454" t="s">
        <v>27</v>
      </c>
      <c r="M454" s="3">
        <v>318.05</v>
      </c>
      <c r="N454">
        <v>4.7619047620000003</v>
      </c>
      <c r="O454" s="3">
        <v>15.9025</v>
      </c>
      <c r="P454">
        <v>4.8</v>
      </c>
      <c r="Q454" t="str">
        <f>IF(supermarketData[[#This Row],[Customer stratification rating]]&lt;6, "Low", IF(supermarketData[[#This Row],[Customer stratification rating]] &lt; 8, "Medium", "High"))</f>
        <v>Low</v>
      </c>
      <c r="R454" s="1">
        <v>43540.529861111107</v>
      </c>
      <c r="S454">
        <v>2019</v>
      </c>
      <c r="T454" t="s">
        <v>35</v>
      </c>
      <c r="U454">
        <f>DAY(supermarketData[[#This Row],[Datetime]])</f>
        <v>16</v>
      </c>
      <c r="V454" t="s">
        <v>29</v>
      </c>
      <c r="W454">
        <v>12</v>
      </c>
      <c r="X454" t="s">
        <v>30</v>
      </c>
    </row>
    <row r="455" spans="1:24" x14ac:dyDescent="0.3">
      <c r="A455" t="s">
        <v>22</v>
      </c>
      <c r="B455" t="s">
        <v>23</v>
      </c>
      <c r="C455">
        <v>16.80528</v>
      </c>
      <c r="D455">
        <v>96.156109999999998</v>
      </c>
      <c r="E455" t="s">
        <v>32</v>
      </c>
      <c r="F455" t="s">
        <v>38</v>
      </c>
      <c r="G455" t="s">
        <v>26</v>
      </c>
      <c r="H455" s="3">
        <v>25</v>
      </c>
      <c r="I455">
        <v>1</v>
      </c>
      <c r="J455" s="3">
        <v>1.25</v>
      </c>
      <c r="K455" s="3">
        <v>26.25</v>
      </c>
      <c r="L455" t="s">
        <v>27</v>
      </c>
      <c r="M455" s="3">
        <v>25</v>
      </c>
      <c r="N455">
        <v>4.7619047620000003</v>
      </c>
      <c r="O455" s="3">
        <v>1.25</v>
      </c>
      <c r="P455">
        <v>5.5</v>
      </c>
      <c r="Q455" t="str">
        <f>IF(supermarketData[[#This Row],[Customer stratification rating]]&lt;6, "Low", IF(supermarketData[[#This Row],[Customer stratification rating]] &lt; 8, "Medium", "High"))</f>
        <v>Low</v>
      </c>
      <c r="R455" s="1">
        <v>43527.631249999999</v>
      </c>
      <c r="S455">
        <v>2019</v>
      </c>
      <c r="T455" t="s">
        <v>35</v>
      </c>
      <c r="U455">
        <f>DAY(supermarketData[[#This Row],[Datetime]])</f>
        <v>3</v>
      </c>
      <c r="V455" t="s">
        <v>41</v>
      </c>
      <c r="W455">
        <v>15</v>
      </c>
      <c r="X455" t="s">
        <v>30</v>
      </c>
    </row>
    <row r="456" spans="1:24" x14ac:dyDescent="0.3">
      <c r="A456" t="s">
        <v>22</v>
      </c>
      <c r="B456" t="s">
        <v>23</v>
      </c>
      <c r="C456">
        <v>16.80528</v>
      </c>
      <c r="D456">
        <v>96.156109999999998</v>
      </c>
      <c r="E456" t="s">
        <v>24</v>
      </c>
      <c r="F456" t="s">
        <v>38</v>
      </c>
      <c r="G456" t="s">
        <v>33</v>
      </c>
      <c r="H456" s="3">
        <v>20.77</v>
      </c>
      <c r="I456">
        <v>4</v>
      </c>
      <c r="J456" s="3">
        <v>4.1539999999999999</v>
      </c>
      <c r="K456" s="3">
        <v>87.233999999999995</v>
      </c>
      <c r="L456" t="s">
        <v>34</v>
      </c>
      <c r="M456" s="3">
        <v>83.08</v>
      </c>
      <c r="N456">
        <v>4.7619047620000003</v>
      </c>
      <c r="O456" s="3">
        <v>4.1539999999999999</v>
      </c>
      <c r="P456">
        <v>4.7</v>
      </c>
      <c r="Q456" t="str">
        <f>IF(supermarketData[[#This Row],[Customer stratification rating]]&lt;6, "Low", IF(supermarketData[[#This Row],[Customer stratification rating]] &lt; 8, "Medium", "High"))</f>
        <v>Low</v>
      </c>
      <c r="R456" s="1">
        <v>43496.574305555558</v>
      </c>
      <c r="S456">
        <v>2019</v>
      </c>
      <c r="T456" t="s">
        <v>28</v>
      </c>
      <c r="U456">
        <f>DAY(supermarketData[[#This Row],[Datetime]])</f>
        <v>31</v>
      </c>
      <c r="V456" t="s">
        <v>46</v>
      </c>
      <c r="W456">
        <v>13</v>
      </c>
      <c r="X456" t="s">
        <v>30</v>
      </c>
    </row>
    <row r="457" spans="1:24" x14ac:dyDescent="0.3">
      <c r="A457" t="s">
        <v>22</v>
      </c>
      <c r="B457" t="s">
        <v>47</v>
      </c>
      <c r="C457">
        <v>21.974730000000001</v>
      </c>
      <c r="D457">
        <v>96.083590000000001</v>
      </c>
      <c r="E457" t="s">
        <v>24</v>
      </c>
      <c r="F457" t="s">
        <v>25</v>
      </c>
      <c r="G457" t="s">
        <v>50</v>
      </c>
      <c r="H457" s="3">
        <v>29.56</v>
      </c>
      <c r="I457">
        <v>5</v>
      </c>
      <c r="J457" s="3">
        <v>7.39</v>
      </c>
      <c r="K457" s="3">
        <v>155.19</v>
      </c>
      <c r="L457" t="s">
        <v>34</v>
      </c>
      <c r="M457" s="3">
        <v>147.80000000000001</v>
      </c>
      <c r="N457">
        <v>4.7619047620000003</v>
      </c>
      <c r="O457" s="3">
        <v>7.39</v>
      </c>
      <c r="P457">
        <v>6.9</v>
      </c>
      <c r="Q457" t="str">
        <f>IF(supermarketData[[#This Row],[Customer stratification rating]]&lt;6, "Low", IF(supermarketData[[#This Row],[Customer stratification rating]] &lt; 8, "Medium", "High"))</f>
        <v>Medium</v>
      </c>
      <c r="R457" s="1">
        <v>43509.707638888889</v>
      </c>
      <c r="S457">
        <v>2019</v>
      </c>
      <c r="T457" t="s">
        <v>44</v>
      </c>
      <c r="U457">
        <f>DAY(supermarketData[[#This Row],[Datetime]])</f>
        <v>13</v>
      </c>
      <c r="V457" t="s">
        <v>49</v>
      </c>
      <c r="W457">
        <v>16</v>
      </c>
      <c r="X457" t="s">
        <v>30</v>
      </c>
    </row>
    <row r="458" spans="1:24" x14ac:dyDescent="0.3">
      <c r="A458" t="s">
        <v>22</v>
      </c>
      <c r="B458" t="s">
        <v>47</v>
      </c>
      <c r="C458">
        <v>21.974730000000001</v>
      </c>
      <c r="D458">
        <v>96.083590000000001</v>
      </c>
      <c r="E458" t="s">
        <v>24</v>
      </c>
      <c r="F458" t="s">
        <v>25</v>
      </c>
      <c r="G458" t="s">
        <v>48</v>
      </c>
      <c r="H458" s="3">
        <v>77.400000000000006</v>
      </c>
      <c r="I458">
        <v>9</v>
      </c>
      <c r="J458" s="3">
        <v>34.83</v>
      </c>
      <c r="K458" s="3">
        <v>731.43</v>
      </c>
      <c r="L458" t="s">
        <v>40</v>
      </c>
      <c r="M458" s="3">
        <v>696.6</v>
      </c>
      <c r="N458">
        <v>4.7619047620000003</v>
      </c>
      <c r="O458" s="3">
        <v>34.83</v>
      </c>
      <c r="P458">
        <v>4.5</v>
      </c>
      <c r="Q458" t="str">
        <f>IF(supermarketData[[#This Row],[Customer stratification rating]]&lt;6, "Low", IF(supermarketData[[#This Row],[Customer stratification rating]] &lt; 8, "Medium", "High"))</f>
        <v>Low</v>
      </c>
      <c r="R458" s="1">
        <v>43511.59375</v>
      </c>
      <c r="S458">
        <v>2019</v>
      </c>
      <c r="T458" t="s">
        <v>44</v>
      </c>
      <c r="U458">
        <f>DAY(supermarketData[[#This Row],[Datetime]])</f>
        <v>15</v>
      </c>
      <c r="V458" t="s">
        <v>36</v>
      </c>
      <c r="W458">
        <v>14</v>
      </c>
      <c r="X458" t="s">
        <v>30</v>
      </c>
    </row>
    <row r="459" spans="1:24" x14ac:dyDescent="0.3">
      <c r="A459" t="s">
        <v>22</v>
      </c>
      <c r="B459" t="s">
        <v>47</v>
      </c>
      <c r="C459">
        <v>21.974730000000001</v>
      </c>
      <c r="D459">
        <v>96.083590000000001</v>
      </c>
      <c r="E459" t="s">
        <v>32</v>
      </c>
      <c r="F459" t="s">
        <v>38</v>
      </c>
      <c r="G459" t="s">
        <v>33</v>
      </c>
      <c r="H459" s="3">
        <v>79.39</v>
      </c>
      <c r="I459">
        <v>10</v>
      </c>
      <c r="J459" s="3">
        <v>39.695</v>
      </c>
      <c r="K459" s="3">
        <v>833.59500000000003</v>
      </c>
      <c r="L459" t="s">
        <v>34</v>
      </c>
      <c r="M459" s="3">
        <v>793.9</v>
      </c>
      <c r="N459">
        <v>4.7619047620000003</v>
      </c>
      <c r="O459" s="3">
        <v>39.695</v>
      </c>
      <c r="P459">
        <v>6.2</v>
      </c>
      <c r="Q459" t="str">
        <f>IF(supermarketData[[#This Row],[Customer stratification rating]]&lt;6, "Low", IF(supermarketData[[#This Row],[Customer stratification rating]] &lt; 8, "Medium", "High"))</f>
        <v>Medium</v>
      </c>
      <c r="R459" s="1">
        <v>43503.85</v>
      </c>
      <c r="S459">
        <v>2019</v>
      </c>
      <c r="T459" t="s">
        <v>44</v>
      </c>
      <c r="U459">
        <f>DAY(supermarketData[[#This Row],[Datetime]])</f>
        <v>7</v>
      </c>
      <c r="V459" t="s">
        <v>46</v>
      </c>
      <c r="W459">
        <v>20</v>
      </c>
      <c r="X459" t="s">
        <v>42</v>
      </c>
    </row>
    <row r="460" spans="1:24" x14ac:dyDescent="0.3">
      <c r="A460" t="s">
        <v>22</v>
      </c>
      <c r="B460" t="s">
        <v>31</v>
      </c>
      <c r="C460">
        <v>19.745000000000001</v>
      </c>
      <c r="D460">
        <v>96.129720000000006</v>
      </c>
      <c r="E460" t="s">
        <v>24</v>
      </c>
      <c r="F460" t="s">
        <v>25</v>
      </c>
      <c r="G460" t="s">
        <v>33</v>
      </c>
      <c r="H460" s="3">
        <v>46.57</v>
      </c>
      <c r="I460">
        <v>10</v>
      </c>
      <c r="J460" s="3">
        <v>23.285</v>
      </c>
      <c r="K460" s="3">
        <v>488.98500000000001</v>
      </c>
      <c r="L460" t="s">
        <v>34</v>
      </c>
      <c r="M460" s="3">
        <v>465.7</v>
      </c>
      <c r="N460">
        <v>4.7619047620000003</v>
      </c>
      <c r="O460" s="3">
        <v>23.285</v>
      </c>
      <c r="P460">
        <v>7.6</v>
      </c>
      <c r="Q460" t="str">
        <f>IF(supermarketData[[#This Row],[Customer stratification rating]]&lt;6, "Low", IF(supermarketData[[#This Row],[Customer stratification rating]] &lt; 8, "Medium", "High"))</f>
        <v>Medium</v>
      </c>
      <c r="R460" s="1">
        <v>43492.581944444442</v>
      </c>
      <c r="S460">
        <v>2019</v>
      </c>
      <c r="T460" t="s">
        <v>28</v>
      </c>
      <c r="U460">
        <f>DAY(supermarketData[[#This Row],[Datetime]])</f>
        <v>27</v>
      </c>
      <c r="V460" t="s">
        <v>41</v>
      </c>
      <c r="W460">
        <v>13</v>
      </c>
      <c r="X460" t="s">
        <v>30</v>
      </c>
    </row>
    <row r="461" spans="1:24" x14ac:dyDescent="0.3">
      <c r="A461" t="s">
        <v>22</v>
      </c>
      <c r="B461" t="s">
        <v>31</v>
      </c>
      <c r="C461">
        <v>19.745000000000001</v>
      </c>
      <c r="D461">
        <v>96.129720000000006</v>
      </c>
      <c r="E461" t="s">
        <v>32</v>
      </c>
      <c r="F461" t="s">
        <v>38</v>
      </c>
      <c r="G461" t="s">
        <v>48</v>
      </c>
      <c r="H461" s="3">
        <v>35.89</v>
      </c>
      <c r="I461">
        <v>1</v>
      </c>
      <c r="J461" s="3">
        <v>1.7945</v>
      </c>
      <c r="K461" s="3">
        <v>37.6845</v>
      </c>
      <c r="L461" t="s">
        <v>40</v>
      </c>
      <c r="M461" s="3">
        <v>35.89</v>
      </c>
      <c r="N461">
        <v>4.7619047620000003</v>
      </c>
      <c r="O461" s="3">
        <v>1.7945</v>
      </c>
      <c r="P461">
        <v>7.9</v>
      </c>
      <c r="Q461" t="str">
        <f>IF(supermarketData[[#This Row],[Customer stratification rating]]&lt;6, "Low", IF(supermarketData[[#This Row],[Customer stratification rating]] &lt; 8, "Medium", "High"))</f>
        <v>Medium</v>
      </c>
      <c r="R461" s="1">
        <v>43519.702777777777</v>
      </c>
      <c r="S461">
        <v>2019</v>
      </c>
      <c r="T461" t="s">
        <v>44</v>
      </c>
      <c r="U461">
        <f>DAY(supermarketData[[#This Row],[Datetime]])</f>
        <v>23</v>
      </c>
      <c r="V461" t="s">
        <v>29</v>
      </c>
      <c r="W461">
        <v>16</v>
      </c>
      <c r="X461" t="s">
        <v>30</v>
      </c>
    </row>
    <row r="462" spans="1:24" x14ac:dyDescent="0.3">
      <c r="A462" t="s">
        <v>22</v>
      </c>
      <c r="B462" t="s">
        <v>31</v>
      </c>
      <c r="C462">
        <v>19.745000000000001</v>
      </c>
      <c r="D462">
        <v>96.129720000000006</v>
      </c>
      <c r="E462" t="s">
        <v>32</v>
      </c>
      <c r="F462" t="s">
        <v>38</v>
      </c>
      <c r="G462" t="s">
        <v>48</v>
      </c>
      <c r="H462" s="3">
        <v>40.520000000000003</v>
      </c>
      <c r="I462">
        <v>5</v>
      </c>
      <c r="J462" s="3">
        <v>10.130000000000001</v>
      </c>
      <c r="K462" s="3">
        <v>212.73</v>
      </c>
      <c r="L462" t="s">
        <v>34</v>
      </c>
      <c r="M462" s="3">
        <v>202.6</v>
      </c>
      <c r="N462">
        <v>4.7619047620000003</v>
      </c>
      <c r="O462" s="3">
        <v>10.130000000000001</v>
      </c>
      <c r="P462">
        <v>4.5</v>
      </c>
      <c r="Q462" t="str">
        <f>IF(supermarketData[[#This Row],[Customer stratification rating]]&lt;6, "Low", IF(supermarketData[[#This Row],[Customer stratification rating]] &lt; 8, "Medium", "High"))</f>
        <v>Low</v>
      </c>
      <c r="R462" s="1">
        <v>43499.638194444437</v>
      </c>
      <c r="S462">
        <v>2019</v>
      </c>
      <c r="T462" t="s">
        <v>44</v>
      </c>
      <c r="U462">
        <f>DAY(supermarketData[[#This Row],[Datetime]])</f>
        <v>3</v>
      </c>
      <c r="V462" t="s">
        <v>41</v>
      </c>
      <c r="W462">
        <v>15</v>
      </c>
      <c r="X462" t="s">
        <v>30</v>
      </c>
    </row>
    <row r="463" spans="1:24" x14ac:dyDescent="0.3">
      <c r="A463" t="s">
        <v>22</v>
      </c>
      <c r="B463" t="s">
        <v>47</v>
      </c>
      <c r="C463">
        <v>21.974730000000001</v>
      </c>
      <c r="D463">
        <v>96.083590000000001</v>
      </c>
      <c r="E463" t="s">
        <v>24</v>
      </c>
      <c r="F463" t="s">
        <v>25</v>
      </c>
      <c r="G463" t="s">
        <v>48</v>
      </c>
      <c r="H463" s="3">
        <v>73.05</v>
      </c>
      <c r="I463">
        <v>10</v>
      </c>
      <c r="J463" s="3">
        <v>36.524999999999999</v>
      </c>
      <c r="K463" s="3">
        <v>767.02499999999998</v>
      </c>
      <c r="L463" t="s">
        <v>40</v>
      </c>
      <c r="M463" s="3">
        <v>730.5</v>
      </c>
      <c r="N463">
        <v>4.7619047620000003</v>
      </c>
      <c r="O463" s="3">
        <v>36.524999999999999</v>
      </c>
      <c r="P463">
        <v>8.6999999999999993</v>
      </c>
      <c r="Q463" t="str">
        <f>IF(supermarketData[[#This Row],[Customer stratification rating]]&lt;6, "Low", IF(supermarketData[[#This Row],[Customer stratification rating]] &lt; 8, "Medium", "High"))</f>
        <v>High</v>
      </c>
      <c r="R463" s="1">
        <v>43527.517361111109</v>
      </c>
      <c r="S463">
        <v>2019</v>
      </c>
      <c r="T463" t="s">
        <v>35</v>
      </c>
      <c r="U463">
        <f>DAY(supermarketData[[#This Row],[Datetime]])</f>
        <v>3</v>
      </c>
      <c r="V463" t="s">
        <v>41</v>
      </c>
      <c r="W463">
        <v>12</v>
      </c>
      <c r="X463" t="s">
        <v>30</v>
      </c>
    </row>
    <row r="464" spans="1:24" x14ac:dyDescent="0.3">
      <c r="A464" t="s">
        <v>22</v>
      </c>
      <c r="B464" t="s">
        <v>31</v>
      </c>
      <c r="C464">
        <v>19.745000000000001</v>
      </c>
      <c r="D464">
        <v>96.129720000000006</v>
      </c>
      <c r="E464" t="s">
        <v>32</v>
      </c>
      <c r="F464" t="s">
        <v>25</v>
      </c>
      <c r="G464" t="s">
        <v>43</v>
      </c>
      <c r="H464" s="3">
        <v>73.95</v>
      </c>
      <c r="I464">
        <v>4</v>
      </c>
      <c r="J464" s="3">
        <v>14.79</v>
      </c>
      <c r="K464" s="3">
        <v>310.58999999999997</v>
      </c>
      <c r="L464" t="s">
        <v>34</v>
      </c>
      <c r="M464" s="3">
        <v>295.8</v>
      </c>
      <c r="N464">
        <v>4.7619047620000003</v>
      </c>
      <c r="O464" s="3">
        <v>14.79</v>
      </c>
      <c r="P464">
        <v>6.1</v>
      </c>
      <c r="Q464" t="str">
        <f>IF(supermarketData[[#This Row],[Customer stratification rating]]&lt;6, "Low", IF(supermarketData[[#This Row],[Customer stratification rating]] &lt; 8, "Medium", "High"))</f>
        <v>Medium</v>
      </c>
      <c r="R464" s="1">
        <v>43499.418055555558</v>
      </c>
      <c r="S464">
        <v>2019</v>
      </c>
      <c r="T464" t="s">
        <v>44</v>
      </c>
      <c r="U464">
        <f>DAY(supermarketData[[#This Row],[Datetime]])</f>
        <v>3</v>
      </c>
      <c r="V464" t="s">
        <v>41</v>
      </c>
      <c r="W464">
        <v>10</v>
      </c>
      <c r="X464" t="s">
        <v>37</v>
      </c>
    </row>
    <row r="465" spans="1:24" x14ac:dyDescent="0.3">
      <c r="A465" t="s">
        <v>22</v>
      </c>
      <c r="B465" t="s">
        <v>31</v>
      </c>
      <c r="C465">
        <v>19.745000000000001</v>
      </c>
      <c r="D465">
        <v>96.129720000000006</v>
      </c>
      <c r="E465" t="s">
        <v>24</v>
      </c>
      <c r="F465" t="s">
        <v>25</v>
      </c>
      <c r="G465" t="s">
        <v>48</v>
      </c>
      <c r="H465" s="3">
        <v>22.62</v>
      </c>
      <c r="I465">
        <v>1</v>
      </c>
      <c r="J465" s="3">
        <v>1.131</v>
      </c>
      <c r="K465" s="3">
        <v>23.751000000000001</v>
      </c>
      <c r="L465" t="s">
        <v>34</v>
      </c>
      <c r="M465" s="3">
        <v>22.62</v>
      </c>
      <c r="N465">
        <v>4.7619047620000003</v>
      </c>
      <c r="O465" s="3">
        <v>1.131</v>
      </c>
      <c r="P465">
        <v>6.4</v>
      </c>
      <c r="Q465" t="str">
        <f>IF(supermarketData[[#This Row],[Customer stratification rating]]&lt;6, "Low", IF(supermarketData[[#This Row],[Customer stratification rating]] &lt; 8, "Medium", "High"))</f>
        <v>Medium</v>
      </c>
      <c r="R465" s="1">
        <v>43541.790277777778</v>
      </c>
      <c r="S465">
        <v>2019</v>
      </c>
      <c r="T465" t="s">
        <v>35</v>
      </c>
      <c r="U465">
        <f>DAY(supermarketData[[#This Row],[Datetime]])</f>
        <v>17</v>
      </c>
      <c r="V465" t="s">
        <v>41</v>
      </c>
      <c r="W465">
        <v>18</v>
      </c>
      <c r="X465" t="s">
        <v>42</v>
      </c>
    </row>
    <row r="466" spans="1:24" x14ac:dyDescent="0.3">
      <c r="A466" t="s">
        <v>22</v>
      </c>
      <c r="B466" t="s">
        <v>23</v>
      </c>
      <c r="C466">
        <v>16.80528</v>
      </c>
      <c r="D466">
        <v>96.156109999999998</v>
      </c>
      <c r="E466" t="s">
        <v>24</v>
      </c>
      <c r="F466" t="s">
        <v>38</v>
      </c>
      <c r="G466" t="s">
        <v>48</v>
      </c>
      <c r="H466" s="3">
        <v>51.34</v>
      </c>
      <c r="I466">
        <v>5</v>
      </c>
      <c r="J466" s="3">
        <v>12.835000000000001</v>
      </c>
      <c r="K466" s="3">
        <v>269.53500000000003</v>
      </c>
      <c r="L466" t="s">
        <v>40</v>
      </c>
      <c r="M466" s="3">
        <v>256.7</v>
      </c>
      <c r="N466">
        <v>4.7619047620000003</v>
      </c>
      <c r="O466" s="3">
        <v>12.835000000000001</v>
      </c>
      <c r="P466">
        <v>9.1</v>
      </c>
      <c r="Q466" t="str">
        <f>IF(supermarketData[[#This Row],[Customer stratification rating]]&lt;6, "Low", IF(supermarketData[[#This Row],[Customer stratification rating]] &lt; 8, "Medium", "High"))</f>
        <v>High</v>
      </c>
      <c r="R466" s="1">
        <v>43552.646527777782</v>
      </c>
      <c r="S466">
        <v>2019</v>
      </c>
      <c r="T466" t="s">
        <v>35</v>
      </c>
      <c r="U466">
        <f>DAY(supermarketData[[#This Row],[Datetime]])</f>
        <v>28</v>
      </c>
      <c r="V466" t="s">
        <v>46</v>
      </c>
      <c r="W466">
        <v>15</v>
      </c>
      <c r="X466" t="s">
        <v>30</v>
      </c>
    </row>
    <row r="467" spans="1:24" x14ac:dyDescent="0.3">
      <c r="A467" t="s">
        <v>22</v>
      </c>
      <c r="B467" t="s">
        <v>31</v>
      </c>
      <c r="C467">
        <v>19.745000000000001</v>
      </c>
      <c r="D467">
        <v>96.129720000000006</v>
      </c>
      <c r="E467" t="s">
        <v>24</v>
      </c>
      <c r="F467" t="s">
        <v>25</v>
      </c>
      <c r="G467" t="s">
        <v>43</v>
      </c>
      <c r="H467" s="3">
        <v>54.55</v>
      </c>
      <c r="I467">
        <v>10</v>
      </c>
      <c r="J467" s="3">
        <v>27.274999999999999</v>
      </c>
      <c r="K467" s="3">
        <v>572.77499999999998</v>
      </c>
      <c r="L467" t="s">
        <v>40</v>
      </c>
      <c r="M467" s="3">
        <v>545.5</v>
      </c>
      <c r="N467">
        <v>4.7619047620000003</v>
      </c>
      <c r="O467" s="3">
        <v>27.274999999999999</v>
      </c>
      <c r="P467">
        <v>7.1</v>
      </c>
      <c r="Q467" t="str">
        <f>IF(supermarketData[[#This Row],[Customer stratification rating]]&lt;6, "Low", IF(supermarketData[[#This Row],[Customer stratification rating]] &lt; 8, "Medium", "High"))</f>
        <v>Medium</v>
      </c>
      <c r="R467" s="1">
        <v>43526.473611111112</v>
      </c>
      <c r="S467">
        <v>2019</v>
      </c>
      <c r="T467" t="s">
        <v>35</v>
      </c>
      <c r="U467">
        <f>DAY(supermarketData[[#This Row],[Datetime]])</f>
        <v>2</v>
      </c>
      <c r="V467" t="s">
        <v>29</v>
      </c>
      <c r="W467">
        <v>11</v>
      </c>
      <c r="X467" t="s">
        <v>37</v>
      </c>
    </row>
    <row r="468" spans="1:24" x14ac:dyDescent="0.3">
      <c r="A468" t="s">
        <v>22</v>
      </c>
      <c r="B468" t="s">
        <v>31</v>
      </c>
      <c r="C468">
        <v>19.745000000000001</v>
      </c>
      <c r="D468">
        <v>96.129720000000006</v>
      </c>
      <c r="E468" t="s">
        <v>24</v>
      </c>
      <c r="F468" t="s">
        <v>25</v>
      </c>
      <c r="G468" t="s">
        <v>26</v>
      </c>
      <c r="H468" s="3">
        <v>37.15</v>
      </c>
      <c r="I468">
        <v>7</v>
      </c>
      <c r="J468" s="3">
        <v>13.0025</v>
      </c>
      <c r="K468" s="3">
        <v>273.05250000000001</v>
      </c>
      <c r="L468" t="s">
        <v>40</v>
      </c>
      <c r="M468" s="3">
        <v>260.05</v>
      </c>
      <c r="N468">
        <v>4.7619047620000003</v>
      </c>
      <c r="O468" s="3">
        <v>13.0025</v>
      </c>
      <c r="P468">
        <v>7.7</v>
      </c>
      <c r="Q468" t="str">
        <f>IF(supermarketData[[#This Row],[Customer stratification rating]]&lt;6, "Low", IF(supermarketData[[#This Row],[Customer stratification rating]] &lt; 8, "Medium", "High"))</f>
        <v>Medium</v>
      </c>
      <c r="R468" s="1">
        <v>43504.55</v>
      </c>
      <c r="S468">
        <v>2019</v>
      </c>
      <c r="T468" t="s">
        <v>44</v>
      </c>
      <c r="U468">
        <f>DAY(supermarketData[[#This Row],[Datetime]])</f>
        <v>8</v>
      </c>
      <c r="V468" t="s">
        <v>36</v>
      </c>
      <c r="W468">
        <v>13</v>
      </c>
      <c r="X468" t="s">
        <v>30</v>
      </c>
    </row>
    <row r="469" spans="1:24" x14ac:dyDescent="0.3">
      <c r="A469" t="s">
        <v>22</v>
      </c>
      <c r="B469" t="s">
        <v>47</v>
      </c>
      <c r="C469">
        <v>21.974730000000001</v>
      </c>
      <c r="D469">
        <v>96.083590000000001</v>
      </c>
      <c r="E469" t="s">
        <v>32</v>
      </c>
      <c r="F469" t="s">
        <v>38</v>
      </c>
      <c r="G469" t="s">
        <v>43</v>
      </c>
      <c r="H469" s="3">
        <v>37.020000000000003</v>
      </c>
      <c r="I469">
        <v>6</v>
      </c>
      <c r="J469" s="3">
        <v>11.106</v>
      </c>
      <c r="K469" s="3">
        <v>233.226</v>
      </c>
      <c r="L469" t="s">
        <v>34</v>
      </c>
      <c r="M469" s="3">
        <v>222.12</v>
      </c>
      <c r="N469">
        <v>4.7619047620000003</v>
      </c>
      <c r="O469" s="3">
        <v>11.106</v>
      </c>
      <c r="P469">
        <v>4.5</v>
      </c>
      <c r="Q469" t="str">
        <f>IF(supermarketData[[#This Row],[Customer stratification rating]]&lt;6, "Low", IF(supermarketData[[#This Row],[Customer stratification rating]] &lt; 8, "Medium", "High"))</f>
        <v>Low</v>
      </c>
      <c r="R469" s="1">
        <v>43546.772916666669</v>
      </c>
      <c r="S469">
        <v>2019</v>
      </c>
      <c r="T469" t="s">
        <v>35</v>
      </c>
      <c r="U469">
        <f>DAY(supermarketData[[#This Row],[Datetime]])</f>
        <v>22</v>
      </c>
      <c r="V469" t="s">
        <v>36</v>
      </c>
      <c r="W469">
        <v>18</v>
      </c>
      <c r="X469" t="s">
        <v>42</v>
      </c>
    </row>
    <row r="470" spans="1:24" x14ac:dyDescent="0.3">
      <c r="A470" t="s">
        <v>22</v>
      </c>
      <c r="B470" t="s">
        <v>31</v>
      </c>
      <c r="C470">
        <v>19.745000000000001</v>
      </c>
      <c r="D470">
        <v>96.129720000000006</v>
      </c>
      <c r="E470" t="s">
        <v>32</v>
      </c>
      <c r="F470" t="s">
        <v>38</v>
      </c>
      <c r="G470" t="s">
        <v>48</v>
      </c>
      <c r="H470" s="3">
        <v>21.58</v>
      </c>
      <c r="I470">
        <v>1</v>
      </c>
      <c r="J470" s="3">
        <v>1.079</v>
      </c>
      <c r="K470" s="3">
        <v>22.658999999999999</v>
      </c>
      <c r="L470" t="s">
        <v>27</v>
      </c>
      <c r="M470" s="3">
        <v>21.58</v>
      </c>
      <c r="N470">
        <v>4.7619047620000003</v>
      </c>
      <c r="O470" s="3">
        <v>1.079</v>
      </c>
      <c r="P470">
        <v>7.2</v>
      </c>
      <c r="Q470" t="str">
        <f>IF(supermarketData[[#This Row],[Customer stratification rating]]&lt;6, "Low", IF(supermarketData[[#This Row],[Customer stratification rating]] &lt; 8, "Medium", "High"))</f>
        <v>Medium</v>
      </c>
      <c r="R470" s="1">
        <v>43505.418055555558</v>
      </c>
      <c r="S470">
        <v>2019</v>
      </c>
      <c r="T470" t="s">
        <v>44</v>
      </c>
      <c r="U470">
        <f>DAY(supermarketData[[#This Row],[Datetime]])</f>
        <v>9</v>
      </c>
      <c r="V470" t="s">
        <v>29</v>
      </c>
      <c r="W470">
        <v>10</v>
      </c>
      <c r="X470" t="s">
        <v>37</v>
      </c>
    </row>
    <row r="471" spans="1:24" x14ac:dyDescent="0.3">
      <c r="A471" t="s">
        <v>22</v>
      </c>
      <c r="B471" t="s">
        <v>31</v>
      </c>
      <c r="C471">
        <v>19.745000000000001</v>
      </c>
      <c r="D471">
        <v>96.129720000000006</v>
      </c>
      <c r="E471" t="s">
        <v>24</v>
      </c>
      <c r="F471" t="s">
        <v>25</v>
      </c>
      <c r="G471" t="s">
        <v>33</v>
      </c>
      <c r="H471" s="3">
        <v>98.84</v>
      </c>
      <c r="I471">
        <v>1</v>
      </c>
      <c r="J471" s="3">
        <v>4.9420000000000002</v>
      </c>
      <c r="K471" s="3">
        <v>103.782</v>
      </c>
      <c r="L471" t="s">
        <v>34</v>
      </c>
      <c r="M471" s="3">
        <v>98.84</v>
      </c>
      <c r="N471">
        <v>4.7619047620000003</v>
      </c>
      <c r="O471" s="3">
        <v>4.9420000000000002</v>
      </c>
      <c r="P471">
        <v>8.4</v>
      </c>
      <c r="Q471" t="str">
        <f>IF(supermarketData[[#This Row],[Customer stratification rating]]&lt;6, "Low", IF(supermarketData[[#This Row],[Customer stratification rating]] &lt; 8, "Medium", "High"))</f>
        <v>High</v>
      </c>
      <c r="R471" s="1">
        <v>43511.472916666673</v>
      </c>
      <c r="S471">
        <v>2019</v>
      </c>
      <c r="T471" t="s">
        <v>44</v>
      </c>
      <c r="U471">
        <f>DAY(supermarketData[[#This Row],[Datetime]])</f>
        <v>15</v>
      </c>
      <c r="V471" t="s">
        <v>36</v>
      </c>
      <c r="W471">
        <v>11</v>
      </c>
      <c r="X471" t="s">
        <v>37</v>
      </c>
    </row>
    <row r="472" spans="1:24" x14ac:dyDescent="0.3">
      <c r="A472" t="s">
        <v>22</v>
      </c>
      <c r="B472" t="s">
        <v>31</v>
      </c>
      <c r="C472">
        <v>19.745000000000001</v>
      </c>
      <c r="D472">
        <v>96.129720000000006</v>
      </c>
      <c r="E472" t="s">
        <v>24</v>
      </c>
      <c r="F472" t="s">
        <v>25</v>
      </c>
      <c r="G472" t="s">
        <v>39</v>
      </c>
      <c r="H472" s="3">
        <v>83.77</v>
      </c>
      <c r="I472">
        <v>6</v>
      </c>
      <c r="J472" s="3">
        <v>25.131</v>
      </c>
      <c r="K472" s="3">
        <v>527.75099999999998</v>
      </c>
      <c r="L472" t="s">
        <v>27</v>
      </c>
      <c r="M472" s="3">
        <v>502.62</v>
      </c>
      <c r="N472">
        <v>4.7619047620000003</v>
      </c>
      <c r="O472" s="3">
        <v>25.131</v>
      </c>
      <c r="P472">
        <v>5.4</v>
      </c>
      <c r="Q472" t="str">
        <f>IF(supermarketData[[#This Row],[Customer stratification rating]]&lt;6, "Low", IF(supermarketData[[#This Row],[Customer stratification rating]] &lt; 8, "Medium", "High"))</f>
        <v>Low</v>
      </c>
      <c r="R472" s="1">
        <v>43488.506944444453</v>
      </c>
      <c r="S472">
        <v>2019</v>
      </c>
      <c r="T472" t="s">
        <v>28</v>
      </c>
      <c r="U472">
        <f>DAY(supermarketData[[#This Row],[Datetime]])</f>
        <v>23</v>
      </c>
      <c r="V472" t="s">
        <v>49</v>
      </c>
      <c r="W472">
        <v>12</v>
      </c>
      <c r="X472" t="s">
        <v>30</v>
      </c>
    </row>
    <row r="473" spans="1:24" x14ac:dyDescent="0.3">
      <c r="A473" t="s">
        <v>22</v>
      </c>
      <c r="B473" t="s">
        <v>23</v>
      </c>
      <c r="C473">
        <v>16.80528</v>
      </c>
      <c r="D473">
        <v>96.156109999999998</v>
      </c>
      <c r="E473" t="s">
        <v>24</v>
      </c>
      <c r="F473" t="s">
        <v>25</v>
      </c>
      <c r="G473" t="s">
        <v>43</v>
      </c>
      <c r="H473" s="3">
        <v>40.049999999999997</v>
      </c>
      <c r="I473">
        <v>4</v>
      </c>
      <c r="J473" s="3">
        <v>8.01</v>
      </c>
      <c r="K473" s="3">
        <v>168.21</v>
      </c>
      <c r="L473" t="s">
        <v>34</v>
      </c>
      <c r="M473" s="3">
        <v>160.19999999999999</v>
      </c>
      <c r="N473">
        <v>4.7619047620000003</v>
      </c>
      <c r="O473" s="3">
        <v>8.01</v>
      </c>
      <c r="P473">
        <v>9.6999999999999993</v>
      </c>
      <c r="Q473" t="str">
        <f>IF(supermarketData[[#This Row],[Customer stratification rating]]&lt;6, "Low", IF(supermarketData[[#This Row],[Customer stratification rating]] &lt; 8, "Medium", "High"))</f>
        <v>High</v>
      </c>
      <c r="R473" s="1">
        <v>43490.486111111109</v>
      </c>
      <c r="S473">
        <v>2019</v>
      </c>
      <c r="T473" t="s">
        <v>28</v>
      </c>
      <c r="U473">
        <f>DAY(supermarketData[[#This Row],[Datetime]])</f>
        <v>25</v>
      </c>
      <c r="V473" t="s">
        <v>36</v>
      </c>
      <c r="W473">
        <v>11</v>
      </c>
      <c r="X473" t="s">
        <v>37</v>
      </c>
    </row>
    <row r="474" spans="1:24" x14ac:dyDescent="0.3">
      <c r="A474" t="s">
        <v>22</v>
      </c>
      <c r="B474" t="s">
        <v>23</v>
      </c>
      <c r="C474">
        <v>16.80528</v>
      </c>
      <c r="D474">
        <v>96.156109999999998</v>
      </c>
      <c r="E474" t="s">
        <v>24</v>
      </c>
      <c r="F474" t="s">
        <v>38</v>
      </c>
      <c r="G474" t="s">
        <v>50</v>
      </c>
      <c r="H474" s="3">
        <v>43.13</v>
      </c>
      <c r="I474">
        <v>10</v>
      </c>
      <c r="J474" s="3">
        <v>21.565000000000001</v>
      </c>
      <c r="K474" s="3">
        <v>452.86500000000001</v>
      </c>
      <c r="L474" t="s">
        <v>40</v>
      </c>
      <c r="M474" s="3">
        <v>431.3</v>
      </c>
      <c r="N474">
        <v>4.7619047620000003</v>
      </c>
      <c r="O474" s="3">
        <v>21.565000000000001</v>
      </c>
      <c r="P474">
        <v>5.5</v>
      </c>
      <c r="Q474" t="str">
        <f>IF(supermarketData[[#This Row],[Customer stratification rating]]&lt;6, "Low", IF(supermarketData[[#This Row],[Customer stratification rating]] &lt; 8, "Medium", "High"))</f>
        <v>Low</v>
      </c>
      <c r="R474" s="1">
        <v>43498.771527777782</v>
      </c>
      <c r="S474">
        <v>2019</v>
      </c>
      <c r="T474" t="s">
        <v>44</v>
      </c>
      <c r="U474">
        <f>DAY(supermarketData[[#This Row],[Datetime]])</f>
        <v>2</v>
      </c>
      <c r="V474" t="s">
        <v>29</v>
      </c>
      <c r="W474">
        <v>18</v>
      </c>
      <c r="X474" t="s">
        <v>42</v>
      </c>
    </row>
    <row r="475" spans="1:24" x14ac:dyDescent="0.3">
      <c r="A475" t="s">
        <v>22</v>
      </c>
      <c r="B475" t="s">
        <v>47</v>
      </c>
      <c r="C475">
        <v>21.974730000000001</v>
      </c>
      <c r="D475">
        <v>96.083590000000001</v>
      </c>
      <c r="E475" t="s">
        <v>24</v>
      </c>
      <c r="F475" t="s">
        <v>38</v>
      </c>
      <c r="G475" t="s">
        <v>26</v>
      </c>
      <c r="H475" s="3">
        <v>72.569999999999993</v>
      </c>
      <c r="I475">
        <v>8</v>
      </c>
      <c r="J475" s="3">
        <v>29.027999999999999</v>
      </c>
      <c r="K475" s="3">
        <v>609.58799999999997</v>
      </c>
      <c r="L475" t="s">
        <v>34</v>
      </c>
      <c r="M475" s="3">
        <v>580.55999999999995</v>
      </c>
      <c r="N475">
        <v>4.7619047620000003</v>
      </c>
      <c r="O475" s="3">
        <v>29.027999999999999</v>
      </c>
      <c r="P475">
        <v>4.5999999999999996</v>
      </c>
      <c r="Q475" t="str">
        <f>IF(supermarketData[[#This Row],[Customer stratification rating]]&lt;6, "Low", IF(supermarketData[[#This Row],[Customer stratification rating]] &lt; 8, "Medium", "High"))</f>
        <v>Low</v>
      </c>
      <c r="R475" s="1">
        <v>43554.748611111107</v>
      </c>
      <c r="S475">
        <v>2019</v>
      </c>
      <c r="T475" t="s">
        <v>35</v>
      </c>
      <c r="U475">
        <f>DAY(supermarketData[[#This Row],[Datetime]])</f>
        <v>30</v>
      </c>
      <c r="V475" t="s">
        <v>29</v>
      </c>
      <c r="W475">
        <v>17</v>
      </c>
      <c r="X475" t="s">
        <v>30</v>
      </c>
    </row>
    <row r="476" spans="1:24" x14ac:dyDescent="0.3">
      <c r="A476" t="s">
        <v>22</v>
      </c>
      <c r="B476" t="s">
        <v>23</v>
      </c>
      <c r="C476">
        <v>16.80528</v>
      </c>
      <c r="D476">
        <v>96.156109999999998</v>
      </c>
      <c r="E476" t="s">
        <v>24</v>
      </c>
      <c r="F476" t="s">
        <v>25</v>
      </c>
      <c r="G476" t="s">
        <v>33</v>
      </c>
      <c r="H476" s="3">
        <v>64.44</v>
      </c>
      <c r="I476">
        <v>5</v>
      </c>
      <c r="J476" s="3">
        <v>16.11</v>
      </c>
      <c r="K476" s="3">
        <v>338.31</v>
      </c>
      <c r="L476" t="s">
        <v>34</v>
      </c>
      <c r="M476" s="3">
        <v>322.2</v>
      </c>
      <c r="N476">
        <v>4.7619047620000003</v>
      </c>
      <c r="O476" s="3">
        <v>16.11</v>
      </c>
      <c r="P476">
        <v>6.6</v>
      </c>
      <c r="Q476" t="str">
        <f>IF(supermarketData[[#This Row],[Customer stratification rating]]&lt;6, "Low", IF(supermarketData[[#This Row],[Customer stratification rating]] &lt; 8, "Medium", "High"))</f>
        <v>Medium</v>
      </c>
      <c r="R476" s="1">
        <v>43554.711111111108</v>
      </c>
      <c r="S476">
        <v>2019</v>
      </c>
      <c r="T476" t="s">
        <v>35</v>
      </c>
      <c r="U476">
        <f>DAY(supermarketData[[#This Row],[Datetime]])</f>
        <v>30</v>
      </c>
      <c r="V476" t="s">
        <v>29</v>
      </c>
      <c r="W476">
        <v>17</v>
      </c>
      <c r="X476" t="s">
        <v>30</v>
      </c>
    </row>
    <row r="477" spans="1:24" x14ac:dyDescent="0.3">
      <c r="A477" t="s">
        <v>22</v>
      </c>
      <c r="B477" t="s">
        <v>23</v>
      </c>
      <c r="C477">
        <v>16.80528</v>
      </c>
      <c r="D477">
        <v>96.156109999999998</v>
      </c>
      <c r="E477" t="s">
        <v>32</v>
      </c>
      <c r="F477" t="s">
        <v>38</v>
      </c>
      <c r="G477" t="s">
        <v>26</v>
      </c>
      <c r="H477" s="3">
        <v>65.180000000000007</v>
      </c>
      <c r="I477">
        <v>3</v>
      </c>
      <c r="J477" s="3">
        <v>9.7769999999999992</v>
      </c>
      <c r="K477" s="3">
        <v>205.31700000000001</v>
      </c>
      <c r="L477" t="s">
        <v>40</v>
      </c>
      <c r="M477" s="3">
        <v>195.54</v>
      </c>
      <c r="N477">
        <v>4.7619047620000003</v>
      </c>
      <c r="O477" s="3">
        <v>9.7769999999999992</v>
      </c>
      <c r="P477">
        <v>6.3</v>
      </c>
      <c r="Q477" t="str">
        <f>IF(supermarketData[[#This Row],[Customer stratification rating]]&lt;6, "Low", IF(supermarketData[[#This Row],[Customer stratification rating]] &lt; 8, "Medium", "High"))</f>
        <v>Medium</v>
      </c>
      <c r="R477" s="1">
        <v>43521.857638888891</v>
      </c>
      <c r="S477">
        <v>2019</v>
      </c>
      <c r="T477" t="s">
        <v>44</v>
      </c>
      <c r="U477">
        <f>DAY(supermarketData[[#This Row],[Datetime]])</f>
        <v>25</v>
      </c>
      <c r="V477" t="s">
        <v>45</v>
      </c>
      <c r="W477">
        <v>20</v>
      </c>
      <c r="X477" t="s">
        <v>42</v>
      </c>
    </row>
    <row r="478" spans="1:24" x14ac:dyDescent="0.3">
      <c r="A478" t="s">
        <v>22</v>
      </c>
      <c r="B478" t="s">
        <v>23</v>
      </c>
      <c r="C478">
        <v>16.80528</v>
      </c>
      <c r="D478">
        <v>96.156109999999998</v>
      </c>
      <c r="E478" t="s">
        <v>32</v>
      </c>
      <c r="F478" t="s">
        <v>25</v>
      </c>
      <c r="G478" t="s">
        <v>43</v>
      </c>
      <c r="H478" s="3">
        <v>33.26</v>
      </c>
      <c r="I478">
        <v>5</v>
      </c>
      <c r="J478" s="3">
        <v>8.3149999999999995</v>
      </c>
      <c r="K478" s="3">
        <v>174.61500000000001</v>
      </c>
      <c r="L478" t="s">
        <v>40</v>
      </c>
      <c r="M478" s="3">
        <v>166.3</v>
      </c>
      <c r="N478">
        <v>4.7619047620000003</v>
      </c>
      <c r="O478" s="3">
        <v>8.3149999999999995</v>
      </c>
      <c r="P478">
        <v>4.2</v>
      </c>
      <c r="Q478" t="str">
        <f>IF(supermarketData[[#This Row],[Customer stratification rating]]&lt;6, "Low", IF(supermarketData[[#This Row],[Customer stratification rating]] &lt; 8, "Medium", "High"))</f>
        <v>Low</v>
      </c>
      <c r="R478" s="1">
        <v>43542.673611111109</v>
      </c>
      <c r="S478">
        <v>2019</v>
      </c>
      <c r="T478" t="s">
        <v>35</v>
      </c>
      <c r="U478">
        <f>DAY(supermarketData[[#This Row],[Datetime]])</f>
        <v>18</v>
      </c>
      <c r="V478" t="s">
        <v>45</v>
      </c>
      <c r="W478">
        <v>16</v>
      </c>
      <c r="X478" t="s">
        <v>30</v>
      </c>
    </row>
    <row r="479" spans="1:24" x14ac:dyDescent="0.3">
      <c r="A479" t="s">
        <v>22</v>
      </c>
      <c r="B479" t="s">
        <v>31</v>
      </c>
      <c r="C479">
        <v>19.745000000000001</v>
      </c>
      <c r="D479">
        <v>96.129720000000006</v>
      </c>
      <c r="E479" t="s">
        <v>32</v>
      </c>
      <c r="F479" t="s">
        <v>38</v>
      </c>
      <c r="G479" t="s">
        <v>33</v>
      </c>
      <c r="H479" s="3">
        <v>84.07</v>
      </c>
      <c r="I479">
        <v>4</v>
      </c>
      <c r="J479" s="3">
        <v>16.814</v>
      </c>
      <c r="K479" s="3">
        <v>353.09399999999999</v>
      </c>
      <c r="L479" t="s">
        <v>27</v>
      </c>
      <c r="M479" s="3">
        <v>336.28</v>
      </c>
      <c r="N479">
        <v>4.7619047620000003</v>
      </c>
      <c r="O479" s="3">
        <v>16.814</v>
      </c>
      <c r="P479">
        <v>4.4000000000000004</v>
      </c>
      <c r="Q479" t="str">
        <f>IF(supermarketData[[#This Row],[Customer stratification rating]]&lt;6, "Low", IF(supermarketData[[#This Row],[Customer stratification rating]] &lt; 8, "Medium", "High"))</f>
        <v>Low</v>
      </c>
      <c r="R479" s="1">
        <v>43531.70416666667</v>
      </c>
      <c r="S479">
        <v>2019</v>
      </c>
      <c r="T479" t="s">
        <v>35</v>
      </c>
      <c r="U479">
        <f>DAY(supermarketData[[#This Row],[Datetime]])</f>
        <v>7</v>
      </c>
      <c r="V479" t="s">
        <v>46</v>
      </c>
      <c r="W479">
        <v>16</v>
      </c>
      <c r="X479" t="s">
        <v>30</v>
      </c>
    </row>
    <row r="480" spans="1:24" x14ac:dyDescent="0.3">
      <c r="A480" t="s">
        <v>22</v>
      </c>
      <c r="B480" t="s">
        <v>47</v>
      </c>
      <c r="C480">
        <v>21.974730000000001</v>
      </c>
      <c r="D480">
        <v>96.083590000000001</v>
      </c>
      <c r="E480" t="s">
        <v>32</v>
      </c>
      <c r="F480" t="s">
        <v>38</v>
      </c>
      <c r="G480" t="s">
        <v>43</v>
      </c>
      <c r="H480" s="3">
        <v>34.369999999999997</v>
      </c>
      <c r="I480">
        <v>10</v>
      </c>
      <c r="J480" s="3">
        <v>17.184999999999999</v>
      </c>
      <c r="K480" s="3">
        <v>360.88499999999999</v>
      </c>
      <c r="L480" t="s">
        <v>27</v>
      </c>
      <c r="M480" s="3">
        <v>343.7</v>
      </c>
      <c r="N480">
        <v>4.7619047620000003</v>
      </c>
      <c r="O480" s="3">
        <v>17.184999999999999</v>
      </c>
      <c r="P480">
        <v>6.7</v>
      </c>
      <c r="Q480" t="str">
        <f>IF(supermarketData[[#This Row],[Customer stratification rating]]&lt;6, "Low", IF(supermarketData[[#This Row],[Customer stratification rating]] &lt; 8, "Medium", "High"))</f>
        <v>Medium</v>
      </c>
      <c r="R480" s="1">
        <v>43540.424305555563</v>
      </c>
      <c r="S480">
        <v>2019</v>
      </c>
      <c r="T480" t="s">
        <v>35</v>
      </c>
      <c r="U480">
        <f>DAY(supermarketData[[#This Row],[Datetime]])</f>
        <v>16</v>
      </c>
      <c r="V480" t="s">
        <v>29</v>
      </c>
      <c r="W480">
        <v>10</v>
      </c>
      <c r="X480" t="s">
        <v>37</v>
      </c>
    </row>
    <row r="481" spans="1:24" x14ac:dyDescent="0.3">
      <c r="A481" t="s">
        <v>22</v>
      </c>
      <c r="B481" t="s">
        <v>23</v>
      </c>
      <c r="C481">
        <v>16.80528</v>
      </c>
      <c r="D481">
        <v>96.156109999999998</v>
      </c>
      <c r="E481" t="s">
        <v>32</v>
      </c>
      <c r="F481" t="s">
        <v>38</v>
      </c>
      <c r="G481" t="s">
        <v>33</v>
      </c>
      <c r="H481" s="3">
        <v>38.6</v>
      </c>
      <c r="I481">
        <v>1</v>
      </c>
      <c r="J481" s="3">
        <v>1.93</v>
      </c>
      <c r="K481" s="3">
        <v>40.53</v>
      </c>
      <c r="L481" t="s">
        <v>27</v>
      </c>
      <c r="M481" s="3">
        <v>38.6</v>
      </c>
      <c r="N481">
        <v>4.7619047620000003</v>
      </c>
      <c r="O481" s="3">
        <v>1.93</v>
      </c>
      <c r="P481">
        <v>6.7</v>
      </c>
      <c r="Q481" t="str">
        <f>IF(supermarketData[[#This Row],[Customer stratification rating]]&lt;6, "Low", IF(supermarketData[[#This Row],[Customer stratification rating]] &lt; 8, "Medium", "High"))</f>
        <v>Medium</v>
      </c>
      <c r="R481" s="1">
        <v>43494.476388888892</v>
      </c>
      <c r="S481">
        <v>2019</v>
      </c>
      <c r="T481" t="s">
        <v>28</v>
      </c>
      <c r="U481">
        <f>DAY(supermarketData[[#This Row],[Datetime]])</f>
        <v>29</v>
      </c>
      <c r="V481" t="s">
        <v>51</v>
      </c>
      <c r="W481">
        <v>11</v>
      </c>
      <c r="X481" t="s">
        <v>37</v>
      </c>
    </row>
    <row r="482" spans="1:24" x14ac:dyDescent="0.3">
      <c r="A482" t="s">
        <v>22</v>
      </c>
      <c r="B482" t="s">
        <v>31</v>
      </c>
      <c r="C482">
        <v>19.745000000000001</v>
      </c>
      <c r="D482">
        <v>96.129720000000006</v>
      </c>
      <c r="E482" t="s">
        <v>32</v>
      </c>
      <c r="F482" t="s">
        <v>38</v>
      </c>
      <c r="G482" t="s">
        <v>48</v>
      </c>
      <c r="H482" s="3">
        <v>65.97</v>
      </c>
      <c r="I482">
        <v>8</v>
      </c>
      <c r="J482" s="3">
        <v>26.388000000000002</v>
      </c>
      <c r="K482" s="3">
        <v>554.14800000000002</v>
      </c>
      <c r="L482" t="s">
        <v>34</v>
      </c>
      <c r="M482" s="3">
        <v>527.76</v>
      </c>
      <c r="N482">
        <v>4.7619047620000003</v>
      </c>
      <c r="O482" s="3">
        <v>26.388000000000002</v>
      </c>
      <c r="P482">
        <v>8.4</v>
      </c>
      <c r="Q482" t="str">
        <f>IF(supermarketData[[#This Row],[Customer stratification rating]]&lt;6, "Low", IF(supermarketData[[#This Row],[Customer stratification rating]] &lt; 8, "Medium", "High"))</f>
        <v>High</v>
      </c>
      <c r="R482" s="1">
        <v>43498.853472222218</v>
      </c>
      <c r="S482">
        <v>2019</v>
      </c>
      <c r="T482" t="s">
        <v>44</v>
      </c>
      <c r="U482">
        <f>DAY(supermarketData[[#This Row],[Datetime]])</f>
        <v>2</v>
      </c>
      <c r="V482" t="s">
        <v>29</v>
      </c>
      <c r="W482">
        <v>20</v>
      </c>
      <c r="X482" t="s">
        <v>42</v>
      </c>
    </row>
    <row r="483" spans="1:24" x14ac:dyDescent="0.3">
      <c r="A483" t="s">
        <v>22</v>
      </c>
      <c r="B483" t="s">
        <v>31</v>
      </c>
      <c r="C483">
        <v>19.745000000000001</v>
      </c>
      <c r="D483">
        <v>96.129720000000006</v>
      </c>
      <c r="E483" t="s">
        <v>32</v>
      </c>
      <c r="F483" t="s">
        <v>25</v>
      </c>
      <c r="G483" t="s">
        <v>33</v>
      </c>
      <c r="H483" s="3">
        <v>32.799999999999997</v>
      </c>
      <c r="I483">
        <v>10</v>
      </c>
      <c r="J483" s="3">
        <v>16.399999999999999</v>
      </c>
      <c r="K483" s="3">
        <v>344.4</v>
      </c>
      <c r="L483" t="s">
        <v>34</v>
      </c>
      <c r="M483" s="3">
        <v>328</v>
      </c>
      <c r="N483">
        <v>4.7619047620000003</v>
      </c>
      <c r="O483" s="3">
        <v>16.399999999999999</v>
      </c>
      <c r="P483">
        <v>6.2</v>
      </c>
      <c r="Q483" t="str">
        <f>IF(supermarketData[[#This Row],[Customer stratification rating]]&lt;6, "Low", IF(supermarketData[[#This Row],[Customer stratification rating]] &lt; 8, "Medium", "High"))</f>
        <v>Medium</v>
      </c>
      <c r="R483" s="1">
        <v>43511.508333333331</v>
      </c>
      <c r="S483">
        <v>2019</v>
      </c>
      <c r="T483" t="s">
        <v>44</v>
      </c>
      <c r="U483">
        <f>DAY(supermarketData[[#This Row],[Datetime]])</f>
        <v>15</v>
      </c>
      <c r="V483" t="s">
        <v>36</v>
      </c>
      <c r="W483">
        <v>12</v>
      </c>
      <c r="X483" t="s">
        <v>30</v>
      </c>
    </row>
    <row r="484" spans="1:24" x14ac:dyDescent="0.3">
      <c r="A484" t="s">
        <v>22</v>
      </c>
      <c r="B484" t="s">
        <v>23</v>
      </c>
      <c r="C484">
        <v>16.80528</v>
      </c>
      <c r="D484">
        <v>96.156109999999998</v>
      </c>
      <c r="E484" t="s">
        <v>32</v>
      </c>
      <c r="F484" t="s">
        <v>38</v>
      </c>
      <c r="G484" t="s">
        <v>43</v>
      </c>
      <c r="H484" s="3">
        <v>37.14</v>
      </c>
      <c r="I484">
        <v>5</v>
      </c>
      <c r="J484" s="3">
        <v>9.2850000000000001</v>
      </c>
      <c r="K484" s="3">
        <v>194.98500000000001</v>
      </c>
      <c r="L484" t="s">
        <v>27</v>
      </c>
      <c r="M484" s="3">
        <v>185.7</v>
      </c>
      <c r="N484">
        <v>4.7619047620000003</v>
      </c>
      <c r="O484" s="3">
        <v>9.2850000000000001</v>
      </c>
      <c r="P484">
        <v>5</v>
      </c>
      <c r="Q484" t="str">
        <f>IF(supermarketData[[#This Row],[Customer stratification rating]]&lt;6, "Low", IF(supermarketData[[#This Row],[Customer stratification rating]] &lt; 8, "Medium", "High"))</f>
        <v>Low</v>
      </c>
      <c r="R484" s="1">
        <v>43473.545138888891</v>
      </c>
      <c r="S484">
        <v>2019</v>
      </c>
      <c r="T484" t="s">
        <v>28</v>
      </c>
      <c r="U484">
        <f>DAY(supermarketData[[#This Row],[Datetime]])</f>
        <v>8</v>
      </c>
      <c r="V484" t="s">
        <v>51</v>
      </c>
      <c r="W484">
        <v>13</v>
      </c>
      <c r="X484" t="s">
        <v>30</v>
      </c>
    </row>
    <row r="485" spans="1:24" x14ac:dyDescent="0.3">
      <c r="A485" t="s">
        <v>22</v>
      </c>
      <c r="B485" t="s">
        <v>47</v>
      </c>
      <c r="C485">
        <v>21.974730000000001</v>
      </c>
      <c r="D485">
        <v>96.083590000000001</v>
      </c>
      <c r="E485" t="s">
        <v>24</v>
      </c>
      <c r="F485" t="s">
        <v>38</v>
      </c>
      <c r="G485" t="s">
        <v>39</v>
      </c>
      <c r="H485" s="3">
        <v>60.38</v>
      </c>
      <c r="I485">
        <v>10</v>
      </c>
      <c r="J485" s="3">
        <v>30.19</v>
      </c>
      <c r="K485" s="3">
        <v>633.99</v>
      </c>
      <c r="L485" t="s">
        <v>34</v>
      </c>
      <c r="M485" s="3">
        <v>603.79999999999995</v>
      </c>
      <c r="N485">
        <v>4.7619047620000003</v>
      </c>
      <c r="O485" s="3">
        <v>30.19</v>
      </c>
      <c r="P485">
        <v>6</v>
      </c>
      <c r="Q485" t="str">
        <f>IF(supermarketData[[#This Row],[Customer stratification rating]]&lt;6, "Low", IF(supermarketData[[#This Row],[Customer stratification rating]] &lt; 8, "Medium", "High"))</f>
        <v>Medium</v>
      </c>
      <c r="R485" s="1">
        <v>43508.679861111108</v>
      </c>
      <c r="S485">
        <v>2019</v>
      </c>
      <c r="T485" t="s">
        <v>44</v>
      </c>
      <c r="U485">
        <f>DAY(supermarketData[[#This Row],[Datetime]])</f>
        <v>12</v>
      </c>
      <c r="V485" t="s">
        <v>51</v>
      </c>
      <c r="W485">
        <v>16</v>
      </c>
      <c r="X485" t="s">
        <v>30</v>
      </c>
    </row>
    <row r="486" spans="1:24" x14ac:dyDescent="0.3">
      <c r="A486" t="s">
        <v>22</v>
      </c>
      <c r="B486" t="s">
        <v>31</v>
      </c>
      <c r="C486">
        <v>19.745000000000001</v>
      </c>
      <c r="D486">
        <v>96.129720000000006</v>
      </c>
      <c r="E486" t="s">
        <v>24</v>
      </c>
      <c r="F486" t="s">
        <v>25</v>
      </c>
      <c r="G486" t="s">
        <v>43</v>
      </c>
      <c r="H486" s="3">
        <v>36.979999999999997</v>
      </c>
      <c r="I486">
        <v>10</v>
      </c>
      <c r="J486" s="3">
        <v>18.489999999999998</v>
      </c>
      <c r="K486" s="3">
        <v>388.29</v>
      </c>
      <c r="L486" t="s">
        <v>40</v>
      </c>
      <c r="M486" s="3">
        <v>369.8</v>
      </c>
      <c r="N486">
        <v>4.7619047620000003</v>
      </c>
      <c r="O486" s="3">
        <v>18.489999999999998</v>
      </c>
      <c r="P486">
        <v>7</v>
      </c>
      <c r="Q486" t="str">
        <f>IF(supermarketData[[#This Row],[Customer stratification rating]]&lt;6, "Low", IF(supermarketData[[#This Row],[Customer stratification rating]] &lt; 8, "Medium", "High"))</f>
        <v>Medium</v>
      </c>
      <c r="R486" s="1">
        <v>43466.824999999997</v>
      </c>
      <c r="S486">
        <v>2019</v>
      </c>
      <c r="T486" t="s">
        <v>28</v>
      </c>
      <c r="U486">
        <f>DAY(supermarketData[[#This Row],[Datetime]])</f>
        <v>1</v>
      </c>
      <c r="V486" t="s">
        <v>51</v>
      </c>
      <c r="W486">
        <v>19</v>
      </c>
      <c r="X486" t="s">
        <v>42</v>
      </c>
    </row>
    <row r="487" spans="1:24" x14ac:dyDescent="0.3">
      <c r="A487" t="s">
        <v>22</v>
      </c>
      <c r="B487" t="s">
        <v>47</v>
      </c>
      <c r="C487">
        <v>21.974730000000001</v>
      </c>
      <c r="D487">
        <v>96.083590000000001</v>
      </c>
      <c r="E487" t="s">
        <v>24</v>
      </c>
      <c r="F487" t="s">
        <v>25</v>
      </c>
      <c r="G487" t="s">
        <v>43</v>
      </c>
      <c r="H487" s="3">
        <v>49.49</v>
      </c>
      <c r="I487">
        <v>4</v>
      </c>
      <c r="J487" s="3">
        <v>9.8979999999999997</v>
      </c>
      <c r="K487" s="3">
        <v>207.858</v>
      </c>
      <c r="L487" t="s">
        <v>27</v>
      </c>
      <c r="M487" s="3">
        <v>197.96</v>
      </c>
      <c r="N487">
        <v>4.7619047620000003</v>
      </c>
      <c r="O487" s="3">
        <v>9.8979999999999997</v>
      </c>
      <c r="P487">
        <v>6.6</v>
      </c>
      <c r="Q487" t="str">
        <f>IF(supermarketData[[#This Row],[Customer stratification rating]]&lt;6, "Low", IF(supermarketData[[#This Row],[Customer stratification rating]] &lt; 8, "Medium", "High"))</f>
        <v>Medium</v>
      </c>
      <c r="R487" s="1">
        <v>43545.642361111109</v>
      </c>
      <c r="S487">
        <v>2019</v>
      </c>
      <c r="T487" t="s">
        <v>35</v>
      </c>
      <c r="U487">
        <f>DAY(supermarketData[[#This Row],[Datetime]])</f>
        <v>21</v>
      </c>
      <c r="V487" t="s">
        <v>46</v>
      </c>
      <c r="W487">
        <v>15</v>
      </c>
      <c r="X487" t="s">
        <v>30</v>
      </c>
    </row>
    <row r="488" spans="1:24" x14ac:dyDescent="0.3">
      <c r="A488" t="s">
        <v>22</v>
      </c>
      <c r="B488" t="s">
        <v>47</v>
      </c>
      <c r="C488">
        <v>21.974730000000001</v>
      </c>
      <c r="D488">
        <v>96.083590000000001</v>
      </c>
      <c r="E488" t="s">
        <v>32</v>
      </c>
      <c r="F488" t="s">
        <v>25</v>
      </c>
      <c r="G488" t="s">
        <v>50</v>
      </c>
      <c r="H488" s="3">
        <v>41.09</v>
      </c>
      <c r="I488">
        <v>10</v>
      </c>
      <c r="J488" s="3">
        <v>20.545000000000002</v>
      </c>
      <c r="K488" s="3">
        <v>431.44499999999999</v>
      </c>
      <c r="L488" t="s">
        <v>34</v>
      </c>
      <c r="M488" s="3">
        <v>410.9</v>
      </c>
      <c r="N488">
        <v>4.7619047620000003</v>
      </c>
      <c r="O488" s="3">
        <v>20.545000000000002</v>
      </c>
      <c r="P488">
        <v>7.3</v>
      </c>
      <c r="Q488" t="str">
        <f>IF(supermarketData[[#This Row],[Customer stratification rating]]&lt;6, "Low", IF(supermarketData[[#This Row],[Customer stratification rating]] &lt; 8, "Medium", "High"))</f>
        <v>Medium</v>
      </c>
      <c r="R488" s="1">
        <v>43524.612500000003</v>
      </c>
      <c r="S488">
        <v>2019</v>
      </c>
      <c r="T488" t="s">
        <v>44</v>
      </c>
      <c r="U488">
        <f>DAY(supermarketData[[#This Row],[Datetime]])</f>
        <v>28</v>
      </c>
      <c r="V488" t="s">
        <v>46</v>
      </c>
      <c r="W488">
        <v>14</v>
      </c>
      <c r="X488" t="s">
        <v>30</v>
      </c>
    </row>
    <row r="489" spans="1:24" x14ac:dyDescent="0.3">
      <c r="A489" t="s">
        <v>22</v>
      </c>
      <c r="B489" t="s">
        <v>23</v>
      </c>
      <c r="C489">
        <v>16.80528</v>
      </c>
      <c r="D489">
        <v>96.156109999999998</v>
      </c>
      <c r="E489" t="s">
        <v>32</v>
      </c>
      <c r="F489" t="s">
        <v>38</v>
      </c>
      <c r="G489" t="s">
        <v>50</v>
      </c>
      <c r="H489" s="3">
        <v>37.15</v>
      </c>
      <c r="I489">
        <v>4</v>
      </c>
      <c r="J489" s="3">
        <v>7.43</v>
      </c>
      <c r="K489" s="3">
        <v>156.03</v>
      </c>
      <c r="L489" t="s">
        <v>27</v>
      </c>
      <c r="M489" s="3">
        <v>148.6</v>
      </c>
      <c r="N489">
        <v>4.7619047620000003</v>
      </c>
      <c r="O489" s="3">
        <v>7.43</v>
      </c>
      <c r="P489">
        <v>8.3000000000000007</v>
      </c>
      <c r="Q489" t="str">
        <f>IF(supermarketData[[#This Row],[Customer stratification rating]]&lt;6, "Low", IF(supermarketData[[#This Row],[Customer stratification rating]] &lt; 8, "Medium", "High"))</f>
        <v>High</v>
      </c>
      <c r="R489" s="1">
        <v>43547.790972222218</v>
      </c>
      <c r="S489">
        <v>2019</v>
      </c>
      <c r="T489" t="s">
        <v>35</v>
      </c>
      <c r="U489">
        <f>DAY(supermarketData[[#This Row],[Datetime]])</f>
        <v>23</v>
      </c>
      <c r="V489" t="s">
        <v>29</v>
      </c>
      <c r="W489">
        <v>18</v>
      </c>
      <c r="X489" t="s">
        <v>42</v>
      </c>
    </row>
    <row r="490" spans="1:24" x14ac:dyDescent="0.3">
      <c r="A490" t="s">
        <v>22</v>
      </c>
      <c r="B490" t="s">
        <v>31</v>
      </c>
      <c r="C490">
        <v>19.745000000000001</v>
      </c>
      <c r="D490">
        <v>96.129720000000006</v>
      </c>
      <c r="E490" t="s">
        <v>32</v>
      </c>
      <c r="F490" t="s">
        <v>38</v>
      </c>
      <c r="G490" t="s">
        <v>39</v>
      </c>
      <c r="H490" s="3">
        <v>22.96</v>
      </c>
      <c r="I490">
        <v>1</v>
      </c>
      <c r="J490" s="3">
        <v>1.1479999999999999</v>
      </c>
      <c r="K490" s="3">
        <v>24.108000000000001</v>
      </c>
      <c r="L490" t="s">
        <v>34</v>
      </c>
      <c r="M490" s="3">
        <v>22.96</v>
      </c>
      <c r="N490">
        <v>4.7619047620000003</v>
      </c>
      <c r="O490" s="3">
        <v>1.1479999999999999</v>
      </c>
      <c r="P490">
        <v>4.3</v>
      </c>
      <c r="Q490" t="str">
        <f>IF(supermarketData[[#This Row],[Customer stratification rating]]&lt;6, "Low", IF(supermarketData[[#This Row],[Customer stratification rating]] &lt; 8, "Medium", "High"))</f>
        <v>Low</v>
      </c>
      <c r="R490" s="1">
        <v>43495.865972222222</v>
      </c>
      <c r="S490">
        <v>2019</v>
      </c>
      <c r="T490" t="s">
        <v>28</v>
      </c>
      <c r="U490">
        <f>DAY(supermarketData[[#This Row],[Datetime]])</f>
        <v>30</v>
      </c>
      <c r="V490" t="s">
        <v>49</v>
      </c>
      <c r="W490">
        <v>20</v>
      </c>
      <c r="X490" t="s">
        <v>42</v>
      </c>
    </row>
    <row r="491" spans="1:24" x14ac:dyDescent="0.3">
      <c r="A491" t="s">
        <v>22</v>
      </c>
      <c r="B491" t="s">
        <v>47</v>
      </c>
      <c r="C491">
        <v>21.974730000000001</v>
      </c>
      <c r="D491">
        <v>96.083590000000001</v>
      </c>
      <c r="E491" t="s">
        <v>24</v>
      </c>
      <c r="F491" t="s">
        <v>25</v>
      </c>
      <c r="G491" t="s">
        <v>39</v>
      </c>
      <c r="H491" s="3">
        <v>77.680000000000007</v>
      </c>
      <c r="I491">
        <v>9</v>
      </c>
      <c r="J491" s="3">
        <v>34.956000000000003</v>
      </c>
      <c r="K491" s="3">
        <v>734.07600000000002</v>
      </c>
      <c r="L491" t="s">
        <v>27</v>
      </c>
      <c r="M491" s="3">
        <v>699.12</v>
      </c>
      <c r="N491">
        <v>4.7619047620000003</v>
      </c>
      <c r="O491" s="3">
        <v>34.956000000000003</v>
      </c>
      <c r="P491">
        <v>9.8000000000000007</v>
      </c>
      <c r="Q491" t="str">
        <f>IF(supermarketData[[#This Row],[Customer stratification rating]]&lt;6, "Low", IF(supermarketData[[#This Row],[Customer stratification rating]] &lt; 8, "Medium", "High"))</f>
        <v>High</v>
      </c>
      <c r="R491" s="1">
        <v>43500.556250000001</v>
      </c>
      <c r="S491">
        <v>2019</v>
      </c>
      <c r="T491" t="s">
        <v>44</v>
      </c>
      <c r="U491">
        <f>DAY(supermarketData[[#This Row],[Datetime]])</f>
        <v>4</v>
      </c>
      <c r="V491" t="s">
        <v>45</v>
      </c>
      <c r="W491">
        <v>13</v>
      </c>
      <c r="X491" t="s">
        <v>30</v>
      </c>
    </row>
    <row r="492" spans="1:24" x14ac:dyDescent="0.3">
      <c r="A492" t="s">
        <v>22</v>
      </c>
      <c r="B492" t="s">
        <v>47</v>
      </c>
      <c r="C492">
        <v>21.974730000000001</v>
      </c>
      <c r="D492">
        <v>96.083590000000001</v>
      </c>
      <c r="E492" t="s">
        <v>32</v>
      </c>
      <c r="F492" t="s">
        <v>25</v>
      </c>
      <c r="G492" t="s">
        <v>50</v>
      </c>
      <c r="H492" s="3">
        <v>34.700000000000003</v>
      </c>
      <c r="I492">
        <v>2</v>
      </c>
      <c r="J492" s="3">
        <v>3.47</v>
      </c>
      <c r="K492" s="3">
        <v>72.87</v>
      </c>
      <c r="L492" t="s">
        <v>27</v>
      </c>
      <c r="M492" s="3">
        <v>69.400000000000006</v>
      </c>
      <c r="N492">
        <v>4.7619047620000003</v>
      </c>
      <c r="O492" s="3">
        <v>3.47</v>
      </c>
      <c r="P492">
        <v>8.1999999999999993</v>
      </c>
      <c r="Q492" t="str">
        <f>IF(supermarketData[[#This Row],[Customer stratification rating]]&lt;6, "Low", IF(supermarketData[[#This Row],[Customer stratification rating]] &lt; 8, "Medium", "High"))</f>
        <v>High</v>
      </c>
      <c r="R492" s="1">
        <v>43537.824999999997</v>
      </c>
      <c r="S492">
        <v>2019</v>
      </c>
      <c r="T492" t="s">
        <v>35</v>
      </c>
      <c r="U492">
        <f>DAY(supermarketData[[#This Row],[Datetime]])</f>
        <v>13</v>
      </c>
      <c r="V492" t="s">
        <v>49</v>
      </c>
      <c r="W492">
        <v>19</v>
      </c>
      <c r="X492" t="s">
        <v>42</v>
      </c>
    </row>
    <row r="493" spans="1:24" x14ac:dyDescent="0.3">
      <c r="A493" t="s">
        <v>22</v>
      </c>
      <c r="B493" t="s">
        <v>23</v>
      </c>
      <c r="C493">
        <v>16.80528</v>
      </c>
      <c r="D493">
        <v>96.156109999999998</v>
      </c>
      <c r="E493" t="s">
        <v>24</v>
      </c>
      <c r="F493" t="s">
        <v>25</v>
      </c>
      <c r="G493" t="s">
        <v>50</v>
      </c>
      <c r="H493" s="3">
        <v>19.66</v>
      </c>
      <c r="I493">
        <v>10</v>
      </c>
      <c r="J493" s="3">
        <v>9.83</v>
      </c>
      <c r="K493" s="3">
        <v>206.43</v>
      </c>
      <c r="L493" t="s">
        <v>40</v>
      </c>
      <c r="M493" s="3">
        <v>196.6</v>
      </c>
      <c r="N493">
        <v>4.7619047620000003</v>
      </c>
      <c r="O493" s="3">
        <v>9.83</v>
      </c>
      <c r="P493">
        <v>7.2</v>
      </c>
      <c r="Q493" t="str">
        <f>IF(supermarketData[[#This Row],[Customer stratification rating]]&lt;6, "Low", IF(supermarketData[[#This Row],[Customer stratification rating]] &lt; 8, "Medium", "High"))</f>
        <v>Medium</v>
      </c>
      <c r="R493" s="1">
        <v>43539.763888888891</v>
      </c>
      <c r="S493">
        <v>2019</v>
      </c>
      <c r="T493" t="s">
        <v>35</v>
      </c>
      <c r="U493">
        <f>DAY(supermarketData[[#This Row],[Datetime]])</f>
        <v>15</v>
      </c>
      <c r="V493" t="s">
        <v>36</v>
      </c>
      <c r="W493">
        <v>18</v>
      </c>
      <c r="X493" t="s">
        <v>42</v>
      </c>
    </row>
    <row r="494" spans="1:24" x14ac:dyDescent="0.3">
      <c r="A494" t="s">
        <v>22</v>
      </c>
      <c r="B494" t="s">
        <v>47</v>
      </c>
      <c r="C494">
        <v>21.974730000000001</v>
      </c>
      <c r="D494">
        <v>96.083590000000001</v>
      </c>
      <c r="E494" t="s">
        <v>24</v>
      </c>
      <c r="F494" t="s">
        <v>25</v>
      </c>
      <c r="G494" t="s">
        <v>26</v>
      </c>
      <c r="H494" s="3">
        <v>25.32</v>
      </c>
      <c r="I494">
        <v>8</v>
      </c>
      <c r="J494" s="3">
        <v>10.128</v>
      </c>
      <c r="K494" s="3">
        <v>212.68799999999999</v>
      </c>
      <c r="L494" t="s">
        <v>27</v>
      </c>
      <c r="M494" s="3">
        <v>202.56</v>
      </c>
      <c r="N494">
        <v>4.7619047620000003</v>
      </c>
      <c r="O494" s="3">
        <v>10.128</v>
      </c>
      <c r="P494">
        <v>8.6999999999999993</v>
      </c>
      <c r="Q494" t="str">
        <f>IF(supermarketData[[#This Row],[Customer stratification rating]]&lt;6, "Low", IF(supermarketData[[#This Row],[Customer stratification rating]] &lt; 8, "Medium", "High"))</f>
        <v>High</v>
      </c>
      <c r="R494" s="1">
        <v>43529.85</v>
      </c>
      <c r="S494">
        <v>2019</v>
      </c>
      <c r="T494" t="s">
        <v>35</v>
      </c>
      <c r="U494">
        <f>DAY(supermarketData[[#This Row],[Datetime]])</f>
        <v>5</v>
      </c>
      <c r="V494" t="s">
        <v>51</v>
      </c>
      <c r="W494">
        <v>20</v>
      </c>
      <c r="X494" t="s">
        <v>42</v>
      </c>
    </row>
    <row r="495" spans="1:24" x14ac:dyDescent="0.3">
      <c r="A495" t="s">
        <v>22</v>
      </c>
      <c r="B495" t="s">
        <v>31</v>
      </c>
      <c r="C495">
        <v>19.745000000000001</v>
      </c>
      <c r="D495">
        <v>96.129720000000006</v>
      </c>
      <c r="E495" t="s">
        <v>24</v>
      </c>
      <c r="F495" t="s">
        <v>25</v>
      </c>
      <c r="G495" t="s">
        <v>39</v>
      </c>
      <c r="H495" s="3">
        <v>12.12</v>
      </c>
      <c r="I495">
        <v>10</v>
      </c>
      <c r="J495" s="3">
        <v>6.06</v>
      </c>
      <c r="K495" s="3">
        <v>127.26</v>
      </c>
      <c r="L495" t="s">
        <v>40</v>
      </c>
      <c r="M495" s="3">
        <v>121.2</v>
      </c>
      <c r="N495">
        <v>4.7619047620000003</v>
      </c>
      <c r="O495" s="3">
        <v>6.06</v>
      </c>
      <c r="P495">
        <v>8.4</v>
      </c>
      <c r="Q495" t="str">
        <f>IF(supermarketData[[#This Row],[Customer stratification rating]]&lt;6, "Low", IF(supermarketData[[#This Row],[Customer stratification rating]] &lt; 8, "Medium", "High"))</f>
        <v>High</v>
      </c>
      <c r="R495" s="1">
        <v>43529.572222222218</v>
      </c>
      <c r="S495">
        <v>2019</v>
      </c>
      <c r="T495" t="s">
        <v>35</v>
      </c>
      <c r="U495">
        <f>DAY(supermarketData[[#This Row],[Datetime]])</f>
        <v>5</v>
      </c>
      <c r="V495" t="s">
        <v>51</v>
      </c>
      <c r="W495">
        <v>13</v>
      </c>
      <c r="X495" t="s">
        <v>30</v>
      </c>
    </row>
    <row r="496" spans="1:24" x14ac:dyDescent="0.3">
      <c r="A496" t="s">
        <v>22</v>
      </c>
      <c r="B496" t="s">
        <v>47</v>
      </c>
      <c r="C496">
        <v>21.974730000000001</v>
      </c>
      <c r="D496">
        <v>96.083590000000001</v>
      </c>
      <c r="E496" t="s">
        <v>32</v>
      </c>
      <c r="F496" t="s">
        <v>38</v>
      </c>
      <c r="G496" t="s">
        <v>50</v>
      </c>
      <c r="H496" s="3">
        <v>99.89</v>
      </c>
      <c r="I496">
        <v>2</v>
      </c>
      <c r="J496" s="3">
        <v>9.9890000000000008</v>
      </c>
      <c r="K496" s="3">
        <v>209.76900000000001</v>
      </c>
      <c r="L496" t="s">
        <v>27</v>
      </c>
      <c r="M496" s="3">
        <v>199.78</v>
      </c>
      <c r="N496">
        <v>4.7619047620000003</v>
      </c>
      <c r="O496" s="3">
        <v>9.9890000000000008</v>
      </c>
      <c r="P496">
        <v>7.1</v>
      </c>
      <c r="Q496" t="str">
        <f>IF(supermarketData[[#This Row],[Customer stratification rating]]&lt;6, "Low", IF(supermarketData[[#This Row],[Customer stratification rating]] &lt; 8, "Medium", "High"))</f>
        <v>Medium</v>
      </c>
      <c r="R496" s="1">
        <v>43522.491666666669</v>
      </c>
      <c r="S496">
        <v>2019</v>
      </c>
      <c r="T496" t="s">
        <v>44</v>
      </c>
      <c r="U496">
        <f>DAY(supermarketData[[#This Row],[Datetime]])</f>
        <v>26</v>
      </c>
      <c r="V496" t="s">
        <v>51</v>
      </c>
      <c r="W496">
        <v>11</v>
      </c>
      <c r="X496" t="s">
        <v>37</v>
      </c>
    </row>
    <row r="497" spans="1:24" x14ac:dyDescent="0.3">
      <c r="A497" t="s">
        <v>22</v>
      </c>
      <c r="B497" t="s">
        <v>47</v>
      </c>
      <c r="C497">
        <v>21.974730000000001</v>
      </c>
      <c r="D497">
        <v>96.083590000000001</v>
      </c>
      <c r="E497" t="s">
        <v>32</v>
      </c>
      <c r="F497" t="s">
        <v>38</v>
      </c>
      <c r="G497" t="s">
        <v>43</v>
      </c>
      <c r="H497" s="3">
        <v>75.92</v>
      </c>
      <c r="I497">
        <v>8</v>
      </c>
      <c r="J497" s="3">
        <v>30.367999999999999</v>
      </c>
      <c r="K497" s="3">
        <v>637.72799999999995</v>
      </c>
      <c r="L497" t="s">
        <v>34</v>
      </c>
      <c r="M497" s="3">
        <v>607.36</v>
      </c>
      <c r="N497">
        <v>4.7619047620000003</v>
      </c>
      <c r="O497" s="3">
        <v>30.367999999999999</v>
      </c>
      <c r="P497">
        <v>5.5</v>
      </c>
      <c r="Q497" t="str">
        <f>IF(supermarketData[[#This Row],[Customer stratification rating]]&lt;6, "Low", IF(supermarketData[[#This Row],[Customer stratification rating]] &lt; 8, "Medium", "High"))</f>
        <v>Low</v>
      </c>
      <c r="R497" s="1">
        <v>43544.593055555553</v>
      </c>
      <c r="S497">
        <v>2019</v>
      </c>
      <c r="T497" t="s">
        <v>35</v>
      </c>
      <c r="U497">
        <f>DAY(supermarketData[[#This Row],[Datetime]])</f>
        <v>20</v>
      </c>
      <c r="V497" t="s">
        <v>49</v>
      </c>
      <c r="W497">
        <v>14</v>
      </c>
      <c r="X497" t="s">
        <v>30</v>
      </c>
    </row>
    <row r="498" spans="1:24" x14ac:dyDescent="0.3">
      <c r="A498" t="s">
        <v>22</v>
      </c>
      <c r="B498" t="s">
        <v>31</v>
      </c>
      <c r="C498">
        <v>19.745000000000001</v>
      </c>
      <c r="D498">
        <v>96.129720000000006</v>
      </c>
      <c r="E498" t="s">
        <v>32</v>
      </c>
      <c r="F498" t="s">
        <v>25</v>
      </c>
      <c r="G498" t="s">
        <v>33</v>
      </c>
      <c r="H498" s="3">
        <v>63.22</v>
      </c>
      <c r="I498">
        <v>2</v>
      </c>
      <c r="J498" s="3">
        <v>6.3220000000000001</v>
      </c>
      <c r="K498" s="3">
        <v>132.762</v>
      </c>
      <c r="L498" t="s">
        <v>34</v>
      </c>
      <c r="M498" s="3">
        <v>126.44</v>
      </c>
      <c r="N498">
        <v>4.7619047620000003</v>
      </c>
      <c r="O498" s="3">
        <v>6.3220000000000001</v>
      </c>
      <c r="P498">
        <v>8.5</v>
      </c>
      <c r="Q498" t="str">
        <f>IF(supermarketData[[#This Row],[Customer stratification rating]]&lt;6, "Low", IF(supermarketData[[#This Row],[Customer stratification rating]] &lt; 8, "Medium", "High"))</f>
        <v>High</v>
      </c>
      <c r="R498" s="1">
        <v>43466.660416666673</v>
      </c>
      <c r="S498">
        <v>2019</v>
      </c>
      <c r="T498" t="s">
        <v>28</v>
      </c>
      <c r="U498">
        <f>DAY(supermarketData[[#This Row],[Datetime]])</f>
        <v>1</v>
      </c>
      <c r="V498" t="s">
        <v>51</v>
      </c>
      <c r="W498">
        <v>15</v>
      </c>
      <c r="X498" t="s">
        <v>30</v>
      </c>
    </row>
    <row r="499" spans="1:24" x14ac:dyDescent="0.3">
      <c r="A499" t="s">
        <v>22</v>
      </c>
      <c r="B499" t="s">
        <v>31</v>
      </c>
      <c r="C499">
        <v>19.745000000000001</v>
      </c>
      <c r="D499">
        <v>96.129720000000006</v>
      </c>
      <c r="E499" t="s">
        <v>32</v>
      </c>
      <c r="F499" t="s">
        <v>25</v>
      </c>
      <c r="G499" t="s">
        <v>48</v>
      </c>
      <c r="H499" s="3">
        <v>90.24</v>
      </c>
      <c r="I499">
        <v>6</v>
      </c>
      <c r="J499" s="3">
        <v>27.071999999999999</v>
      </c>
      <c r="K499" s="3">
        <v>568.51199999999994</v>
      </c>
      <c r="L499" t="s">
        <v>34</v>
      </c>
      <c r="M499" s="3">
        <v>541.44000000000005</v>
      </c>
      <c r="N499">
        <v>4.7619047620000003</v>
      </c>
      <c r="O499" s="3">
        <v>27.071999999999999</v>
      </c>
      <c r="P499">
        <v>6.2</v>
      </c>
      <c r="Q499" t="str">
        <f>IF(supermarketData[[#This Row],[Customer stratification rating]]&lt;6, "Low", IF(supermarketData[[#This Row],[Customer stratification rating]] &lt; 8, "Medium", "High"))</f>
        <v>Medium</v>
      </c>
      <c r="R499" s="1">
        <v>43492.470138888893</v>
      </c>
      <c r="S499">
        <v>2019</v>
      </c>
      <c r="T499" t="s">
        <v>28</v>
      </c>
      <c r="U499">
        <f>DAY(supermarketData[[#This Row],[Datetime]])</f>
        <v>27</v>
      </c>
      <c r="V499" t="s">
        <v>41</v>
      </c>
      <c r="W499">
        <v>11</v>
      </c>
      <c r="X499" t="s">
        <v>37</v>
      </c>
    </row>
    <row r="500" spans="1:24" x14ac:dyDescent="0.3">
      <c r="A500" t="s">
        <v>22</v>
      </c>
      <c r="B500" t="s">
        <v>47</v>
      </c>
      <c r="C500">
        <v>21.974730000000001</v>
      </c>
      <c r="D500">
        <v>96.083590000000001</v>
      </c>
      <c r="E500" t="s">
        <v>24</v>
      </c>
      <c r="F500" t="s">
        <v>25</v>
      </c>
      <c r="G500" t="s">
        <v>43</v>
      </c>
      <c r="H500" s="3">
        <v>98.13</v>
      </c>
      <c r="I500">
        <v>1</v>
      </c>
      <c r="J500" s="3">
        <v>4.9065000000000003</v>
      </c>
      <c r="K500" s="3">
        <v>103.0365</v>
      </c>
      <c r="L500" t="s">
        <v>34</v>
      </c>
      <c r="M500" s="3">
        <v>98.13</v>
      </c>
      <c r="N500">
        <v>4.7619047620000003</v>
      </c>
      <c r="O500" s="3">
        <v>4.9065000000000003</v>
      </c>
      <c r="P500">
        <v>8.9</v>
      </c>
      <c r="Q500" t="str">
        <f>IF(supermarketData[[#This Row],[Customer stratification rating]]&lt;6, "Low", IF(supermarketData[[#This Row],[Customer stratification rating]] &lt; 8, "Medium", "High"))</f>
        <v>High</v>
      </c>
      <c r="R500" s="1">
        <v>43486.73333333333</v>
      </c>
      <c r="S500">
        <v>2019</v>
      </c>
      <c r="T500" t="s">
        <v>28</v>
      </c>
      <c r="U500">
        <f>DAY(supermarketData[[#This Row],[Datetime]])</f>
        <v>21</v>
      </c>
      <c r="V500" t="s">
        <v>45</v>
      </c>
      <c r="W500">
        <v>17</v>
      </c>
      <c r="X500" t="s">
        <v>30</v>
      </c>
    </row>
    <row r="501" spans="1:24" x14ac:dyDescent="0.3">
      <c r="A501" t="s">
        <v>22</v>
      </c>
      <c r="B501" t="s">
        <v>23</v>
      </c>
      <c r="C501">
        <v>16.80528</v>
      </c>
      <c r="D501">
        <v>96.156109999999998</v>
      </c>
      <c r="E501" t="s">
        <v>24</v>
      </c>
      <c r="F501" t="s">
        <v>25</v>
      </c>
      <c r="G501" t="s">
        <v>43</v>
      </c>
      <c r="H501" s="3">
        <v>51.52</v>
      </c>
      <c r="I501">
        <v>8</v>
      </c>
      <c r="J501" s="3">
        <v>20.608000000000001</v>
      </c>
      <c r="K501" s="3">
        <v>432.76799999999997</v>
      </c>
      <c r="L501" t="s">
        <v>34</v>
      </c>
      <c r="M501" s="3">
        <v>412.16</v>
      </c>
      <c r="N501">
        <v>4.7619047620000003</v>
      </c>
      <c r="O501" s="3">
        <v>20.608000000000001</v>
      </c>
      <c r="P501">
        <v>9.6</v>
      </c>
      <c r="Q501" t="str">
        <f>IF(supermarketData[[#This Row],[Customer stratification rating]]&lt;6, "Low", IF(supermarketData[[#This Row],[Customer stratification rating]] &lt; 8, "Medium", "High"))</f>
        <v>High</v>
      </c>
      <c r="R501" s="1">
        <v>43498.657638888893</v>
      </c>
      <c r="S501">
        <v>2019</v>
      </c>
      <c r="T501" t="s">
        <v>44</v>
      </c>
      <c r="U501">
        <f>DAY(supermarketData[[#This Row],[Datetime]])</f>
        <v>2</v>
      </c>
      <c r="V501" t="s">
        <v>29</v>
      </c>
      <c r="W501">
        <v>15</v>
      </c>
      <c r="X501" t="s">
        <v>30</v>
      </c>
    </row>
    <row r="502" spans="1:24" x14ac:dyDescent="0.3">
      <c r="A502" t="s">
        <v>22</v>
      </c>
      <c r="B502" t="s">
        <v>47</v>
      </c>
      <c r="C502">
        <v>21.974730000000001</v>
      </c>
      <c r="D502">
        <v>96.083590000000001</v>
      </c>
      <c r="E502" t="s">
        <v>24</v>
      </c>
      <c r="F502" t="s">
        <v>38</v>
      </c>
      <c r="G502" t="s">
        <v>43</v>
      </c>
      <c r="H502" s="3">
        <v>73.97</v>
      </c>
      <c r="I502">
        <v>1</v>
      </c>
      <c r="J502" s="3">
        <v>3.6985000000000001</v>
      </c>
      <c r="K502" s="3">
        <v>77.668499999999995</v>
      </c>
      <c r="L502" t="s">
        <v>40</v>
      </c>
      <c r="M502" s="3">
        <v>73.97</v>
      </c>
      <c r="N502">
        <v>4.7619047620000003</v>
      </c>
      <c r="O502" s="3">
        <v>3.6985000000000001</v>
      </c>
      <c r="P502">
        <v>5.4</v>
      </c>
      <c r="Q502" t="str">
        <f>IF(supermarketData[[#This Row],[Customer stratification rating]]&lt;6, "Low", IF(supermarketData[[#This Row],[Customer stratification rating]] &lt; 8, "Medium", "High"))</f>
        <v>Low</v>
      </c>
      <c r="R502" s="1">
        <v>43499.661805555559</v>
      </c>
      <c r="S502">
        <v>2019</v>
      </c>
      <c r="T502" t="s">
        <v>44</v>
      </c>
      <c r="U502">
        <f>DAY(supermarketData[[#This Row],[Datetime]])</f>
        <v>3</v>
      </c>
      <c r="V502" t="s">
        <v>41</v>
      </c>
      <c r="W502">
        <v>15</v>
      </c>
      <c r="X502" t="s">
        <v>30</v>
      </c>
    </row>
    <row r="503" spans="1:24" x14ac:dyDescent="0.3">
      <c r="A503" t="s">
        <v>22</v>
      </c>
      <c r="B503" t="s">
        <v>31</v>
      </c>
      <c r="C503">
        <v>19.745000000000001</v>
      </c>
      <c r="D503">
        <v>96.129720000000006</v>
      </c>
      <c r="E503" t="s">
        <v>24</v>
      </c>
      <c r="F503" t="s">
        <v>25</v>
      </c>
      <c r="G503" t="s">
        <v>50</v>
      </c>
      <c r="H503" s="3">
        <v>31.9</v>
      </c>
      <c r="I503">
        <v>1</v>
      </c>
      <c r="J503" s="3">
        <v>1.595</v>
      </c>
      <c r="K503" s="3">
        <v>33.494999999999997</v>
      </c>
      <c r="L503" t="s">
        <v>27</v>
      </c>
      <c r="M503" s="3">
        <v>31.9</v>
      </c>
      <c r="N503">
        <v>4.7619047620000003</v>
      </c>
      <c r="O503" s="3">
        <v>1.595</v>
      </c>
      <c r="P503">
        <v>9.1</v>
      </c>
      <c r="Q503" t="str">
        <f>IF(supermarketData[[#This Row],[Customer stratification rating]]&lt;6, "Low", IF(supermarketData[[#This Row],[Customer stratification rating]] &lt; 8, "Medium", "High"))</f>
        <v>High</v>
      </c>
      <c r="R503" s="1">
        <v>43470.527777777781</v>
      </c>
      <c r="S503">
        <v>2019</v>
      </c>
      <c r="T503" t="s">
        <v>28</v>
      </c>
      <c r="U503">
        <f>DAY(supermarketData[[#This Row],[Datetime]])</f>
        <v>5</v>
      </c>
      <c r="V503" t="s">
        <v>29</v>
      </c>
      <c r="W503">
        <v>12</v>
      </c>
      <c r="X503" t="s">
        <v>30</v>
      </c>
    </row>
    <row r="504" spans="1:24" x14ac:dyDescent="0.3">
      <c r="A504" t="s">
        <v>22</v>
      </c>
      <c r="B504" t="s">
        <v>31</v>
      </c>
      <c r="C504">
        <v>19.745000000000001</v>
      </c>
      <c r="D504">
        <v>96.129720000000006</v>
      </c>
      <c r="E504" t="s">
        <v>32</v>
      </c>
      <c r="F504" t="s">
        <v>38</v>
      </c>
      <c r="G504" t="s">
        <v>39</v>
      </c>
      <c r="H504" s="3">
        <v>69.400000000000006</v>
      </c>
      <c r="I504">
        <v>2</v>
      </c>
      <c r="J504" s="3">
        <v>6.94</v>
      </c>
      <c r="K504" s="3">
        <v>145.74</v>
      </c>
      <c r="L504" t="s">
        <v>27</v>
      </c>
      <c r="M504" s="3">
        <v>138.80000000000001</v>
      </c>
      <c r="N504">
        <v>4.7619047620000003</v>
      </c>
      <c r="O504" s="3">
        <v>6.94</v>
      </c>
      <c r="P504">
        <v>9</v>
      </c>
      <c r="Q504" t="str">
        <f>IF(supermarketData[[#This Row],[Customer stratification rating]]&lt;6, "Low", IF(supermarketData[[#This Row],[Customer stratification rating]] &lt; 8, "Medium", "High"))</f>
        <v>High</v>
      </c>
      <c r="R504" s="1">
        <v>43492.824999999997</v>
      </c>
      <c r="S504">
        <v>2019</v>
      </c>
      <c r="T504" t="s">
        <v>28</v>
      </c>
      <c r="U504">
        <f>DAY(supermarketData[[#This Row],[Datetime]])</f>
        <v>27</v>
      </c>
      <c r="V504" t="s">
        <v>41</v>
      </c>
      <c r="W504">
        <v>19</v>
      </c>
      <c r="X504" t="s">
        <v>42</v>
      </c>
    </row>
    <row r="505" spans="1:24" x14ac:dyDescent="0.3">
      <c r="A505" t="s">
        <v>22</v>
      </c>
      <c r="B505" t="s">
        <v>47</v>
      </c>
      <c r="C505">
        <v>21.974730000000001</v>
      </c>
      <c r="D505">
        <v>96.083590000000001</v>
      </c>
      <c r="E505" t="s">
        <v>32</v>
      </c>
      <c r="F505" t="s">
        <v>25</v>
      </c>
      <c r="G505" t="s">
        <v>43</v>
      </c>
      <c r="H505" s="3">
        <v>93.31</v>
      </c>
      <c r="I505">
        <v>2</v>
      </c>
      <c r="J505" s="3">
        <v>9.3309999999999995</v>
      </c>
      <c r="K505" s="3">
        <v>195.95099999999999</v>
      </c>
      <c r="L505" t="s">
        <v>34</v>
      </c>
      <c r="M505" s="3">
        <v>186.62</v>
      </c>
      <c r="N505">
        <v>4.7619047620000003</v>
      </c>
      <c r="O505" s="3">
        <v>9.3309999999999995</v>
      </c>
      <c r="P505">
        <v>6.3</v>
      </c>
      <c r="Q505" t="str">
        <f>IF(supermarketData[[#This Row],[Customer stratification rating]]&lt;6, "Low", IF(supermarketData[[#This Row],[Customer stratification rating]] &lt; 8, "Medium", "High"))</f>
        <v>Medium</v>
      </c>
      <c r="R505" s="1">
        <v>43549.745138888888</v>
      </c>
      <c r="S505">
        <v>2019</v>
      </c>
      <c r="T505" t="s">
        <v>35</v>
      </c>
      <c r="U505">
        <f>DAY(supermarketData[[#This Row],[Datetime]])</f>
        <v>25</v>
      </c>
      <c r="V505" t="s">
        <v>45</v>
      </c>
      <c r="W505">
        <v>17</v>
      </c>
      <c r="X505" t="s">
        <v>30</v>
      </c>
    </row>
    <row r="506" spans="1:24" x14ac:dyDescent="0.3">
      <c r="A506" t="s">
        <v>22</v>
      </c>
      <c r="B506" t="s">
        <v>47</v>
      </c>
      <c r="C506">
        <v>21.974730000000001</v>
      </c>
      <c r="D506">
        <v>96.083590000000001</v>
      </c>
      <c r="E506" t="s">
        <v>32</v>
      </c>
      <c r="F506" t="s">
        <v>38</v>
      </c>
      <c r="G506" t="s">
        <v>43</v>
      </c>
      <c r="H506" s="3">
        <v>88.45</v>
      </c>
      <c r="I506">
        <v>1</v>
      </c>
      <c r="J506" s="3">
        <v>4.4225000000000003</v>
      </c>
      <c r="K506" s="3">
        <v>92.872500000000002</v>
      </c>
      <c r="L506" t="s">
        <v>40</v>
      </c>
      <c r="M506" s="3">
        <v>88.45</v>
      </c>
      <c r="N506">
        <v>4.7619047620000003</v>
      </c>
      <c r="O506" s="3">
        <v>4.4225000000000003</v>
      </c>
      <c r="P506">
        <v>9.5</v>
      </c>
      <c r="Q506" t="str">
        <f>IF(supermarketData[[#This Row],[Customer stratification rating]]&lt;6, "Low", IF(supermarketData[[#This Row],[Customer stratification rating]] &lt; 8, "Medium", "High"))</f>
        <v>High</v>
      </c>
      <c r="R506" s="1">
        <v>43521.691666666673</v>
      </c>
      <c r="S506">
        <v>2019</v>
      </c>
      <c r="T506" t="s">
        <v>44</v>
      </c>
      <c r="U506">
        <f>DAY(supermarketData[[#This Row],[Datetime]])</f>
        <v>25</v>
      </c>
      <c r="V506" t="s">
        <v>45</v>
      </c>
      <c r="W506">
        <v>16</v>
      </c>
      <c r="X506" t="s">
        <v>30</v>
      </c>
    </row>
    <row r="507" spans="1:24" x14ac:dyDescent="0.3">
      <c r="A507" t="s">
        <v>22</v>
      </c>
      <c r="B507" t="s">
        <v>23</v>
      </c>
      <c r="C507">
        <v>16.80528</v>
      </c>
      <c r="D507">
        <v>96.156109999999998</v>
      </c>
      <c r="E507" t="s">
        <v>24</v>
      </c>
      <c r="F507" t="s">
        <v>38</v>
      </c>
      <c r="G507" t="s">
        <v>33</v>
      </c>
      <c r="H507" s="3">
        <v>24.18</v>
      </c>
      <c r="I507">
        <v>8</v>
      </c>
      <c r="J507" s="3">
        <v>9.6720000000000006</v>
      </c>
      <c r="K507" s="3">
        <v>203.11199999999999</v>
      </c>
      <c r="L507" t="s">
        <v>27</v>
      </c>
      <c r="M507" s="3">
        <v>193.44</v>
      </c>
      <c r="N507">
        <v>4.7619047620000003</v>
      </c>
      <c r="O507" s="3">
        <v>9.6720000000000006</v>
      </c>
      <c r="P507">
        <v>9.8000000000000007</v>
      </c>
      <c r="Q507" t="str">
        <f>IF(supermarketData[[#This Row],[Customer stratification rating]]&lt;6, "Low", IF(supermarketData[[#This Row],[Customer stratification rating]] &lt; 8, "Medium", "High"))</f>
        <v>High</v>
      </c>
      <c r="R507" s="1">
        <v>43493.870833333327</v>
      </c>
      <c r="S507">
        <v>2019</v>
      </c>
      <c r="T507" t="s">
        <v>28</v>
      </c>
      <c r="U507">
        <f>DAY(supermarketData[[#This Row],[Datetime]])</f>
        <v>28</v>
      </c>
      <c r="V507" t="s">
        <v>45</v>
      </c>
      <c r="W507">
        <v>20</v>
      </c>
      <c r="X507" t="s">
        <v>42</v>
      </c>
    </row>
    <row r="508" spans="1:24" x14ac:dyDescent="0.3">
      <c r="A508" t="s">
        <v>22</v>
      </c>
      <c r="B508" t="s">
        <v>47</v>
      </c>
      <c r="C508">
        <v>21.974730000000001</v>
      </c>
      <c r="D508">
        <v>96.083590000000001</v>
      </c>
      <c r="E508" t="s">
        <v>24</v>
      </c>
      <c r="F508" t="s">
        <v>25</v>
      </c>
      <c r="G508" t="s">
        <v>43</v>
      </c>
      <c r="H508" s="3">
        <v>48.5</v>
      </c>
      <c r="I508">
        <v>3</v>
      </c>
      <c r="J508" s="3">
        <v>7.2750000000000004</v>
      </c>
      <c r="K508" s="3">
        <v>152.77500000000001</v>
      </c>
      <c r="L508" t="s">
        <v>34</v>
      </c>
      <c r="M508" s="3">
        <v>145.5</v>
      </c>
      <c r="N508">
        <v>4.7619047620000003</v>
      </c>
      <c r="O508" s="3">
        <v>7.2750000000000004</v>
      </c>
      <c r="P508">
        <v>6.7</v>
      </c>
      <c r="Q508" t="str">
        <f>IF(supermarketData[[#This Row],[Customer stratification rating]]&lt;6, "Low", IF(supermarketData[[#This Row],[Customer stratification rating]] &lt; 8, "Medium", "High"))</f>
        <v>Medium</v>
      </c>
      <c r="R508" s="1">
        <v>43473.534722222219</v>
      </c>
      <c r="S508">
        <v>2019</v>
      </c>
      <c r="T508" t="s">
        <v>28</v>
      </c>
      <c r="U508">
        <f>DAY(supermarketData[[#This Row],[Datetime]])</f>
        <v>8</v>
      </c>
      <c r="V508" t="s">
        <v>51</v>
      </c>
      <c r="W508">
        <v>12</v>
      </c>
      <c r="X508" t="s">
        <v>30</v>
      </c>
    </row>
    <row r="509" spans="1:24" x14ac:dyDescent="0.3">
      <c r="A509" t="s">
        <v>22</v>
      </c>
      <c r="B509" t="s">
        <v>47</v>
      </c>
      <c r="C509">
        <v>21.974730000000001</v>
      </c>
      <c r="D509">
        <v>96.083590000000001</v>
      </c>
      <c r="E509" t="s">
        <v>32</v>
      </c>
      <c r="F509" t="s">
        <v>25</v>
      </c>
      <c r="G509" t="s">
        <v>48</v>
      </c>
      <c r="H509" s="3">
        <v>84.05</v>
      </c>
      <c r="I509">
        <v>6</v>
      </c>
      <c r="J509" s="3">
        <v>25.215</v>
      </c>
      <c r="K509" s="3">
        <v>529.51499999999999</v>
      </c>
      <c r="L509" t="s">
        <v>40</v>
      </c>
      <c r="M509" s="3">
        <v>504.3</v>
      </c>
      <c r="N509">
        <v>4.7619047620000003</v>
      </c>
      <c r="O509" s="3">
        <v>25.215</v>
      </c>
      <c r="P509">
        <v>7.7</v>
      </c>
      <c r="Q509" t="str">
        <f>IF(supermarketData[[#This Row],[Customer stratification rating]]&lt;6, "Low", IF(supermarketData[[#This Row],[Customer stratification rating]] &lt; 8, "Medium", "High"))</f>
        <v>Medium</v>
      </c>
      <c r="R509" s="1">
        <v>43494.45</v>
      </c>
      <c r="S509">
        <v>2019</v>
      </c>
      <c r="T509" t="s">
        <v>28</v>
      </c>
      <c r="U509">
        <f>DAY(supermarketData[[#This Row],[Datetime]])</f>
        <v>29</v>
      </c>
      <c r="V509" t="s">
        <v>51</v>
      </c>
      <c r="W509">
        <v>10</v>
      </c>
      <c r="X509" t="s">
        <v>37</v>
      </c>
    </row>
    <row r="510" spans="1:24" x14ac:dyDescent="0.3">
      <c r="A510" t="s">
        <v>22</v>
      </c>
      <c r="B510" t="s">
        <v>47</v>
      </c>
      <c r="C510">
        <v>21.974730000000001</v>
      </c>
      <c r="D510">
        <v>96.083590000000001</v>
      </c>
      <c r="E510" t="s">
        <v>24</v>
      </c>
      <c r="F510" t="s">
        <v>38</v>
      </c>
      <c r="G510" t="s">
        <v>26</v>
      </c>
      <c r="H510" s="3">
        <v>61.29</v>
      </c>
      <c r="I510">
        <v>5</v>
      </c>
      <c r="J510" s="3">
        <v>15.3225</v>
      </c>
      <c r="K510" s="3">
        <v>321.77249999999998</v>
      </c>
      <c r="L510" t="s">
        <v>34</v>
      </c>
      <c r="M510" s="3">
        <v>306.45</v>
      </c>
      <c r="N510">
        <v>4.7619047620000003</v>
      </c>
      <c r="O510" s="3">
        <v>15.3225</v>
      </c>
      <c r="P510">
        <v>7</v>
      </c>
      <c r="Q510" t="str">
        <f>IF(supermarketData[[#This Row],[Customer stratification rating]]&lt;6, "Low", IF(supermarketData[[#This Row],[Customer stratification rating]] &lt; 8, "Medium", "High"))</f>
        <v>Medium</v>
      </c>
      <c r="R510" s="1">
        <v>43553.602777777778</v>
      </c>
      <c r="S510">
        <v>2019</v>
      </c>
      <c r="T510" t="s">
        <v>35</v>
      </c>
      <c r="U510">
        <f>DAY(supermarketData[[#This Row],[Datetime]])</f>
        <v>29</v>
      </c>
      <c r="V510" t="s">
        <v>36</v>
      </c>
      <c r="W510">
        <v>14</v>
      </c>
      <c r="X510" t="s">
        <v>30</v>
      </c>
    </row>
    <row r="511" spans="1:24" x14ac:dyDescent="0.3">
      <c r="A511" t="s">
        <v>22</v>
      </c>
      <c r="B511" t="s">
        <v>31</v>
      </c>
      <c r="C511">
        <v>19.745000000000001</v>
      </c>
      <c r="D511">
        <v>96.129720000000006</v>
      </c>
      <c r="E511" t="s">
        <v>24</v>
      </c>
      <c r="F511" t="s">
        <v>25</v>
      </c>
      <c r="G511" t="s">
        <v>39</v>
      </c>
      <c r="H511" s="3">
        <v>15.95</v>
      </c>
      <c r="I511">
        <v>6</v>
      </c>
      <c r="J511" s="3">
        <v>4.7850000000000001</v>
      </c>
      <c r="K511" s="3">
        <v>100.485</v>
      </c>
      <c r="L511" t="s">
        <v>40</v>
      </c>
      <c r="M511" s="3">
        <v>95.7</v>
      </c>
      <c r="N511">
        <v>4.7619047620000003</v>
      </c>
      <c r="O511" s="3">
        <v>4.7850000000000001</v>
      </c>
      <c r="P511">
        <v>5.0999999999999996</v>
      </c>
      <c r="Q511" t="str">
        <f>IF(supermarketData[[#This Row],[Customer stratification rating]]&lt;6, "Low", IF(supermarketData[[#This Row],[Customer stratification rating]] &lt; 8, "Medium", "High"))</f>
        <v>Low</v>
      </c>
      <c r="R511" s="1">
        <v>43505.71875</v>
      </c>
      <c r="S511">
        <v>2019</v>
      </c>
      <c r="T511" t="s">
        <v>44</v>
      </c>
      <c r="U511">
        <f>DAY(supermarketData[[#This Row],[Datetime]])</f>
        <v>9</v>
      </c>
      <c r="V511" t="s">
        <v>29</v>
      </c>
      <c r="W511">
        <v>17</v>
      </c>
      <c r="X511" t="s">
        <v>30</v>
      </c>
    </row>
    <row r="512" spans="1:24" x14ac:dyDescent="0.3">
      <c r="A512" t="s">
        <v>22</v>
      </c>
      <c r="B512" t="s">
        <v>47</v>
      </c>
      <c r="C512">
        <v>21.974730000000001</v>
      </c>
      <c r="D512">
        <v>96.083590000000001</v>
      </c>
      <c r="E512" t="s">
        <v>24</v>
      </c>
      <c r="F512" t="s">
        <v>25</v>
      </c>
      <c r="G512" t="s">
        <v>43</v>
      </c>
      <c r="H512" s="3">
        <v>90.74</v>
      </c>
      <c r="I512">
        <v>7</v>
      </c>
      <c r="J512" s="3">
        <v>31.759</v>
      </c>
      <c r="K512" s="3">
        <v>666.93899999999996</v>
      </c>
      <c r="L512" t="s">
        <v>40</v>
      </c>
      <c r="M512" s="3">
        <v>635.17999999999995</v>
      </c>
      <c r="N512">
        <v>4.7619047620000003</v>
      </c>
      <c r="O512" s="3">
        <v>31.759</v>
      </c>
      <c r="P512">
        <v>6.2</v>
      </c>
      <c r="Q512" t="str">
        <f>IF(supermarketData[[#This Row],[Customer stratification rating]]&lt;6, "Low", IF(supermarketData[[#This Row],[Customer stratification rating]] &lt; 8, "Medium", "High"))</f>
        <v>Medium</v>
      </c>
      <c r="R512" s="1">
        <v>43481.752083333333</v>
      </c>
      <c r="S512">
        <v>2019</v>
      </c>
      <c r="T512" t="s">
        <v>28</v>
      </c>
      <c r="U512">
        <f>DAY(supermarketData[[#This Row],[Datetime]])</f>
        <v>16</v>
      </c>
      <c r="V512" t="s">
        <v>49</v>
      </c>
      <c r="W512">
        <v>18</v>
      </c>
      <c r="X512" t="s">
        <v>42</v>
      </c>
    </row>
    <row r="513" spans="1:24" x14ac:dyDescent="0.3">
      <c r="A513" t="s">
        <v>22</v>
      </c>
      <c r="B513" t="s">
        <v>23</v>
      </c>
      <c r="C513">
        <v>16.80528</v>
      </c>
      <c r="D513">
        <v>96.156109999999998</v>
      </c>
      <c r="E513" t="s">
        <v>32</v>
      </c>
      <c r="F513" t="s">
        <v>25</v>
      </c>
      <c r="G513" t="s">
        <v>39</v>
      </c>
      <c r="H513" s="3">
        <v>42.91</v>
      </c>
      <c r="I513">
        <v>5</v>
      </c>
      <c r="J513" s="3">
        <v>10.727499999999999</v>
      </c>
      <c r="K513" s="3">
        <v>225.2775</v>
      </c>
      <c r="L513" t="s">
        <v>27</v>
      </c>
      <c r="M513" s="3">
        <v>214.55</v>
      </c>
      <c r="N513">
        <v>4.7619047620000003</v>
      </c>
      <c r="O513" s="3">
        <v>10.727499999999999</v>
      </c>
      <c r="P513">
        <v>6.1</v>
      </c>
      <c r="Q513" t="str">
        <f>IF(supermarketData[[#This Row],[Customer stratification rating]]&lt;6, "Low", IF(supermarketData[[#This Row],[Customer stratification rating]] &lt; 8, "Medium", "High"))</f>
        <v>Medium</v>
      </c>
      <c r="R513" s="1">
        <v>43470.728472222218</v>
      </c>
      <c r="S513">
        <v>2019</v>
      </c>
      <c r="T513" t="s">
        <v>28</v>
      </c>
      <c r="U513">
        <f>DAY(supermarketData[[#This Row],[Datetime]])</f>
        <v>5</v>
      </c>
      <c r="V513" t="s">
        <v>29</v>
      </c>
      <c r="W513">
        <v>17</v>
      </c>
      <c r="X513" t="s">
        <v>30</v>
      </c>
    </row>
    <row r="514" spans="1:24" x14ac:dyDescent="0.3">
      <c r="A514" t="s">
        <v>22</v>
      </c>
      <c r="B514" t="s">
        <v>23</v>
      </c>
      <c r="C514">
        <v>16.80528</v>
      </c>
      <c r="D514">
        <v>96.156109999999998</v>
      </c>
      <c r="E514" t="s">
        <v>32</v>
      </c>
      <c r="F514" t="s">
        <v>25</v>
      </c>
      <c r="G514" t="s">
        <v>50</v>
      </c>
      <c r="H514" s="3">
        <v>54.28</v>
      </c>
      <c r="I514">
        <v>7</v>
      </c>
      <c r="J514" s="3">
        <v>18.998000000000001</v>
      </c>
      <c r="K514" s="3">
        <v>398.95800000000003</v>
      </c>
      <c r="L514" t="s">
        <v>27</v>
      </c>
      <c r="M514" s="3">
        <v>379.96</v>
      </c>
      <c r="N514">
        <v>4.7619047620000003</v>
      </c>
      <c r="O514" s="3">
        <v>18.998000000000001</v>
      </c>
      <c r="P514">
        <v>9.3000000000000007</v>
      </c>
      <c r="Q514" t="str">
        <f>IF(supermarketData[[#This Row],[Customer stratification rating]]&lt;6, "Low", IF(supermarketData[[#This Row],[Customer stratification rating]] &lt; 8, "Medium", "High"))</f>
        <v>High</v>
      </c>
      <c r="R514" s="1">
        <v>43492.753472222219</v>
      </c>
      <c r="S514">
        <v>2019</v>
      </c>
      <c r="T514" t="s">
        <v>28</v>
      </c>
      <c r="U514">
        <f>DAY(supermarketData[[#This Row],[Datetime]])</f>
        <v>27</v>
      </c>
      <c r="V514" t="s">
        <v>41</v>
      </c>
      <c r="W514">
        <v>18</v>
      </c>
      <c r="X514" t="s">
        <v>42</v>
      </c>
    </row>
    <row r="515" spans="1:24" x14ac:dyDescent="0.3">
      <c r="A515" t="s">
        <v>22</v>
      </c>
      <c r="B515" t="s">
        <v>23</v>
      </c>
      <c r="C515">
        <v>16.80528</v>
      </c>
      <c r="D515">
        <v>96.156109999999998</v>
      </c>
      <c r="E515" t="s">
        <v>32</v>
      </c>
      <c r="F515" t="s">
        <v>38</v>
      </c>
      <c r="G515" t="s">
        <v>33</v>
      </c>
      <c r="H515" s="3">
        <v>99.55</v>
      </c>
      <c r="I515">
        <v>7</v>
      </c>
      <c r="J515" s="3">
        <v>34.842500000000001</v>
      </c>
      <c r="K515" s="3">
        <v>731.6925</v>
      </c>
      <c r="L515" t="s">
        <v>34</v>
      </c>
      <c r="M515" s="3">
        <v>696.85</v>
      </c>
      <c r="N515">
        <v>4.7619047620000003</v>
      </c>
      <c r="O515" s="3">
        <v>34.842500000000001</v>
      </c>
      <c r="P515">
        <v>7.6</v>
      </c>
      <c r="Q515" t="str">
        <f>IF(supermarketData[[#This Row],[Customer stratification rating]]&lt;6, "Low", IF(supermarketData[[#This Row],[Customer stratification rating]] &lt; 8, "Medium", "High"))</f>
        <v>Medium</v>
      </c>
      <c r="R515" s="1">
        <v>43538.504861111112</v>
      </c>
      <c r="S515">
        <v>2019</v>
      </c>
      <c r="T515" t="s">
        <v>35</v>
      </c>
      <c r="U515">
        <f>DAY(supermarketData[[#This Row],[Datetime]])</f>
        <v>14</v>
      </c>
      <c r="V515" t="s">
        <v>46</v>
      </c>
      <c r="W515">
        <v>12</v>
      </c>
      <c r="X515" t="s">
        <v>30</v>
      </c>
    </row>
    <row r="516" spans="1:24" x14ac:dyDescent="0.3">
      <c r="A516" t="s">
        <v>22</v>
      </c>
      <c r="B516" t="s">
        <v>31</v>
      </c>
      <c r="C516">
        <v>19.745000000000001</v>
      </c>
      <c r="D516">
        <v>96.129720000000006</v>
      </c>
      <c r="E516" t="s">
        <v>24</v>
      </c>
      <c r="F516" t="s">
        <v>38</v>
      </c>
      <c r="G516" t="s">
        <v>43</v>
      </c>
      <c r="H516" s="3">
        <v>58.39</v>
      </c>
      <c r="I516">
        <v>7</v>
      </c>
      <c r="J516" s="3">
        <v>20.436499999999999</v>
      </c>
      <c r="K516" s="3">
        <v>429.16649999999998</v>
      </c>
      <c r="L516" t="s">
        <v>40</v>
      </c>
      <c r="M516" s="3">
        <v>408.73</v>
      </c>
      <c r="N516">
        <v>4.7619047620000003</v>
      </c>
      <c r="O516" s="3">
        <v>20.436499999999999</v>
      </c>
      <c r="P516">
        <v>8.1999999999999993</v>
      </c>
      <c r="Q516" t="str">
        <f>IF(supermarketData[[#This Row],[Customer stratification rating]]&lt;6, "Low", IF(supermarketData[[#This Row],[Customer stratification rating]] &lt; 8, "Medium", "High"))</f>
        <v>High</v>
      </c>
      <c r="R516" s="1">
        <v>43519.825694444437</v>
      </c>
      <c r="S516">
        <v>2019</v>
      </c>
      <c r="T516" t="s">
        <v>44</v>
      </c>
      <c r="U516">
        <f>DAY(supermarketData[[#This Row],[Datetime]])</f>
        <v>23</v>
      </c>
      <c r="V516" t="s">
        <v>29</v>
      </c>
      <c r="W516">
        <v>19</v>
      </c>
      <c r="X516" t="s">
        <v>42</v>
      </c>
    </row>
    <row r="517" spans="1:24" x14ac:dyDescent="0.3">
      <c r="A517" t="s">
        <v>22</v>
      </c>
      <c r="B517" t="s">
        <v>31</v>
      </c>
      <c r="C517">
        <v>19.745000000000001</v>
      </c>
      <c r="D517">
        <v>96.129720000000006</v>
      </c>
      <c r="E517" t="s">
        <v>24</v>
      </c>
      <c r="F517" t="s">
        <v>25</v>
      </c>
      <c r="G517" t="s">
        <v>50</v>
      </c>
      <c r="H517" s="3">
        <v>51.47</v>
      </c>
      <c r="I517">
        <v>1</v>
      </c>
      <c r="J517" s="3">
        <v>2.5735000000000001</v>
      </c>
      <c r="K517" s="3">
        <v>54.043500000000002</v>
      </c>
      <c r="L517" t="s">
        <v>27</v>
      </c>
      <c r="M517" s="3">
        <v>51.47</v>
      </c>
      <c r="N517">
        <v>4.7619047620000003</v>
      </c>
      <c r="O517" s="3">
        <v>2.5735000000000001</v>
      </c>
      <c r="P517">
        <v>8.5</v>
      </c>
      <c r="Q517" t="str">
        <f>IF(supermarketData[[#This Row],[Customer stratification rating]]&lt;6, "Low", IF(supermarketData[[#This Row],[Customer stratification rating]] &lt; 8, "Medium", "High"))</f>
        <v>High</v>
      </c>
      <c r="R517" s="1">
        <v>43542.661111111112</v>
      </c>
      <c r="S517">
        <v>2019</v>
      </c>
      <c r="T517" t="s">
        <v>35</v>
      </c>
      <c r="U517">
        <f>DAY(supermarketData[[#This Row],[Datetime]])</f>
        <v>18</v>
      </c>
      <c r="V517" t="s">
        <v>45</v>
      </c>
      <c r="W517">
        <v>15</v>
      </c>
      <c r="X517" t="s">
        <v>30</v>
      </c>
    </row>
    <row r="518" spans="1:24" x14ac:dyDescent="0.3">
      <c r="A518" t="s">
        <v>22</v>
      </c>
      <c r="B518" t="s">
        <v>47</v>
      </c>
      <c r="C518">
        <v>21.974730000000001</v>
      </c>
      <c r="D518">
        <v>96.083590000000001</v>
      </c>
      <c r="E518" t="s">
        <v>24</v>
      </c>
      <c r="F518" t="s">
        <v>38</v>
      </c>
      <c r="G518" t="s">
        <v>26</v>
      </c>
      <c r="H518" s="3">
        <v>54.86</v>
      </c>
      <c r="I518">
        <v>5</v>
      </c>
      <c r="J518" s="3">
        <v>13.715</v>
      </c>
      <c r="K518" s="3">
        <v>288.01499999999999</v>
      </c>
      <c r="L518" t="s">
        <v>27</v>
      </c>
      <c r="M518" s="3">
        <v>274.3</v>
      </c>
      <c r="N518">
        <v>4.7619047620000003</v>
      </c>
      <c r="O518" s="3">
        <v>13.715</v>
      </c>
      <c r="P518">
        <v>9.8000000000000007</v>
      </c>
      <c r="Q518" t="str">
        <f>IF(supermarketData[[#This Row],[Customer stratification rating]]&lt;6, "Low", IF(supermarketData[[#This Row],[Customer stratification rating]] &lt; 8, "Medium", "High"))</f>
        <v>High</v>
      </c>
      <c r="R518" s="1">
        <v>43553.7</v>
      </c>
      <c r="S518">
        <v>2019</v>
      </c>
      <c r="T518" t="s">
        <v>35</v>
      </c>
      <c r="U518">
        <f>DAY(supermarketData[[#This Row],[Datetime]])</f>
        <v>29</v>
      </c>
      <c r="V518" t="s">
        <v>36</v>
      </c>
      <c r="W518">
        <v>16</v>
      </c>
      <c r="X518" t="s">
        <v>30</v>
      </c>
    </row>
    <row r="519" spans="1:24" x14ac:dyDescent="0.3">
      <c r="A519" t="s">
        <v>22</v>
      </c>
      <c r="B519" t="s">
        <v>31</v>
      </c>
      <c r="C519">
        <v>19.745000000000001</v>
      </c>
      <c r="D519">
        <v>96.129720000000006</v>
      </c>
      <c r="E519" t="s">
        <v>24</v>
      </c>
      <c r="F519" t="s">
        <v>38</v>
      </c>
      <c r="G519" t="s">
        <v>39</v>
      </c>
      <c r="H519" s="3">
        <v>39.39</v>
      </c>
      <c r="I519">
        <v>5</v>
      </c>
      <c r="J519" s="3">
        <v>9.8475000000000001</v>
      </c>
      <c r="K519" s="3">
        <v>206.79750000000001</v>
      </c>
      <c r="L519" t="s">
        <v>40</v>
      </c>
      <c r="M519" s="3">
        <v>196.95</v>
      </c>
      <c r="N519">
        <v>4.7619047620000003</v>
      </c>
      <c r="O519" s="3">
        <v>9.8475000000000001</v>
      </c>
      <c r="P519">
        <v>8.6999999999999993</v>
      </c>
      <c r="Q519" t="str">
        <f>IF(supermarketData[[#This Row],[Customer stratification rating]]&lt;6, "Low", IF(supermarketData[[#This Row],[Customer stratification rating]] &lt; 8, "Medium", "High"))</f>
        <v>High</v>
      </c>
      <c r="R519" s="1">
        <v>43487.865277777782</v>
      </c>
      <c r="S519">
        <v>2019</v>
      </c>
      <c r="T519" t="s">
        <v>28</v>
      </c>
      <c r="U519">
        <f>DAY(supermarketData[[#This Row],[Datetime]])</f>
        <v>22</v>
      </c>
      <c r="V519" t="s">
        <v>51</v>
      </c>
      <c r="W519">
        <v>20</v>
      </c>
      <c r="X519" t="s">
        <v>42</v>
      </c>
    </row>
    <row r="520" spans="1:24" x14ac:dyDescent="0.3">
      <c r="A520" t="s">
        <v>22</v>
      </c>
      <c r="B520" t="s">
        <v>23</v>
      </c>
      <c r="C520">
        <v>16.80528</v>
      </c>
      <c r="D520">
        <v>96.156109999999998</v>
      </c>
      <c r="E520" t="s">
        <v>32</v>
      </c>
      <c r="F520" t="s">
        <v>38</v>
      </c>
      <c r="G520" t="s">
        <v>39</v>
      </c>
      <c r="H520" s="3">
        <v>34.729999999999997</v>
      </c>
      <c r="I520">
        <v>2</v>
      </c>
      <c r="J520" s="3">
        <v>3.4729999999999999</v>
      </c>
      <c r="K520" s="3">
        <v>72.933000000000007</v>
      </c>
      <c r="L520" t="s">
        <v>27</v>
      </c>
      <c r="M520" s="3">
        <v>69.459999999999994</v>
      </c>
      <c r="N520">
        <v>4.7619047620000003</v>
      </c>
      <c r="O520" s="3">
        <v>3.4729999999999999</v>
      </c>
      <c r="P520">
        <v>9.6999999999999993</v>
      </c>
      <c r="Q520" t="str">
        <f>IF(supermarketData[[#This Row],[Customer stratification rating]]&lt;6, "Low", IF(supermarketData[[#This Row],[Customer stratification rating]] &lt; 8, "Medium", "High"))</f>
        <v>High</v>
      </c>
      <c r="R520" s="1">
        <v>43525.759722222218</v>
      </c>
      <c r="S520">
        <v>2019</v>
      </c>
      <c r="T520" t="s">
        <v>35</v>
      </c>
      <c r="U520">
        <f>DAY(supermarketData[[#This Row],[Datetime]])</f>
        <v>1</v>
      </c>
      <c r="V520" t="s">
        <v>36</v>
      </c>
      <c r="W520">
        <v>18</v>
      </c>
      <c r="X520" t="s">
        <v>42</v>
      </c>
    </row>
    <row r="521" spans="1:24" x14ac:dyDescent="0.3">
      <c r="A521" t="s">
        <v>22</v>
      </c>
      <c r="B521" t="s">
        <v>31</v>
      </c>
      <c r="C521">
        <v>19.745000000000001</v>
      </c>
      <c r="D521">
        <v>96.129720000000006</v>
      </c>
      <c r="E521" t="s">
        <v>24</v>
      </c>
      <c r="F521" t="s">
        <v>38</v>
      </c>
      <c r="G521" t="s">
        <v>43</v>
      </c>
      <c r="H521" s="3">
        <v>71.92</v>
      </c>
      <c r="I521">
        <v>5</v>
      </c>
      <c r="J521" s="3">
        <v>17.98</v>
      </c>
      <c r="K521" s="3">
        <v>377.58</v>
      </c>
      <c r="L521" t="s">
        <v>40</v>
      </c>
      <c r="M521" s="3">
        <v>359.6</v>
      </c>
      <c r="N521">
        <v>4.7619047620000003</v>
      </c>
      <c r="O521" s="3">
        <v>17.98</v>
      </c>
      <c r="P521">
        <v>4.3</v>
      </c>
      <c r="Q521" t="str">
        <f>IF(supermarketData[[#This Row],[Customer stratification rating]]&lt;6, "Low", IF(supermarketData[[#This Row],[Customer stratification rating]] &lt; 8, "Medium", "High"))</f>
        <v>Low</v>
      </c>
      <c r="R521" s="1">
        <v>43482.628472222219</v>
      </c>
      <c r="S521">
        <v>2019</v>
      </c>
      <c r="T521" t="s">
        <v>28</v>
      </c>
      <c r="U521">
        <f>DAY(supermarketData[[#This Row],[Datetime]])</f>
        <v>17</v>
      </c>
      <c r="V521" t="s">
        <v>46</v>
      </c>
      <c r="W521">
        <v>15</v>
      </c>
      <c r="X521" t="s">
        <v>30</v>
      </c>
    </row>
    <row r="522" spans="1:24" x14ac:dyDescent="0.3">
      <c r="A522" t="s">
        <v>22</v>
      </c>
      <c r="B522" t="s">
        <v>47</v>
      </c>
      <c r="C522">
        <v>21.974730000000001</v>
      </c>
      <c r="D522">
        <v>96.083590000000001</v>
      </c>
      <c r="E522" t="s">
        <v>32</v>
      </c>
      <c r="F522" t="s">
        <v>25</v>
      </c>
      <c r="G522" t="s">
        <v>33</v>
      </c>
      <c r="H522" s="3">
        <v>45.71</v>
      </c>
      <c r="I522">
        <v>3</v>
      </c>
      <c r="J522" s="3">
        <v>6.8564999999999996</v>
      </c>
      <c r="K522" s="3">
        <v>143.98650000000001</v>
      </c>
      <c r="L522" t="s">
        <v>40</v>
      </c>
      <c r="M522" s="3">
        <v>137.13</v>
      </c>
      <c r="N522">
        <v>4.7619047620000003</v>
      </c>
      <c r="O522" s="3">
        <v>6.8564999999999996</v>
      </c>
      <c r="P522">
        <v>7.7</v>
      </c>
      <c r="Q522" t="str">
        <f>IF(supermarketData[[#This Row],[Customer stratification rating]]&lt;6, "Low", IF(supermarketData[[#This Row],[Customer stratification rating]] &lt; 8, "Medium", "High"))</f>
        <v>Medium</v>
      </c>
      <c r="R522" s="1">
        <v>43550.44027777778</v>
      </c>
      <c r="S522">
        <v>2019</v>
      </c>
      <c r="T522" t="s">
        <v>35</v>
      </c>
      <c r="U522">
        <f>DAY(supermarketData[[#This Row],[Datetime]])</f>
        <v>26</v>
      </c>
      <c r="V522" t="s">
        <v>51</v>
      </c>
      <c r="W522">
        <v>10</v>
      </c>
      <c r="X522" t="s">
        <v>37</v>
      </c>
    </row>
    <row r="523" spans="1:24" x14ac:dyDescent="0.3">
      <c r="A523" t="s">
        <v>22</v>
      </c>
      <c r="B523" t="s">
        <v>31</v>
      </c>
      <c r="C523">
        <v>19.745000000000001</v>
      </c>
      <c r="D523">
        <v>96.129720000000006</v>
      </c>
      <c r="E523" t="s">
        <v>24</v>
      </c>
      <c r="F523" t="s">
        <v>25</v>
      </c>
      <c r="G523" t="s">
        <v>39</v>
      </c>
      <c r="H523" s="3">
        <v>83.17</v>
      </c>
      <c r="I523">
        <v>6</v>
      </c>
      <c r="J523" s="3">
        <v>24.951000000000001</v>
      </c>
      <c r="K523" s="3">
        <v>523.971</v>
      </c>
      <c r="L523" t="s">
        <v>34</v>
      </c>
      <c r="M523" s="3">
        <v>499.02</v>
      </c>
      <c r="N523">
        <v>4.7619047620000003</v>
      </c>
      <c r="O523" s="3">
        <v>24.951000000000001</v>
      </c>
      <c r="P523">
        <v>7.3</v>
      </c>
      <c r="Q523" t="str">
        <f>IF(supermarketData[[#This Row],[Customer stratification rating]]&lt;6, "Low", IF(supermarketData[[#This Row],[Customer stratification rating]] &lt; 8, "Medium", "High"))</f>
        <v>Medium</v>
      </c>
      <c r="R523" s="1">
        <v>43544.474305555559</v>
      </c>
      <c r="S523">
        <v>2019</v>
      </c>
      <c r="T523" t="s">
        <v>35</v>
      </c>
      <c r="U523">
        <f>DAY(supermarketData[[#This Row],[Datetime]])</f>
        <v>20</v>
      </c>
      <c r="V523" t="s">
        <v>49</v>
      </c>
      <c r="W523">
        <v>11</v>
      </c>
      <c r="X523" t="s">
        <v>37</v>
      </c>
    </row>
    <row r="524" spans="1:24" x14ac:dyDescent="0.3">
      <c r="A524" t="s">
        <v>22</v>
      </c>
      <c r="B524" t="s">
        <v>23</v>
      </c>
      <c r="C524">
        <v>16.80528</v>
      </c>
      <c r="D524">
        <v>96.156109999999998</v>
      </c>
      <c r="E524" t="s">
        <v>24</v>
      </c>
      <c r="F524" t="s">
        <v>25</v>
      </c>
      <c r="G524" t="s">
        <v>39</v>
      </c>
      <c r="H524" s="3">
        <v>37.44</v>
      </c>
      <c r="I524">
        <v>6</v>
      </c>
      <c r="J524" s="3">
        <v>11.231999999999999</v>
      </c>
      <c r="K524" s="3">
        <v>235.87200000000001</v>
      </c>
      <c r="L524" t="s">
        <v>40</v>
      </c>
      <c r="M524" s="3">
        <v>224.64</v>
      </c>
      <c r="N524">
        <v>4.7619047620000003</v>
      </c>
      <c r="O524" s="3">
        <v>11.231999999999999</v>
      </c>
      <c r="P524">
        <v>5.9</v>
      </c>
      <c r="Q524" t="str">
        <f>IF(supermarketData[[#This Row],[Customer stratification rating]]&lt;6, "Low", IF(supermarketData[[#This Row],[Customer stratification rating]] &lt; 8, "Medium", "High"))</f>
        <v>Low</v>
      </c>
      <c r="R524" s="1">
        <v>43502.579861111109</v>
      </c>
      <c r="S524">
        <v>2019</v>
      </c>
      <c r="T524" t="s">
        <v>44</v>
      </c>
      <c r="U524">
        <f>DAY(supermarketData[[#This Row],[Datetime]])</f>
        <v>6</v>
      </c>
      <c r="V524" t="s">
        <v>49</v>
      </c>
      <c r="W524">
        <v>13</v>
      </c>
      <c r="X524" t="s">
        <v>30</v>
      </c>
    </row>
    <row r="525" spans="1:24" x14ac:dyDescent="0.3">
      <c r="A525" t="s">
        <v>22</v>
      </c>
      <c r="B525" t="s">
        <v>31</v>
      </c>
      <c r="C525">
        <v>19.745000000000001</v>
      </c>
      <c r="D525">
        <v>96.129720000000006</v>
      </c>
      <c r="E525" t="s">
        <v>32</v>
      </c>
      <c r="F525" t="s">
        <v>38</v>
      </c>
      <c r="G525" t="s">
        <v>26</v>
      </c>
      <c r="H525" s="3">
        <v>62.87</v>
      </c>
      <c r="I525">
        <v>2</v>
      </c>
      <c r="J525" s="3">
        <v>6.2869999999999999</v>
      </c>
      <c r="K525" s="3">
        <v>132.02699999999999</v>
      </c>
      <c r="L525" t="s">
        <v>34</v>
      </c>
      <c r="M525" s="3">
        <v>125.74</v>
      </c>
      <c r="N525">
        <v>4.7619047620000003</v>
      </c>
      <c r="O525" s="3">
        <v>6.2869999999999999</v>
      </c>
      <c r="P525">
        <v>5</v>
      </c>
      <c r="Q525" t="str">
        <f>IF(supermarketData[[#This Row],[Customer stratification rating]]&lt;6, "Low", IF(supermarketData[[#This Row],[Customer stratification rating]] &lt; 8, "Medium", "High"))</f>
        <v>Low</v>
      </c>
      <c r="R525" s="1">
        <v>43466.488194444442</v>
      </c>
      <c r="S525">
        <v>2019</v>
      </c>
      <c r="T525" t="s">
        <v>28</v>
      </c>
      <c r="U525">
        <f>DAY(supermarketData[[#This Row],[Datetime]])</f>
        <v>1</v>
      </c>
      <c r="V525" t="s">
        <v>51</v>
      </c>
      <c r="W525">
        <v>11</v>
      </c>
      <c r="X525" t="s">
        <v>37</v>
      </c>
    </row>
    <row r="526" spans="1:24" x14ac:dyDescent="0.3">
      <c r="A526" t="s">
        <v>22</v>
      </c>
      <c r="B526" t="s">
        <v>23</v>
      </c>
      <c r="C526">
        <v>16.80528</v>
      </c>
      <c r="D526">
        <v>96.156109999999998</v>
      </c>
      <c r="E526" t="s">
        <v>32</v>
      </c>
      <c r="F526" t="s">
        <v>38</v>
      </c>
      <c r="G526" t="s">
        <v>48</v>
      </c>
      <c r="H526" s="3">
        <v>81.709999999999994</v>
      </c>
      <c r="I526">
        <v>6</v>
      </c>
      <c r="J526" s="3">
        <v>24.513000000000002</v>
      </c>
      <c r="K526" s="3">
        <v>514.77300000000002</v>
      </c>
      <c r="L526" t="s">
        <v>40</v>
      </c>
      <c r="M526" s="3">
        <v>490.26</v>
      </c>
      <c r="N526">
        <v>4.7619047620000003</v>
      </c>
      <c r="O526" s="3">
        <v>24.513000000000002</v>
      </c>
      <c r="P526">
        <v>8</v>
      </c>
      <c r="Q526" t="str">
        <f>IF(supermarketData[[#This Row],[Customer stratification rating]]&lt;6, "Low", IF(supermarketData[[#This Row],[Customer stratification rating]] &lt; 8, "Medium", "High"))</f>
        <v>High</v>
      </c>
      <c r="R526" s="1">
        <v>43492.60833333333</v>
      </c>
      <c r="S526">
        <v>2019</v>
      </c>
      <c r="T526" t="s">
        <v>28</v>
      </c>
      <c r="U526">
        <f>DAY(supermarketData[[#This Row],[Datetime]])</f>
        <v>27</v>
      </c>
      <c r="V526" t="s">
        <v>41</v>
      </c>
      <c r="W526">
        <v>14</v>
      </c>
      <c r="X526" t="s">
        <v>30</v>
      </c>
    </row>
    <row r="527" spans="1:24" x14ac:dyDescent="0.3">
      <c r="A527" t="s">
        <v>22</v>
      </c>
      <c r="B527" t="s">
        <v>23</v>
      </c>
      <c r="C527">
        <v>16.80528</v>
      </c>
      <c r="D527">
        <v>96.156109999999998</v>
      </c>
      <c r="E527" t="s">
        <v>24</v>
      </c>
      <c r="F527" t="s">
        <v>25</v>
      </c>
      <c r="G527" t="s">
        <v>43</v>
      </c>
      <c r="H527" s="3">
        <v>91.41</v>
      </c>
      <c r="I527">
        <v>5</v>
      </c>
      <c r="J527" s="3">
        <v>22.852499999999999</v>
      </c>
      <c r="K527" s="3">
        <v>479.90249999999997</v>
      </c>
      <c r="L527" t="s">
        <v>27</v>
      </c>
      <c r="M527" s="3">
        <v>457.05</v>
      </c>
      <c r="N527">
        <v>4.7619047620000003</v>
      </c>
      <c r="O527" s="3">
        <v>22.852499999999999</v>
      </c>
      <c r="P527">
        <v>7.1</v>
      </c>
      <c r="Q527" t="str">
        <f>IF(supermarketData[[#This Row],[Customer stratification rating]]&lt;6, "Low", IF(supermarketData[[#This Row],[Customer stratification rating]] &lt; 8, "Medium", "High"))</f>
        <v>Medium</v>
      </c>
      <c r="R527" s="1">
        <v>43521.668749999997</v>
      </c>
      <c r="S527">
        <v>2019</v>
      </c>
      <c r="T527" t="s">
        <v>44</v>
      </c>
      <c r="U527">
        <f>DAY(supermarketData[[#This Row],[Datetime]])</f>
        <v>25</v>
      </c>
      <c r="V527" t="s">
        <v>45</v>
      </c>
      <c r="W527">
        <v>16</v>
      </c>
      <c r="X527" t="s">
        <v>30</v>
      </c>
    </row>
    <row r="528" spans="1:24" x14ac:dyDescent="0.3">
      <c r="A528" t="s">
        <v>22</v>
      </c>
      <c r="B528" t="s">
        <v>47</v>
      </c>
      <c r="C528">
        <v>21.974730000000001</v>
      </c>
      <c r="D528">
        <v>96.083590000000001</v>
      </c>
      <c r="E528" t="s">
        <v>32</v>
      </c>
      <c r="F528" t="s">
        <v>38</v>
      </c>
      <c r="G528" t="s">
        <v>50</v>
      </c>
      <c r="H528" s="3">
        <v>39.21</v>
      </c>
      <c r="I528">
        <v>4</v>
      </c>
      <c r="J528" s="3">
        <v>7.8419999999999996</v>
      </c>
      <c r="K528" s="3">
        <v>164.68199999999999</v>
      </c>
      <c r="L528" t="s">
        <v>40</v>
      </c>
      <c r="M528" s="3">
        <v>156.84</v>
      </c>
      <c r="N528">
        <v>4.7619047620000003</v>
      </c>
      <c r="O528" s="3">
        <v>7.8419999999999996</v>
      </c>
      <c r="P528">
        <v>9</v>
      </c>
      <c r="Q528" t="str">
        <f>IF(supermarketData[[#This Row],[Customer stratification rating]]&lt;6, "Low", IF(supermarketData[[#This Row],[Customer stratification rating]] &lt; 8, "Medium", "High"))</f>
        <v>High</v>
      </c>
      <c r="R528" s="1">
        <v>43481.835416666669</v>
      </c>
      <c r="S528">
        <v>2019</v>
      </c>
      <c r="T528" t="s">
        <v>28</v>
      </c>
      <c r="U528">
        <f>DAY(supermarketData[[#This Row],[Datetime]])</f>
        <v>16</v>
      </c>
      <c r="V528" t="s">
        <v>49</v>
      </c>
      <c r="W528">
        <v>20</v>
      </c>
      <c r="X528" t="s">
        <v>42</v>
      </c>
    </row>
    <row r="529" spans="1:24" x14ac:dyDescent="0.3">
      <c r="A529" t="s">
        <v>22</v>
      </c>
      <c r="B529" t="s">
        <v>47</v>
      </c>
      <c r="C529">
        <v>21.974730000000001</v>
      </c>
      <c r="D529">
        <v>96.083590000000001</v>
      </c>
      <c r="E529" t="s">
        <v>24</v>
      </c>
      <c r="F529" t="s">
        <v>38</v>
      </c>
      <c r="G529" t="s">
        <v>50</v>
      </c>
      <c r="H529" s="3">
        <v>59.86</v>
      </c>
      <c r="I529">
        <v>2</v>
      </c>
      <c r="J529" s="3">
        <v>5.9859999999999998</v>
      </c>
      <c r="K529" s="3">
        <v>125.706</v>
      </c>
      <c r="L529" t="s">
        <v>27</v>
      </c>
      <c r="M529" s="3">
        <v>119.72</v>
      </c>
      <c r="N529">
        <v>4.7619047620000003</v>
      </c>
      <c r="O529" s="3">
        <v>5.9859999999999998</v>
      </c>
      <c r="P529">
        <v>6.7</v>
      </c>
      <c r="Q529" t="str">
        <f>IF(supermarketData[[#This Row],[Customer stratification rating]]&lt;6, "Low", IF(supermarketData[[#This Row],[Customer stratification rating]] &lt; 8, "Medium", "High"))</f>
        <v>Medium</v>
      </c>
      <c r="R529" s="1">
        <v>43478.621527777781</v>
      </c>
      <c r="S529">
        <v>2019</v>
      </c>
      <c r="T529" t="s">
        <v>28</v>
      </c>
      <c r="U529">
        <f>DAY(supermarketData[[#This Row],[Datetime]])</f>
        <v>13</v>
      </c>
      <c r="V529" t="s">
        <v>41</v>
      </c>
      <c r="W529">
        <v>14</v>
      </c>
      <c r="X529" t="s">
        <v>30</v>
      </c>
    </row>
    <row r="530" spans="1:24" x14ac:dyDescent="0.3">
      <c r="A530" t="s">
        <v>22</v>
      </c>
      <c r="B530" t="s">
        <v>47</v>
      </c>
      <c r="C530">
        <v>21.974730000000001</v>
      </c>
      <c r="D530">
        <v>96.083590000000001</v>
      </c>
      <c r="E530" t="s">
        <v>24</v>
      </c>
      <c r="F530" t="s">
        <v>25</v>
      </c>
      <c r="G530" t="s">
        <v>48</v>
      </c>
      <c r="H530" s="3">
        <v>54.36</v>
      </c>
      <c r="I530">
        <v>10</v>
      </c>
      <c r="J530" s="3">
        <v>27.18</v>
      </c>
      <c r="K530" s="3">
        <v>570.78</v>
      </c>
      <c r="L530" t="s">
        <v>40</v>
      </c>
      <c r="M530" s="3">
        <v>543.6</v>
      </c>
      <c r="N530">
        <v>4.7619047620000003</v>
      </c>
      <c r="O530" s="3">
        <v>27.18</v>
      </c>
      <c r="P530">
        <v>6.1</v>
      </c>
      <c r="Q530" t="str">
        <f>IF(supermarketData[[#This Row],[Customer stratification rating]]&lt;6, "Low", IF(supermarketData[[#This Row],[Customer stratification rating]] &lt; 8, "Medium", "High"))</f>
        <v>Medium</v>
      </c>
      <c r="R530" s="1">
        <v>43503.477777777778</v>
      </c>
      <c r="S530">
        <v>2019</v>
      </c>
      <c r="T530" t="s">
        <v>44</v>
      </c>
      <c r="U530">
        <f>DAY(supermarketData[[#This Row],[Datetime]])</f>
        <v>7</v>
      </c>
      <c r="V530" t="s">
        <v>46</v>
      </c>
      <c r="W530">
        <v>11</v>
      </c>
      <c r="X530" t="s">
        <v>37</v>
      </c>
    </row>
    <row r="531" spans="1:24" x14ac:dyDescent="0.3">
      <c r="A531" t="s">
        <v>22</v>
      </c>
      <c r="B531" t="s">
        <v>23</v>
      </c>
      <c r="C531">
        <v>16.80528</v>
      </c>
      <c r="D531">
        <v>96.156109999999998</v>
      </c>
      <c r="E531" t="s">
        <v>32</v>
      </c>
      <c r="F531" t="s">
        <v>38</v>
      </c>
      <c r="G531" t="s">
        <v>43</v>
      </c>
      <c r="H531" s="3">
        <v>98.09</v>
      </c>
      <c r="I531">
        <v>9</v>
      </c>
      <c r="J531" s="3">
        <v>44.140500000000003</v>
      </c>
      <c r="K531" s="3">
        <v>926.95050000000003</v>
      </c>
      <c r="L531" t="s">
        <v>34</v>
      </c>
      <c r="M531" s="3">
        <v>882.81</v>
      </c>
      <c r="N531">
        <v>4.7619047620000003</v>
      </c>
      <c r="O531" s="3">
        <v>44.140500000000003</v>
      </c>
      <c r="P531">
        <v>9.3000000000000007</v>
      </c>
      <c r="Q531" t="str">
        <f>IF(supermarketData[[#This Row],[Customer stratification rating]]&lt;6, "Low", IF(supermarketData[[#This Row],[Customer stratification rating]] &lt; 8, "Medium", "High"))</f>
        <v>High</v>
      </c>
      <c r="R531" s="1">
        <v>43513.820138888892</v>
      </c>
      <c r="S531">
        <v>2019</v>
      </c>
      <c r="T531" t="s">
        <v>44</v>
      </c>
      <c r="U531">
        <f>DAY(supermarketData[[#This Row],[Datetime]])</f>
        <v>17</v>
      </c>
      <c r="V531" t="s">
        <v>41</v>
      </c>
      <c r="W531">
        <v>19</v>
      </c>
      <c r="X531" t="s">
        <v>42</v>
      </c>
    </row>
    <row r="532" spans="1:24" x14ac:dyDescent="0.3">
      <c r="A532" t="s">
        <v>22</v>
      </c>
      <c r="B532" t="s">
        <v>23</v>
      </c>
      <c r="C532">
        <v>16.80528</v>
      </c>
      <c r="D532">
        <v>96.156109999999998</v>
      </c>
      <c r="E532" t="s">
        <v>32</v>
      </c>
      <c r="F532" t="s">
        <v>38</v>
      </c>
      <c r="G532" t="s">
        <v>26</v>
      </c>
      <c r="H532" s="3">
        <v>25.43</v>
      </c>
      <c r="I532">
        <v>6</v>
      </c>
      <c r="J532" s="3">
        <v>7.6289999999999996</v>
      </c>
      <c r="K532" s="3">
        <v>160.209</v>
      </c>
      <c r="L532" t="s">
        <v>27</v>
      </c>
      <c r="M532" s="3">
        <v>152.58000000000001</v>
      </c>
      <c r="N532">
        <v>4.7619047620000003</v>
      </c>
      <c r="O532" s="3">
        <v>7.6289999999999996</v>
      </c>
      <c r="P532">
        <v>7</v>
      </c>
      <c r="Q532" t="str">
        <f>IF(supermarketData[[#This Row],[Customer stratification rating]]&lt;6, "Low", IF(supermarketData[[#This Row],[Customer stratification rating]] &lt; 8, "Medium", "High"))</f>
        <v>Medium</v>
      </c>
      <c r="R532" s="1">
        <v>43508.792361111111</v>
      </c>
      <c r="S532">
        <v>2019</v>
      </c>
      <c r="T532" t="s">
        <v>44</v>
      </c>
      <c r="U532">
        <f>DAY(supermarketData[[#This Row],[Datetime]])</f>
        <v>12</v>
      </c>
      <c r="V532" t="s">
        <v>51</v>
      </c>
      <c r="W532">
        <v>19</v>
      </c>
      <c r="X532" t="s">
        <v>42</v>
      </c>
    </row>
    <row r="533" spans="1:24" x14ac:dyDescent="0.3">
      <c r="A533" t="s">
        <v>22</v>
      </c>
      <c r="B533" t="s">
        <v>23</v>
      </c>
      <c r="C533">
        <v>16.80528</v>
      </c>
      <c r="D533">
        <v>96.156109999999998</v>
      </c>
      <c r="E533" t="s">
        <v>24</v>
      </c>
      <c r="F533" t="s">
        <v>38</v>
      </c>
      <c r="G533" t="s">
        <v>50</v>
      </c>
      <c r="H533" s="3">
        <v>86.68</v>
      </c>
      <c r="I533">
        <v>8</v>
      </c>
      <c r="J533" s="3">
        <v>34.671999999999997</v>
      </c>
      <c r="K533" s="3">
        <v>728.11199999999997</v>
      </c>
      <c r="L533" t="s">
        <v>40</v>
      </c>
      <c r="M533" s="3">
        <v>693.44</v>
      </c>
      <c r="N533">
        <v>4.7619047620000003</v>
      </c>
      <c r="O533" s="3">
        <v>34.671999999999997</v>
      </c>
      <c r="P533">
        <v>7.2</v>
      </c>
      <c r="Q533" t="str">
        <f>IF(supermarketData[[#This Row],[Customer stratification rating]]&lt;6, "Low", IF(supermarketData[[#This Row],[Customer stratification rating]] &lt; 8, "Medium", "High"))</f>
        <v>Medium</v>
      </c>
      <c r="R533" s="1">
        <v>43489.75277777778</v>
      </c>
      <c r="S533">
        <v>2019</v>
      </c>
      <c r="T533" t="s">
        <v>28</v>
      </c>
      <c r="U533">
        <f>DAY(supermarketData[[#This Row],[Datetime]])</f>
        <v>24</v>
      </c>
      <c r="V533" t="s">
        <v>46</v>
      </c>
      <c r="W533">
        <v>18</v>
      </c>
      <c r="X533" t="s">
        <v>42</v>
      </c>
    </row>
    <row r="534" spans="1:24" x14ac:dyDescent="0.3">
      <c r="A534" t="s">
        <v>22</v>
      </c>
      <c r="B534" t="s">
        <v>47</v>
      </c>
      <c r="C534">
        <v>21.974730000000001</v>
      </c>
      <c r="D534">
        <v>96.083590000000001</v>
      </c>
      <c r="E534" t="s">
        <v>32</v>
      </c>
      <c r="F534" t="s">
        <v>38</v>
      </c>
      <c r="G534" t="s">
        <v>33</v>
      </c>
      <c r="H534" s="3">
        <v>22.95</v>
      </c>
      <c r="I534">
        <v>10</v>
      </c>
      <c r="J534" s="3">
        <v>11.475</v>
      </c>
      <c r="K534" s="3">
        <v>240.97499999999999</v>
      </c>
      <c r="L534" t="s">
        <v>27</v>
      </c>
      <c r="M534" s="3">
        <v>229.5</v>
      </c>
      <c r="N534">
        <v>4.7619047620000003</v>
      </c>
      <c r="O534" s="3">
        <v>11.475</v>
      </c>
      <c r="P534">
        <v>8.1999999999999993</v>
      </c>
      <c r="Q534" t="str">
        <f>IF(supermarketData[[#This Row],[Customer stratification rating]]&lt;6, "Low", IF(supermarketData[[#This Row],[Customer stratification rating]] &lt; 8, "Medium", "High"))</f>
        <v>High</v>
      </c>
      <c r="R534" s="1">
        <v>43502.805555555547</v>
      </c>
      <c r="S534">
        <v>2019</v>
      </c>
      <c r="T534" t="s">
        <v>44</v>
      </c>
      <c r="U534">
        <f>DAY(supermarketData[[#This Row],[Datetime]])</f>
        <v>6</v>
      </c>
      <c r="V534" t="s">
        <v>49</v>
      </c>
      <c r="W534">
        <v>19</v>
      </c>
      <c r="X534" t="s">
        <v>42</v>
      </c>
    </row>
    <row r="535" spans="1:24" x14ac:dyDescent="0.3">
      <c r="A535" t="s">
        <v>22</v>
      </c>
      <c r="B535" t="s">
        <v>31</v>
      </c>
      <c r="C535">
        <v>19.745000000000001</v>
      </c>
      <c r="D535">
        <v>96.129720000000006</v>
      </c>
      <c r="E535" t="s">
        <v>32</v>
      </c>
      <c r="F535" t="s">
        <v>25</v>
      </c>
      <c r="G535" t="s">
        <v>48</v>
      </c>
      <c r="H535" s="3">
        <v>16.309999999999999</v>
      </c>
      <c r="I535">
        <v>9</v>
      </c>
      <c r="J535" s="3">
        <v>7.3395000000000001</v>
      </c>
      <c r="K535" s="3">
        <v>154.12950000000001</v>
      </c>
      <c r="L535" t="s">
        <v>27</v>
      </c>
      <c r="M535" s="3">
        <v>146.79</v>
      </c>
      <c r="N535">
        <v>4.7619047620000003</v>
      </c>
      <c r="O535" s="3">
        <v>7.3395000000000001</v>
      </c>
      <c r="P535">
        <v>8.4</v>
      </c>
      <c r="Q535" t="str">
        <f>IF(supermarketData[[#This Row],[Customer stratification rating]]&lt;6, "Low", IF(supermarketData[[#This Row],[Customer stratification rating]] &lt; 8, "Medium", "High"))</f>
        <v>High</v>
      </c>
      <c r="R535" s="1">
        <v>43550.438194444447</v>
      </c>
      <c r="S535">
        <v>2019</v>
      </c>
      <c r="T535" t="s">
        <v>35</v>
      </c>
      <c r="U535">
        <f>DAY(supermarketData[[#This Row],[Datetime]])</f>
        <v>26</v>
      </c>
      <c r="V535" t="s">
        <v>51</v>
      </c>
      <c r="W535">
        <v>10</v>
      </c>
      <c r="X535" t="s">
        <v>37</v>
      </c>
    </row>
    <row r="536" spans="1:24" x14ac:dyDescent="0.3">
      <c r="A536" t="s">
        <v>22</v>
      </c>
      <c r="B536" t="s">
        <v>23</v>
      </c>
      <c r="C536">
        <v>16.80528</v>
      </c>
      <c r="D536">
        <v>96.156109999999998</v>
      </c>
      <c r="E536" t="s">
        <v>32</v>
      </c>
      <c r="F536" t="s">
        <v>25</v>
      </c>
      <c r="G536" t="s">
        <v>39</v>
      </c>
      <c r="H536" s="3">
        <v>28.32</v>
      </c>
      <c r="I536">
        <v>5</v>
      </c>
      <c r="J536" s="3">
        <v>7.08</v>
      </c>
      <c r="K536" s="3">
        <v>148.68</v>
      </c>
      <c r="L536" t="s">
        <v>27</v>
      </c>
      <c r="M536" s="3">
        <v>141.6</v>
      </c>
      <c r="N536">
        <v>4.7619047620000003</v>
      </c>
      <c r="O536" s="3">
        <v>7.08</v>
      </c>
      <c r="P536">
        <v>6.2</v>
      </c>
      <c r="Q536" t="str">
        <f>IF(supermarketData[[#This Row],[Customer stratification rating]]&lt;6, "Low", IF(supermarketData[[#This Row],[Customer stratification rating]] &lt; 8, "Medium", "High"))</f>
        <v>Medium</v>
      </c>
      <c r="R536" s="1">
        <v>43535.561111111107</v>
      </c>
      <c r="S536">
        <v>2019</v>
      </c>
      <c r="T536" t="s">
        <v>35</v>
      </c>
      <c r="U536">
        <f>DAY(supermarketData[[#This Row],[Datetime]])</f>
        <v>11</v>
      </c>
      <c r="V536" t="s">
        <v>45</v>
      </c>
      <c r="W536">
        <v>13</v>
      </c>
      <c r="X536" t="s">
        <v>30</v>
      </c>
    </row>
    <row r="537" spans="1:24" x14ac:dyDescent="0.3">
      <c r="A537" t="s">
        <v>22</v>
      </c>
      <c r="B537" t="s">
        <v>31</v>
      </c>
      <c r="C537">
        <v>19.745000000000001</v>
      </c>
      <c r="D537">
        <v>96.129720000000006</v>
      </c>
      <c r="E537" t="s">
        <v>32</v>
      </c>
      <c r="F537" t="s">
        <v>38</v>
      </c>
      <c r="G537" t="s">
        <v>39</v>
      </c>
      <c r="H537" s="3">
        <v>16.670000000000002</v>
      </c>
      <c r="I537">
        <v>7</v>
      </c>
      <c r="J537" s="3">
        <v>5.8345000000000002</v>
      </c>
      <c r="K537" s="3">
        <v>122.5245</v>
      </c>
      <c r="L537" t="s">
        <v>27</v>
      </c>
      <c r="M537" s="3">
        <v>116.69</v>
      </c>
      <c r="N537">
        <v>4.7619047620000003</v>
      </c>
      <c r="O537" s="3">
        <v>5.8345000000000002</v>
      </c>
      <c r="P537">
        <v>7.4</v>
      </c>
      <c r="Q537" t="str">
        <f>IF(supermarketData[[#This Row],[Customer stratification rating]]&lt;6, "Low", IF(supermarketData[[#This Row],[Customer stratification rating]] &lt; 8, "Medium", "High"))</f>
        <v>Medium</v>
      </c>
      <c r="R537" s="1">
        <v>43503.48333333333</v>
      </c>
      <c r="S537">
        <v>2019</v>
      </c>
      <c r="T537" t="s">
        <v>44</v>
      </c>
      <c r="U537">
        <f>DAY(supermarketData[[#This Row],[Datetime]])</f>
        <v>7</v>
      </c>
      <c r="V537" t="s">
        <v>46</v>
      </c>
      <c r="W537">
        <v>11</v>
      </c>
      <c r="X537" t="s">
        <v>37</v>
      </c>
    </row>
    <row r="538" spans="1:24" x14ac:dyDescent="0.3">
      <c r="A538" t="s">
        <v>22</v>
      </c>
      <c r="B538" t="s">
        <v>47</v>
      </c>
      <c r="C538">
        <v>21.974730000000001</v>
      </c>
      <c r="D538">
        <v>96.083590000000001</v>
      </c>
      <c r="E538" t="s">
        <v>24</v>
      </c>
      <c r="F538" t="s">
        <v>25</v>
      </c>
      <c r="G538" t="s">
        <v>50</v>
      </c>
      <c r="H538" s="3">
        <v>73.959999999999994</v>
      </c>
      <c r="I538">
        <v>1</v>
      </c>
      <c r="J538" s="3">
        <v>3.698</v>
      </c>
      <c r="K538" s="3">
        <v>77.658000000000001</v>
      </c>
      <c r="L538" t="s">
        <v>40</v>
      </c>
      <c r="M538" s="3">
        <v>73.959999999999994</v>
      </c>
      <c r="N538">
        <v>4.7619047620000003</v>
      </c>
      <c r="O538" s="3">
        <v>3.698</v>
      </c>
      <c r="P538">
        <v>5</v>
      </c>
      <c r="Q538" t="str">
        <f>IF(supermarketData[[#This Row],[Customer stratification rating]]&lt;6, "Low", IF(supermarketData[[#This Row],[Customer stratification rating]] &lt; 8, "Medium", "High"))</f>
        <v>Low</v>
      </c>
      <c r="R538" s="1">
        <v>43470.480555555558</v>
      </c>
      <c r="S538">
        <v>2019</v>
      </c>
      <c r="T538" t="s">
        <v>28</v>
      </c>
      <c r="U538">
        <f>DAY(supermarketData[[#This Row],[Datetime]])</f>
        <v>5</v>
      </c>
      <c r="V538" t="s">
        <v>29</v>
      </c>
      <c r="W538">
        <v>11</v>
      </c>
      <c r="X538" t="s">
        <v>37</v>
      </c>
    </row>
    <row r="539" spans="1:24" x14ac:dyDescent="0.3">
      <c r="A539" t="s">
        <v>22</v>
      </c>
      <c r="B539" t="s">
        <v>23</v>
      </c>
      <c r="C539">
        <v>16.80528</v>
      </c>
      <c r="D539">
        <v>96.156109999999998</v>
      </c>
      <c r="E539" t="s">
        <v>32</v>
      </c>
      <c r="F539" t="s">
        <v>38</v>
      </c>
      <c r="G539" t="s">
        <v>39</v>
      </c>
      <c r="H539" s="3">
        <v>97.94</v>
      </c>
      <c r="I539">
        <v>1</v>
      </c>
      <c r="J539" s="3">
        <v>4.8970000000000002</v>
      </c>
      <c r="K539" s="3">
        <v>102.837</v>
      </c>
      <c r="L539" t="s">
        <v>27</v>
      </c>
      <c r="M539" s="3">
        <v>97.94</v>
      </c>
      <c r="N539">
        <v>4.7619047620000003</v>
      </c>
      <c r="O539" s="3">
        <v>4.8970000000000002</v>
      </c>
      <c r="P539">
        <v>6.9</v>
      </c>
      <c r="Q539" t="str">
        <f>IF(supermarketData[[#This Row],[Customer stratification rating]]&lt;6, "Low", IF(supermarketData[[#This Row],[Customer stratification rating]] &lt; 8, "Medium", "High"))</f>
        <v>Medium</v>
      </c>
      <c r="R539" s="1">
        <v>43531.488888888889</v>
      </c>
      <c r="S539">
        <v>2019</v>
      </c>
      <c r="T539" t="s">
        <v>35</v>
      </c>
      <c r="U539">
        <f>DAY(supermarketData[[#This Row],[Datetime]])</f>
        <v>7</v>
      </c>
      <c r="V539" t="s">
        <v>46</v>
      </c>
      <c r="W539">
        <v>11</v>
      </c>
      <c r="X539" t="s">
        <v>37</v>
      </c>
    </row>
    <row r="540" spans="1:24" x14ac:dyDescent="0.3">
      <c r="A540" t="s">
        <v>22</v>
      </c>
      <c r="B540" t="s">
        <v>23</v>
      </c>
      <c r="C540">
        <v>16.80528</v>
      </c>
      <c r="D540">
        <v>96.156109999999998</v>
      </c>
      <c r="E540" t="s">
        <v>32</v>
      </c>
      <c r="F540" t="s">
        <v>25</v>
      </c>
      <c r="G540" t="s">
        <v>50</v>
      </c>
      <c r="H540" s="3">
        <v>73.05</v>
      </c>
      <c r="I540">
        <v>4</v>
      </c>
      <c r="J540" s="3">
        <v>14.61</v>
      </c>
      <c r="K540" s="3">
        <v>306.81</v>
      </c>
      <c r="L540" t="s">
        <v>40</v>
      </c>
      <c r="M540" s="3">
        <v>292.2</v>
      </c>
      <c r="N540">
        <v>4.7619047620000003</v>
      </c>
      <c r="O540" s="3">
        <v>14.61</v>
      </c>
      <c r="P540">
        <v>4.9000000000000004</v>
      </c>
      <c r="Q540" t="str">
        <f>IF(supermarketData[[#This Row],[Customer stratification rating]]&lt;6, "Low", IF(supermarketData[[#This Row],[Customer stratification rating]] &lt; 8, "Medium", "High"))</f>
        <v>Low</v>
      </c>
      <c r="R540" s="1">
        <v>43521.719444444447</v>
      </c>
      <c r="S540">
        <v>2019</v>
      </c>
      <c r="T540" t="s">
        <v>44</v>
      </c>
      <c r="U540">
        <f>DAY(supermarketData[[#This Row],[Datetime]])</f>
        <v>25</v>
      </c>
      <c r="V540" t="s">
        <v>45</v>
      </c>
      <c r="W540">
        <v>17</v>
      </c>
      <c r="X540" t="s">
        <v>30</v>
      </c>
    </row>
    <row r="541" spans="1:24" x14ac:dyDescent="0.3">
      <c r="A541" t="s">
        <v>22</v>
      </c>
      <c r="B541" t="s">
        <v>31</v>
      </c>
      <c r="C541">
        <v>19.745000000000001</v>
      </c>
      <c r="D541">
        <v>96.129720000000006</v>
      </c>
      <c r="E541" t="s">
        <v>24</v>
      </c>
      <c r="F541" t="s">
        <v>25</v>
      </c>
      <c r="G541" t="s">
        <v>48</v>
      </c>
      <c r="H541" s="3">
        <v>87.48</v>
      </c>
      <c r="I541">
        <v>6</v>
      </c>
      <c r="J541" s="3">
        <v>26.244</v>
      </c>
      <c r="K541" s="3">
        <v>551.12400000000002</v>
      </c>
      <c r="L541" t="s">
        <v>27</v>
      </c>
      <c r="M541" s="3">
        <v>524.88</v>
      </c>
      <c r="N541">
        <v>4.7619047620000003</v>
      </c>
      <c r="O541" s="3">
        <v>26.244</v>
      </c>
      <c r="P541">
        <v>5.0999999999999996</v>
      </c>
      <c r="Q541" t="str">
        <f>IF(supermarketData[[#This Row],[Customer stratification rating]]&lt;6, "Low", IF(supermarketData[[#This Row],[Customer stratification rating]] &lt; 8, "Medium", "High"))</f>
        <v>Low</v>
      </c>
      <c r="R541" s="1">
        <v>43497.779861111107</v>
      </c>
      <c r="S541">
        <v>2019</v>
      </c>
      <c r="T541" t="s">
        <v>44</v>
      </c>
      <c r="U541">
        <f>DAY(supermarketData[[#This Row],[Datetime]])</f>
        <v>1</v>
      </c>
      <c r="V541" t="s">
        <v>36</v>
      </c>
      <c r="W541">
        <v>18</v>
      </c>
      <c r="X541" t="s">
        <v>42</v>
      </c>
    </row>
    <row r="542" spans="1:24" x14ac:dyDescent="0.3">
      <c r="A542" t="s">
        <v>22</v>
      </c>
      <c r="B542" t="s">
        <v>23</v>
      </c>
      <c r="C542">
        <v>16.80528</v>
      </c>
      <c r="D542">
        <v>96.156109999999998</v>
      </c>
      <c r="E542" t="s">
        <v>32</v>
      </c>
      <c r="F542" t="s">
        <v>38</v>
      </c>
      <c r="G542" t="s">
        <v>39</v>
      </c>
      <c r="H542" s="3">
        <v>30.68</v>
      </c>
      <c r="I542">
        <v>3</v>
      </c>
      <c r="J542" s="3">
        <v>4.6020000000000003</v>
      </c>
      <c r="K542" s="3">
        <v>96.641999999999996</v>
      </c>
      <c r="L542" t="s">
        <v>27</v>
      </c>
      <c r="M542" s="3">
        <v>92.04</v>
      </c>
      <c r="N542">
        <v>4.7619047620000003</v>
      </c>
      <c r="O542" s="3">
        <v>4.6020000000000003</v>
      </c>
      <c r="P542">
        <v>9.1</v>
      </c>
      <c r="Q542" t="str">
        <f>IF(supermarketData[[#This Row],[Customer stratification rating]]&lt;6, "Low", IF(supermarketData[[#This Row],[Customer stratification rating]] &lt; 8, "Medium", "High"))</f>
        <v>High</v>
      </c>
      <c r="R542" s="1">
        <v>43487.458333333343</v>
      </c>
      <c r="S542">
        <v>2019</v>
      </c>
      <c r="T542" t="s">
        <v>28</v>
      </c>
      <c r="U542">
        <f>DAY(supermarketData[[#This Row],[Datetime]])</f>
        <v>22</v>
      </c>
      <c r="V542" t="s">
        <v>51</v>
      </c>
      <c r="W542">
        <v>11</v>
      </c>
      <c r="X542" t="s">
        <v>37</v>
      </c>
    </row>
    <row r="543" spans="1:24" x14ac:dyDescent="0.3">
      <c r="A543" t="s">
        <v>22</v>
      </c>
      <c r="B543" t="s">
        <v>31</v>
      </c>
      <c r="C543">
        <v>19.745000000000001</v>
      </c>
      <c r="D543">
        <v>96.129720000000006</v>
      </c>
      <c r="E543" t="s">
        <v>24</v>
      </c>
      <c r="F543" t="s">
        <v>38</v>
      </c>
      <c r="G543" t="s">
        <v>26</v>
      </c>
      <c r="H543" s="3">
        <v>75.88</v>
      </c>
      <c r="I543">
        <v>1</v>
      </c>
      <c r="J543" s="3">
        <v>3.794</v>
      </c>
      <c r="K543" s="3">
        <v>79.674000000000007</v>
      </c>
      <c r="L543" t="s">
        <v>40</v>
      </c>
      <c r="M543" s="3">
        <v>75.88</v>
      </c>
      <c r="N543">
        <v>4.7619047620000003</v>
      </c>
      <c r="O543" s="3">
        <v>3.794</v>
      </c>
      <c r="P543">
        <v>7.1</v>
      </c>
      <c r="Q543" t="str">
        <f>IF(supermarketData[[#This Row],[Customer stratification rating]]&lt;6, "Low", IF(supermarketData[[#This Row],[Customer stratification rating]] &lt; 8, "Medium", "High"))</f>
        <v>Medium</v>
      </c>
      <c r="R543" s="1">
        <v>43468.4375</v>
      </c>
      <c r="S543">
        <v>2019</v>
      </c>
      <c r="T543" t="s">
        <v>28</v>
      </c>
      <c r="U543">
        <f>DAY(supermarketData[[#This Row],[Datetime]])</f>
        <v>3</v>
      </c>
      <c r="V543" t="s">
        <v>46</v>
      </c>
      <c r="W543">
        <v>10</v>
      </c>
      <c r="X543" t="s">
        <v>37</v>
      </c>
    </row>
    <row r="544" spans="1:24" x14ac:dyDescent="0.3">
      <c r="A544" t="s">
        <v>22</v>
      </c>
      <c r="B544" t="s">
        <v>47</v>
      </c>
      <c r="C544">
        <v>21.974730000000001</v>
      </c>
      <c r="D544">
        <v>96.083590000000001</v>
      </c>
      <c r="E544" t="s">
        <v>24</v>
      </c>
      <c r="F544" t="s">
        <v>25</v>
      </c>
      <c r="G544" t="s">
        <v>43</v>
      </c>
      <c r="H544" s="3">
        <v>20.18</v>
      </c>
      <c r="I544">
        <v>4</v>
      </c>
      <c r="J544" s="3">
        <v>4.0359999999999996</v>
      </c>
      <c r="K544" s="3">
        <v>84.756</v>
      </c>
      <c r="L544" t="s">
        <v>40</v>
      </c>
      <c r="M544" s="3">
        <v>80.72</v>
      </c>
      <c r="N544">
        <v>4.7619047620000003</v>
      </c>
      <c r="O544" s="3">
        <v>4.0359999999999996</v>
      </c>
      <c r="P544">
        <v>5</v>
      </c>
      <c r="Q544" t="str">
        <f>IF(supermarketData[[#This Row],[Customer stratification rating]]&lt;6, "Low", IF(supermarketData[[#This Row],[Customer stratification rating]] &lt; 8, "Medium", "High"))</f>
        <v>Low</v>
      </c>
      <c r="R544" s="1">
        <v>43509.509722222218</v>
      </c>
      <c r="S544">
        <v>2019</v>
      </c>
      <c r="T544" t="s">
        <v>44</v>
      </c>
      <c r="U544">
        <f>DAY(supermarketData[[#This Row],[Datetime]])</f>
        <v>13</v>
      </c>
      <c r="V544" t="s">
        <v>49</v>
      </c>
      <c r="W544">
        <v>12</v>
      </c>
      <c r="X544" t="s">
        <v>30</v>
      </c>
    </row>
    <row r="545" spans="1:24" x14ac:dyDescent="0.3">
      <c r="A545" t="s">
        <v>22</v>
      </c>
      <c r="B545" t="s">
        <v>31</v>
      </c>
      <c r="C545">
        <v>19.745000000000001</v>
      </c>
      <c r="D545">
        <v>96.129720000000006</v>
      </c>
      <c r="E545" t="s">
        <v>24</v>
      </c>
      <c r="F545" t="s">
        <v>38</v>
      </c>
      <c r="G545" t="s">
        <v>33</v>
      </c>
      <c r="H545" s="3">
        <v>18.77</v>
      </c>
      <c r="I545">
        <v>6</v>
      </c>
      <c r="J545" s="3">
        <v>5.6310000000000002</v>
      </c>
      <c r="K545" s="3">
        <v>118.251</v>
      </c>
      <c r="L545" t="s">
        <v>40</v>
      </c>
      <c r="M545" s="3">
        <v>112.62</v>
      </c>
      <c r="N545">
        <v>4.7619047620000003</v>
      </c>
      <c r="O545" s="3">
        <v>5.6310000000000002</v>
      </c>
      <c r="P545">
        <v>5.5</v>
      </c>
      <c r="Q545" t="str">
        <f>IF(supermarketData[[#This Row],[Customer stratification rating]]&lt;6, "Low", IF(supermarketData[[#This Row],[Customer stratification rating]] &lt; 8, "Medium", "High"))</f>
        <v>Low</v>
      </c>
      <c r="R545" s="1">
        <v>43493.696527777778</v>
      </c>
      <c r="S545">
        <v>2019</v>
      </c>
      <c r="T545" t="s">
        <v>28</v>
      </c>
      <c r="U545">
        <f>DAY(supermarketData[[#This Row],[Datetime]])</f>
        <v>28</v>
      </c>
      <c r="V545" t="s">
        <v>45</v>
      </c>
      <c r="W545">
        <v>16</v>
      </c>
      <c r="X545" t="s">
        <v>30</v>
      </c>
    </row>
    <row r="546" spans="1:24" x14ac:dyDescent="0.3">
      <c r="A546" t="s">
        <v>22</v>
      </c>
      <c r="B546" t="s">
        <v>47</v>
      </c>
      <c r="C546">
        <v>21.974730000000001</v>
      </c>
      <c r="D546">
        <v>96.083590000000001</v>
      </c>
      <c r="E546" t="s">
        <v>32</v>
      </c>
      <c r="F546" t="s">
        <v>25</v>
      </c>
      <c r="G546" t="s">
        <v>48</v>
      </c>
      <c r="H546" s="3">
        <v>71.2</v>
      </c>
      <c r="I546">
        <v>1</v>
      </c>
      <c r="J546" s="3">
        <v>3.56</v>
      </c>
      <c r="K546" s="3">
        <v>74.760000000000005</v>
      </c>
      <c r="L546" t="s">
        <v>40</v>
      </c>
      <c r="M546" s="3">
        <v>71.2</v>
      </c>
      <c r="N546">
        <v>4.7619047620000003</v>
      </c>
      <c r="O546" s="3">
        <v>3.56</v>
      </c>
      <c r="P546">
        <v>9.1999999999999993</v>
      </c>
      <c r="Q546" t="str">
        <f>IF(supermarketData[[#This Row],[Customer stratification rating]]&lt;6, "Low", IF(supermarketData[[#This Row],[Customer stratification rating]] &lt; 8, "Medium", "High"))</f>
        <v>High</v>
      </c>
      <c r="R546" s="1">
        <v>43470.861111111109</v>
      </c>
      <c r="S546">
        <v>2019</v>
      </c>
      <c r="T546" t="s">
        <v>28</v>
      </c>
      <c r="U546">
        <f>DAY(supermarketData[[#This Row],[Datetime]])</f>
        <v>5</v>
      </c>
      <c r="V546" t="s">
        <v>29</v>
      </c>
      <c r="W546">
        <v>20</v>
      </c>
      <c r="X546" t="s">
        <v>42</v>
      </c>
    </row>
    <row r="547" spans="1:24" x14ac:dyDescent="0.3">
      <c r="A547" t="s">
        <v>22</v>
      </c>
      <c r="B547" t="s">
        <v>47</v>
      </c>
      <c r="C547">
        <v>21.974730000000001</v>
      </c>
      <c r="D547">
        <v>96.083590000000001</v>
      </c>
      <c r="E547" t="s">
        <v>24</v>
      </c>
      <c r="F547" t="s">
        <v>38</v>
      </c>
      <c r="G547" t="s">
        <v>39</v>
      </c>
      <c r="H547" s="3">
        <v>38.81</v>
      </c>
      <c r="I547">
        <v>4</v>
      </c>
      <c r="J547" s="3">
        <v>7.7619999999999996</v>
      </c>
      <c r="K547" s="3">
        <v>163.00200000000001</v>
      </c>
      <c r="L547" t="s">
        <v>27</v>
      </c>
      <c r="M547" s="3">
        <v>155.24</v>
      </c>
      <c r="N547">
        <v>4.7619047620000003</v>
      </c>
      <c r="O547" s="3">
        <v>7.7619999999999996</v>
      </c>
      <c r="P547">
        <v>4.9000000000000004</v>
      </c>
      <c r="Q547" t="str">
        <f>IF(supermarketData[[#This Row],[Customer stratification rating]]&lt;6, "Low", IF(supermarketData[[#This Row],[Customer stratification rating]] &lt; 8, "Medium", "High"))</f>
        <v>Low</v>
      </c>
      <c r="R547" s="1">
        <v>43543.569444444453</v>
      </c>
      <c r="S547">
        <v>2019</v>
      </c>
      <c r="T547" t="s">
        <v>35</v>
      </c>
      <c r="U547">
        <f>DAY(supermarketData[[#This Row],[Datetime]])</f>
        <v>19</v>
      </c>
      <c r="V547" t="s">
        <v>51</v>
      </c>
      <c r="W547">
        <v>13</v>
      </c>
      <c r="X547" t="s">
        <v>30</v>
      </c>
    </row>
    <row r="548" spans="1:24" x14ac:dyDescent="0.3">
      <c r="A548" t="s">
        <v>22</v>
      </c>
      <c r="B548" t="s">
        <v>23</v>
      </c>
      <c r="C548">
        <v>16.80528</v>
      </c>
      <c r="D548">
        <v>96.156109999999998</v>
      </c>
      <c r="E548" t="s">
        <v>32</v>
      </c>
      <c r="F548" t="s">
        <v>25</v>
      </c>
      <c r="G548" t="s">
        <v>50</v>
      </c>
      <c r="H548" s="3">
        <v>29.42</v>
      </c>
      <c r="I548">
        <v>10</v>
      </c>
      <c r="J548" s="3">
        <v>14.71</v>
      </c>
      <c r="K548" s="3">
        <v>308.91000000000003</v>
      </c>
      <c r="L548" t="s">
        <v>27</v>
      </c>
      <c r="M548" s="3">
        <v>294.2</v>
      </c>
      <c r="N548">
        <v>4.7619047620000003</v>
      </c>
      <c r="O548" s="3">
        <v>14.71</v>
      </c>
      <c r="P548">
        <v>8.9</v>
      </c>
      <c r="Q548" t="str">
        <f>IF(supermarketData[[#This Row],[Customer stratification rating]]&lt;6, "Low", IF(supermarketData[[#This Row],[Customer stratification rating]] &lt; 8, "Medium", "High"))</f>
        <v>High</v>
      </c>
      <c r="R548" s="1">
        <v>43477.682638888888</v>
      </c>
      <c r="S548">
        <v>2019</v>
      </c>
      <c r="T548" t="s">
        <v>28</v>
      </c>
      <c r="U548">
        <f>DAY(supermarketData[[#This Row],[Datetime]])</f>
        <v>12</v>
      </c>
      <c r="V548" t="s">
        <v>29</v>
      </c>
      <c r="W548">
        <v>16</v>
      </c>
      <c r="X548" t="s">
        <v>30</v>
      </c>
    </row>
    <row r="549" spans="1:24" x14ac:dyDescent="0.3">
      <c r="A549" t="s">
        <v>22</v>
      </c>
      <c r="B549" t="s">
        <v>23</v>
      </c>
      <c r="C549">
        <v>16.80528</v>
      </c>
      <c r="D549">
        <v>96.156109999999998</v>
      </c>
      <c r="E549" t="s">
        <v>32</v>
      </c>
      <c r="F549" t="s">
        <v>38</v>
      </c>
      <c r="G549" t="s">
        <v>43</v>
      </c>
      <c r="H549" s="3">
        <v>60.95</v>
      </c>
      <c r="I549">
        <v>9</v>
      </c>
      <c r="J549" s="3">
        <v>27.427499999999998</v>
      </c>
      <c r="K549" s="3">
        <v>575.97749999999996</v>
      </c>
      <c r="L549" t="s">
        <v>40</v>
      </c>
      <c r="M549" s="3">
        <v>548.54999999999995</v>
      </c>
      <c r="N549">
        <v>4.7619047620000003</v>
      </c>
      <c r="O549" s="3">
        <v>27.427499999999998</v>
      </c>
      <c r="P549">
        <v>6</v>
      </c>
      <c r="Q549" t="str">
        <f>IF(supermarketData[[#This Row],[Customer stratification rating]]&lt;6, "Low", IF(supermarketData[[#This Row],[Customer stratification rating]] &lt; 8, "Medium", "High"))</f>
        <v>Medium</v>
      </c>
      <c r="R549" s="1">
        <v>43472.505555555559</v>
      </c>
      <c r="S549">
        <v>2019</v>
      </c>
      <c r="T549" t="s">
        <v>28</v>
      </c>
      <c r="U549">
        <f>DAY(supermarketData[[#This Row],[Datetime]])</f>
        <v>7</v>
      </c>
      <c r="V549" t="s">
        <v>45</v>
      </c>
      <c r="W549">
        <v>12</v>
      </c>
      <c r="X549" t="s">
        <v>30</v>
      </c>
    </row>
    <row r="550" spans="1:24" x14ac:dyDescent="0.3">
      <c r="A550" t="s">
        <v>22</v>
      </c>
      <c r="B550" t="s">
        <v>47</v>
      </c>
      <c r="C550">
        <v>21.974730000000001</v>
      </c>
      <c r="D550">
        <v>96.083590000000001</v>
      </c>
      <c r="E550" t="s">
        <v>32</v>
      </c>
      <c r="F550" t="s">
        <v>25</v>
      </c>
      <c r="G550" t="s">
        <v>43</v>
      </c>
      <c r="H550" s="3">
        <v>51.54</v>
      </c>
      <c r="I550">
        <v>5</v>
      </c>
      <c r="J550" s="3">
        <v>12.885</v>
      </c>
      <c r="K550" s="3">
        <v>270.58499999999998</v>
      </c>
      <c r="L550" t="s">
        <v>34</v>
      </c>
      <c r="M550" s="3">
        <v>257.7</v>
      </c>
      <c r="N550">
        <v>4.7619047620000003</v>
      </c>
      <c r="O550" s="3">
        <v>12.885</v>
      </c>
      <c r="P550">
        <v>4.2</v>
      </c>
      <c r="Q550" t="str">
        <f>IF(supermarketData[[#This Row],[Customer stratification rating]]&lt;6, "Low", IF(supermarketData[[#This Row],[Customer stratification rating]] &lt; 8, "Medium", "High"))</f>
        <v>Low</v>
      </c>
      <c r="R550" s="1">
        <v>43491.739583333343</v>
      </c>
      <c r="S550">
        <v>2019</v>
      </c>
      <c r="T550" t="s">
        <v>28</v>
      </c>
      <c r="U550">
        <f>DAY(supermarketData[[#This Row],[Datetime]])</f>
        <v>26</v>
      </c>
      <c r="V550" t="s">
        <v>29</v>
      </c>
      <c r="W550">
        <v>17</v>
      </c>
      <c r="X550" t="s">
        <v>30</v>
      </c>
    </row>
    <row r="551" spans="1:24" x14ac:dyDescent="0.3">
      <c r="A551" t="s">
        <v>22</v>
      </c>
      <c r="B551" t="s">
        <v>23</v>
      </c>
      <c r="C551">
        <v>16.80528</v>
      </c>
      <c r="D551">
        <v>96.156109999999998</v>
      </c>
      <c r="E551" t="s">
        <v>32</v>
      </c>
      <c r="F551" t="s">
        <v>25</v>
      </c>
      <c r="G551" t="s">
        <v>33</v>
      </c>
      <c r="H551" s="3">
        <v>66.06</v>
      </c>
      <c r="I551">
        <v>6</v>
      </c>
      <c r="J551" s="3">
        <v>19.818000000000001</v>
      </c>
      <c r="K551" s="3">
        <v>416.178</v>
      </c>
      <c r="L551" t="s">
        <v>34</v>
      </c>
      <c r="M551" s="3">
        <v>396.36</v>
      </c>
      <c r="N551">
        <v>4.7619047620000003</v>
      </c>
      <c r="O551" s="3">
        <v>19.818000000000001</v>
      </c>
      <c r="P551">
        <v>7.3</v>
      </c>
      <c r="Q551" t="str">
        <f>IF(supermarketData[[#This Row],[Customer stratification rating]]&lt;6, "Low", IF(supermarketData[[#This Row],[Customer stratification rating]] &lt; 8, "Medium", "High"))</f>
        <v>Medium</v>
      </c>
      <c r="R551" s="1">
        <v>43488.436111111107</v>
      </c>
      <c r="S551">
        <v>2019</v>
      </c>
      <c r="T551" t="s">
        <v>28</v>
      </c>
      <c r="U551">
        <f>DAY(supermarketData[[#This Row],[Datetime]])</f>
        <v>23</v>
      </c>
      <c r="V551" t="s">
        <v>49</v>
      </c>
      <c r="W551">
        <v>10</v>
      </c>
      <c r="X551" t="s">
        <v>37</v>
      </c>
    </row>
    <row r="552" spans="1:24" x14ac:dyDescent="0.3">
      <c r="A552" t="s">
        <v>22</v>
      </c>
      <c r="B552" t="s">
        <v>47</v>
      </c>
      <c r="C552">
        <v>21.974730000000001</v>
      </c>
      <c r="D552">
        <v>96.083590000000001</v>
      </c>
      <c r="E552" t="s">
        <v>32</v>
      </c>
      <c r="F552" t="s">
        <v>38</v>
      </c>
      <c r="G552" t="s">
        <v>50</v>
      </c>
      <c r="H552" s="3">
        <v>57.27</v>
      </c>
      <c r="I552">
        <v>3</v>
      </c>
      <c r="J552" s="3">
        <v>8.5905000000000005</v>
      </c>
      <c r="K552" s="3">
        <v>180.40049999999999</v>
      </c>
      <c r="L552" t="s">
        <v>27</v>
      </c>
      <c r="M552" s="3">
        <v>171.81</v>
      </c>
      <c r="N552">
        <v>4.7619047620000003</v>
      </c>
      <c r="O552" s="3">
        <v>8.5905000000000005</v>
      </c>
      <c r="P552">
        <v>6.5</v>
      </c>
      <c r="Q552" t="str">
        <f>IF(supermarketData[[#This Row],[Customer stratification rating]]&lt;6, "Low", IF(supermarketData[[#This Row],[Customer stratification rating]] &lt; 8, "Medium", "High"))</f>
        <v>Medium</v>
      </c>
      <c r="R552" s="1">
        <v>43505.854861111111</v>
      </c>
      <c r="S552">
        <v>2019</v>
      </c>
      <c r="T552" t="s">
        <v>44</v>
      </c>
      <c r="U552">
        <f>DAY(supermarketData[[#This Row],[Datetime]])</f>
        <v>9</v>
      </c>
      <c r="V552" t="s">
        <v>29</v>
      </c>
      <c r="W552">
        <v>20</v>
      </c>
      <c r="X552" t="s">
        <v>42</v>
      </c>
    </row>
    <row r="553" spans="1:24" x14ac:dyDescent="0.3">
      <c r="A553" t="s">
        <v>22</v>
      </c>
      <c r="B553" t="s">
        <v>47</v>
      </c>
      <c r="C553">
        <v>21.974730000000001</v>
      </c>
      <c r="D553">
        <v>96.083590000000001</v>
      </c>
      <c r="E553" t="s">
        <v>32</v>
      </c>
      <c r="F553" t="s">
        <v>25</v>
      </c>
      <c r="G553" t="s">
        <v>50</v>
      </c>
      <c r="H553" s="3">
        <v>54.31</v>
      </c>
      <c r="I553">
        <v>9</v>
      </c>
      <c r="J553" s="3">
        <v>24.439499999999999</v>
      </c>
      <c r="K553" s="3">
        <v>513.22950000000003</v>
      </c>
      <c r="L553" t="s">
        <v>34</v>
      </c>
      <c r="M553" s="3">
        <v>488.79</v>
      </c>
      <c r="N553">
        <v>4.7619047620000003</v>
      </c>
      <c r="O553" s="3">
        <v>24.439499999999999</v>
      </c>
      <c r="P553">
        <v>8.9</v>
      </c>
      <c r="Q553" t="str">
        <f>IF(supermarketData[[#This Row],[Customer stratification rating]]&lt;6, "Low", IF(supermarketData[[#This Row],[Customer stratification rating]] &lt; 8, "Medium", "High"))</f>
        <v>High</v>
      </c>
      <c r="R553" s="1">
        <v>43518.450694444437</v>
      </c>
      <c r="S553">
        <v>2019</v>
      </c>
      <c r="T553" t="s">
        <v>44</v>
      </c>
      <c r="U553">
        <f>DAY(supermarketData[[#This Row],[Datetime]])</f>
        <v>22</v>
      </c>
      <c r="V553" t="s">
        <v>36</v>
      </c>
      <c r="W553">
        <v>10</v>
      </c>
      <c r="X553" t="s">
        <v>37</v>
      </c>
    </row>
    <row r="554" spans="1:24" x14ac:dyDescent="0.3">
      <c r="A554" t="s">
        <v>22</v>
      </c>
      <c r="B554" t="s">
        <v>47</v>
      </c>
      <c r="C554">
        <v>21.974730000000001</v>
      </c>
      <c r="D554">
        <v>96.083590000000001</v>
      </c>
      <c r="E554" t="s">
        <v>32</v>
      </c>
      <c r="F554" t="s">
        <v>25</v>
      </c>
      <c r="G554" t="s">
        <v>26</v>
      </c>
      <c r="H554" s="3">
        <v>58.24</v>
      </c>
      <c r="I554">
        <v>9</v>
      </c>
      <c r="J554" s="3">
        <v>26.207999999999998</v>
      </c>
      <c r="K554" s="3">
        <v>550.36800000000005</v>
      </c>
      <c r="L554" t="s">
        <v>34</v>
      </c>
      <c r="M554" s="3">
        <v>524.16</v>
      </c>
      <c r="N554">
        <v>4.7619047620000003</v>
      </c>
      <c r="O554" s="3">
        <v>26.207999999999998</v>
      </c>
      <c r="P554">
        <v>9.6999999999999993</v>
      </c>
      <c r="Q554" t="str">
        <f>IF(supermarketData[[#This Row],[Customer stratification rating]]&lt;6, "Low", IF(supermarketData[[#This Row],[Customer stratification rating]] &lt; 8, "Medium", "High"))</f>
        <v>High</v>
      </c>
      <c r="R554" s="1">
        <v>43501.523611111108</v>
      </c>
      <c r="S554">
        <v>2019</v>
      </c>
      <c r="T554" t="s">
        <v>44</v>
      </c>
      <c r="U554">
        <f>DAY(supermarketData[[#This Row],[Datetime]])</f>
        <v>5</v>
      </c>
      <c r="V554" t="s">
        <v>51</v>
      </c>
      <c r="W554">
        <v>12</v>
      </c>
      <c r="X554" t="s">
        <v>30</v>
      </c>
    </row>
    <row r="555" spans="1:24" x14ac:dyDescent="0.3">
      <c r="A555" t="s">
        <v>22</v>
      </c>
      <c r="B555" t="s">
        <v>31</v>
      </c>
      <c r="C555">
        <v>19.745000000000001</v>
      </c>
      <c r="D555">
        <v>96.129720000000006</v>
      </c>
      <c r="E555" t="s">
        <v>32</v>
      </c>
      <c r="F555" t="s">
        <v>38</v>
      </c>
      <c r="G555" t="s">
        <v>33</v>
      </c>
      <c r="H555" s="3">
        <v>22.21</v>
      </c>
      <c r="I555">
        <v>6</v>
      </c>
      <c r="J555" s="3">
        <v>6.6630000000000003</v>
      </c>
      <c r="K555" s="3">
        <v>139.923</v>
      </c>
      <c r="L555" t="s">
        <v>40</v>
      </c>
      <c r="M555" s="3">
        <v>133.26</v>
      </c>
      <c r="N555">
        <v>4.7619047620000003</v>
      </c>
      <c r="O555" s="3">
        <v>6.6630000000000003</v>
      </c>
      <c r="P555">
        <v>8.6</v>
      </c>
      <c r="Q555" t="str">
        <f>IF(supermarketData[[#This Row],[Customer stratification rating]]&lt;6, "Low", IF(supermarketData[[#This Row],[Customer stratification rating]] &lt; 8, "Medium", "High"))</f>
        <v>High</v>
      </c>
      <c r="R555" s="1">
        <v>43531.432638888888</v>
      </c>
      <c r="S555">
        <v>2019</v>
      </c>
      <c r="T555" t="s">
        <v>35</v>
      </c>
      <c r="U555">
        <f>DAY(supermarketData[[#This Row],[Datetime]])</f>
        <v>7</v>
      </c>
      <c r="V555" t="s">
        <v>46</v>
      </c>
      <c r="W555">
        <v>10</v>
      </c>
      <c r="X555" t="s">
        <v>37</v>
      </c>
    </row>
    <row r="556" spans="1:24" x14ac:dyDescent="0.3">
      <c r="A556" t="s">
        <v>22</v>
      </c>
      <c r="B556" t="s">
        <v>23</v>
      </c>
      <c r="C556">
        <v>16.80528</v>
      </c>
      <c r="D556">
        <v>96.156109999999998</v>
      </c>
      <c r="E556" t="s">
        <v>24</v>
      </c>
      <c r="F556" t="s">
        <v>38</v>
      </c>
      <c r="G556" t="s">
        <v>33</v>
      </c>
      <c r="H556" s="3">
        <v>19.32</v>
      </c>
      <c r="I556">
        <v>7</v>
      </c>
      <c r="J556" s="3">
        <v>6.7619999999999996</v>
      </c>
      <c r="K556" s="3">
        <v>142.00200000000001</v>
      </c>
      <c r="L556" t="s">
        <v>34</v>
      </c>
      <c r="M556" s="3">
        <v>135.24</v>
      </c>
      <c r="N556">
        <v>4.7619047620000003</v>
      </c>
      <c r="O556" s="3">
        <v>6.7619999999999996</v>
      </c>
      <c r="P556">
        <v>6.9</v>
      </c>
      <c r="Q556" t="str">
        <f>IF(supermarketData[[#This Row],[Customer stratification rating]]&lt;6, "Low", IF(supermarketData[[#This Row],[Customer stratification rating]] &lt; 8, "Medium", "High"))</f>
        <v>Medium</v>
      </c>
      <c r="R556" s="1">
        <v>43549.785416666673</v>
      </c>
      <c r="S556">
        <v>2019</v>
      </c>
      <c r="T556" t="s">
        <v>35</v>
      </c>
      <c r="U556">
        <f>DAY(supermarketData[[#This Row],[Datetime]])</f>
        <v>25</v>
      </c>
      <c r="V556" t="s">
        <v>45</v>
      </c>
      <c r="W556">
        <v>18</v>
      </c>
      <c r="X556" t="s">
        <v>42</v>
      </c>
    </row>
    <row r="557" spans="1:24" x14ac:dyDescent="0.3">
      <c r="A557" t="s">
        <v>22</v>
      </c>
      <c r="B557" t="s">
        <v>47</v>
      </c>
      <c r="C557">
        <v>21.974730000000001</v>
      </c>
      <c r="D557">
        <v>96.083590000000001</v>
      </c>
      <c r="E557" t="s">
        <v>32</v>
      </c>
      <c r="F557" t="s">
        <v>38</v>
      </c>
      <c r="G557" t="s">
        <v>39</v>
      </c>
      <c r="H557" s="3">
        <v>37.479999999999997</v>
      </c>
      <c r="I557">
        <v>3</v>
      </c>
      <c r="J557" s="3">
        <v>5.6219999999999999</v>
      </c>
      <c r="K557" s="3">
        <v>118.062</v>
      </c>
      <c r="L557" t="s">
        <v>40</v>
      </c>
      <c r="M557" s="3">
        <v>112.44</v>
      </c>
      <c r="N557">
        <v>4.7619047620000003</v>
      </c>
      <c r="O557" s="3">
        <v>5.6219999999999999</v>
      </c>
      <c r="P557">
        <v>7.7</v>
      </c>
      <c r="Q557" t="str">
        <f>IF(supermarketData[[#This Row],[Customer stratification rating]]&lt;6, "Low", IF(supermarketData[[#This Row],[Customer stratification rating]] &lt; 8, "Medium", "High"))</f>
        <v>Medium</v>
      </c>
      <c r="R557" s="1">
        <v>43485.572916666657</v>
      </c>
      <c r="S557">
        <v>2019</v>
      </c>
      <c r="T557" t="s">
        <v>28</v>
      </c>
      <c r="U557">
        <f>DAY(supermarketData[[#This Row],[Datetime]])</f>
        <v>20</v>
      </c>
      <c r="V557" t="s">
        <v>41</v>
      </c>
      <c r="W557">
        <v>13</v>
      </c>
      <c r="X557" t="s">
        <v>30</v>
      </c>
    </row>
    <row r="558" spans="1:24" x14ac:dyDescent="0.3">
      <c r="A558" t="s">
        <v>22</v>
      </c>
      <c r="B558" t="s">
        <v>47</v>
      </c>
      <c r="C558">
        <v>21.974730000000001</v>
      </c>
      <c r="D558">
        <v>96.083590000000001</v>
      </c>
      <c r="E558" t="s">
        <v>24</v>
      </c>
      <c r="F558" t="s">
        <v>25</v>
      </c>
      <c r="G558" t="s">
        <v>50</v>
      </c>
      <c r="H558" s="3">
        <v>72.040000000000006</v>
      </c>
      <c r="I558">
        <v>2</v>
      </c>
      <c r="J558" s="3">
        <v>7.2039999999999997</v>
      </c>
      <c r="K558" s="3">
        <v>151.28399999999999</v>
      </c>
      <c r="L558" t="s">
        <v>34</v>
      </c>
      <c r="M558" s="3">
        <v>144.08000000000001</v>
      </c>
      <c r="N558">
        <v>4.7619047620000003</v>
      </c>
      <c r="O558" s="3">
        <v>7.2039999999999997</v>
      </c>
      <c r="P558">
        <v>9.5</v>
      </c>
      <c r="Q558" t="str">
        <f>IF(supermarketData[[#This Row],[Customer stratification rating]]&lt;6, "Low", IF(supermarketData[[#This Row],[Customer stratification rating]] &lt; 8, "Medium", "High"))</f>
        <v>High</v>
      </c>
      <c r="R558" s="1">
        <v>43500.818055555559</v>
      </c>
      <c r="S558">
        <v>2019</v>
      </c>
      <c r="T558" t="s">
        <v>44</v>
      </c>
      <c r="U558">
        <f>DAY(supermarketData[[#This Row],[Datetime]])</f>
        <v>4</v>
      </c>
      <c r="V558" t="s">
        <v>45</v>
      </c>
      <c r="W558">
        <v>19</v>
      </c>
      <c r="X558" t="s">
        <v>42</v>
      </c>
    </row>
    <row r="559" spans="1:24" x14ac:dyDescent="0.3">
      <c r="A559" t="s">
        <v>22</v>
      </c>
      <c r="B559" t="s">
        <v>31</v>
      </c>
      <c r="C559">
        <v>19.745000000000001</v>
      </c>
      <c r="D559">
        <v>96.129720000000006</v>
      </c>
      <c r="E559" t="s">
        <v>24</v>
      </c>
      <c r="F559" t="s">
        <v>25</v>
      </c>
      <c r="G559" t="s">
        <v>48</v>
      </c>
      <c r="H559" s="3">
        <v>98.52</v>
      </c>
      <c r="I559">
        <v>10</v>
      </c>
      <c r="J559" s="3">
        <v>49.26</v>
      </c>
      <c r="K559" s="3">
        <v>1034.46</v>
      </c>
      <c r="L559" t="s">
        <v>27</v>
      </c>
      <c r="M559" s="3">
        <v>985.2</v>
      </c>
      <c r="N559">
        <v>4.7619047620000003</v>
      </c>
      <c r="O559" s="3">
        <v>49.26</v>
      </c>
      <c r="P559">
        <v>4.5</v>
      </c>
      <c r="Q559" t="str">
        <f>IF(supermarketData[[#This Row],[Customer stratification rating]]&lt;6, "Low", IF(supermarketData[[#This Row],[Customer stratification rating]] &lt; 8, "Medium", "High"))</f>
        <v>Low</v>
      </c>
      <c r="R559" s="1">
        <v>43495.849305555559</v>
      </c>
      <c r="S559">
        <v>2019</v>
      </c>
      <c r="T559" t="s">
        <v>28</v>
      </c>
      <c r="U559">
        <f>DAY(supermarketData[[#This Row],[Datetime]])</f>
        <v>30</v>
      </c>
      <c r="V559" t="s">
        <v>49</v>
      </c>
      <c r="W559">
        <v>20</v>
      </c>
      <c r="X559" t="s">
        <v>42</v>
      </c>
    </row>
    <row r="560" spans="1:24" x14ac:dyDescent="0.3">
      <c r="A560" t="s">
        <v>22</v>
      </c>
      <c r="B560" t="s">
        <v>23</v>
      </c>
      <c r="C560">
        <v>16.80528</v>
      </c>
      <c r="D560">
        <v>96.156109999999998</v>
      </c>
      <c r="E560" t="s">
        <v>24</v>
      </c>
      <c r="F560" t="s">
        <v>38</v>
      </c>
      <c r="G560" t="s">
        <v>48</v>
      </c>
      <c r="H560" s="3">
        <v>41.66</v>
      </c>
      <c r="I560">
        <v>6</v>
      </c>
      <c r="J560" s="3">
        <v>12.497999999999999</v>
      </c>
      <c r="K560" s="3">
        <v>262.45800000000003</v>
      </c>
      <c r="L560" t="s">
        <v>27</v>
      </c>
      <c r="M560" s="3">
        <v>249.96</v>
      </c>
      <c r="N560">
        <v>4.7619047620000003</v>
      </c>
      <c r="O560" s="3">
        <v>12.497999999999999</v>
      </c>
      <c r="P560">
        <v>5.6</v>
      </c>
      <c r="Q560" t="str">
        <f>IF(supermarketData[[#This Row],[Customer stratification rating]]&lt;6, "Low", IF(supermarketData[[#This Row],[Customer stratification rating]] &lt; 8, "Medium", "High"))</f>
        <v>Low</v>
      </c>
      <c r="R560" s="1">
        <v>43467.64166666667</v>
      </c>
      <c r="S560">
        <v>2019</v>
      </c>
      <c r="T560" t="s">
        <v>28</v>
      </c>
      <c r="U560">
        <f>DAY(supermarketData[[#This Row],[Datetime]])</f>
        <v>2</v>
      </c>
      <c r="V560" t="s">
        <v>49</v>
      </c>
      <c r="W560">
        <v>15</v>
      </c>
      <c r="X560" t="s">
        <v>30</v>
      </c>
    </row>
    <row r="561" spans="1:24" x14ac:dyDescent="0.3">
      <c r="A561" t="s">
        <v>22</v>
      </c>
      <c r="B561" t="s">
        <v>23</v>
      </c>
      <c r="C561">
        <v>16.80528</v>
      </c>
      <c r="D561">
        <v>96.156109999999998</v>
      </c>
      <c r="E561" t="s">
        <v>24</v>
      </c>
      <c r="F561" t="s">
        <v>25</v>
      </c>
      <c r="G561" t="s">
        <v>39</v>
      </c>
      <c r="H561" s="3">
        <v>72.42</v>
      </c>
      <c r="I561">
        <v>3</v>
      </c>
      <c r="J561" s="3">
        <v>10.863</v>
      </c>
      <c r="K561" s="3">
        <v>228.12299999999999</v>
      </c>
      <c r="L561" t="s">
        <v>27</v>
      </c>
      <c r="M561" s="3">
        <v>217.26</v>
      </c>
      <c r="N561">
        <v>4.7619047620000003</v>
      </c>
      <c r="O561" s="3">
        <v>10.863</v>
      </c>
      <c r="P561">
        <v>8.1999999999999993</v>
      </c>
      <c r="Q561" t="str">
        <f>IF(supermarketData[[#This Row],[Customer stratification rating]]&lt;6, "Low", IF(supermarketData[[#This Row],[Customer stratification rating]] &lt; 8, "Medium", "High"))</f>
        <v>High</v>
      </c>
      <c r="R561" s="1">
        <v>43553.70416666667</v>
      </c>
      <c r="S561">
        <v>2019</v>
      </c>
      <c r="T561" t="s">
        <v>35</v>
      </c>
      <c r="U561">
        <f>DAY(supermarketData[[#This Row],[Datetime]])</f>
        <v>29</v>
      </c>
      <c r="V561" t="s">
        <v>36</v>
      </c>
      <c r="W561">
        <v>16</v>
      </c>
      <c r="X561" t="s">
        <v>30</v>
      </c>
    </row>
    <row r="562" spans="1:24" x14ac:dyDescent="0.3">
      <c r="A562" t="s">
        <v>22</v>
      </c>
      <c r="B562" t="s">
        <v>47</v>
      </c>
      <c r="C562">
        <v>21.974730000000001</v>
      </c>
      <c r="D562">
        <v>96.083590000000001</v>
      </c>
      <c r="E562" t="s">
        <v>32</v>
      </c>
      <c r="F562" t="s">
        <v>38</v>
      </c>
      <c r="G562" t="s">
        <v>33</v>
      </c>
      <c r="H562" s="3">
        <v>21.58</v>
      </c>
      <c r="I562">
        <v>9</v>
      </c>
      <c r="J562" s="3">
        <v>9.7110000000000003</v>
      </c>
      <c r="K562" s="3">
        <v>203.93100000000001</v>
      </c>
      <c r="L562" t="s">
        <v>34</v>
      </c>
      <c r="M562" s="3">
        <v>194.22</v>
      </c>
      <c r="N562">
        <v>4.7619047620000003</v>
      </c>
      <c r="O562" s="3">
        <v>9.7110000000000003</v>
      </c>
      <c r="P562">
        <v>7.3</v>
      </c>
      <c r="Q562" t="str">
        <f>IF(supermarketData[[#This Row],[Customer stratification rating]]&lt;6, "Low", IF(supermarketData[[#This Row],[Customer stratification rating]] &lt; 8, "Medium", "High"))</f>
        <v>Medium</v>
      </c>
      <c r="R562" s="1">
        <v>43538.522222222222</v>
      </c>
      <c r="S562">
        <v>2019</v>
      </c>
      <c r="T562" t="s">
        <v>35</v>
      </c>
      <c r="U562">
        <f>DAY(supermarketData[[#This Row],[Datetime]])</f>
        <v>14</v>
      </c>
      <c r="V562" t="s">
        <v>46</v>
      </c>
      <c r="W562">
        <v>12</v>
      </c>
      <c r="X562" t="s">
        <v>30</v>
      </c>
    </row>
    <row r="563" spans="1:24" x14ac:dyDescent="0.3">
      <c r="A563" t="s">
        <v>22</v>
      </c>
      <c r="B563" t="s">
        <v>31</v>
      </c>
      <c r="C563">
        <v>19.745000000000001</v>
      </c>
      <c r="D563">
        <v>96.129720000000006</v>
      </c>
      <c r="E563" t="s">
        <v>32</v>
      </c>
      <c r="F563" t="s">
        <v>38</v>
      </c>
      <c r="G563" t="s">
        <v>48</v>
      </c>
      <c r="H563" s="3">
        <v>89.2</v>
      </c>
      <c r="I563">
        <v>10</v>
      </c>
      <c r="J563" s="3">
        <v>44.6</v>
      </c>
      <c r="K563" s="3">
        <v>936.6</v>
      </c>
      <c r="L563" t="s">
        <v>40</v>
      </c>
      <c r="M563" s="3">
        <v>892</v>
      </c>
      <c r="N563">
        <v>4.7619047620000003</v>
      </c>
      <c r="O563" s="3">
        <v>44.6</v>
      </c>
      <c r="P563">
        <v>4.4000000000000004</v>
      </c>
      <c r="Q563" t="str">
        <f>IF(supermarketData[[#This Row],[Customer stratification rating]]&lt;6, "Low", IF(supermarketData[[#This Row],[Customer stratification rating]] &lt; 8, "Medium", "High"))</f>
        <v>Low</v>
      </c>
      <c r="R563" s="1">
        <v>43507.654166666667</v>
      </c>
      <c r="S563">
        <v>2019</v>
      </c>
      <c r="T563" t="s">
        <v>44</v>
      </c>
      <c r="U563">
        <f>DAY(supermarketData[[#This Row],[Datetime]])</f>
        <v>11</v>
      </c>
      <c r="V563" t="s">
        <v>45</v>
      </c>
      <c r="W563">
        <v>15</v>
      </c>
      <c r="X563" t="s">
        <v>30</v>
      </c>
    </row>
    <row r="564" spans="1:24" x14ac:dyDescent="0.3">
      <c r="A564" t="s">
        <v>22</v>
      </c>
      <c r="B564" t="s">
        <v>47</v>
      </c>
      <c r="C564">
        <v>21.974730000000001</v>
      </c>
      <c r="D564">
        <v>96.083590000000001</v>
      </c>
      <c r="E564" t="s">
        <v>32</v>
      </c>
      <c r="F564" t="s">
        <v>25</v>
      </c>
      <c r="G564" t="s">
        <v>33</v>
      </c>
      <c r="H564" s="3">
        <v>42.42</v>
      </c>
      <c r="I564">
        <v>8</v>
      </c>
      <c r="J564" s="3">
        <v>16.968</v>
      </c>
      <c r="K564" s="3">
        <v>356.32799999999997</v>
      </c>
      <c r="L564" t="s">
        <v>27</v>
      </c>
      <c r="M564" s="3">
        <v>339.36</v>
      </c>
      <c r="N564">
        <v>4.7619047620000003</v>
      </c>
      <c r="O564" s="3">
        <v>16.968</v>
      </c>
      <c r="P564">
        <v>5.7</v>
      </c>
      <c r="Q564" t="str">
        <f>IF(supermarketData[[#This Row],[Customer stratification rating]]&lt;6, "Low", IF(supermarketData[[#This Row],[Customer stratification rating]] &lt; 8, "Medium", "High"))</f>
        <v>Low</v>
      </c>
      <c r="R564" s="1">
        <v>43495.581944444442</v>
      </c>
      <c r="S564">
        <v>2019</v>
      </c>
      <c r="T564" t="s">
        <v>28</v>
      </c>
      <c r="U564">
        <f>DAY(supermarketData[[#This Row],[Datetime]])</f>
        <v>30</v>
      </c>
      <c r="V564" t="s">
        <v>49</v>
      </c>
      <c r="W564">
        <v>13</v>
      </c>
      <c r="X564" t="s">
        <v>30</v>
      </c>
    </row>
    <row r="565" spans="1:24" x14ac:dyDescent="0.3">
      <c r="A565" t="s">
        <v>22</v>
      </c>
      <c r="B565" t="s">
        <v>23</v>
      </c>
      <c r="C565">
        <v>16.80528</v>
      </c>
      <c r="D565">
        <v>96.156109999999998</v>
      </c>
      <c r="E565" t="s">
        <v>24</v>
      </c>
      <c r="F565" t="s">
        <v>38</v>
      </c>
      <c r="G565" t="s">
        <v>33</v>
      </c>
      <c r="H565" s="3">
        <v>74.510000000000005</v>
      </c>
      <c r="I565">
        <v>6</v>
      </c>
      <c r="J565" s="3">
        <v>22.353000000000002</v>
      </c>
      <c r="K565" s="3">
        <v>469.41300000000001</v>
      </c>
      <c r="L565" t="s">
        <v>27</v>
      </c>
      <c r="M565" s="3">
        <v>447.06</v>
      </c>
      <c r="N565">
        <v>4.7619047620000003</v>
      </c>
      <c r="O565" s="3">
        <v>22.353000000000002</v>
      </c>
      <c r="P565">
        <v>5</v>
      </c>
      <c r="Q565" t="str">
        <f>IF(supermarketData[[#This Row],[Customer stratification rating]]&lt;6, "Low", IF(supermarketData[[#This Row],[Customer stratification rating]] &lt; 8, "Medium", "High"))</f>
        <v>Low</v>
      </c>
      <c r="R565" s="1">
        <v>43544.630555555559</v>
      </c>
      <c r="S565">
        <v>2019</v>
      </c>
      <c r="T565" t="s">
        <v>35</v>
      </c>
      <c r="U565">
        <f>DAY(supermarketData[[#This Row],[Datetime]])</f>
        <v>20</v>
      </c>
      <c r="V565" t="s">
        <v>49</v>
      </c>
      <c r="W565">
        <v>15</v>
      </c>
      <c r="X565" t="s">
        <v>30</v>
      </c>
    </row>
    <row r="566" spans="1:24" x14ac:dyDescent="0.3">
      <c r="A566" t="s">
        <v>22</v>
      </c>
      <c r="B566" t="s">
        <v>47</v>
      </c>
      <c r="C566">
        <v>21.974730000000001</v>
      </c>
      <c r="D566">
        <v>96.083590000000001</v>
      </c>
      <c r="E566" t="s">
        <v>32</v>
      </c>
      <c r="F566" t="s">
        <v>38</v>
      </c>
      <c r="G566" t="s">
        <v>50</v>
      </c>
      <c r="H566" s="3">
        <v>99.25</v>
      </c>
      <c r="I566">
        <v>2</v>
      </c>
      <c r="J566" s="3">
        <v>9.9250000000000007</v>
      </c>
      <c r="K566" s="3">
        <v>208.42500000000001</v>
      </c>
      <c r="L566" t="s">
        <v>34</v>
      </c>
      <c r="M566" s="3">
        <v>198.5</v>
      </c>
      <c r="N566">
        <v>4.7619047620000003</v>
      </c>
      <c r="O566" s="3">
        <v>9.9250000000000007</v>
      </c>
      <c r="P566">
        <v>9</v>
      </c>
      <c r="Q566" t="str">
        <f>IF(supermarketData[[#This Row],[Customer stratification rating]]&lt;6, "Low", IF(supermarketData[[#This Row],[Customer stratification rating]] &lt; 8, "Medium", "High"))</f>
        <v>High</v>
      </c>
      <c r="R566" s="1">
        <v>43544.543055555558</v>
      </c>
      <c r="S566">
        <v>2019</v>
      </c>
      <c r="T566" t="s">
        <v>35</v>
      </c>
      <c r="U566">
        <f>DAY(supermarketData[[#This Row],[Datetime]])</f>
        <v>20</v>
      </c>
      <c r="V566" t="s">
        <v>49</v>
      </c>
      <c r="W566">
        <v>13</v>
      </c>
      <c r="X566" t="s">
        <v>30</v>
      </c>
    </row>
    <row r="567" spans="1:24" x14ac:dyDescent="0.3">
      <c r="A567" t="s">
        <v>22</v>
      </c>
      <c r="B567" t="s">
        <v>23</v>
      </c>
      <c r="C567">
        <v>16.80528</v>
      </c>
      <c r="D567">
        <v>96.156109999999998</v>
      </c>
      <c r="E567" t="s">
        <v>32</v>
      </c>
      <c r="F567" t="s">
        <v>25</v>
      </c>
      <c r="G567" t="s">
        <v>48</v>
      </c>
      <c r="H567" s="3">
        <v>81.209999999999994</v>
      </c>
      <c r="I567">
        <v>10</v>
      </c>
      <c r="J567" s="3">
        <v>40.604999999999997</v>
      </c>
      <c r="K567" s="3">
        <v>852.70500000000004</v>
      </c>
      <c r="L567" t="s">
        <v>40</v>
      </c>
      <c r="M567" s="3">
        <v>812.1</v>
      </c>
      <c r="N567">
        <v>4.7619047620000003</v>
      </c>
      <c r="O567" s="3">
        <v>40.604999999999997</v>
      </c>
      <c r="P567">
        <v>6.3</v>
      </c>
      <c r="Q567" t="str">
        <f>IF(supermarketData[[#This Row],[Customer stratification rating]]&lt;6, "Low", IF(supermarketData[[#This Row],[Customer stratification rating]] &lt; 8, "Medium", "High"))</f>
        <v>Medium</v>
      </c>
      <c r="R567" s="1">
        <v>43482.542361111111</v>
      </c>
      <c r="S567">
        <v>2019</v>
      </c>
      <c r="T567" t="s">
        <v>28</v>
      </c>
      <c r="U567">
        <f>DAY(supermarketData[[#This Row],[Datetime]])</f>
        <v>17</v>
      </c>
      <c r="V567" t="s">
        <v>46</v>
      </c>
      <c r="W567">
        <v>13</v>
      </c>
      <c r="X567" t="s">
        <v>30</v>
      </c>
    </row>
    <row r="568" spans="1:24" x14ac:dyDescent="0.3">
      <c r="A568" t="s">
        <v>22</v>
      </c>
      <c r="B568" t="s">
        <v>31</v>
      </c>
      <c r="C568">
        <v>19.745000000000001</v>
      </c>
      <c r="D568">
        <v>96.129720000000006</v>
      </c>
      <c r="E568" t="s">
        <v>32</v>
      </c>
      <c r="F568" t="s">
        <v>25</v>
      </c>
      <c r="G568" t="s">
        <v>43</v>
      </c>
      <c r="H568" s="3">
        <v>49.33</v>
      </c>
      <c r="I568">
        <v>10</v>
      </c>
      <c r="J568" s="3">
        <v>24.664999999999999</v>
      </c>
      <c r="K568" s="3">
        <v>517.96500000000003</v>
      </c>
      <c r="L568" t="s">
        <v>40</v>
      </c>
      <c r="M568" s="3">
        <v>493.3</v>
      </c>
      <c r="N568">
        <v>4.7619047620000003</v>
      </c>
      <c r="O568" s="3">
        <v>24.664999999999999</v>
      </c>
      <c r="P568">
        <v>9.4</v>
      </c>
      <c r="Q568" t="str">
        <f>IF(supermarketData[[#This Row],[Customer stratification rating]]&lt;6, "Low", IF(supermarketData[[#This Row],[Customer stratification rating]] &lt; 8, "Medium", "High"))</f>
        <v>High</v>
      </c>
      <c r="R568" s="1">
        <v>43499.694444444453</v>
      </c>
      <c r="S568">
        <v>2019</v>
      </c>
      <c r="T568" t="s">
        <v>44</v>
      </c>
      <c r="U568">
        <f>DAY(supermarketData[[#This Row],[Datetime]])</f>
        <v>3</v>
      </c>
      <c r="V568" t="s">
        <v>41</v>
      </c>
      <c r="W568">
        <v>16</v>
      </c>
      <c r="X568" t="s">
        <v>30</v>
      </c>
    </row>
    <row r="569" spans="1:24" x14ac:dyDescent="0.3">
      <c r="A569" t="s">
        <v>22</v>
      </c>
      <c r="B569" t="s">
        <v>23</v>
      </c>
      <c r="C569">
        <v>16.80528</v>
      </c>
      <c r="D569">
        <v>96.156109999999998</v>
      </c>
      <c r="E569" t="s">
        <v>32</v>
      </c>
      <c r="F569" t="s">
        <v>25</v>
      </c>
      <c r="G569" t="s">
        <v>50</v>
      </c>
      <c r="H569" s="3">
        <v>65.739999999999995</v>
      </c>
      <c r="I569">
        <v>9</v>
      </c>
      <c r="J569" s="3">
        <v>29.582999999999998</v>
      </c>
      <c r="K569" s="3">
        <v>621.24300000000005</v>
      </c>
      <c r="L569" t="s">
        <v>34</v>
      </c>
      <c r="M569" s="3">
        <v>591.66</v>
      </c>
      <c r="N569">
        <v>4.7619047620000003</v>
      </c>
      <c r="O569" s="3">
        <v>29.582999999999998</v>
      </c>
      <c r="P569">
        <v>7.7</v>
      </c>
      <c r="Q569" t="str">
        <f>IF(supermarketData[[#This Row],[Customer stratification rating]]&lt;6, "Low", IF(supermarketData[[#This Row],[Customer stratification rating]] &lt; 8, "Medium", "High"))</f>
        <v>Medium</v>
      </c>
      <c r="R569" s="1">
        <v>43466.579861111109</v>
      </c>
      <c r="S569">
        <v>2019</v>
      </c>
      <c r="T569" t="s">
        <v>28</v>
      </c>
      <c r="U569">
        <f>DAY(supermarketData[[#This Row],[Datetime]])</f>
        <v>1</v>
      </c>
      <c r="V569" t="s">
        <v>51</v>
      </c>
      <c r="W569">
        <v>13</v>
      </c>
      <c r="X569" t="s">
        <v>30</v>
      </c>
    </row>
    <row r="570" spans="1:24" x14ac:dyDescent="0.3">
      <c r="A570" t="s">
        <v>22</v>
      </c>
      <c r="B570" t="s">
        <v>47</v>
      </c>
      <c r="C570">
        <v>21.974730000000001</v>
      </c>
      <c r="D570">
        <v>96.083590000000001</v>
      </c>
      <c r="E570" t="s">
        <v>32</v>
      </c>
      <c r="F570" t="s">
        <v>25</v>
      </c>
      <c r="G570" t="s">
        <v>50</v>
      </c>
      <c r="H570" s="3">
        <v>79.86</v>
      </c>
      <c r="I570">
        <v>7</v>
      </c>
      <c r="J570" s="3">
        <v>27.951000000000001</v>
      </c>
      <c r="K570" s="3">
        <v>586.971</v>
      </c>
      <c r="L570" t="s">
        <v>40</v>
      </c>
      <c r="M570" s="3">
        <v>559.02</v>
      </c>
      <c r="N570">
        <v>4.7619047620000003</v>
      </c>
      <c r="O570" s="3">
        <v>27.951000000000001</v>
      </c>
      <c r="P570">
        <v>5.5</v>
      </c>
      <c r="Q570" t="str">
        <f>IF(supermarketData[[#This Row],[Customer stratification rating]]&lt;6, "Low", IF(supermarketData[[#This Row],[Customer stratification rating]] &lt; 8, "Medium", "High"))</f>
        <v>Low</v>
      </c>
      <c r="R570" s="1">
        <v>43475.439583333333</v>
      </c>
      <c r="S570">
        <v>2019</v>
      </c>
      <c r="T570" t="s">
        <v>28</v>
      </c>
      <c r="U570">
        <f>DAY(supermarketData[[#This Row],[Datetime]])</f>
        <v>10</v>
      </c>
      <c r="V570" t="s">
        <v>46</v>
      </c>
      <c r="W570">
        <v>10</v>
      </c>
      <c r="X570" t="s">
        <v>37</v>
      </c>
    </row>
    <row r="571" spans="1:24" x14ac:dyDescent="0.3">
      <c r="A571" t="s">
        <v>22</v>
      </c>
      <c r="B571" t="s">
        <v>31</v>
      </c>
      <c r="C571">
        <v>19.745000000000001</v>
      </c>
      <c r="D571">
        <v>96.129720000000006</v>
      </c>
      <c r="E571" t="s">
        <v>32</v>
      </c>
      <c r="F571" t="s">
        <v>25</v>
      </c>
      <c r="G571" t="s">
        <v>43</v>
      </c>
      <c r="H571" s="3">
        <v>73.98</v>
      </c>
      <c r="I571">
        <v>7</v>
      </c>
      <c r="J571" s="3">
        <v>25.893000000000001</v>
      </c>
      <c r="K571" s="3">
        <v>543.75300000000004</v>
      </c>
      <c r="L571" t="s">
        <v>27</v>
      </c>
      <c r="M571" s="3">
        <v>517.86</v>
      </c>
      <c r="N571">
        <v>4.7619047620000003</v>
      </c>
      <c r="O571" s="3">
        <v>25.893000000000001</v>
      </c>
      <c r="P571">
        <v>4.0999999999999996</v>
      </c>
      <c r="Q571" t="str">
        <f>IF(supermarketData[[#This Row],[Customer stratification rating]]&lt;6, "Low", IF(supermarketData[[#This Row],[Customer stratification rating]] &lt; 8, "Medium", "High"))</f>
        <v>Low</v>
      </c>
      <c r="R571" s="1">
        <v>43526.695833333331</v>
      </c>
      <c r="S571">
        <v>2019</v>
      </c>
      <c r="T571" t="s">
        <v>35</v>
      </c>
      <c r="U571">
        <f>DAY(supermarketData[[#This Row],[Datetime]])</f>
        <v>2</v>
      </c>
      <c r="V571" t="s">
        <v>29</v>
      </c>
      <c r="W571">
        <v>16</v>
      </c>
      <c r="X571" t="s">
        <v>30</v>
      </c>
    </row>
    <row r="572" spans="1:24" x14ac:dyDescent="0.3">
      <c r="A572" t="s">
        <v>22</v>
      </c>
      <c r="B572" t="s">
        <v>47</v>
      </c>
      <c r="C572">
        <v>21.974730000000001</v>
      </c>
      <c r="D572">
        <v>96.083590000000001</v>
      </c>
      <c r="E572" t="s">
        <v>24</v>
      </c>
      <c r="F572" t="s">
        <v>25</v>
      </c>
      <c r="G572" t="s">
        <v>39</v>
      </c>
      <c r="H572" s="3">
        <v>82.04</v>
      </c>
      <c r="I572">
        <v>5</v>
      </c>
      <c r="J572" s="3">
        <v>20.51</v>
      </c>
      <c r="K572" s="3">
        <v>430.71</v>
      </c>
      <c r="L572" t="s">
        <v>40</v>
      </c>
      <c r="M572" s="3">
        <v>410.2</v>
      </c>
      <c r="N572">
        <v>4.7619047620000003</v>
      </c>
      <c r="O572" s="3">
        <v>20.51</v>
      </c>
      <c r="P572">
        <v>7.6</v>
      </c>
      <c r="Q572" t="str">
        <f>IF(supermarketData[[#This Row],[Customer stratification rating]]&lt;6, "Low", IF(supermarketData[[#This Row],[Customer stratification rating]] &lt; 8, "Medium", "High"))</f>
        <v>Medium</v>
      </c>
      <c r="R572" s="1">
        <v>43521.719444444447</v>
      </c>
      <c r="S572">
        <v>2019</v>
      </c>
      <c r="T572" t="s">
        <v>44</v>
      </c>
      <c r="U572">
        <f>DAY(supermarketData[[#This Row],[Datetime]])</f>
        <v>25</v>
      </c>
      <c r="V572" t="s">
        <v>45</v>
      </c>
      <c r="W572">
        <v>17</v>
      </c>
      <c r="X572" t="s">
        <v>30</v>
      </c>
    </row>
    <row r="573" spans="1:24" x14ac:dyDescent="0.3">
      <c r="A573" t="s">
        <v>22</v>
      </c>
      <c r="B573" t="s">
        <v>47</v>
      </c>
      <c r="C573">
        <v>21.974730000000001</v>
      </c>
      <c r="D573">
        <v>96.083590000000001</v>
      </c>
      <c r="E573" t="s">
        <v>24</v>
      </c>
      <c r="F573" t="s">
        <v>38</v>
      </c>
      <c r="G573" t="s">
        <v>43</v>
      </c>
      <c r="H573" s="3">
        <v>26.67</v>
      </c>
      <c r="I573">
        <v>10</v>
      </c>
      <c r="J573" s="3">
        <v>13.335000000000001</v>
      </c>
      <c r="K573" s="3">
        <v>280.03500000000003</v>
      </c>
      <c r="L573" t="s">
        <v>34</v>
      </c>
      <c r="M573" s="3">
        <v>266.7</v>
      </c>
      <c r="N573">
        <v>4.7619047620000003</v>
      </c>
      <c r="O573" s="3">
        <v>13.335000000000001</v>
      </c>
      <c r="P573">
        <v>8.6</v>
      </c>
      <c r="Q573" t="str">
        <f>IF(supermarketData[[#This Row],[Customer stratification rating]]&lt;6, "Low", IF(supermarketData[[#This Row],[Customer stratification rating]] &lt; 8, "Medium", "High"))</f>
        <v>High</v>
      </c>
      <c r="R573" s="1">
        <v>43494.491666666669</v>
      </c>
      <c r="S573">
        <v>2019</v>
      </c>
      <c r="T573" t="s">
        <v>28</v>
      </c>
      <c r="U573">
        <f>DAY(supermarketData[[#This Row],[Datetime]])</f>
        <v>29</v>
      </c>
      <c r="V573" t="s">
        <v>51</v>
      </c>
      <c r="W573">
        <v>11</v>
      </c>
      <c r="X573" t="s">
        <v>37</v>
      </c>
    </row>
    <row r="574" spans="1:24" x14ac:dyDescent="0.3">
      <c r="A574" t="s">
        <v>22</v>
      </c>
      <c r="B574" t="s">
        <v>23</v>
      </c>
      <c r="C574">
        <v>16.80528</v>
      </c>
      <c r="D574">
        <v>96.156109999999998</v>
      </c>
      <c r="E574" t="s">
        <v>24</v>
      </c>
      <c r="F574" t="s">
        <v>38</v>
      </c>
      <c r="G574" t="s">
        <v>48</v>
      </c>
      <c r="H574" s="3">
        <v>10.130000000000001</v>
      </c>
      <c r="I574">
        <v>7</v>
      </c>
      <c r="J574" s="3">
        <v>3.5455000000000001</v>
      </c>
      <c r="K574" s="3">
        <v>74.455500000000001</v>
      </c>
      <c r="L574" t="s">
        <v>27</v>
      </c>
      <c r="M574" s="3">
        <v>70.91</v>
      </c>
      <c r="N574">
        <v>4.7619047620000003</v>
      </c>
      <c r="O574" s="3">
        <v>3.5455000000000001</v>
      </c>
      <c r="P574">
        <v>8.3000000000000007</v>
      </c>
      <c r="Q574" t="str">
        <f>IF(supermarketData[[#This Row],[Customer stratification rating]]&lt;6, "Low", IF(supermarketData[[#This Row],[Customer stratification rating]] &lt; 8, "Medium", "High"))</f>
        <v>High</v>
      </c>
      <c r="R574" s="1">
        <v>43534.815972222219</v>
      </c>
      <c r="S574">
        <v>2019</v>
      </c>
      <c r="T574" t="s">
        <v>35</v>
      </c>
      <c r="U574">
        <f>DAY(supermarketData[[#This Row],[Datetime]])</f>
        <v>10</v>
      </c>
      <c r="V574" t="s">
        <v>41</v>
      </c>
      <c r="W574">
        <v>19</v>
      </c>
      <c r="X574" t="s">
        <v>42</v>
      </c>
    </row>
    <row r="575" spans="1:24" x14ac:dyDescent="0.3">
      <c r="A575" t="s">
        <v>22</v>
      </c>
      <c r="B575" t="s">
        <v>47</v>
      </c>
      <c r="C575">
        <v>21.974730000000001</v>
      </c>
      <c r="D575">
        <v>96.083590000000001</v>
      </c>
      <c r="E575" t="s">
        <v>32</v>
      </c>
      <c r="F575" t="s">
        <v>38</v>
      </c>
      <c r="G575" t="s">
        <v>48</v>
      </c>
      <c r="H575" s="3">
        <v>72.39</v>
      </c>
      <c r="I575">
        <v>2</v>
      </c>
      <c r="J575" s="3">
        <v>7.2389999999999999</v>
      </c>
      <c r="K575" s="3">
        <v>152.01900000000001</v>
      </c>
      <c r="L575" t="s">
        <v>40</v>
      </c>
      <c r="M575" s="3">
        <v>144.78</v>
      </c>
      <c r="N575">
        <v>4.7619047620000003</v>
      </c>
      <c r="O575" s="3">
        <v>7.2389999999999999</v>
      </c>
      <c r="P575">
        <v>8.1</v>
      </c>
      <c r="Q575" t="str">
        <f>IF(supermarketData[[#This Row],[Customer stratification rating]]&lt;6, "Low", IF(supermarketData[[#This Row],[Customer stratification rating]] &lt; 8, "Medium", "High"))</f>
        <v>High</v>
      </c>
      <c r="R575" s="1">
        <v>43478.829861111109</v>
      </c>
      <c r="S575">
        <v>2019</v>
      </c>
      <c r="T575" t="s">
        <v>28</v>
      </c>
      <c r="U575">
        <f>DAY(supermarketData[[#This Row],[Datetime]])</f>
        <v>13</v>
      </c>
      <c r="V575" t="s">
        <v>41</v>
      </c>
      <c r="W575">
        <v>19</v>
      </c>
      <c r="X575" t="s">
        <v>42</v>
      </c>
    </row>
    <row r="576" spans="1:24" x14ac:dyDescent="0.3">
      <c r="A576" t="s">
        <v>22</v>
      </c>
      <c r="B576" t="s">
        <v>23</v>
      </c>
      <c r="C576">
        <v>16.80528</v>
      </c>
      <c r="D576">
        <v>96.156109999999998</v>
      </c>
      <c r="E576" t="s">
        <v>32</v>
      </c>
      <c r="F576" t="s">
        <v>38</v>
      </c>
      <c r="G576" t="s">
        <v>43</v>
      </c>
      <c r="H576" s="3">
        <v>85.91</v>
      </c>
      <c r="I576">
        <v>5</v>
      </c>
      <c r="J576" s="3">
        <v>21.477499999999999</v>
      </c>
      <c r="K576" s="3">
        <v>451.02749999999997</v>
      </c>
      <c r="L576" t="s">
        <v>40</v>
      </c>
      <c r="M576" s="3">
        <v>429.55</v>
      </c>
      <c r="N576">
        <v>4.7619047620000003</v>
      </c>
      <c r="O576" s="3">
        <v>21.477499999999999</v>
      </c>
      <c r="P576">
        <v>8.6</v>
      </c>
      <c r="Q576" t="str">
        <f>IF(supermarketData[[#This Row],[Customer stratification rating]]&lt;6, "Low", IF(supermarketData[[#This Row],[Customer stratification rating]] &lt; 8, "Medium", "High"))</f>
        <v>High</v>
      </c>
      <c r="R576" s="1">
        <v>43546.606249999997</v>
      </c>
      <c r="S576">
        <v>2019</v>
      </c>
      <c r="T576" t="s">
        <v>35</v>
      </c>
      <c r="U576">
        <f>DAY(supermarketData[[#This Row],[Datetime]])</f>
        <v>22</v>
      </c>
      <c r="V576" t="s">
        <v>36</v>
      </c>
      <c r="W576">
        <v>14</v>
      </c>
      <c r="X576" t="s">
        <v>30</v>
      </c>
    </row>
    <row r="577" spans="1:24" x14ac:dyDescent="0.3">
      <c r="A577" t="s">
        <v>22</v>
      </c>
      <c r="B577" t="s">
        <v>47</v>
      </c>
      <c r="C577">
        <v>21.974730000000001</v>
      </c>
      <c r="D577">
        <v>96.083590000000001</v>
      </c>
      <c r="E577" t="s">
        <v>24</v>
      </c>
      <c r="F577" t="s">
        <v>38</v>
      </c>
      <c r="G577" t="s">
        <v>50</v>
      </c>
      <c r="H577" s="3">
        <v>81.31</v>
      </c>
      <c r="I577">
        <v>7</v>
      </c>
      <c r="J577" s="3">
        <v>28.458500000000001</v>
      </c>
      <c r="K577" s="3">
        <v>597.62850000000003</v>
      </c>
      <c r="L577" t="s">
        <v>27</v>
      </c>
      <c r="M577" s="3">
        <v>569.16999999999996</v>
      </c>
      <c r="N577">
        <v>4.7619047620000003</v>
      </c>
      <c r="O577" s="3">
        <v>28.458500000000001</v>
      </c>
      <c r="P577">
        <v>6.3</v>
      </c>
      <c r="Q577" t="str">
        <f>IF(supermarketData[[#This Row],[Customer stratification rating]]&lt;6, "Low", IF(supermarketData[[#This Row],[Customer stratification rating]] &lt; 8, "Medium", "High"))</f>
        <v>Medium</v>
      </c>
      <c r="R577" s="1">
        <v>43525.825694444437</v>
      </c>
      <c r="S577">
        <v>2019</v>
      </c>
      <c r="T577" t="s">
        <v>35</v>
      </c>
      <c r="U577">
        <f>DAY(supermarketData[[#This Row],[Datetime]])</f>
        <v>1</v>
      </c>
      <c r="V577" t="s">
        <v>36</v>
      </c>
      <c r="W577">
        <v>19</v>
      </c>
      <c r="X577" t="s">
        <v>42</v>
      </c>
    </row>
    <row r="578" spans="1:24" x14ac:dyDescent="0.3">
      <c r="A578" t="s">
        <v>22</v>
      </c>
      <c r="B578" t="s">
        <v>47</v>
      </c>
      <c r="C578">
        <v>21.974730000000001</v>
      </c>
      <c r="D578">
        <v>96.083590000000001</v>
      </c>
      <c r="E578" t="s">
        <v>32</v>
      </c>
      <c r="F578" t="s">
        <v>38</v>
      </c>
      <c r="G578" t="s">
        <v>48</v>
      </c>
      <c r="H578" s="3">
        <v>60.3</v>
      </c>
      <c r="I578">
        <v>4</v>
      </c>
      <c r="J578" s="3">
        <v>12.06</v>
      </c>
      <c r="K578" s="3">
        <v>253.26</v>
      </c>
      <c r="L578" t="s">
        <v>34</v>
      </c>
      <c r="M578" s="3">
        <v>241.2</v>
      </c>
      <c r="N578">
        <v>4.7619047620000003</v>
      </c>
      <c r="O578" s="3">
        <v>12.06</v>
      </c>
      <c r="P578">
        <v>5.8</v>
      </c>
      <c r="Q578" t="str">
        <f>IF(supermarketData[[#This Row],[Customer stratification rating]]&lt;6, "Low", IF(supermarketData[[#This Row],[Customer stratification rating]] &lt; 8, "Medium", "High"))</f>
        <v>Low</v>
      </c>
      <c r="R578" s="1">
        <v>43516.779861111107</v>
      </c>
      <c r="S578">
        <v>2019</v>
      </c>
      <c r="T578" t="s">
        <v>44</v>
      </c>
      <c r="U578">
        <f>DAY(supermarketData[[#This Row],[Datetime]])</f>
        <v>20</v>
      </c>
      <c r="V578" t="s">
        <v>49</v>
      </c>
      <c r="W578">
        <v>18</v>
      </c>
      <c r="X578" t="s">
        <v>42</v>
      </c>
    </row>
    <row r="579" spans="1:24" x14ac:dyDescent="0.3">
      <c r="A579" t="s">
        <v>22</v>
      </c>
      <c r="B579" t="s">
        <v>31</v>
      </c>
      <c r="C579">
        <v>19.745000000000001</v>
      </c>
      <c r="D579">
        <v>96.129720000000006</v>
      </c>
      <c r="E579" t="s">
        <v>32</v>
      </c>
      <c r="F579" t="s">
        <v>38</v>
      </c>
      <c r="G579" t="s">
        <v>48</v>
      </c>
      <c r="H579" s="3">
        <v>31.77</v>
      </c>
      <c r="I579">
        <v>4</v>
      </c>
      <c r="J579" s="3">
        <v>6.3540000000000001</v>
      </c>
      <c r="K579" s="3">
        <v>133.434</v>
      </c>
      <c r="L579" t="s">
        <v>27</v>
      </c>
      <c r="M579" s="3">
        <v>127.08</v>
      </c>
      <c r="N579">
        <v>4.7619047620000003</v>
      </c>
      <c r="O579" s="3">
        <v>6.3540000000000001</v>
      </c>
      <c r="P579">
        <v>6.2</v>
      </c>
      <c r="Q579" t="str">
        <f>IF(supermarketData[[#This Row],[Customer stratification rating]]&lt;6, "Low", IF(supermarketData[[#This Row],[Customer stratification rating]] &lt; 8, "Medium", "High"))</f>
        <v>Medium</v>
      </c>
      <c r="R579" s="1">
        <v>43479.613194444442</v>
      </c>
      <c r="S579">
        <v>2019</v>
      </c>
      <c r="T579" t="s">
        <v>28</v>
      </c>
      <c r="U579">
        <f>DAY(supermarketData[[#This Row],[Datetime]])</f>
        <v>14</v>
      </c>
      <c r="V579" t="s">
        <v>45</v>
      </c>
      <c r="W579">
        <v>14</v>
      </c>
      <c r="X579" t="s">
        <v>30</v>
      </c>
    </row>
    <row r="580" spans="1:24" x14ac:dyDescent="0.3">
      <c r="A580" t="s">
        <v>22</v>
      </c>
      <c r="B580" t="s">
        <v>23</v>
      </c>
      <c r="C580">
        <v>16.80528</v>
      </c>
      <c r="D580">
        <v>96.156109999999998</v>
      </c>
      <c r="E580" t="s">
        <v>32</v>
      </c>
      <c r="F580" t="s">
        <v>25</v>
      </c>
      <c r="G580" t="s">
        <v>26</v>
      </c>
      <c r="H580" s="3">
        <v>64.27</v>
      </c>
      <c r="I580">
        <v>4</v>
      </c>
      <c r="J580" s="3">
        <v>12.853999999999999</v>
      </c>
      <c r="K580" s="3">
        <v>269.93400000000003</v>
      </c>
      <c r="L580" t="s">
        <v>34</v>
      </c>
      <c r="M580" s="3">
        <v>257.08</v>
      </c>
      <c r="N580">
        <v>4.7619047620000003</v>
      </c>
      <c r="O580" s="3">
        <v>12.853999999999999</v>
      </c>
      <c r="P580">
        <v>7.7</v>
      </c>
      <c r="Q580" t="str">
        <f>IF(supermarketData[[#This Row],[Customer stratification rating]]&lt;6, "Low", IF(supermarketData[[#This Row],[Customer stratification rating]] &lt; 8, "Medium", "High"))</f>
        <v>Medium</v>
      </c>
      <c r="R580" s="1">
        <v>43550.57916666667</v>
      </c>
      <c r="S580">
        <v>2019</v>
      </c>
      <c r="T580" t="s">
        <v>35</v>
      </c>
      <c r="U580">
        <f>DAY(supermarketData[[#This Row],[Datetime]])</f>
        <v>26</v>
      </c>
      <c r="V580" t="s">
        <v>51</v>
      </c>
      <c r="W580">
        <v>13</v>
      </c>
      <c r="X580" t="s">
        <v>30</v>
      </c>
    </row>
    <row r="581" spans="1:24" x14ac:dyDescent="0.3">
      <c r="A581" t="s">
        <v>22</v>
      </c>
      <c r="B581" t="s">
        <v>47</v>
      </c>
      <c r="C581">
        <v>21.974730000000001</v>
      </c>
      <c r="D581">
        <v>96.083590000000001</v>
      </c>
      <c r="E581" t="s">
        <v>32</v>
      </c>
      <c r="F581" t="s">
        <v>38</v>
      </c>
      <c r="G581" t="s">
        <v>26</v>
      </c>
      <c r="H581" s="3">
        <v>69.510000000000005</v>
      </c>
      <c r="I581">
        <v>2</v>
      </c>
      <c r="J581" s="3">
        <v>6.9509999999999996</v>
      </c>
      <c r="K581" s="3">
        <v>145.971</v>
      </c>
      <c r="L581" t="s">
        <v>27</v>
      </c>
      <c r="M581" s="3">
        <v>139.02000000000001</v>
      </c>
      <c r="N581">
        <v>4.7619047620000003</v>
      </c>
      <c r="O581" s="3">
        <v>6.9509999999999996</v>
      </c>
      <c r="P581">
        <v>8.1</v>
      </c>
      <c r="Q581" t="str">
        <f>IF(supermarketData[[#This Row],[Customer stratification rating]]&lt;6, "Low", IF(supermarketData[[#This Row],[Customer stratification rating]] &lt; 8, "Medium", "High"))</f>
        <v>High</v>
      </c>
      <c r="R581" s="1">
        <v>43525.510416666657</v>
      </c>
      <c r="S581">
        <v>2019</v>
      </c>
      <c r="T581" t="s">
        <v>35</v>
      </c>
      <c r="U581">
        <f>DAY(supermarketData[[#This Row],[Datetime]])</f>
        <v>1</v>
      </c>
      <c r="V581" t="s">
        <v>36</v>
      </c>
      <c r="W581">
        <v>12</v>
      </c>
      <c r="X581" t="s">
        <v>30</v>
      </c>
    </row>
    <row r="582" spans="1:24" x14ac:dyDescent="0.3">
      <c r="A582" t="s">
        <v>22</v>
      </c>
      <c r="B582" t="s">
        <v>31</v>
      </c>
      <c r="C582">
        <v>19.745000000000001</v>
      </c>
      <c r="D582">
        <v>96.129720000000006</v>
      </c>
      <c r="E582" t="s">
        <v>32</v>
      </c>
      <c r="F582" t="s">
        <v>38</v>
      </c>
      <c r="G582" t="s">
        <v>48</v>
      </c>
      <c r="H582" s="3">
        <v>27.22</v>
      </c>
      <c r="I582">
        <v>3</v>
      </c>
      <c r="J582" s="3">
        <v>4.0830000000000002</v>
      </c>
      <c r="K582" s="3">
        <v>85.742999999999995</v>
      </c>
      <c r="L582" t="s">
        <v>34</v>
      </c>
      <c r="M582" s="3">
        <v>81.66</v>
      </c>
      <c r="N582">
        <v>4.7619047620000003</v>
      </c>
      <c r="O582" s="3">
        <v>4.0830000000000002</v>
      </c>
      <c r="P582">
        <v>7.3</v>
      </c>
      <c r="Q582" t="str">
        <f>IF(supermarketData[[#This Row],[Customer stratification rating]]&lt;6, "Low", IF(supermarketData[[#This Row],[Customer stratification rating]] &lt; 8, "Medium", "High"))</f>
        <v>Medium</v>
      </c>
      <c r="R582" s="1">
        <v>43472.525694444441</v>
      </c>
      <c r="S582">
        <v>2019</v>
      </c>
      <c r="T582" t="s">
        <v>28</v>
      </c>
      <c r="U582">
        <f>DAY(supermarketData[[#This Row],[Datetime]])</f>
        <v>7</v>
      </c>
      <c r="V582" t="s">
        <v>45</v>
      </c>
      <c r="W582">
        <v>12</v>
      </c>
      <c r="X582" t="s">
        <v>30</v>
      </c>
    </row>
    <row r="583" spans="1:24" x14ac:dyDescent="0.3">
      <c r="A583" t="s">
        <v>22</v>
      </c>
      <c r="B583" t="s">
        <v>23</v>
      </c>
      <c r="C583">
        <v>16.80528</v>
      </c>
      <c r="D583">
        <v>96.156109999999998</v>
      </c>
      <c r="E583" t="s">
        <v>24</v>
      </c>
      <c r="F583" t="s">
        <v>25</v>
      </c>
      <c r="G583" t="s">
        <v>26</v>
      </c>
      <c r="H583" s="3">
        <v>77.680000000000007</v>
      </c>
      <c r="I583">
        <v>4</v>
      </c>
      <c r="J583" s="3">
        <v>15.536</v>
      </c>
      <c r="K583" s="3">
        <v>326.25599999999997</v>
      </c>
      <c r="L583" t="s">
        <v>34</v>
      </c>
      <c r="M583" s="3">
        <v>310.72000000000003</v>
      </c>
      <c r="N583">
        <v>4.7619047620000003</v>
      </c>
      <c r="O583" s="3">
        <v>15.536</v>
      </c>
      <c r="P583">
        <v>8.4</v>
      </c>
      <c r="Q583" t="str">
        <f>IF(supermarketData[[#This Row],[Customer stratification rating]]&lt;6, "Low", IF(supermarketData[[#This Row],[Customer stratification rating]] &lt; 8, "Medium", "High"))</f>
        <v>High</v>
      </c>
      <c r="R583" s="1">
        <v>43497.82916666667</v>
      </c>
      <c r="S583">
        <v>2019</v>
      </c>
      <c r="T583" t="s">
        <v>44</v>
      </c>
      <c r="U583">
        <f>DAY(supermarketData[[#This Row],[Datetime]])</f>
        <v>1</v>
      </c>
      <c r="V583" t="s">
        <v>36</v>
      </c>
      <c r="W583">
        <v>19</v>
      </c>
      <c r="X583" t="s">
        <v>42</v>
      </c>
    </row>
    <row r="584" spans="1:24" x14ac:dyDescent="0.3">
      <c r="A584" t="s">
        <v>22</v>
      </c>
      <c r="B584" t="s">
        <v>31</v>
      </c>
      <c r="C584">
        <v>19.745000000000001</v>
      </c>
      <c r="D584">
        <v>96.129720000000006</v>
      </c>
      <c r="E584" t="s">
        <v>24</v>
      </c>
      <c r="F584" t="s">
        <v>25</v>
      </c>
      <c r="G584" t="s">
        <v>50</v>
      </c>
      <c r="H584" s="3">
        <v>92.98</v>
      </c>
      <c r="I584">
        <v>2</v>
      </c>
      <c r="J584" s="3">
        <v>9.298</v>
      </c>
      <c r="K584" s="3">
        <v>195.25800000000001</v>
      </c>
      <c r="L584" t="s">
        <v>40</v>
      </c>
      <c r="M584" s="3">
        <v>185.96</v>
      </c>
      <c r="N584">
        <v>4.7619047620000003</v>
      </c>
      <c r="O584" s="3">
        <v>9.298</v>
      </c>
      <c r="P584">
        <v>8</v>
      </c>
      <c r="Q584" t="str">
        <f>IF(supermarketData[[#This Row],[Customer stratification rating]]&lt;6, "Low", IF(supermarketData[[#This Row],[Customer stratification rating]] &lt; 8, "Medium", "High"))</f>
        <v>High</v>
      </c>
      <c r="R584" s="1">
        <v>43509.629166666673</v>
      </c>
      <c r="S584">
        <v>2019</v>
      </c>
      <c r="T584" t="s">
        <v>44</v>
      </c>
      <c r="U584">
        <f>DAY(supermarketData[[#This Row],[Datetime]])</f>
        <v>13</v>
      </c>
      <c r="V584" t="s">
        <v>49</v>
      </c>
      <c r="W584">
        <v>15</v>
      </c>
      <c r="X584" t="s">
        <v>30</v>
      </c>
    </row>
    <row r="585" spans="1:24" x14ac:dyDescent="0.3">
      <c r="A585" t="s">
        <v>22</v>
      </c>
      <c r="B585" t="s">
        <v>47</v>
      </c>
      <c r="C585">
        <v>21.974730000000001</v>
      </c>
      <c r="D585">
        <v>96.083590000000001</v>
      </c>
      <c r="E585" t="s">
        <v>24</v>
      </c>
      <c r="F585" t="s">
        <v>25</v>
      </c>
      <c r="G585" t="s">
        <v>50</v>
      </c>
      <c r="H585" s="3">
        <v>18.079999999999998</v>
      </c>
      <c r="I585">
        <v>4</v>
      </c>
      <c r="J585" s="3">
        <v>3.6160000000000001</v>
      </c>
      <c r="K585" s="3">
        <v>75.936000000000007</v>
      </c>
      <c r="L585" t="s">
        <v>40</v>
      </c>
      <c r="M585" s="3">
        <v>72.319999999999993</v>
      </c>
      <c r="N585">
        <v>4.7619047620000003</v>
      </c>
      <c r="O585" s="3">
        <v>3.6160000000000001</v>
      </c>
      <c r="P585">
        <v>9.5</v>
      </c>
      <c r="Q585" t="str">
        <f>IF(supermarketData[[#This Row],[Customer stratification rating]]&lt;6, "Low", IF(supermarketData[[#This Row],[Customer stratification rating]] &lt; 8, "Medium", "High"))</f>
        <v>High</v>
      </c>
      <c r="R585" s="1">
        <v>43479.752083333333</v>
      </c>
      <c r="S585">
        <v>2019</v>
      </c>
      <c r="T585" t="s">
        <v>28</v>
      </c>
      <c r="U585">
        <f>DAY(supermarketData[[#This Row],[Datetime]])</f>
        <v>14</v>
      </c>
      <c r="V585" t="s">
        <v>45</v>
      </c>
      <c r="W585">
        <v>18</v>
      </c>
      <c r="X585" t="s">
        <v>42</v>
      </c>
    </row>
    <row r="586" spans="1:24" x14ac:dyDescent="0.3">
      <c r="A586" t="s">
        <v>22</v>
      </c>
      <c r="B586" t="s">
        <v>47</v>
      </c>
      <c r="C586">
        <v>21.974730000000001</v>
      </c>
      <c r="D586">
        <v>96.083590000000001</v>
      </c>
      <c r="E586" t="s">
        <v>32</v>
      </c>
      <c r="F586" t="s">
        <v>38</v>
      </c>
      <c r="G586" t="s">
        <v>43</v>
      </c>
      <c r="H586" s="3">
        <v>63.06</v>
      </c>
      <c r="I586">
        <v>3</v>
      </c>
      <c r="J586" s="3">
        <v>9.4589999999999996</v>
      </c>
      <c r="K586" s="3">
        <v>198.63900000000001</v>
      </c>
      <c r="L586" t="s">
        <v>27</v>
      </c>
      <c r="M586" s="3">
        <v>189.18</v>
      </c>
      <c r="N586">
        <v>4.7619047620000003</v>
      </c>
      <c r="O586" s="3">
        <v>9.4589999999999996</v>
      </c>
      <c r="P586">
        <v>7</v>
      </c>
      <c r="Q586" t="str">
        <f>IF(supermarketData[[#This Row],[Customer stratification rating]]&lt;6, "Low", IF(supermarketData[[#This Row],[Customer stratification rating]] &lt; 8, "Medium", "High"))</f>
        <v>Medium</v>
      </c>
      <c r="R586" s="1">
        <v>43484.665277777778</v>
      </c>
      <c r="S586">
        <v>2019</v>
      </c>
      <c r="T586" t="s">
        <v>28</v>
      </c>
      <c r="U586">
        <f>DAY(supermarketData[[#This Row],[Datetime]])</f>
        <v>19</v>
      </c>
      <c r="V586" t="s">
        <v>29</v>
      </c>
      <c r="W586">
        <v>15</v>
      </c>
      <c r="X586" t="s">
        <v>30</v>
      </c>
    </row>
    <row r="587" spans="1:24" x14ac:dyDescent="0.3">
      <c r="A587" t="s">
        <v>22</v>
      </c>
      <c r="B587" t="s">
        <v>23</v>
      </c>
      <c r="C587">
        <v>16.80528</v>
      </c>
      <c r="D587">
        <v>96.156109999999998</v>
      </c>
      <c r="E587" t="s">
        <v>32</v>
      </c>
      <c r="F587" t="s">
        <v>38</v>
      </c>
      <c r="G587" t="s">
        <v>26</v>
      </c>
      <c r="H587" s="3">
        <v>51.71</v>
      </c>
      <c r="I587">
        <v>4</v>
      </c>
      <c r="J587" s="3">
        <v>10.342000000000001</v>
      </c>
      <c r="K587" s="3">
        <v>217.18199999999999</v>
      </c>
      <c r="L587" t="s">
        <v>40</v>
      </c>
      <c r="M587" s="3">
        <v>206.84</v>
      </c>
      <c r="N587">
        <v>4.7619047620000003</v>
      </c>
      <c r="O587" s="3">
        <v>10.342000000000001</v>
      </c>
      <c r="P587">
        <v>9.8000000000000007</v>
      </c>
      <c r="Q587" t="str">
        <f>IF(supermarketData[[#This Row],[Customer stratification rating]]&lt;6, "Low", IF(supermarketData[[#This Row],[Customer stratification rating]] &lt; 8, "Medium", "High"))</f>
        <v>High</v>
      </c>
      <c r="R587" s="1">
        <v>43533.578472222223</v>
      </c>
      <c r="S587">
        <v>2019</v>
      </c>
      <c r="T587" t="s">
        <v>35</v>
      </c>
      <c r="U587">
        <f>DAY(supermarketData[[#This Row],[Datetime]])</f>
        <v>9</v>
      </c>
      <c r="V587" t="s">
        <v>29</v>
      </c>
      <c r="W587">
        <v>13</v>
      </c>
      <c r="X587" t="s">
        <v>30</v>
      </c>
    </row>
    <row r="588" spans="1:24" x14ac:dyDescent="0.3">
      <c r="A588" t="s">
        <v>22</v>
      </c>
      <c r="B588" t="s">
        <v>23</v>
      </c>
      <c r="C588">
        <v>16.80528</v>
      </c>
      <c r="D588">
        <v>96.156109999999998</v>
      </c>
      <c r="E588" t="s">
        <v>32</v>
      </c>
      <c r="F588" t="s">
        <v>25</v>
      </c>
      <c r="G588" t="s">
        <v>48</v>
      </c>
      <c r="H588" s="3">
        <v>52.34</v>
      </c>
      <c r="I588">
        <v>3</v>
      </c>
      <c r="J588" s="3">
        <v>7.851</v>
      </c>
      <c r="K588" s="3">
        <v>164.87100000000001</v>
      </c>
      <c r="L588" t="s">
        <v>34</v>
      </c>
      <c r="M588" s="3">
        <v>157.02000000000001</v>
      </c>
      <c r="N588">
        <v>4.7619047620000003</v>
      </c>
      <c r="O588" s="3">
        <v>7.851</v>
      </c>
      <c r="P588">
        <v>9.1999999999999993</v>
      </c>
      <c r="Q588" t="str">
        <f>IF(supermarketData[[#This Row],[Customer stratification rating]]&lt;6, "Low", IF(supermarketData[[#This Row],[Customer stratification rating]] &lt; 8, "Medium", "High"))</f>
        <v>High</v>
      </c>
      <c r="R588" s="1">
        <v>43551.585416666669</v>
      </c>
      <c r="S588">
        <v>2019</v>
      </c>
      <c r="T588" t="s">
        <v>35</v>
      </c>
      <c r="U588">
        <f>DAY(supermarketData[[#This Row],[Datetime]])</f>
        <v>27</v>
      </c>
      <c r="V588" t="s">
        <v>49</v>
      </c>
      <c r="W588">
        <v>14</v>
      </c>
      <c r="X588" t="s">
        <v>30</v>
      </c>
    </row>
    <row r="589" spans="1:24" x14ac:dyDescent="0.3">
      <c r="A589" t="s">
        <v>22</v>
      </c>
      <c r="B589" t="s">
        <v>23</v>
      </c>
      <c r="C589">
        <v>16.80528</v>
      </c>
      <c r="D589">
        <v>96.156109999999998</v>
      </c>
      <c r="E589" t="s">
        <v>32</v>
      </c>
      <c r="F589" t="s">
        <v>25</v>
      </c>
      <c r="G589" t="s">
        <v>43</v>
      </c>
      <c r="H589" s="3">
        <v>43.06</v>
      </c>
      <c r="I589">
        <v>5</v>
      </c>
      <c r="J589" s="3">
        <v>10.765000000000001</v>
      </c>
      <c r="K589" s="3">
        <v>226.065</v>
      </c>
      <c r="L589" t="s">
        <v>27</v>
      </c>
      <c r="M589" s="3">
        <v>215.3</v>
      </c>
      <c r="N589">
        <v>4.7619047620000003</v>
      </c>
      <c r="O589" s="3">
        <v>10.765000000000001</v>
      </c>
      <c r="P589">
        <v>7.7</v>
      </c>
      <c r="Q589" t="str">
        <f>IF(supermarketData[[#This Row],[Customer stratification rating]]&lt;6, "Low", IF(supermarketData[[#This Row],[Customer stratification rating]] &lt; 8, "Medium", "High"))</f>
        <v>Medium</v>
      </c>
      <c r="R589" s="1">
        <v>43500.693055555559</v>
      </c>
      <c r="S589">
        <v>2019</v>
      </c>
      <c r="T589" t="s">
        <v>44</v>
      </c>
      <c r="U589">
        <f>DAY(supermarketData[[#This Row],[Datetime]])</f>
        <v>4</v>
      </c>
      <c r="V589" t="s">
        <v>45</v>
      </c>
      <c r="W589">
        <v>16</v>
      </c>
      <c r="X589" t="s">
        <v>30</v>
      </c>
    </row>
    <row r="590" spans="1:24" x14ac:dyDescent="0.3">
      <c r="A590" t="s">
        <v>22</v>
      </c>
      <c r="B590" t="s">
        <v>31</v>
      </c>
      <c r="C590">
        <v>19.745000000000001</v>
      </c>
      <c r="D590">
        <v>96.129720000000006</v>
      </c>
      <c r="E590" t="s">
        <v>32</v>
      </c>
      <c r="F590" t="s">
        <v>38</v>
      </c>
      <c r="G590" t="s">
        <v>50</v>
      </c>
      <c r="H590" s="3">
        <v>59.61</v>
      </c>
      <c r="I590">
        <v>10</v>
      </c>
      <c r="J590" s="3">
        <v>29.805</v>
      </c>
      <c r="K590" s="3">
        <v>625.90499999999997</v>
      </c>
      <c r="L590" t="s">
        <v>34</v>
      </c>
      <c r="M590" s="3">
        <v>596.1</v>
      </c>
      <c r="N590">
        <v>4.7619047620000003</v>
      </c>
      <c r="O590" s="3">
        <v>29.805</v>
      </c>
      <c r="P590">
        <v>5.3</v>
      </c>
      <c r="Q590" t="str">
        <f>IF(supermarketData[[#This Row],[Customer stratification rating]]&lt;6, "Low", IF(supermarketData[[#This Row],[Customer stratification rating]] &lt; 8, "Medium", "High"))</f>
        <v>Low</v>
      </c>
      <c r="R590" s="1">
        <v>43538.463194444441</v>
      </c>
      <c r="S590">
        <v>2019</v>
      </c>
      <c r="T590" t="s">
        <v>35</v>
      </c>
      <c r="U590">
        <f>DAY(supermarketData[[#This Row],[Datetime]])</f>
        <v>14</v>
      </c>
      <c r="V590" t="s">
        <v>46</v>
      </c>
      <c r="W590">
        <v>11</v>
      </c>
      <c r="X590" t="s">
        <v>37</v>
      </c>
    </row>
    <row r="591" spans="1:24" x14ac:dyDescent="0.3">
      <c r="A591" t="s">
        <v>22</v>
      </c>
      <c r="B591" t="s">
        <v>23</v>
      </c>
      <c r="C591">
        <v>16.80528</v>
      </c>
      <c r="D591">
        <v>96.156109999999998</v>
      </c>
      <c r="E591" t="s">
        <v>32</v>
      </c>
      <c r="F591" t="s">
        <v>38</v>
      </c>
      <c r="G591" t="s">
        <v>26</v>
      </c>
      <c r="H591" s="3">
        <v>14.62</v>
      </c>
      <c r="I591">
        <v>5</v>
      </c>
      <c r="J591" s="3">
        <v>3.6549999999999998</v>
      </c>
      <c r="K591" s="3">
        <v>76.754999999999995</v>
      </c>
      <c r="L591" t="s">
        <v>34</v>
      </c>
      <c r="M591" s="3">
        <v>73.099999999999994</v>
      </c>
      <c r="N591">
        <v>4.7619047620000003</v>
      </c>
      <c r="O591" s="3">
        <v>3.6549999999999998</v>
      </c>
      <c r="P591">
        <v>4.4000000000000004</v>
      </c>
      <c r="Q591" t="str">
        <f>IF(supermarketData[[#This Row],[Customer stratification rating]]&lt;6, "Low", IF(supermarketData[[#This Row],[Customer stratification rating]] &lt; 8, "Medium", "High"))</f>
        <v>Low</v>
      </c>
      <c r="R591" s="1">
        <v>43528.515972222223</v>
      </c>
      <c r="S591">
        <v>2019</v>
      </c>
      <c r="T591" t="s">
        <v>35</v>
      </c>
      <c r="U591">
        <f>DAY(supermarketData[[#This Row],[Datetime]])</f>
        <v>4</v>
      </c>
      <c r="V591" t="s">
        <v>45</v>
      </c>
      <c r="W591">
        <v>12</v>
      </c>
      <c r="X591" t="s">
        <v>30</v>
      </c>
    </row>
    <row r="592" spans="1:24" x14ac:dyDescent="0.3">
      <c r="A592" t="s">
        <v>22</v>
      </c>
      <c r="B592" t="s">
        <v>31</v>
      </c>
      <c r="C592">
        <v>19.745000000000001</v>
      </c>
      <c r="D592">
        <v>96.129720000000006</v>
      </c>
      <c r="E592" t="s">
        <v>24</v>
      </c>
      <c r="F592" t="s">
        <v>38</v>
      </c>
      <c r="G592" t="s">
        <v>26</v>
      </c>
      <c r="H592" s="3">
        <v>46.53</v>
      </c>
      <c r="I592">
        <v>6</v>
      </c>
      <c r="J592" s="3">
        <v>13.959</v>
      </c>
      <c r="K592" s="3">
        <v>293.13900000000001</v>
      </c>
      <c r="L592" t="s">
        <v>40</v>
      </c>
      <c r="M592" s="3">
        <v>279.18</v>
      </c>
      <c r="N592">
        <v>4.7619047620000003</v>
      </c>
      <c r="O592" s="3">
        <v>13.959</v>
      </c>
      <c r="P592">
        <v>4.3</v>
      </c>
      <c r="Q592" t="str">
        <f>IF(supermarketData[[#This Row],[Customer stratification rating]]&lt;6, "Low", IF(supermarketData[[#This Row],[Customer stratification rating]] &lt; 8, "Medium", "High"))</f>
        <v>Low</v>
      </c>
      <c r="R592" s="1">
        <v>43527.45416666667</v>
      </c>
      <c r="S592">
        <v>2019</v>
      </c>
      <c r="T592" t="s">
        <v>35</v>
      </c>
      <c r="U592">
        <f>DAY(supermarketData[[#This Row],[Datetime]])</f>
        <v>3</v>
      </c>
      <c r="V592" t="s">
        <v>41</v>
      </c>
      <c r="W592">
        <v>10</v>
      </c>
      <c r="X592" t="s">
        <v>37</v>
      </c>
    </row>
    <row r="593" spans="1:24" x14ac:dyDescent="0.3">
      <c r="A593" t="s">
        <v>22</v>
      </c>
      <c r="B593" t="s">
        <v>31</v>
      </c>
      <c r="C593">
        <v>19.745000000000001</v>
      </c>
      <c r="D593">
        <v>96.129720000000006</v>
      </c>
      <c r="E593" t="s">
        <v>24</v>
      </c>
      <c r="F593" t="s">
        <v>25</v>
      </c>
      <c r="G593" t="s">
        <v>39</v>
      </c>
      <c r="H593" s="3">
        <v>24.24</v>
      </c>
      <c r="I593">
        <v>7</v>
      </c>
      <c r="J593" s="3">
        <v>8.484</v>
      </c>
      <c r="K593" s="3">
        <v>178.16399999999999</v>
      </c>
      <c r="L593" t="s">
        <v>27</v>
      </c>
      <c r="M593" s="3">
        <v>169.68</v>
      </c>
      <c r="N593">
        <v>4.7619047620000003</v>
      </c>
      <c r="O593" s="3">
        <v>8.484</v>
      </c>
      <c r="P593">
        <v>9.4</v>
      </c>
      <c r="Q593" t="str">
        <f>IF(supermarketData[[#This Row],[Customer stratification rating]]&lt;6, "Low", IF(supermarketData[[#This Row],[Customer stratification rating]] &lt; 8, "Medium", "High"))</f>
        <v>High</v>
      </c>
      <c r="R593" s="1">
        <v>43492.734722222223</v>
      </c>
      <c r="S593">
        <v>2019</v>
      </c>
      <c r="T593" t="s">
        <v>28</v>
      </c>
      <c r="U593">
        <f>DAY(supermarketData[[#This Row],[Datetime]])</f>
        <v>27</v>
      </c>
      <c r="V593" t="s">
        <v>41</v>
      </c>
      <c r="W593">
        <v>17</v>
      </c>
      <c r="X593" t="s">
        <v>30</v>
      </c>
    </row>
    <row r="594" spans="1:24" x14ac:dyDescent="0.3">
      <c r="A594" t="s">
        <v>22</v>
      </c>
      <c r="B594" t="s">
        <v>23</v>
      </c>
      <c r="C594">
        <v>16.80528</v>
      </c>
      <c r="D594">
        <v>96.156109999999998</v>
      </c>
      <c r="E594" t="s">
        <v>24</v>
      </c>
      <c r="F594" t="s">
        <v>25</v>
      </c>
      <c r="G594" t="s">
        <v>43</v>
      </c>
      <c r="H594" s="3">
        <v>45.58</v>
      </c>
      <c r="I594">
        <v>1</v>
      </c>
      <c r="J594" s="3">
        <v>2.2789999999999999</v>
      </c>
      <c r="K594" s="3">
        <v>47.859000000000002</v>
      </c>
      <c r="L594" t="s">
        <v>34</v>
      </c>
      <c r="M594" s="3">
        <v>45.58</v>
      </c>
      <c r="N594">
        <v>4.7619047620000003</v>
      </c>
      <c r="O594" s="3">
        <v>2.2789999999999999</v>
      </c>
      <c r="P594">
        <v>9.8000000000000007</v>
      </c>
      <c r="Q594" t="str">
        <f>IF(supermarketData[[#This Row],[Customer stratification rating]]&lt;6, "Low", IF(supermarketData[[#This Row],[Customer stratification rating]] &lt; 8, "Medium", "High"))</f>
        <v>High</v>
      </c>
      <c r="R594" s="1">
        <v>43503.592361111107</v>
      </c>
      <c r="S594">
        <v>2019</v>
      </c>
      <c r="T594" t="s">
        <v>44</v>
      </c>
      <c r="U594">
        <f>DAY(supermarketData[[#This Row],[Datetime]])</f>
        <v>7</v>
      </c>
      <c r="V594" t="s">
        <v>46</v>
      </c>
      <c r="W594">
        <v>14</v>
      </c>
      <c r="X594" t="s">
        <v>30</v>
      </c>
    </row>
    <row r="595" spans="1:24" x14ac:dyDescent="0.3">
      <c r="A595" t="s">
        <v>22</v>
      </c>
      <c r="B595" t="s">
        <v>23</v>
      </c>
      <c r="C595">
        <v>16.80528</v>
      </c>
      <c r="D595">
        <v>96.156109999999998</v>
      </c>
      <c r="E595" t="s">
        <v>24</v>
      </c>
      <c r="F595" t="s">
        <v>25</v>
      </c>
      <c r="G595" t="s">
        <v>43</v>
      </c>
      <c r="H595" s="3">
        <v>75.2</v>
      </c>
      <c r="I595">
        <v>3</v>
      </c>
      <c r="J595" s="3">
        <v>11.28</v>
      </c>
      <c r="K595" s="3">
        <v>236.88</v>
      </c>
      <c r="L595" t="s">
        <v>27</v>
      </c>
      <c r="M595" s="3">
        <v>225.6</v>
      </c>
      <c r="N595">
        <v>4.7619047620000003</v>
      </c>
      <c r="O595" s="3">
        <v>11.28</v>
      </c>
      <c r="P595">
        <v>4.8</v>
      </c>
      <c r="Q595" t="str">
        <f>IF(supermarketData[[#This Row],[Customer stratification rating]]&lt;6, "Low", IF(supermarketData[[#This Row],[Customer stratification rating]] &lt; 8, "Medium", "High"))</f>
        <v>Low</v>
      </c>
      <c r="R595" s="1">
        <v>43501.493750000001</v>
      </c>
      <c r="S595">
        <v>2019</v>
      </c>
      <c r="T595" t="s">
        <v>44</v>
      </c>
      <c r="U595">
        <f>DAY(supermarketData[[#This Row],[Datetime]])</f>
        <v>5</v>
      </c>
      <c r="V595" t="s">
        <v>51</v>
      </c>
      <c r="W595">
        <v>11</v>
      </c>
      <c r="X595" t="s">
        <v>37</v>
      </c>
    </row>
    <row r="596" spans="1:24" x14ac:dyDescent="0.3">
      <c r="A596" t="s">
        <v>22</v>
      </c>
      <c r="B596" t="s">
        <v>47</v>
      </c>
      <c r="C596">
        <v>21.974730000000001</v>
      </c>
      <c r="D596">
        <v>96.083590000000001</v>
      </c>
      <c r="E596" t="s">
        <v>24</v>
      </c>
      <c r="F596" t="s">
        <v>38</v>
      </c>
      <c r="G596" t="s">
        <v>43</v>
      </c>
      <c r="H596" s="3">
        <v>96.8</v>
      </c>
      <c r="I596">
        <v>3</v>
      </c>
      <c r="J596" s="3">
        <v>14.52</v>
      </c>
      <c r="K596" s="3">
        <v>304.92</v>
      </c>
      <c r="L596" t="s">
        <v>34</v>
      </c>
      <c r="M596" s="3">
        <v>290.39999999999998</v>
      </c>
      <c r="N596">
        <v>4.7619047620000003</v>
      </c>
      <c r="O596" s="3">
        <v>14.52</v>
      </c>
      <c r="P596">
        <v>5.3</v>
      </c>
      <c r="Q596" t="str">
        <f>IF(supermarketData[[#This Row],[Customer stratification rating]]&lt;6, "Low", IF(supermarketData[[#This Row],[Customer stratification rating]] &lt; 8, "Medium", "High"))</f>
        <v>Low</v>
      </c>
      <c r="R596" s="1">
        <v>43539.545138888891</v>
      </c>
      <c r="S596">
        <v>2019</v>
      </c>
      <c r="T596" t="s">
        <v>35</v>
      </c>
      <c r="U596">
        <f>DAY(supermarketData[[#This Row],[Datetime]])</f>
        <v>15</v>
      </c>
      <c r="V596" t="s">
        <v>36</v>
      </c>
      <c r="W596">
        <v>13</v>
      </c>
      <c r="X596" t="s">
        <v>30</v>
      </c>
    </row>
    <row r="597" spans="1:24" x14ac:dyDescent="0.3">
      <c r="A597" t="s">
        <v>22</v>
      </c>
      <c r="B597" t="s">
        <v>47</v>
      </c>
      <c r="C597">
        <v>21.974730000000001</v>
      </c>
      <c r="D597">
        <v>96.083590000000001</v>
      </c>
      <c r="E597" t="s">
        <v>32</v>
      </c>
      <c r="F597" t="s">
        <v>38</v>
      </c>
      <c r="G597" t="s">
        <v>26</v>
      </c>
      <c r="H597" s="3">
        <v>14.82</v>
      </c>
      <c r="I597">
        <v>3</v>
      </c>
      <c r="J597" s="3">
        <v>2.2229999999999999</v>
      </c>
      <c r="K597" s="3">
        <v>46.683</v>
      </c>
      <c r="L597" t="s">
        <v>40</v>
      </c>
      <c r="M597" s="3">
        <v>44.46</v>
      </c>
      <c r="N597">
        <v>4.7619047620000003</v>
      </c>
      <c r="O597" s="3">
        <v>2.2229999999999999</v>
      </c>
      <c r="P597">
        <v>8.6999999999999993</v>
      </c>
      <c r="Q597" t="str">
        <f>IF(supermarketData[[#This Row],[Customer stratification rating]]&lt;6, "Low", IF(supermarketData[[#This Row],[Customer stratification rating]] &lt; 8, "Medium", "High"))</f>
        <v>High</v>
      </c>
      <c r="R597" s="1">
        <v>43525.479166666657</v>
      </c>
      <c r="S597">
        <v>2019</v>
      </c>
      <c r="T597" t="s">
        <v>35</v>
      </c>
      <c r="U597">
        <f>DAY(supermarketData[[#This Row],[Datetime]])</f>
        <v>1</v>
      </c>
      <c r="V597" t="s">
        <v>36</v>
      </c>
      <c r="W597">
        <v>11</v>
      </c>
      <c r="X597" t="s">
        <v>37</v>
      </c>
    </row>
    <row r="598" spans="1:24" x14ac:dyDescent="0.3">
      <c r="A598" t="s">
        <v>22</v>
      </c>
      <c r="B598" t="s">
        <v>23</v>
      </c>
      <c r="C598">
        <v>16.80528</v>
      </c>
      <c r="D598">
        <v>96.156109999999998</v>
      </c>
      <c r="E598" t="s">
        <v>32</v>
      </c>
      <c r="F598" t="s">
        <v>38</v>
      </c>
      <c r="G598" t="s">
        <v>48</v>
      </c>
      <c r="H598" s="3">
        <v>52.2</v>
      </c>
      <c r="I598">
        <v>3</v>
      </c>
      <c r="J598" s="3">
        <v>7.83</v>
      </c>
      <c r="K598" s="3">
        <v>164.43</v>
      </c>
      <c r="L598" t="s">
        <v>40</v>
      </c>
      <c r="M598" s="3">
        <v>156.6</v>
      </c>
      <c r="N598">
        <v>4.7619047620000003</v>
      </c>
      <c r="O598" s="3">
        <v>7.83</v>
      </c>
      <c r="P598">
        <v>9.5</v>
      </c>
      <c r="Q598" t="str">
        <f>IF(supermarketData[[#This Row],[Customer stratification rating]]&lt;6, "Low", IF(supermarketData[[#This Row],[Customer stratification rating]] &lt; 8, "Medium", "High"))</f>
        <v>High</v>
      </c>
      <c r="R598" s="1">
        <v>43511.5625</v>
      </c>
      <c r="S598">
        <v>2019</v>
      </c>
      <c r="T598" t="s">
        <v>44</v>
      </c>
      <c r="U598">
        <f>DAY(supermarketData[[#This Row],[Datetime]])</f>
        <v>15</v>
      </c>
      <c r="V598" t="s">
        <v>36</v>
      </c>
      <c r="W598">
        <v>13</v>
      </c>
      <c r="X598" t="s">
        <v>30</v>
      </c>
    </row>
    <row r="599" spans="1:24" x14ac:dyDescent="0.3">
      <c r="A599" t="s">
        <v>22</v>
      </c>
      <c r="B599" t="s">
        <v>31</v>
      </c>
      <c r="C599">
        <v>19.745000000000001</v>
      </c>
      <c r="D599">
        <v>96.129720000000006</v>
      </c>
      <c r="E599" t="s">
        <v>32</v>
      </c>
      <c r="F599" t="s">
        <v>25</v>
      </c>
      <c r="G599" t="s">
        <v>43</v>
      </c>
      <c r="H599" s="3">
        <v>46.66</v>
      </c>
      <c r="I599">
        <v>9</v>
      </c>
      <c r="J599" s="3">
        <v>20.997</v>
      </c>
      <c r="K599" s="3">
        <v>440.93700000000001</v>
      </c>
      <c r="L599" t="s">
        <v>27</v>
      </c>
      <c r="M599" s="3">
        <v>419.94</v>
      </c>
      <c r="N599">
        <v>4.7619047620000003</v>
      </c>
      <c r="O599" s="3">
        <v>20.997</v>
      </c>
      <c r="P599">
        <v>5.3</v>
      </c>
      <c r="Q599" t="str">
        <f>IF(supermarketData[[#This Row],[Customer stratification rating]]&lt;6, "Low", IF(supermarketData[[#This Row],[Customer stratification rating]] &lt; 8, "Medium", "High"))</f>
        <v>Low</v>
      </c>
      <c r="R599" s="1">
        <v>43513.799305555563</v>
      </c>
      <c r="S599">
        <v>2019</v>
      </c>
      <c r="T599" t="s">
        <v>44</v>
      </c>
      <c r="U599">
        <f>DAY(supermarketData[[#This Row],[Datetime]])</f>
        <v>17</v>
      </c>
      <c r="V599" t="s">
        <v>41</v>
      </c>
      <c r="W599">
        <v>19</v>
      </c>
      <c r="X599" t="s">
        <v>42</v>
      </c>
    </row>
    <row r="600" spans="1:24" x14ac:dyDescent="0.3">
      <c r="A600" t="s">
        <v>22</v>
      </c>
      <c r="B600" t="s">
        <v>31</v>
      </c>
      <c r="C600">
        <v>19.745000000000001</v>
      </c>
      <c r="D600">
        <v>96.129720000000006</v>
      </c>
      <c r="E600" t="s">
        <v>32</v>
      </c>
      <c r="F600" t="s">
        <v>25</v>
      </c>
      <c r="G600" t="s">
        <v>50</v>
      </c>
      <c r="H600" s="3">
        <v>36.85</v>
      </c>
      <c r="I600">
        <v>5</v>
      </c>
      <c r="J600" s="3">
        <v>9.2125000000000004</v>
      </c>
      <c r="K600" s="3">
        <v>193.46250000000001</v>
      </c>
      <c r="L600" t="s">
        <v>34</v>
      </c>
      <c r="M600" s="3">
        <v>184.25</v>
      </c>
      <c r="N600">
        <v>4.7619047620000003</v>
      </c>
      <c r="O600" s="3">
        <v>9.2125000000000004</v>
      </c>
      <c r="P600">
        <v>9.1999999999999993</v>
      </c>
      <c r="Q600" t="str">
        <f>IF(supermarketData[[#This Row],[Customer stratification rating]]&lt;6, "Low", IF(supermarketData[[#This Row],[Customer stratification rating]] &lt; 8, "Medium", "High"))</f>
        <v>High</v>
      </c>
      <c r="R600" s="1">
        <v>43491.786805555559</v>
      </c>
      <c r="S600">
        <v>2019</v>
      </c>
      <c r="T600" t="s">
        <v>28</v>
      </c>
      <c r="U600">
        <f>DAY(supermarketData[[#This Row],[Datetime]])</f>
        <v>26</v>
      </c>
      <c r="V600" t="s">
        <v>29</v>
      </c>
      <c r="W600">
        <v>18</v>
      </c>
      <c r="X600" t="s">
        <v>42</v>
      </c>
    </row>
    <row r="601" spans="1:24" x14ac:dyDescent="0.3">
      <c r="A601" t="s">
        <v>22</v>
      </c>
      <c r="B601" t="s">
        <v>23</v>
      </c>
      <c r="C601">
        <v>16.80528</v>
      </c>
      <c r="D601">
        <v>96.156109999999998</v>
      </c>
      <c r="E601" t="s">
        <v>24</v>
      </c>
      <c r="F601" t="s">
        <v>25</v>
      </c>
      <c r="G601" t="s">
        <v>39</v>
      </c>
      <c r="H601" s="3">
        <v>70.319999999999993</v>
      </c>
      <c r="I601">
        <v>2</v>
      </c>
      <c r="J601" s="3">
        <v>7.032</v>
      </c>
      <c r="K601" s="3">
        <v>147.672</v>
      </c>
      <c r="L601" t="s">
        <v>27</v>
      </c>
      <c r="M601" s="3">
        <v>140.63999999999999</v>
      </c>
      <c r="N601">
        <v>4.7619047620000003</v>
      </c>
      <c r="O601" s="3">
        <v>7.032</v>
      </c>
      <c r="P601">
        <v>9.6</v>
      </c>
      <c r="Q601" t="str">
        <f>IF(supermarketData[[#This Row],[Customer stratification rating]]&lt;6, "Low", IF(supermarketData[[#This Row],[Customer stratification rating]] &lt; 8, "Medium", "High"))</f>
        <v>High</v>
      </c>
      <c r="R601" s="1">
        <v>43548.598611111112</v>
      </c>
      <c r="S601">
        <v>2019</v>
      </c>
      <c r="T601" t="s">
        <v>35</v>
      </c>
      <c r="U601">
        <f>DAY(supermarketData[[#This Row],[Datetime]])</f>
        <v>24</v>
      </c>
      <c r="V601" t="s">
        <v>41</v>
      </c>
      <c r="W601">
        <v>14</v>
      </c>
      <c r="X601" t="s">
        <v>30</v>
      </c>
    </row>
    <row r="602" spans="1:24" x14ac:dyDescent="0.3">
      <c r="A602" t="s">
        <v>22</v>
      </c>
      <c r="B602" t="s">
        <v>31</v>
      </c>
      <c r="C602">
        <v>19.745000000000001</v>
      </c>
      <c r="D602">
        <v>96.129720000000006</v>
      </c>
      <c r="E602" t="s">
        <v>32</v>
      </c>
      <c r="F602" t="s">
        <v>38</v>
      </c>
      <c r="G602" t="s">
        <v>33</v>
      </c>
      <c r="H602" s="3">
        <v>83.08</v>
      </c>
      <c r="I602">
        <v>1</v>
      </c>
      <c r="J602" s="3">
        <v>4.1539999999999999</v>
      </c>
      <c r="K602" s="3">
        <v>87.233999999999995</v>
      </c>
      <c r="L602" t="s">
        <v>27</v>
      </c>
      <c r="M602" s="3">
        <v>83.08</v>
      </c>
      <c r="N602">
        <v>4.7619047620000003</v>
      </c>
      <c r="O602" s="3">
        <v>4.1539999999999999</v>
      </c>
      <c r="P602">
        <v>6.4</v>
      </c>
      <c r="Q602" t="str">
        <f>IF(supermarketData[[#This Row],[Customer stratification rating]]&lt;6, "Low", IF(supermarketData[[#This Row],[Customer stratification rating]] &lt; 8, "Medium", "High"))</f>
        <v>Medium</v>
      </c>
      <c r="R602" s="1">
        <v>43488.719444444447</v>
      </c>
      <c r="S602">
        <v>2019</v>
      </c>
      <c r="T602" t="s">
        <v>28</v>
      </c>
      <c r="U602">
        <f>DAY(supermarketData[[#This Row],[Datetime]])</f>
        <v>23</v>
      </c>
      <c r="V602" t="s">
        <v>49</v>
      </c>
      <c r="W602">
        <v>17</v>
      </c>
      <c r="X602" t="s">
        <v>30</v>
      </c>
    </row>
    <row r="603" spans="1:24" x14ac:dyDescent="0.3">
      <c r="A603" t="s">
        <v>22</v>
      </c>
      <c r="B603" t="s">
        <v>31</v>
      </c>
      <c r="C603">
        <v>19.745000000000001</v>
      </c>
      <c r="D603">
        <v>96.129720000000006</v>
      </c>
      <c r="E603" t="s">
        <v>32</v>
      </c>
      <c r="F603" t="s">
        <v>25</v>
      </c>
      <c r="G603" t="s">
        <v>50</v>
      </c>
      <c r="H603" s="3">
        <v>64.989999999999995</v>
      </c>
      <c r="I603">
        <v>1</v>
      </c>
      <c r="J603" s="3">
        <v>3.2494999999999998</v>
      </c>
      <c r="K603" s="3">
        <v>68.239500000000007</v>
      </c>
      <c r="L603" t="s">
        <v>40</v>
      </c>
      <c r="M603" s="3">
        <v>64.989999999999995</v>
      </c>
      <c r="N603">
        <v>4.7619047620000003</v>
      </c>
      <c r="O603" s="3">
        <v>3.2494999999999998</v>
      </c>
      <c r="P603">
        <v>4.5</v>
      </c>
      <c r="Q603" t="str">
        <f>IF(supermarketData[[#This Row],[Customer stratification rating]]&lt;6, "Low", IF(supermarketData[[#This Row],[Customer stratification rating]] &lt; 8, "Medium", "High"))</f>
        <v>Low</v>
      </c>
      <c r="R603" s="1">
        <v>43491.42083333333</v>
      </c>
      <c r="S603">
        <v>2019</v>
      </c>
      <c r="T603" t="s">
        <v>28</v>
      </c>
      <c r="U603">
        <f>DAY(supermarketData[[#This Row],[Datetime]])</f>
        <v>26</v>
      </c>
      <c r="V603" t="s">
        <v>29</v>
      </c>
      <c r="W603">
        <v>10</v>
      </c>
      <c r="X603" t="s">
        <v>37</v>
      </c>
    </row>
    <row r="604" spans="1:24" x14ac:dyDescent="0.3">
      <c r="A604" t="s">
        <v>22</v>
      </c>
      <c r="B604" t="s">
        <v>31</v>
      </c>
      <c r="C604">
        <v>19.745000000000001</v>
      </c>
      <c r="D604">
        <v>96.129720000000006</v>
      </c>
      <c r="E604" t="s">
        <v>32</v>
      </c>
      <c r="F604" t="s">
        <v>38</v>
      </c>
      <c r="G604" t="s">
        <v>48</v>
      </c>
      <c r="H604" s="3">
        <v>77.56</v>
      </c>
      <c r="I604">
        <v>10</v>
      </c>
      <c r="J604" s="3">
        <v>38.78</v>
      </c>
      <c r="K604" s="3">
        <v>814.38</v>
      </c>
      <c r="L604" t="s">
        <v>27</v>
      </c>
      <c r="M604" s="3">
        <v>775.6</v>
      </c>
      <c r="N604">
        <v>4.7619047620000003</v>
      </c>
      <c r="O604" s="3">
        <v>38.78</v>
      </c>
      <c r="P604">
        <v>6.9</v>
      </c>
      <c r="Q604" t="str">
        <f>IF(supermarketData[[#This Row],[Customer stratification rating]]&lt;6, "Low", IF(supermarketData[[#This Row],[Customer stratification rating]] &lt; 8, "Medium", "High"))</f>
        <v>Medium</v>
      </c>
      <c r="R604" s="1">
        <v>43538.857638888891</v>
      </c>
      <c r="S604">
        <v>2019</v>
      </c>
      <c r="T604" t="s">
        <v>35</v>
      </c>
      <c r="U604">
        <f>DAY(supermarketData[[#This Row],[Datetime]])</f>
        <v>14</v>
      </c>
      <c r="V604" t="s">
        <v>46</v>
      </c>
      <c r="W604">
        <v>20</v>
      </c>
      <c r="X604" t="s">
        <v>42</v>
      </c>
    </row>
    <row r="605" spans="1:24" x14ac:dyDescent="0.3">
      <c r="A605" t="s">
        <v>22</v>
      </c>
      <c r="B605" t="s">
        <v>47</v>
      </c>
      <c r="C605">
        <v>21.974730000000001</v>
      </c>
      <c r="D605">
        <v>96.083590000000001</v>
      </c>
      <c r="E605" t="s">
        <v>32</v>
      </c>
      <c r="F605" t="s">
        <v>25</v>
      </c>
      <c r="G605" t="s">
        <v>43</v>
      </c>
      <c r="H605" s="3">
        <v>54.51</v>
      </c>
      <c r="I605">
        <v>6</v>
      </c>
      <c r="J605" s="3">
        <v>16.353000000000002</v>
      </c>
      <c r="K605" s="3">
        <v>343.41300000000001</v>
      </c>
      <c r="L605" t="s">
        <v>27</v>
      </c>
      <c r="M605" s="3">
        <v>327.06</v>
      </c>
      <c r="N605">
        <v>4.7619047620000003</v>
      </c>
      <c r="O605" s="3">
        <v>16.353000000000002</v>
      </c>
      <c r="P605">
        <v>7.8</v>
      </c>
      <c r="Q605" t="str">
        <f>IF(supermarketData[[#This Row],[Customer stratification rating]]&lt;6, "Low", IF(supermarketData[[#This Row],[Customer stratification rating]] &lt; 8, "Medium", "High"))</f>
        <v>Medium</v>
      </c>
      <c r="R605" s="1">
        <v>43541.57916666667</v>
      </c>
      <c r="S605">
        <v>2019</v>
      </c>
      <c r="T605" t="s">
        <v>35</v>
      </c>
      <c r="U605">
        <f>DAY(supermarketData[[#This Row],[Datetime]])</f>
        <v>17</v>
      </c>
      <c r="V605" t="s">
        <v>41</v>
      </c>
      <c r="W605">
        <v>13</v>
      </c>
      <c r="X605" t="s">
        <v>30</v>
      </c>
    </row>
    <row r="606" spans="1:24" x14ac:dyDescent="0.3">
      <c r="A606" t="s">
        <v>22</v>
      </c>
      <c r="B606" t="s">
        <v>31</v>
      </c>
      <c r="C606">
        <v>19.745000000000001</v>
      </c>
      <c r="D606">
        <v>96.129720000000006</v>
      </c>
      <c r="E606" t="s">
        <v>24</v>
      </c>
      <c r="F606" t="s">
        <v>25</v>
      </c>
      <c r="G606" t="s">
        <v>50</v>
      </c>
      <c r="H606" s="3">
        <v>51.89</v>
      </c>
      <c r="I606">
        <v>7</v>
      </c>
      <c r="J606" s="3">
        <v>18.1615</v>
      </c>
      <c r="K606" s="3">
        <v>381.39150000000001</v>
      </c>
      <c r="L606" t="s">
        <v>34</v>
      </c>
      <c r="M606" s="3">
        <v>363.23</v>
      </c>
      <c r="N606">
        <v>4.7619047620000003</v>
      </c>
      <c r="O606" s="3">
        <v>18.1615</v>
      </c>
      <c r="P606">
        <v>4.5</v>
      </c>
      <c r="Q606" t="str">
        <f>IF(supermarketData[[#This Row],[Customer stratification rating]]&lt;6, "Low", IF(supermarketData[[#This Row],[Customer stratification rating]] &lt; 8, "Medium", "High"))</f>
        <v>Low</v>
      </c>
      <c r="R606" s="1">
        <v>43473.838888888888</v>
      </c>
      <c r="S606">
        <v>2019</v>
      </c>
      <c r="T606" t="s">
        <v>28</v>
      </c>
      <c r="U606">
        <f>DAY(supermarketData[[#This Row],[Datetime]])</f>
        <v>8</v>
      </c>
      <c r="V606" t="s">
        <v>51</v>
      </c>
      <c r="W606">
        <v>20</v>
      </c>
      <c r="X606" t="s">
        <v>42</v>
      </c>
    </row>
    <row r="607" spans="1:24" x14ac:dyDescent="0.3">
      <c r="A607" t="s">
        <v>22</v>
      </c>
      <c r="B607" t="s">
        <v>47</v>
      </c>
      <c r="C607">
        <v>21.974730000000001</v>
      </c>
      <c r="D607">
        <v>96.083590000000001</v>
      </c>
      <c r="E607" t="s">
        <v>32</v>
      </c>
      <c r="F607" t="s">
        <v>38</v>
      </c>
      <c r="G607" t="s">
        <v>39</v>
      </c>
      <c r="H607" s="3">
        <v>31.75</v>
      </c>
      <c r="I607">
        <v>4</v>
      </c>
      <c r="J607" s="3">
        <v>6.35</v>
      </c>
      <c r="K607" s="3">
        <v>133.35</v>
      </c>
      <c r="L607" t="s">
        <v>34</v>
      </c>
      <c r="M607" s="3">
        <v>127</v>
      </c>
      <c r="N607">
        <v>4.7619047620000003</v>
      </c>
      <c r="O607" s="3">
        <v>6.35</v>
      </c>
      <c r="P607">
        <v>8.6</v>
      </c>
      <c r="Q607" t="str">
        <f>IF(supermarketData[[#This Row],[Customer stratification rating]]&lt;6, "Low", IF(supermarketData[[#This Row],[Customer stratification rating]] &lt; 8, "Medium", "High"))</f>
        <v>High</v>
      </c>
      <c r="R607" s="1">
        <v>43504.643055555563</v>
      </c>
      <c r="S607">
        <v>2019</v>
      </c>
      <c r="T607" t="s">
        <v>44</v>
      </c>
      <c r="U607">
        <f>DAY(supermarketData[[#This Row],[Datetime]])</f>
        <v>8</v>
      </c>
      <c r="V607" t="s">
        <v>36</v>
      </c>
      <c r="W607">
        <v>15</v>
      </c>
      <c r="X607" t="s">
        <v>30</v>
      </c>
    </row>
    <row r="608" spans="1:24" x14ac:dyDescent="0.3">
      <c r="A608" t="s">
        <v>22</v>
      </c>
      <c r="B608" t="s">
        <v>23</v>
      </c>
      <c r="C608">
        <v>16.80528</v>
      </c>
      <c r="D608">
        <v>96.156109999999998</v>
      </c>
      <c r="E608" t="s">
        <v>24</v>
      </c>
      <c r="F608" t="s">
        <v>25</v>
      </c>
      <c r="G608" t="s">
        <v>50</v>
      </c>
      <c r="H608" s="3">
        <v>53.65</v>
      </c>
      <c r="I608">
        <v>7</v>
      </c>
      <c r="J608" s="3">
        <v>18.7775</v>
      </c>
      <c r="K608" s="3">
        <v>394.32749999999999</v>
      </c>
      <c r="L608" t="s">
        <v>27</v>
      </c>
      <c r="M608" s="3">
        <v>375.55</v>
      </c>
      <c r="N608">
        <v>4.7619047620000003</v>
      </c>
      <c r="O608" s="3">
        <v>18.7775</v>
      </c>
      <c r="P608">
        <v>5.2</v>
      </c>
      <c r="Q608" t="str">
        <f>IF(supermarketData[[#This Row],[Customer stratification rating]]&lt;6, "Low", IF(supermarketData[[#This Row],[Customer stratification rating]] &lt; 8, "Medium", "High"))</f>
        <v>Low</v>
      </c>
      <c r="R608" s="1">
        <v>43506.538888888892</v>
      </c>
      <c r="S608">
        <v>2019</v>
      </c>
      <c r="T608" t="s">
        <v>44</v>
      </c>
      <c r="U608">
        <f>DAY(supermarketData[[#This Row],[Datetime]])</f>
        <v>10</v>
      </c>
      <c r="V608" t="s">
        <v>41</v>
      </c>
      <c r="W608">
        <v>12</v>
      </c>
      <c r="X608" t="s">
        <v>30</v>
      </c>
    </row>
    <row r="609" spans="1:24" x14ac:dyDescent="0.3">
      <c r="A609" t="s">
        <v>22</v>
      </c>
      <c r="B609" t="s">
        <v>31</v>
      </c>
      <c r="C609">
        <v>19.745000000000001</v>
      </c>
      <c r="D609">
        <v>96.129720000000006</v>
      </c>
      <c r="E609" t="s">
        <v>24</v>
      </c>
      <c r="F609" t="s">
        <v>25</v>
      </c>
      <c r="G609" t="s">
        <v>48</v>
      </c>
      <c r="H609" s="3">
        <v>49.79</v>
      </c>
      <c r="I609">
        <v>4</v>
      </c>
      <c r="J609" s="3">
        <v>9.9580000000000002</v>
      </c>
      <c r="K609" s="3">
        <v>209.11799999999999</v>
      </c>
      <c r="L609" t="s">
        <v>40</v>
      </c>
      <c r="M609" s="3">
        <v>199.16</v>
      </c>
      <c r="N609">
        <v>4.7619047620000003</v>
      </c>
      <c r="O609" s="3">
        <v>9.9580000000000002</v>
      </c>
      <c r="P609">
        <v>6.4</v>
      </c>
      <c r="Q609" t="str">
        <f>IF(supermarketData[[#This Row],[Customer stratification rating]]&lt;6, "Low", IF(supermarketData[[#This Row],[Customer stratification rating]] &lt; 8, "Medium", "High"))</f>
        <v>Medium</v>
      </c>
      <c r="R609" s="1">
        <v>43552.802777777782</v>
      </c>
      <c r="S609">
        <v>2019</v>
      </c>
      <c r="T609" t="s">
        <v>35</v>
      </c>
      <c r="U609">
        <f>DAY(supermarketData[[#This Row],[Datetime]])</f>
        <v>28</v>
      </c>
      <c r="V609" t="s">
        <v>46</v>
      </c>
      <c r="W609">
        <v>19</v>
      </c>
      <c r="X609" t="s">
        <v>42</v>
      </c>
    </row>
    <row r="610" spans="1:24" x14ac:dyDescent="0.3">
      <c r="A610" t="s">
        <v>22</v>
      </c>
      <c r="B610" t="s">
        <v>23</v>
      </c>
      <c r="C610">
        <v>16.80528</v>
      </c>
      <c r="D610">
        <v>96.156109999999998</v>
      </c>
      <c r="E610" t="s">
        <v>32</v>
      </c>
      <c r="F610" t="s">
        <v>38</v>
      </c>
      <c r="G610" t="s">
        <v>50</v>
      </c>
      <c r="H610" s="3">
        <v>30.61</v>
      </c>
      <c r="I610">
        <v>1</v>
      </c>
      <c r="J610" s="3">
        <v>1.5305</v>
      </c>
      <c r="K610" s="3">
        <v>32.140500000000003</v>
      </c>
      <c r="L610" t="s">
        <v>27</v>
      </c>
      <c r="M610" s="3">
        <v>30.61</v>
      </c>
      <c r="N610">
        <v>4.7619047620000003</v>
      </c>
      <c r="O610" s="3">
        <v>1.5305</v>
      </c>
      <c r="P610">
        <v>5.2</v>
      </c>
      <c r="Q610" t="str">
        <f>IF(supermarketData[[#This Row],[Customer stratification rating]]&lt;6, "Low", IF(supermarketData[[#This Row],[Customer stratification rating]] &lt; 8, "Medium", "High"))</f>
        <v>Low</v>
      </c>
      <c r="R610" s="1">
        <v>43488.513888888891</v>
      </c>
      <c r="S610">
        <v>2019</v>
      </c>
      <c r="T610" t="s">
        <v>28</v>
      </c>
      <c r="U610">
        <f>DAY(supermarketData[[#This Row],[Datetime]])</f>
        <v>23</v>
      </c>
      <c r="V610" t="s">
        <v>49</v>
      </c>
      <c r="W610">
        <v>12</v>
      </c>
      <c r="X610" t="s">
        <v>30</v>
      </c>
    </row>
    <row r="611" spans="1:24" x14ac:dyDescent="0.3">
      <c r="A611" t="s">
        <v>22</v>
      </c>
      <c r="B611" t="s">
        <v>47</v>
      </c>
      <c r="C611">
        <v>21.974730000000001</v>
      </c>
      <c r="D611">
        <v>96.083590000000001</v>
      </c>
      <c r="E611" t="s">
        <v>24</v>
      </c>
      <c r="F611" t="s">
        <v>38</v>
      </c>
      <c r="G611" t="s">
        <v>48</v>
      </c>
      <c r="H611" s="3">
        <v>57.89</v>
      </c>
      <c r="I611">
        <v>2</v>
      </c>
      <c r="J611" s="3">
        <v>5.7889999999999997</v>
      </c>
      <c r="K611" s="3">
        <v>121.569</v>
      </c>
      <c r="L611" t="s">
        <v>27</v>
      </c>
      <c r="M611" s="3">
        <v>115.78</v>
      </c>
      <c r="N611">
        <v>4.7619047620000003</v>
      </c>
      <c r="O611" s="3">
        <v>5.7889999999999997</v>
      </c>
      <c r="P611">
        <v>8.9</v>
      </c>
      <c r="Q611" t="str">
        <f>IF(supermarketData[[#This Row],[Customer stratification rating]]&lt;6, "Low", IF(supermarketData[[#This Row],[Customer stratification rating]] &lt; 8, "Medium", "High"))</f>
        <v>High</v>
      </c>
      <c r="R611" s="1">
        <v>43482.442361111112</v>
      </c>
      <c r="S611">
        <v>2019</v>
      </c>
      <c r="T611" t="s">
        <v>28</v>
      </c>
      <c r="U611">
        <f>DAY(supermarketData[[#This Row],[Datetime]])</f>
        <v>17</v>
      </c>
      <c r="V611" t="s">
        <v>46</v>
      </c>
      <c r="W611">
        <v>10</v>
      </c>
      <c r="X611" t="s">
        <v>37</v>
      </c>
    </row>
    <row r="612" spans="1:24" x14ac:dyDescent="0.3">
      <c r="A612" t="s">
        <v>22</v>
      </c>
      <c r="B612" t="s">
        <v>23</v>
      </c>
      <c r="C612">
        <v>16.80528</v>
      </c>
      <c r="D612">
        <v>96.156109999999998</v>
      </c>
      <c r="E612" t="s">
        <v>32</v>
      </c>
      <c r="F612" t="s">
        <v>25</v>
      </c>
      <c r="G612" t="s">
        <v>33</v>
      </c>
      <c r="H612" s="3">
        <v>28.96</v>
      </c>
      <c r="I612">
        <v>1</v>
      </c>
      <c r="J612" s="3">
        <v>1.448</v>
      </c>
      <c r="K612" s="3">
        <v>30.408000000000001</v>
      </c>
      <c r="L612" t="s">
        <v>40</v>
      </c>
      <c r="M612" s="3">
        <v>28.96</v>
      </c>
      <c r="N612">
        <v>4.7619047620000003</v>
      </c>
      <c r="O612" s="3">
        <v>1.448</v>
      </c>
      <c r="P612">
        <v>6.2</v>
      </c>
      <c r="Q612" t="str">
        <f>IF(supermarketData[[#This Row],[Customer stratification rating]]&lt;6, "Low", IF(supermarketData[[#This Row],[Customer stratification rating]] &lt; 8, "Medium", "High"))</f>
        <v>Medium</v>
      </c>
      <c r="R612" s="1">
        <v>43503.429166666669</v>
      </c>
      <c r="S612">
        <v>2019</v>
      </c>
      <c r="T612" t="s">
        <v>44</v>
      </c>
      <c r="U612">
        <f>DAY(supermarketData[[#This Row],[Datetime]])</f>
        <v>7</v>
      </c>
      <c r="V612" t="s">
        <v>46</v>
      </c>
      <c r="W612">
        <v>10</v>
      </c>
      <c r="X612" t="s">
        <v>37</v>
      </c>
    </row>
    <row r="613" spans="1:24" x14ac:dyDescent="0.3">
      <c r="A613" t="s">
        <v>22</v>
      </c>
      <c r="B613" t="s">
        <v>31</v>
      </c>
      <c r="C613">
        <v>19.745000000000001</v>
      </c>
      <c r="D613">
        <v>96.129720000000006</v>
      </c>
      <c r="E613" t="s">
        <v>24</v>
      </c>
      <c r="F613" t="s">
        <v>25</v>
      </c>
      <c r="G613" t="s">
        <v>48</v>
      </c>
      <c r="H613" s="3">
        <v>98.97</v>
      </c>
      <c r="I613">
        <v>9</v>
      </c>
      <c r="J613" s="3">
        <v>44.536499999999997</v>
      </c>
      <c r="K613" s="3">
        <v>935.26649999999995</v>
      </c>
      <c r="L613" t="s">
        <v>34</v>
      </c>
      <c r="M613" s="3">
        <v>890.73</v>
      </c>
      <c r="N613">
        <v>4.7619047620000003</v>
      </c>
      <c r="O613" s="3">
        <v>44.536499999999997</v>
      </c>
      <c r="P613">
        <v>6.7</v>
      </c>
      <c r="Q613" t="str">
        <f>IF(supermarketData[[#This Row],[Customer stratification rating]]&lt;6, "Low", IF(supermarketData[[#This Row],[Customer stratification rating]] &lt; 8, "Medium", "High"))</f>
        <v>Medium</v>
      </c>
      <c r="R613" s="1">
        <v>43533.474305555559</v>
      </c>
      <c r="S613">
        <v>2019</v>
      </c>
      <c r="T613" t="s">
        <v>35</v>
      </c>
      <c r="U613">
        <f>DAY(supermarketData[[#This Row],[Datetime]])</f>
        <v>9</v>
      </c>
      <c r="V613" t="s">
        <v>29</v>
      </c>
      <c r="W613">
        <v>11</v>
      </c>
      <c r="X613" t="s">
        <v>37</v>
      </c>
    </row>
    <row r="614" spans="1:24" x14ac:dyDescent="0.3">
      <c r="A614" t="s">
        <v>22</v>
      </c>
      <c r="B614" t="s">
        <v>47</v>
      </c>
      <c r="C614">
        <v>21.974730000000001</v>
      </c>
      <c r="D614">
        <v>96.083590000000001</v>
      </c>
      <c r="E614" t="s">
        <v>24</v>
      </c>
      <c r="F614" t="s">
        <v>38</v>
      </c>
      <c r="G614" t="s">
        <v>50</v>
      </c>
      <c r="H614" s="3">
        <v>93.22</v>
      </c>
      <c r="I614">
        <v>3</v>
      </c>
      <c r="J614" s="3">
        <v>13.983000000000001</v>
      </c>
      <c r="K614" s="3">
        <v>293.64299999999997</v>
      </c>
      <c r="L614" t="s">
        <v>34</v>
      </c>
      <c r="M614" s="3">
        <v>279.66000000000003</v>
      </c>
      <c r="N614">
        <v>4.7619047620000003</v>
      </c>
      <c r="O614" s="3">
        <v>13.983000000000001</v>
      </c>
      <c r="P614">
        <v>7.2</v>
      </c>
      <c r="Q614" t="str">
        <f>IF(supermarketData[[#This Row],[Customer stratification rating]]&lt;6, "Low", IF(supermarketData[[#This Row],[Customer stratification rating]] &lt; 8, "Medium", "High"))</f>
        <v>Medium</v>
      </c>
      <c r="R614" s="1">
        <v>43489.489583333343</v>
      </c>
      <c r="S614">
        <v>2019</v>
      </c>
      <c r="T614" t="s">
        <v>28</v>
      </c>
      <c r="U614">
        <f>DAY(supermarketData[[#This Row],[Datetime]])</f>
        <v>24</v>
      </c>
      <c r="V614" t="s">
        <v>46</v>
      </c>
      <c r="W614">
        <v>11</v>
      </c>
      <c r="X614" t="s">
        <v>37</v>
      </c>
    </row>
    <row r="615" spans="1:24" x14ac:dyDescent="0.3">
      <c r="A615" t="s">
        <v>22</v>
      </c>
      <c r="B615" t="s">
        <v>31</v>
      </c>
      <c r="C615">
        <v>19.745000000000001</v>
      </c>
      <c r="D615">
        <v>96.129720000000006</v>
      </c>
      <c r="E615" t="s">
        <v>24</v>
      </c>
      <c r="F615" t="s">
        <v>38</v>
      </c>
      <c r="G615" t="s">
        <v>43</v>
      </c>
      <c r="H615" s="3">
        <v>80.930000000000007</v>
      </c>
      <c r="I615">
        <v>1</v>
      </c>
      <c r="J615" s="3">
        <v>4.0465</v>
      </c>
      <c r="K615" s="3">
        <v>84.976500000000001</v>
      </c>
      <c r="L615" t="s">
        <v>40</v>
      </c>
      <c r="M615" s="3">
        <v>80.930000000000007</v>
      </c>
      <c r="N615">
        <v>4.7619047620000003</v>
      </c>
      <c r="O615" s="3">
        <v>4.0465</v>
      </c>
      <c r="P615">
        <v>9</v>
      </c>
      <c r="Q615" t="str">
        <f>IF(supermarketData[[#This Row],[Customer stratification rating]]&lt;6, "Low", IF(supermarketData[[#This Row],[Customer stratification rating]] &lt; 8, "Medium", "High"))</f>
        <v>High</v>
      </c>
      <c r="R615" s="1">
        <v>43484.672222222223</v>
      </c>
      <c r="S615">
        <v>2019</v>
      </c>
      <c r="T615" t="s">
        <v>28</v>
      </c>
      <c r="U615">
        <f>DAY(supermarketData[[#This Row],[Datetime]])</f>
        <v>19</v>
      </c>
      <c r="V615" t="s">
        <v>29</v>
      </c>
      <c r="W615">
        <v>16</v>
      </c>
      <c r="X615" t="s">
        <v>30</v>
      </c>
    </row>
    <row r="616" spans="1:24" x14ac:dyDescent="0.3">
      <c r="A616" t="s">
        <v>22</v>
      </c>
      <c r="B616" t="s">
        <v>23</v>
      </c>
      <c r="C616">
        <v>16.80528</v>
      </c>
      <c r="D616">
        <v>96.156109999999998</v>
      </c>
      <c r="E616" t="s">
        <v>24</v>
      </c>
      <c r="F616" t="s">
        <v>38</v>
      </c>
      <c r="G616" t="s">
        <v>48</v>
      </c>
      <c r="H616" s="3">
        <v>67.45</v>
      </c>
      <c r="I616">
        <v>10</v>
      </c>
      <c r="J616" s="3">
        <v>33.725000000000001</v>
      </c>
      <c r="K616" s="3">
        <v>708.22500000000002</v>
      </c>
      <c r="L616" t="s">
        <v>27</v>
      </c>
      <c r="M616" s="3">
        <v>674.5</v>
      </c>
      <c r="N616">
        <v>4.7619047620000003</v>
      </c>
      <c r="O616" s="3">
        <v>33.725000000000001</v>
      </c>
      <c r="P616">
        <v>4.2</v>
      </c>
      <c r="Q616" t="str">
        <f>IF(supermarketData[[#This Row],[Customer stratification rating]]&lt;6, "Low", IF(supermarketData[[#This Row],[Customer stratification rating]] &lt; 8, "Medium", "High"))</f>
        <v>Low</v>
      </c>
      <c r="R616" s="1">
        <v>43499.475694444453</v>
      </c>
      <c r="S616">
        <v>2019</v>
      </c>
      <c r="T616" t="s">
        <v>44</v>
      </c>
      <c r="U616">
        <f>DAY(supermarketData[[#This Row],[Datetime]])</f>
        <v>3</v>
      </c>
      <c r="V616" t="s">
        <v>41</v>
      </c>
      <c r="W616">
        <v>11</v>
      </c>
      <c r="X616" t="s">
        <v>37</v>
      </c>
    </row>
    <row r="617" spans="1:24" x14ac:dyDescent="0.3">
      <c r="A617" t="s">
        <v>22</v>
      </c>
      <c r="B617" t="s">
        <v>23</v>
      </c>
      <c r="C617">
        <v>16.80528</v>
      </c>
      <c r="D617">
        <v>96.156109999999998</v>
      </c>
      <c r="E617" t="s">
        <v>24</v>
      </c>
      <c r="F617" t="s">
        <v>25</v>
      </c>
      <c r="G617" t="s">
        <v>43</v>
      </c>
      <c r="H617" s="3">
        <v>38.72</v>
      </c>
      <c r="I617">
        <v>9</v>
      </c>
      <c r="J617" s="3">
        <v>17.423999999999999</v>
      </c>
      <c r="K617" s="3">
        <v>365.904</v>
      </c>
      <c r="L617" t="s">
        <v>27</v>
      </c>
      <c r="M617" s="3">
        <v>348.48</v>
      </c>
      <c r="N617">
        <v>4.7619047620000003</v>
      </c>
      <c r="O617" s="3">
        <v>17.423999999999999</v>
      </c>
      <c r="P617">
        <v>4.2</v>
      </c>
      <c r="Q617" t="str">
        <f>IF(supermarketData[[#This Row],[Customer stratification rating]]&lt;6, "Low", IF(supermarketData[[#This Row],[Customer stratification rating]] &lt; 8, "Medium", "High"))</f>
        <v>Low</v>
      </c>
      <c r="R617" s="1">
        <v>43544.51666666667</v>
      </c>
      <c r="S617">
        <v>2019</v>
      </c>
      <c r="T617" t="s">
        <v>35</v>
      </c>
      <c r="U617">
        <f>DAY(supermarketData[[#This Row],[Datetime]])</f>
        <v>20</v>
      </c>
      <c r="V617" t="s">
        <v>49</v>
      </c>
      <c r="W617">
        <v>12</v>
      </c>
      <c r="X617" t="s">
        <v>30</v>
      </c>
    </row>
    <row r="618" spans="1:24" x14ac:dyDescent="0.3">
      <c r="A618" t="s">
        <v>22</v>
      </c>
      <c r="B618" t="s">
        <v>47</v>
      </c>
      <c r="C618">
        <v>21.974730000000001</v>
      </c>
      <c r="D618">
        <v>96.083590000000001</v>
      </c>
      <c r="E618" t="s">
        <v>24</v>
      </c>
      <c r="F618" t="s">
        <v>38</v>
      </c>
      <c r="G618" t="s">
        <v>43</v>
      </c>
      <c r="H618" s="3">
        <v>72.599999999999994</v>
      </c>
      <c r="I618">
        <v>6</v>
      </c>
      <c r="J618" s="3">
        <v>21.78</v>
      </c>
      <c r="K618" s="3">
        <v>457.38</v>
      </c>
      <c r="L618" t="s">
        <v>34</v>
      </c>
      <c r="M618" s="3">
        <v>435.6</v>
      </c>
      <c r="N618">
        <v>4.7619047620000003</v>
      </c>
      <c r="O618" s="3">
        <v>21.78</v>
      </c>
      <c r="P618">
        <v>6.9</v>
      </c>
      <c r="Q618" t="str">
        <f>IF(supermarketData[[#This Row],[Customer stratification rating]]&lt;6, "Low", IF(supermarketData[[#This Row],[Customer stratification rating]] &lt; 8, "Medium", "High"))</f>
        <v>Medium</v>
      </c>
      <c r="R618" s="1">
        <v>43478.82708333333</v>
      </c>
      <c r="S618">
        <v>2019</v>
      </c>
      <c r="T618" t="s">
        <v>28</v>
      </c>
      <c r="U618">
        <f>DAY(supermarketData[[#This Row],[Datetime]])</f>
        <v>13</v>
      </c>
      <c r="V618" t="s">
        <v>41</v>
      </c>
      <c r="W618">
        <v>19</v>
      </c>
      <c r="X618" t="s">
        <v>42</v>
      </c>
    </row>
    <row r="619" spans="1:24" x14ac:dyDescent="0.3">
      <c r="A619" t="s">
        <v>22</v>
      </c>
      <c r="B619" t="s">
        <v>31</v>
      </c>
      <c r="C619">
        <v>19.745000000000001</v>
      </c>
      <c r="D619">
        <v>96.129720000000006</v>
      </c>
      <c r="E619" t="s">
        <v>24</v>
      </c>
      <c r="F619" t="s">
        <v>38</v>
      </c>
      <c r="G619" t="s">
        <v>33</v>
      </c>
      <c r="H619" s="3">
        <v>87.91</v>
      </c>
      <c r="I619">
        <v>5</v>
      </c>
      <c r="J619" s="3">
        <v>21.977499999999999</v>
      </c>
      <c r="K619" s="3">
        <v>461.52749999999997</v>
      </c>
      <c r="L619" t="s">
        <v>27</v>
      </c>
      <c r="M619" s="3">
        <v>439.55</v>
      </c>
      <c r="N619">
        <v>4.7619047620000003</v>
      </c>
      <c r="O619" s="3">
        <v>21.977499999999999</v>
      </c>
      <c r="P619">
        <v>4.4000000000000004</v>
      </c>
      <c r="Q619" t="str">
        <f>IF(supermarketData[[#This Row],[Customer stratification rating]]&lt;6, "Low", IF(supermarketData[[#This Row],[Customer stratification rating]] &lt; 8, "Medium", "High"))</f>
        <v>Low</v>
      </c>
      <c r="R619" s="1">
        <v>43538.756944444453</v>
      </c>
      <c r="S619">
        <v>2019</v>
      </c>
      <c r="T619" t="s">
        <v>35</v>
      </c>
      <c r="U619">
        <f>DAY(supermarketData[[#This Row],[Datetime]])</f>
        <v>14</v>
      </c>
      <c r="V619" t="s">
        <v>46</v>
      </c>
      <c r="W619">
        <v>18</v>
      </c>
      <c r="X619" t="s">
        <v>42</v>
      </c>
    </row>
    <row r="620" spans="1:24" x14ac:dyDescent="0.3">
      <c r="A620" t="s">
        <v>22</v>
      </c>
      <c r="B620" t="s">
        <v>23</v>
      </c>
      <c r="C620">
        <v>16.80528</v>
      </c>
      <c r="D620">
        <v>96.156109999999998</v>
      </c>
      <c r="E620" t="s">
        <v>24</v>
      </c>
      <c r="F620" t="s">
        <v>38</v>
      </c>
      <c r="G620" t="s">
        <v>48</v>
      </c>
      <c r="H620" s="3">
        <v>98.53</v>
      </c>
      <c r="I620">
        <v>6</v>
      </c>
      <c r="J620" s="3">
        <v>29.559000000000001</v>
      </c>
      <c r="K620" s="3">
        <v>620.73900000000003</v>
      </c>
      <c r="L620" t="s">
        <v>40</v>
      </c>
      <c r="M620" s="3">
        <v>591.17999999999995</v>
      </c>
      <c r="N620">
        <v>4.7619047620000003</v>
      </c>
      <c r="O620" s="3">
        <v>29.559000000000001</v>
      </c>
      <c r="P620">
        <v>4</v>
      </c>
      <c r="Q620" t="str">
        <f>IF(supermarketData[[#This Row],[Customer stratification rating]]&lt;6, "Low", IF(supermarketData[[#This Row],[Customer stratification rating]] &lt; 8, "Medium", "High"))</f>
        <v>Low</v>
      </c>
      <c r="R620" s="1">
        <v>43488.473611111112</v>
      </c>
      <c r="S620">
        <v>2019</v>
      </c>
      <c r="T620" t="s">
        <v>28</v>
      </c>
      <c r="U620">
        <f>DAY(supermarketData[[#This Row],[Datetime]])</f>
        <v>23</v>
      </c>
      <c r="V620" t="s">
        <v>49</v>
      </c>
      <c r="W620">
        <v>11</v>
      </c>
      <c r="X620" t="s">
        <v>37</v>
      </c>
    </row>
    <row r="621" spans="1:24" x14ac:dyDescent="0.3">
      <c r="A621" t="s">
        <v>22</v>
      </c>
      <c r="B621" t="s">
        <v>31</v>
      </c>
      <c r="C621">
        <v>19.745000000000001</v>
      </c>
      <c r="D621">
        <v>96.129720000000006</v>
      </c>
      <c r="E621" t="s">
        <v>24</v>
      </c>
      <c r="F621" t="s">
        <v>25</v>
      </c>
      <c r="G621" t="s">
        <v>50</v>
      </c>
      <c r="H621" s="3">
        <v>43.46</v>
      </c>
      <c r="I621">
        <v>6</v>
      </c>
      <c r="J621" s="3">
        <v>13.038</v>
      </c>
      <c r="K621" s="3">
        <v>273.798</v>
      </c>
      <c r="L621" t="s">
        <v>27</v>
      </c>
      <c r="M621" s="3">
        <v>260.76</v>
      </c>
      <c r="N621">
        <v>4.7619047620000003</v>
      </c>
      <c r="O621" s="3">
        <v>13.038</v>
      </c>
      <c r="P621">
        <v>8.5</v>
      </c>
      <c r="Q621" t="str">
        <f>IF(supermarketData[[#This Row],[Customer stratification rating]]&lt;6, "Low", IF(supermarketData[[#This Row],[Customer stratification rating]] &lt; 8, "Medium", "High"))</f>
        <v>High</v>
      </c>
      <c r="R621" s="1">
        <v>43503.746527777781</v>
      </c>
      <c r="S621">
        <v>2019</v>
      </c>
      <c r="T621" t="s">
        <v>44</v>
      </c>
      <c r="U621">
        <f>DAY(supermarketData[[#This Row],[Datetime]])</f>
        <v>7</v>
      </c>
      <c r="V621" t="s">
        <v>46</v>
      </c>
      <c r="W621">
        <v>17</v>
      </c>
      <c r="X621" t="s">
        <v>30</v>
      </c>
    </row>
    <row r="622" spans="1:24" x14ac:dyDescent="0.3">
      <c r="A622" t="s">
        <v>22</v>
      </c>
      <c r="B622" t="s">
        <v>23</v>
      </c>
      <c r="C622">
        <v>16.80528</v>
      </c>
      <c r="D622">
        <v>96.156109999999998</v>
      </c>
      <c r="E622" t="s">
        <v>32</v>
      </c>
      <c r="F622" t="s">
        <v>25</v>
      </c>
      <c r="G622" t="s">
        <v>48</v>
      </c>
      <c r="H622" s="3">
        <v>71.680000000000007</v>
      </c>
      <c r="I622">
        <v>3</v>
      </c>
      <c r="J622" s="3">
        <v>10.752000000000001</v>
      </c>
      <c r="K622" s="3">
        <v>225.792</v>
      </c>
      <c r="L622" t="s">
        <v>40</v>
      </c>
      <c r="M622" s="3">
        <v>215.04</v>
      </c>
      <c r="N622">
        <v>4.7619047620000003</v>
      </c>
      <c r="O622" s="3">
        <v>10.752000000000001</v>
      </c>
      <c r="P622">
        <v>9.1999999999999993</v>
      </c>
      <c r="Q622" t="str">
        <f>IF(supermarketData[[#This Row],[Customer stratification rating]]&lt;6, "Low", IF(supermarketData[[#This Row],[Customer stratification rating]] &lt; 8, "Medium", "High"))</f>
        <v>High</v>
      </c>
      <c r="R622" s="1">
        <v>43552.645833333343</v>
      </c>
      <c r="S622">
        <v>2019</v>
      </c>
      <c r="T622" t="s">
        <v>35</v>
      </c>
      <c r="U622">
        <f>DAY(supermarketData[[#This Row],[Datetime]])</f>
        <v>28</v>
      </c>
      <c r="V622" t="s">
        <v>46</v>
      </c>
      <c r="W622">
        <v>15</v>
      </c>
      <c r="X622" t="s">
        <v>30</v>
      </c>
    </row>
    <row r="623" spans="1:24" x14ac:dyDescent="0.3">
      <c r="A623" t="s">
        <v>22</v>
      </c>
      <c r="B623" t="s">
        <v>23</v>
      </c>
      <c r="C623">
        <v>16.80528</v>
      </c>
      <c r="D623">
        <v>96.156109999999998</v>
      </c>
      <c r="E623" t="s">
        <v>24</v>
      </c>
      <c r="F623" t="s">
        <v>25</v>
      </c>
      <c r="G623" t="s">
        <v>48</v>
      </c>
      <c r="H623" s="3">
        <v>91.61</v>
      </c>
      <c r="I623">
        <v>1</v>
      </c>
      <c r="J623" s="3">
        <v>4.5804999999999998</v>
      </c>
      <c r="K623" s="3">
        <v>96.1905</v>
      </c>
      <c r="L623" t="s">
        <v>34</v>
      </c>
      <c r="M623" s="3">
        <v>91.61</v>
      </c>
      <c r="N623">
        <v>4.7619047620000003</v>
      </c>
      <c r="O623" s="3">
        <v>4.5804999999999998</v>
      </c>
      <c r="P623">
        <v>9.8000000000000007</v>
      </c>
      <c r="Q623" t="str">
        <f>IF(supermarketData[[#This Row],[Customer stratification rating]]&lt;6, "Low", IF(supermarketData[[#This Row],[Customer stratification rating]] &lt; 8, "Medium", "High"))</f>
        <v>High</v>
      </c>
      <c r="R623" s="1">
        <v>43544.822222222218</v>
      </c>
      <c r="S623">
        <v>2019</v>
      </c>
      <c r="T623" t="s">
        <v>35</v>
      </c>
      <c r="U623">
        <f>DAY(supermarketData[[#This Row],[Datetime]])</f>
        <v>20</v>
      </c>
      <c r="V623" t="s">
        <v>49</v>
      </c>
      <c r="W623">
        <v>19</v>
      </c>
      <c r="X623" t="s">
        <v>42</v>
      </c>
    </row>
    <row r="624" spans="1:24" x14ac:dyDescent="0.3">
      <c r="A624" t="s">
        <v>22</v>
      </c>
      <c r="B624" t="s">
        <v>47</v>
      </c>
      <c r="C624">
        <v>21.974730000000001</v>
      </c>
      <c r="D624">
        <v>96.083590000000001</v>
      </c>
      <c r="E624" t="s">
        <v>24</v>
      </c>
      <c r="F624" t="s">
        <v>25</v>
      </c>
      <c r="G624" t="s">
        <v>39</v>
      </c>
      <c r="H624" s="3">
        <v>94.59</v>
      </c>
      <c r="I624">
        <v>7</v>
      </c>
      <c r="J624" s="3">
        <v>33.106499999999997</v>
      </c>
      <c r="K624" s="3">
        <v>695.23649999999998</v>
      </c>
      <c r="L624" t="s">
        <v>40</v>
      </c>
      <c r="M624" s="3">
        <v>662.13</v>
      </c>
      <c r="N624">
        <v>4.7619047620000003</v>
      </c>
      <c r="O624" s="3">
        <v>33.106499999999997</v>
      </c>
      <c r="P624">
        <v>4.9000000000000004</v>
      </c>
      <c r="Q624" t="str">
        <f>IF(supermarketData[[#This Row],[Customer stratification rating]]&lt;6, "Low", IF(supermarketData[[#This Row],[Customer stratification rating]] &lt; 8, "Medium", "High"))</f>
        <v>Low</v>
      </c>
      <c r="R624" s="1">
        <v>43482.643750000003</v>
      </c>
      <c r="S624">
        <v>2019</v>
      </c>
      <c r="T624" t="s">
        <v>28</v>
      </c>
      <c r="U624">
        <f>DAY(supermarketData[[#This Row],[Datetime]])</f>
        <v>17</v>
      </c>
      <c r="V624" t="s">
        <v>46</v>
      </c>
      <c r="W624">
        <v>15</v>
      </c>
      <c r="X624" t="s">
        <v>30</v>
      </c>
    </row>
    <row r="625" spans="1:24" x14ac:dyDescent="0.3">
      <c r="A625" t="s">
        <v>22</v>
      </c>
      <c r="B625" t="s">
        <v>47</v>
      </c>
      <c r="C625">
        <v>21.974730000000001</v>
      </c>
      <c r="D625">
        <v>96.083590000000001</v>
      </c>
      <c r="E625" t="s">
        <v>32</v>
      </c>
      <c r="F625" t="s">
        <v>25</v>
      </c>
      <c r="G625" t="s">
        <v>50</v>
      </c>
      <c r="H625" s="3">
        <v>83.25</v>
      </c>
      <c r="I625">
        <v>10</v>
      </c>
      <c r="J625" s="3">
        <v>41.625</v>
      </c>
      <c r="K625" s="3">
        <v>874.125</v>
      </c>
      <c r="L625" t="s">
        <v>40</v>
      </c>
      <c r="M625" s="3">
        <v>832.5</v>
      </c>
      <c r="N625">
        <v>4.7619047620000003</v>
      </c>
      <c r="O625" s="3">
        <v>41.625</v>
      </c>
      <c r="P625">
        <v>4.4000000000000004</v>
      </c>
      <c r="Q625" t="str">
        <f>IF(supermarketData[[#This Row],[Customer stratification rating]]&lt;6, "Low", IF(supermarketData[[#This Row],[Customer stratification rating]] &lt; 8, "Medium", "High"))</f>
        <v>Low</v>
      </c>
      <c r="R625" s="1">
        <v>43477.475694444453</v>
      </c>
      <c r="S625">
        <v>2019</v>
      </c>
      <c r="T625" t="s">
        <v>28</v>
      </c>
      <c r="U625">
        <f>DAY(supermarketData[[#This Row],[Datetime]])</f>
        <v>12</v>
      </c>
      <c r="V625" t="s">
        <v>29</v>
      </c>
      <c r="W625">
        <v>11</v>
      </c>
      <c r="X625" t="s">
        <v>37</v>
      </c>
    </row>
    <row r="626" spans="1:24" x14ac:dyDescent="0.3">
      <c r="A626" t="s">
        <v>22</v>
      </c>
      <c r="B626" t="s">
        <v>47</v>
      </c>
      <c r="C626">
        <v>21.974730000000001</v>
      </c>
      <c r="D626">
        <v>96.083590000000001</v>
      </c>
      <c r="E626" t="s">
        <v>24</v>
      </c>
      <c r="F626" t="s">
        <v>38</v>
      </c>
      <c r="G626" t="s">
        <v>50</v>
      </c>
      <c r="H626" s="3">
        <v>91.35</v>
      </c>
      <c r="I626">
        <v>1</v>
      </c>
      <c r="J626" s="3">
        <v>4.5674999999999999</v>
      </c>
      <c r="K626" s="3">
        <v>95.917500000000004</v>
      </c>
      <c r="L626" t="s">
        <v>34</v>
      </c>
      <c r="M626" s="3">
        <v>91.35</v>
      </c>
      <c r="N626">
        <v>4.7619047620000003</v>
      </c>
      <c r="O626" s="3">
        <v>4.5674999999999999</v>
      </c>
      <c r="P626">
        <v>6.8</v>
      </c>
      <c r="Q626" t="str">
        <f>IF(supermarketData[[#This Row],[Customer stratification rating]]&lt;6, "Low", IF(supermarketData[[#This Row],[Customer stratification rating]] &lt; 8, "Medium", "High"))</f>
        <v>Medium</v>
      </c>
      <c r="R626" s="1">
        <v>43512.654166666667</v>
      </c>
      <c r="S626">
        <v>2019</v>
      </c>
      <c r="T626" t="s">
        <v>44</v>
      </c>
      <c r="U626">
        <f>DAY(supermarketData[[#This Row],[Datetime]])</f>
        <v>16</v>
      </c>
      <c r="V626" t="s">
        <v>29</v>
      </c>
      <c r="W626">
        <v>15</v>
      </c>
      <c r="X626" t="s">
        <v>30</v>
      </c>
    </row>
    <row r="627" spans="1:24" x14ac:dyDescent="0.3">
      <c r="A627" t="s">
        <v>22</v>
      </c>
      <c r="B627" t="s">
        <v>47</v>
      </c>
      <c r="C627">
        <v>21.974730000000001</v>
      </c>
      <c r="D627">
        <v>96.083590000000001</v>
      </c>
      <c r="E627" t="s">
        <v>24</v>
      </c>
      <c r="F627" t="s">
        <v>25</v>
      </c>
      <c r="G627" t="s">
        <v>48</v>
      </c>
      <c r="H627" s="3">
        <v>78.88</v>
      </c>
      <c r="I627">
        <v>2</v>
      </c>
      <c r="J627" s="3">
        <v>7.8879999999999999</v>
      </c>
      <c r="K627" s="3">
        <v>165.648</v>
      </c>
      <c r="L627" t="s">
        <v>34</v>
      </c>
      <c r="M627" s="3">
        <v>157.76</v>
      </c>
      <c r="N627">
        <v>4.7619047620000003</v>
      </c>
      <c r="O627" s="3">
        <v>7.8879999999999999</v>
      </c>
      <c r="P627">
        <v>9.1</v>
      </c>
      <c r="Q627" t="str">
        <f>IF(supermarketData[[#This Row],[Customer stratification rating]]&lt;6, "Low", IF(supermarketData[[#This Row],[Customer stratification rating]] &lt; 8, "Medium", "High"))</f>
        <v>High</v>
      </c>
      <c r="R627" s="1">
        <v>43491.669444444437</v>
      </c>
      <c r="S627">
        <v>2019</v>
      </c>
      <c r="T627" t="s">
        <v>28</v>
      </c>
      <c r="U627">
        <f>DAY(supermarketData[[#This Row],[Datetime]])</f>
        <v>26</v>
      </c>
      <c r="V627" t="s">
        <v>29</v>
      </c>
      <c r="W627">
        <v>16</v>
      </c>
      <c r="X627" t="s">
        <v>30</v>
      </c>
    </row>
    <row r="628" spans="1:24" x14ac:dyDescent="0.3">
      <c r="A628" t="s">
        <v>22</v>
      </c>
      <c r="B628" t="s">
        <v>23</v>
      </c>
      <c r="C628">
        <v>16.80528</v>
      </c>
      <c r="D628">
        <v>96.156109999999998</v>
      </c>
      <c r="E628" t="s">
        <v>32</v>
      </c>
      <c r="F628" t="s">
        <v>38</v>
      </c>
      <c r="G628" t="s">
        <v>43</v>
      </c>
      <c r="H628" s="3">
        <v>60.87</v>
      </c>
      <c r="I628">
        <v>2</v>
      </c>
      <c r="J628" s="3">
        <v>6.0869999999999997</v>
      </c>
      <c r="K628" s="3">
        <v>127.827</v>
      </c>
      <c r="L628" t="s">
        <v>27</v>
      </c>
      <c r="M628" s="3">
        <v>121.74</v>
      </c>
      <c r="N628">
        <v>4.7619047620000003</v>
      </c>
      <c r="O628" s="3">
        <v>6.0869999999999997</v>
      </c>
      <c r="P628">
        <v>8.6999999999999993</v>
      </c>
      <c r="Q628" t="str">
        <f>IF(supermarketData[[#This Row],[Customer stratification rating]]&lt;6, "Low", IF(supermarketData[[#This Row],[Customer stratification rating]] &lt; 8, "Medium", "High"))</f>
        <v>High</v>
      </c>
      <c r="R628" s="1">
        <v>43533.525694444441</v>
      </c>
      <c r="S628">
        <v>2019</v>
      </c>
      <c r="T628" t="s">
        <v>35</v>
      </c>
      <c r="U628">
        <f>DAY(supermarketData[[#This Row],[Datetime]])</f>
        <v>9</v>
      </c>
      <c r="V628" t="s">
        <v>29</v>
      </c>
      <c r="W628">
        <v>12</v>
      </c>
      <c r="X628" t="s">
        <v>30</v>
      </c>
    </row>
    <row r="629" spans="1:24" x14ac:dyDescent="0.3">
      <c r="A629" t="s">
        <v>22</v>
      </c>
      <c r="B629" t="s">
        <v>47</v>
      </c>
      <c r="C629">
        <v>21.974730000000001</v>
      </c>
      <c r="D629">
        <v>96.083590000000001</v>
      </c>
      <c r="E629" t="s">
        <v>24</v>
      </c>
      <c r="F629" t="s">
        <v>38</v>
      </c>
      <c r="G629" t="s">
        <v>26</v>
      </c>
      <c r="H629" s="3">
        <v>82.58</v>
      </c>
      <c r="I629">
        <v>10</v>
      </c>
      <c r="J629" s="3">
        <v>41.29</v>
      </c>
      <c r="K629" s="3">
        <v>867.09</v>
      </c>
      <c r="L629" t="s">
        <v>34</v>
      </c>
      <c r="M629" s="3">
        <v>825.8</v>
      </c>
      <c r="N629">
        <v>4.7619047620000003</v>
      </c>
      <c r="O629" s="3">
        <v>41.29</v>
      </c>
      <c r="P629">
        <v>5</v>
      </c>
      <c r="Q629" t="str">
        <f>IF(supermarketData[[#This Row],[Customer stratification rating]]&lt;6, "Low", IF(supermarketData[[#This Row],[Customer stratification rating]] &lt; 8, "Medium", "High"))</f>
        <v>Low</v>
      </c>
      <c r="R629" s="1">
        <v>43538.611805555563</v>
      </c>
      <c r="S629">
        <v>2019</v>
      </c>
      <c r="T629" t="s">
        <v>35</v>
      </c>
      <c r="U629">
        <f>DAY(supermarketData[[#This Row],[Datetime]])</f>
        <v>14</v>
      </c>
      <c r="V629" t="s">
        <v>46</v>
      </c>
      <c r="W629">
        <v>14</v>
      </c>
      <c r="X629" t="s">
        <v>30</v>
      </c>
    </row>
    <row r="630" spans="1:24" x14ac:dyDescent="0.3">
      <c r="A630" t="s">
        <v>22</v>
      </c>
      <c r="B630" t="s">
        <v>23</v>
      </c>
      <c r="C630">
        <v>16.80528</v>
      </c>
      <c r="D630">
        <v>96.156109999999998</v>
      </c>
      <c r="E630" t="s">
        <v>24</v>
      </c>
      <c r="F630" t="s">
        <v>38</v>
      </c>
      <c r="G630" t="s">
        <v>39</v>
      </c>
      <c r="H630" s="3">
        <v>53.3</v>
      </c>
      <c r="I630">
        <v>3</v>
      </c>
      <c r="J630" s="3">
        <v>7.9950000000000001</v>
      </c>
      <c r="K630" s="3">
        <v>167.89500000000001</v>
      </c>
      <c r="L630" t="s">
        <v>27</v>
      </c>
      <c r="M630" s="3">
        <v>159.9</v>
      </c>
      <c r="N630">
        <v>4.7619047620000003</v>
      </c>
      <c r="O630" s="3">
        <v>7.9950000000000001</v>
      </c>
      <c r="P630">
        <v>7.5</v>
      </c>
      <c r="Q630" t="str">
        <f>IF(supermarketData[[#This Row],[Customer stratification rating]]&lt;6, "Low", IF(supermarketData[[#This Row],[Customer stratification rating]] &lt; 8, "Medium", "High"))</f>
        <v>Medium</v>
      </c>
      <c r="R630" s="1">
        <v>43490.59652777778</v>
      </c>
      <c r="S630">
        <v>2019</v>
      </c>
      <c r="T630" t="s">
        <v>28</v>
      </c>
      <c r="U630">
        <f>DAY(supermarketData[[#This Row],[Datetime]])</f>
        <v>25</v>
      </c>
      <c r="V630" t="s">
        <v>36</v>
      </c>
      <c r="W630">
        <v>14</v>
      </c>
      <c r="X630" t="s">
        <v>30</v>
      </c>
    </row>
    <row r="631" spans="1:24" x14ac:dyDescent="0.3">
      <c r="A631" t="s">
        <v>22</v>
      </c>
      <c r="B631" t="s">
        <v>23</v>
      </c>
      <c r="C631">
        <v>16.80528</v>
      </c>
      <c r="D631">
        <v>96.156109999999998</v>
      </c>
      <c r="E631" t="s">
        <v>32</v>
      </c>
      <c r="F631" t="s">
        <v>25</v>
      </c>
      <c r="G631" t="s">
        <v>50</v>
      </c>
      <c r="H631" s="3">
        <v>12.09</v>
      </c>
      <c r="I631">
        <v>1</v>
      </c>
      <c r="J631" s="3">
        <v>0.60450000000000004</v>
      </c>
      <c r="K631" s="3">
        <v>12.6945</v>
      </c>
      <c r="L631" t="s">
        <v>40</v>
      </c>
      <c r="M631" s="3">
        <v>12.09</v>
      </c>
      <c r="N631">
        <v>4.7619047620000003</v>
      </c>
      <c r="O631" s="3">
        <v>0.60450000000000004</v>
      </c>
      <c r="P631">
        <v>8.1999999999999993</v>
      </c>
      <c r="Q631" t="str">
        <f>IF(supermarketData[[#This Row],[Customer stratification rating]]&lt;6, "Low", IF(supermarketData[[#This Row],[Customer stratification rating]] &lt; 8, "Medium", "High"))</f>
        <v>High</v>
      </c>
      <c r="R631" s="1">
        <v>43491.763194444437</v>
      </c>
      <c r="S631">
        <v>2019</v>
      </c>
      <c r="T631" t="s">
        <v>28</v>
      </c>
      <c r="U631">
        <f>DAY(supermarketData[[#This Row],[Datetime]])</f>
        <v>26</v>
      </c>
      <c r="V631" t="s">
        <v>29</v>
      </c>
      <c r="W631">
        <v>18</v>
      </c>
      <c r="X631" t="s">
        <v>42</v>
      </c>
    </row>
    <row r="632" spans="1:24" x14ac:dyDescent="0.3">
      <c r="A632" t="s">
        <v>22</v>
      </c>
      <c r="B632" t="s">
        <v>23</v>
      </c>
      <c r="C632">
        <v>16.80528</v>
      </c>
      <c r="D632">
        <v>96.156109999999998</v>
      </c>
      <c r="E632" t="s">
        <v>32</v>
      </c>
      <c r="F632" t="s">
        <v>38</v>
      </c>
      <c r="G632" t="s">
        <v>43</v>
      </c>
      <c r="H632" s="3">
        <v>64.19</v>
      </c>
      <c r="I632">
        <v>10</v>
      </c>
      <c r="J632" s="3">
        <v>32.094999999999999</v>
      </c>
      <c r="K632" s="3">
        <v>673.995</v>
      </c>
      <c r="L632" t="s">
        <v>40</v>
      </c>
      <c r="M632" s="3">
        <v>641.9</v>
      </c>
      <c r="N632">
        <v>4.7619047620000003</v>
      </c>
      <c r="O632" s="3">
        <v>32.094999999999999</v>
      </c>
      <c r="P632">
        <v>6.7</v>
      </c>
      <c r="Q632" t="str">
        <f>IF(supermarketData[[#This Row],[Customer stratification rating]]&lt;6, "Low", IF(supermarketData[[#This Row],[Customer stratification rating]] &lt; 8, "Medium", "High"))</f>
        <v>Medium</v>
      </c>
      <c r="R632" s="1">
        <v>43484.588888888888</v>
      </c>
      <c r="S632">
        <v>2019</v>
      </c>
      <c r="T632" t="s">
        <v>28</v>
      </c>
      <c r="U632">
        <f>DAY(supermarketData[[#This Row],[Datetime]])</f>
        <v>19</v>
      </c>
      <c r="V632" t="s">
        <v>29</v>
      </c>
      <c r="W632">
        <v>14</v>
      </c>
      <c r="X632" t="s">
        <v>30</v>
      </c>
    </row>
    <row r="633" spans="1:24" x14ac:dyDescent="0.3">
      <c r="A633" t="s">
        <v>22</v>
      </c>
      <c r="B633" t="s">
        <v>23</v>
      </c>
      <c r="C633">
        <v>16.80528</v>
      </c>
      <c r="D633">
        <v>96.156109999999998</v>
      </c>
      <c r="E633" t="s">
        <v>32</v>
      </c>
      <c r="F633" t="s">
        <v>38</v>
      </c>
      <c r="G633" t="s">
        <v>33</v>
      </c>
      <c r="H633" s="3">
        <v>78.31</v>
      </c>
      <c r="I633">
        <v>3</v>
      </c>
      <c r="J633" s="3">
        <v>11.746499999999999</v>
      </c>
      <c r="K633" s="3">
        <v>246.6765</v>
      </c>
      <c r="L633" t="s">
        <v>27</v>
      </c>
      <c r="M633" s="3">
        <v>234.93</v>
      </c>
      <c r="N633">
        <v>4.7619047620000003</v>
      </c>
      <c r="O633" s="3">
        <v>11.746499999999999</v>
      </c>
      <c r="P633">
        <v>5.4</v>
      </c>
      <c r="Q633" t="str">
        <f>IF(supermarketData[[#This Row],[Customer stratification rating]]&lt;6, "Low", IF(supermarketData[[#This Row],[Customer stratification rating]] &lt; 8, "Medium", "High"))</f>
        <v>Low</v>
      </c>
      <c r="R633" s="1">
        <v>43529.693055555559</v>
      </c>
      <c r="S633">
        <v>2019</v>
      </c>
      <c r="T633" t="s">
        <v>35</v>
      </c>
      <c r="U633">
        <f>DAY(supermarketData[[#This Row],[Datetime]])</f>
        <v>5</v>
      </c>
      <c r="V633" t="s">
        <v>51</v>
      </c>
      <c r="W633">
        <v>16</v>
      </c>
      <c r="X633" t="s">
        <v>30</v>
      </c>
    </row>
    <row r="634" spans="1:24" x14ac:dyDescent="0.3">
      <c r="A634" t="s">
        <v>22</v>
      </c>
      <c r="B634" t="s">
        <v>23</v>
      </c>
      <c r="C634">
        <v>16.80528</v>
      </c>
      <c r="D634">
        <v>96.156109999999998</v>
      </c>
      <c r="E634" t="s">
        <v>24</v>
      </c>
      <c r="F634" t="s">
        <v>38</v>
      </c>
      <c r="G634" t="s">
        <v>48</v>
      </c>
      <c r="H634" s="3">
        <v>83.77</v>
      </c>
      <c r="I634">
        <v>2</v>
      </c>
      <c r="J634" s="3">
        <v>8.3770000000000007</v>
      </c>
      <c r="K634" s="3">
        <v>175.917</v>
      </c>
      <c r="L634" t="s">
        <v>40</v>
      </c>
      <c r="M634" s="3">
        <v>167.54</v>
      </c>
      <c r="N634">
        <v>4.7619047620000003</v>
      </c>
      <c r="O634" s="3">
        <v>8.3770000000000007</v>
      </c>
      <c r="P634">
        <v>7</v>
      </c>
      <c r="Q634" t="str">
        <f>IF(supermarketData[[#This Row],[Customer stratification rating]]&lt;6, "Low", IF(supermarketData[[#This Row],[Customer stratification rating]] &lt; 8, "Medium", "High"))</f>
        <v>Medium</v>
      </c>
      <c r="R634" s="1">
        <v>43480.45416666667</v>
      </c>
      <c r="S634">
        <v>2019</v>
      </c>
      <c r="T634" t="s">
        <v>28</v>
      </c>
      <c r="U634">
        <f>DAY(supermarketData[[#This Row],[Datetime]])</f>
        <v>15</v>
      </c>
      <c r="V634" t="s">
        <v>51</v>
      </c>
      <c r="W634">
        <v>10</v>
      </c>
      <c r="X634" t="s">
        <v>37</v>
      </c>
    </row>
    <row r="635" spans="1:24" x14ac:dyDescent="0.3">
      <c r="A635" t="s">
        <v>22</v>
      </c>
      <c r="B635" t="s">
        <v>47</v>
      </c>
      <c r="C635">
        <v>21.974730000000001</v>
      </c>
      <c r="D635">
        <v>96.083590000000001</v>
      </c>
      <c r="E635" t="s">
        <v>32</v>
      </c>
      <c r="F635" t="s">
        <v>38</v>
      </c>
      <c r="G635" t="s">
        <v>39</v>
      </c>
      <c r="H635" s="3">
        <v>99.7</v>
      </c>
      <c r="I635">
        <v>3</v>
      </c>
      <c r="J635" s="3">
        <v>14.955</v>
      </c>
      <c r="K635" s="3">
        <v>314.05500000000001</v>
      </c>
      <c r="L635" t="s">
        <v>27</v>
      </c>
      <c r="M635" s="3">
        <v>299.10000000000002</v>
      </c>
      <c r="N635">
        <v>4.7619047620000003</v>
      </c>
      <c r="O635" s="3">
        <v>14.955</v>
      </c>
      <c r="P635">
        <v>4.7</v>
      </c>
      <c r="Q635" t="str">
        <f>IF(supermarketData[[#This Row],[Customer stratification rating]]&lt;6, "Low", IF(supermarketData[[#This Row],[Customer stratification rating]] &lt; 8, "Medium", "High"))</f>
        <v>Low</v>
      </c>
      <c r="R635" s="1">
        <v>43542.478472222218</v>
      </c>
      <c r="S635">
        <v>2019</v>
      </c>
      <c r="T635" t="s">
        <v>35</v>
      </c>
      <c r="U635">
        <f>DAY(supermarketData[[#This Row],[Datetime]])</f>
        <v>18</v>
      </c>
      <c r="V635" t="s">
        <v>45</v>
      </c>
      <c r="W635">
        <v>11</v>
      </c>
      <c r="X635" t="s">
        <v>37</v>
      </c>
    </row>
    <row r="636" spans="1:24" x14ac:dyDescent="0.3">
      <c r="A636" t="s">
        <v>22</v>
      </c>
      <c r="B636" t="s">
        <v>47</v>
      </c>
      <c r="C636">
        <v>21.974730000000001</v>
      </c>
      <c r="D636">
        <v>96.083590000000001</v>
      </c>
      <c r="E636" t="s">
        <v>24</v>
      </c>
      <c r="F636" t="s">
        <v>38</v>
      </c>
      <c r="G636" t="s">
        <v>48</v>
      </c>
      <c r="H636" s="3">
        <v>79.91</v>
      </c>
      <c r="I636">
        <v>3</v>
      </c>
      <c r="J636" s="3">
        <v>11.986499999999999</v>
      </c>
      <c r="K636" s="3">
        <v>251.7165</v>
      </c>
      <c r="L636" t="s">
        <v>40</v>
      </c>
      <c r="M636" s="3">
        <v>239.73</v>
      </c>
      <c r="N636">
        <v>4.7619047620000003</v>
      </c>
      <c r="O636" s="3">
        <v>11.986499999999999</v>
      </c>
      <c r="P636">
        <v>5</v>
      </c>
      <c r="Q636" t="str">
        <f>IF(supermarketData[[#This Row],[Customer stratification rating]]&lt;6, "Low", IF(supermarketData[[#This Row],[Customer stratification rating]] &lt; 8, "Medium", "High"))</f>
        <v>Low</v>
      </c>
      <c r="R636" s="1">
        <v>43544.811111111107</v>
      </c>
      <c r="S636">
        <v>2019</v>
      </c>
      <c r="T636" t="s">
        <v>35</v>
      </c>
      <c r="U636">
        <f>DAY(supermarketData[[#This Row],[Datetime]])</f>
        <v>20</v>
      </c>
      <c r="V636" t="s">
        <v>49</v>
      </c>
      <c r="W636">
        <v>19</v>
      </c>
      <c r="X636" t="s">
        <v>42</v>
      </c>
    </row>
    <row r="637" spans="1:24" x14ac:dyDescent="0.3">
      <c r="A637" t="s">
        <v>22</v>
      </c>
      <c r="B637" t="s">
        <v>47</v>
      </c>
      <c r="C637">
        <v>21.974730000000001</v>
      </c>
      <c r="D637">
        <v>96.083590000000001</v>
      </c>
      <c r="E637" t="s">
        <v>24</v>
      </c>
      <c r="F637" t="s">
        <v>38</v>
      </c>
      <c r="G637" t="s">
        <v>26</v>
      </c>
      <c r="H637" s="3">
        <v>66.47</v>
      </c>
      <c r="I637">
        <v>10</v>
      </c>
      <c r="J637" s="3">
        <v>33.234999999999999</v>
      </c>
      <c r="K637" s="3">
        <v>697.93499999999995</v>
      </c>
      <c r="L637" t="s">
        <v>40</v>
      </c>
      <c r="M637" s="3">
        <v>664.7</v>
      </c>
      <c r="N637">
        <v>4.7619047620000003</v>
      </c>
      <c r="O637" s="3">
        <v>33.234999999999999</v>
      </c>
      <c r="P637">
        <v>5</v>
      </c>
      <c r="Q637" t="str">
        <f>IF(supermarketData[[#This Row],[Customer stratification rating]]&lt;6, "Low", IF(supermarketData[[#This Row],[Customer stratification rating]] &lt; 8, "Medium", "High"))</f>
        <v>Low</v>
      </c>
      <c r="R637" s="1">
        <v>43480.625694444447</v>
      </c>
      <c r="S637">
        <v>2019</v>
      </c>
      <c r="T637" t="s">
        <v>28</v>
      </c>
      <c r="U637">
        <f>DAY(supermarketData[[#This Row],[Datetime]])</f>
        <v>15</v>
      </c>
      <c r="V637" t="s">
        <v>51</v>
      </c>
      <c r="W637">
        <v>15</v>
      </c>
      <c r="X637" t="s">
        <v>30</v>
      </c>
    </row>
    <row r="638" spans="1:24" x14ac:dyDescent="0.3">
      <c r="A638" t="s">
        <v>22</v>
      </c>
      <c r="B638" t="s">
        <v>23</v>
      </c>
      <c r="C638">
        <v>16.80528</v>
      </c>
      <c r="D638">
        <v>96.156109999999998</v>
      </c>
      <c r="E638" t="s">
        <v>32</v>
      </c>
      <c r="F638" t="s">
        <v>38</v>
      </c>
      <c r="G638" t="s">
        <v>26</v>
      </c>
      <c r="H638" s="3">
        <v>28.95</v>
      </c>
      <c r="I638">
        <v>7</v>
      </c>
      <c r="J638" s="3">
        <v>10.1325</v>
      </c>
      <c r="K638" s="3">
        <v>212.7825</v>
      </c>
      <c r="L638" t="s">
        <v>40</v>
      </c>
      <c r="M638" s="3">
        <v>202.65</v>
      </c>
      <c r="N638">
        <v>4.7619047620000003</v>
      </c>
      <c r="O638" s="3">
        <v>10.1325</v>
      </c>
      <c r="P638">
        <v>6</v>
      </c>
      <c r="Q638" t="str">
        <f>IF(supermarketData[[#This Row],[Customer stratification rating]]&lt;6, "Low", IF(supermarketData[[#This Row],[Customer stratification rating]] &lt; 8, "Medium", "High"))</f>
        <v>Medium</v>
      </c>
      <c r="R638" s="1">
        <v>43527.854861111111</v>
      </c>
      <c r="S638">
        <v>2019</v>
      </c>
      <c r="T638" t="s">
        <v>35</v>
      </c>
      <c r="U638">
        <f>DAY(supermarketData[[#This Row],[Datetime]])</f>
        <v>3</v>
      </c>
      <c r="V638" t="s">
        <v>41</v>
      </c>
      <c r="W638">
        <v>20</v>
      </c>
      <c r="X638" t="s">
        <v>42</v>
      </c>
    </row>
    <row r="639" spans="1:24" x14ac:dyDescent="0.3">
      <c r="A639" t="s">
        <v>22</v>
      </c>
      <c r="B639" t="s">
        <v>31</v>
      </c>
      <c r="C639">
        <v>19.745000000000001</v>
      </c>
      <c r="D639">
        <v>96.129720000000006</v>
      </c>
      <c r="E639" t="s">
        <v>32</v>
      </c>
      <c r="F639" t="s">
        <v>25</v>
      </c>
      <c r="G639" t="s">
        <v>33</v>
      </c>
      <c r="H639" s="3">
        <v>46.2</v>
      </c>
      <c r="I639">
        <v>1</v>
      </c>
      <c r="J639" s="3">
        <v>2.31</v>
      </c>
      <c r="K639" s="3">
        <v>48.51</v>
      </c>
      <c r="L639" t="s">
        <v>34</v>
      </c>
      <c r="M639" s="3">
        <v>46.2</v>
      </c>
      <c r="N639">
        <v>4.7619047620000003</v>
      </c>
      <c r="O639" s="3">
        <v>2.31</v>
      </c>
      <c r="P639">
        <v>6.3</v>
      </c>
      <c r="Q639" t="str">
        <f>IF(supermarketData[[#This Row],[Customer stratification rating]]&lt;6, "Low", IF(supermarketData[[#This Row],[Customer stratification rating]] &lt; 8, "Medium", "High"))</f>
        <v>Medium</v>
      </c>
      <c r="R639" s="1">
        <v>43543.511111111111</v>
      </c>
      <c r="S639">
        <v>2019</v>
      </c>
      <c r="T639" t="s">
        <v>35</v>
      </c>
      <c r="U639">
        <f>DAY(supermarketData[[#This Row],[Datetime]])</f>
        <v>19</v>
      </c>
      <c r="V639" t="s">
        <v>51</v>
      </c>
      <c r="W639">
        <v>12</v>
      </c>
      <c r="X639" t="s">
        <v>30</v>
      </c>
    </row>
    <row r="640" spans="1:24" x14ac:dyDescent="0.3">
      <c r="A640" t="s">
        <v>22</v>
      </c>
      <c r="B640" t="s">
        <v>47</v>
      </c>
      <c r="C640">
        <v>21.974730000000001</v>
      </c>
      <c r="D640">
        <v>96.083590000000001</v>
      </c>
      <c r="E640" t="s">
        <v>24</v>
      </c>
      <c r="F640" t="s">
        <v>25</v>
      </c>
      <c r="G640" t="s">
        <v>48</v>
      </c>
      <c r="H640" s="3">
        <v>17.63</v>
      </c>
      <c r="I640">
        <v>5</v>
      </c>
      <c r="J640" s="3">
        <v>4.4074999999999998</v>
      </c>
      <c r="K640" s="3">
        <v>92.557500000000005</v>
      </c>
      <c r="L640" t="s">
        <v>34</v>
      </c>
      <c r="M640" s="3">
        <v>88.15</v>
      </c>
      <c r="N640">
        <v>4.7619047620000003</v>
      </c>
      <c r="O640" s="3">
        <v>4.4074999999999998</v>
      </c>
      <c r="P640">
        <v>8.5</v>
      </c>
      <c r="Q640" t="str">
        <f>IF(supermarketData[[#This Row],[Customer stratification rating]]&lt;6, "Low", IF(supermarketData[[#This Row],[Customer stratification rating]] &lt; 8, "Medium", "High"))</f>
        <v>High</v>
      </c>
      <c r="R640" s="1">
        <v>43532.643750000003</v>
      </c>
      <c r="S640">
        <v>2019</v>
      </c>
      <c r="T640" t="s">
        <v>35</v>
      </c>
      <c r="U640">
        <f>DAY(supermarketData[[#This Row],[Datetime]])</f>
        <v>8</v>
      </c>
      <c r="V640" t="s">
        <v>36</v>
      </c>
      <c r="W640">
        <v>15</v>
      </c>
      <c r="X640" t="s">
        <v>30</v>
      </c>
    </row>
    <row r="641" spans="1:24" x14ac:dyDescent="0.3">
      <c r="A641" t="s">
        <v>22</v>
      </c>
      <c r="B641" t="s">
        <v>47</v>
      </c>
      <c r="C641">
        <v>21.974730000000001</v>
      </c>
      <c r="D641">
        <v>96.083590000000001</v>
      </c>
      <c r="E641" t="s">
        <v>32</v>
      </c>
      <c r="F641" t="s">
        <v>38</v>
      </c>
      <c r="G641" t="s">
        <v>50</v>
      </c>
      <c r="H641" s="3">
        <v>52.42</v>
      </c>
      <c r="I641">
        <v>3</v>
      </c>
      <c r="J641" s="3">
        <v>7.8630000000000004</v>
      </c>
      <c r="K641" s="3">
        <v>165.12299999999999</v>
      </c>
      <c r="L641" t="s">
        <v>27</v>
      </c>
      <c r="M641" s="3">
        <v>157.26</v>
      </c>
      <c r="N641">
        <v>4.7619047620000003</v>
      </c>
      <c r="O641" s="3">
        <v>7.8630000000000004</v>
      </c>
      <c r="P641">
        <v>7.5</v>
      </c>
      <c r="Q641" t="str">
        <f>IF(supermarketData[[#This Row],[Customer stratification rating]]&lt;6, "Low", IF(supermarketData[[#This Row],[Customer stratification rating]] &lt; 8, "Medium", "High"))</f>
        <v>Medium</v>
      </c>
      <c r="R641" s="1">
        <v>43523.73333333333</v>
      </c>
      <c r="S641">
        <v>2019</v>
      </c>
      <c r="T641" t="s">
        <v>44</v>
      </c>
      <c r="U641">
        <f>DAY(supermarketData[[#This Row],[Datetime]])</f>
        <v>27</v>
      </c>
      <c r="V641" t="s">
        <v>49</v>
      </c>
      <c r="W641">
        <v>17</v>
      </c>
      <c r="X641" t="s">
        <v>30</v>
      </c>
    </row>
    <row r="642" spans="1:24" x14ac:dyDescent="0.3">
      <c r="A642" t="s">
        <v>22</v>
      </c>
      <c r="B642" t="s">
        <v>47</v>
      </c>
      <c r="C642">
        <v>21.974730000000001</v>
      </c>
      <c r="D642">
        <v>96.083590000000001</v>
      </c>
      <c r="E642" t="s">
        <v>24</v>
      </c>
      <c r="F642" t="s">
        <v>25</v>
      </c>
      <c r="G642" t="s">
        <v>48</v>
      </c>
      <c r="H642" s="3">
        <v>98.79</v>
      </c>
      <c r="I642">
        <v>3</v>
      </c>
      <c r="J642" s="3">
        <v>14.8185</v>
      </c>
      <c r="K642" s="3">
        <v>311.18849999999998</v>
      </c>
      <c r="L642" t="s">
        <v>27</v>
      </c>
      <c r="M642" s="3">
        <v>296.37</v>
      </c>
      <c r="N642">
        <v>4.7619047620000003</v>
      </c>
      <c r="O642" s="3">
        <v>14.8185</v>
      </c>
      <c r="P642">
        <v>6.4</v>
      </c>
      <c r="Q642" t="str">
        <f>IF(supermarketData[[#This Row],[Customer stratification rating]]&lt;6, "Low", IF(supermarketData[[#This Row],[Customer stratification rating]] &lt; 8, "Medium", "High"))</f>
        <v>Medium</v>
      </c>
      <c r="R642" s="1">
        <v>43519.833333333343</v>
      </c>
      <c r="S642">
        <v>2019</v>
      </c>
      <c r="T642" t="s">
        <v>44</v>
      </c>
      <c r="U642">
        <f>DAY(supermarketData[[#This Row],[Datetime]])</f>
        <v>23</v>
      </c>
      <c r="V642" t="s">
        <v>29</v>
      </c>
      <c r="W642">
        <v>20</v>
      </c>
      <c r="X642" t="s">
        <v>42</v>
      </c>
    </row>
    <row r="643" spans="1:24" x14ac:dyDescent="0.3">
      <c r="A643" t="s">
        <v>22</v>
      </c>
      <c r="B643" t="s">
        <v>31</v>
      </c>
      <c r="C643">
        <v>19.745000000000001</v>
      </c>
      <c r="D643">
        <v>96.129720000000006</v>
      </c>
      <c r="E643" t="s">
        <v>24</v>
      </c>
      <c r="F643" t="s">
        <v>25</v>
      </c>
      <c r="G643" t="s">
        <v>33</v>
      </c>
      <c r="H643" s="3">
        <v>88.55</v>
      </c>
      <c r="I643">
        <v>8</v>
      </c>
      <c r="J643" s="3">
        <v>35.42</v>
      </c>
      <c r="K643" s="3">
        <v>743.82</v>
      </c>
      <c r="L643" t="s">
        <v>27</v>
      </c>
      <c r="M643" s="3">
        <v>708.4</v>
      </c>
      <c r="N643">
        <v>4.7619047620000003</v>
      </c>
      <c r="O643" s="3">
        <v>35.42</v>
      </c>
      <c r="P643">
        <v>4.7</v>
      </c>
      <c r="Q643" t="str">
        <f>IF(supermarketData[[#This Row],[Customer stratification rating]]&lt;6, "Low", IF(supermarketData[[#This Row],[Customer stratification rating]] &lt; 8, "Medium", "High"))</f>
        <v>Low</v>
      </c>
      <c r="R643" s="1">
        <v>43543.645138888889</v>
      </c>
      <c r="S643">
        <v>2019</v>
      </c>
      <c r="T643" t="s">
        <v>35</v>
      </c>
      <c r="U643">
        <f>DAY(supermarketData[[#This Row],[Datetime]])</f>
        <v>19</v>
      </c>
      <c r="V643" t="s">
        <v>51</v>
      </c>
      <c r="W643">
        <v>15</v>
      </c>
      <c r="X643" t="s">
        <v>30</v>
      </c>
    </row>
    <row r="644" spans="1:24" x14ac:dyDescent="0.3">
      <c r="A644" t="s">
        <v>22</v>
      </c>
      <c r="B644" t="s">
        <v>47</v>
      </c>
      <c r="C644">
        <v>21.974730000000001</v>
      </c>
      <c r="D644">
        <v>96.083590000000001</v>
      </c>
      <c r="E644" t="s">
        <v>24</v>
      </c>
      <c r="F644" t="s">
        <v>38</v>
      </c>
      <c r="G644" t="s">
        <v>33</v>
      </c>
      <c r="H644" s="3">
        <v>55.67</v>
      </c>
      <c r="I644">
        <v>2</v>
      </c>
      <c r="J644" s="3">
        <v>5.5670000000000002</v>
      </c>
      <c r="K644" s="3">
        <v>116.907</v>
      </c>
      <c r="L644" t="s">
        <v>27</v>
      </c>
      <c r="M644" s="3">
        <v>111.34</v>
      </c>
      <c r="N644">
        <v>4.7619047620000003</v>
      </c>
      <c r="O644" s="3">
        <v>5.5670000000000002</v>
      </c>
      <c r="P644">
        <v>6</v>
      </c>
      <c r="Q644" t="str">
        <f>IF(supermarketData[[#This Row],[Customer stratification rating]]&lt;6, "Low", IF(supermarketData[[#This Row],[Customer stratification rating]] &lt; 8, "Medium", "High"))</f>
        <v>Medium</v>
      </c>
      <c r="R644" s="1">
        <v>43551.630555555559</v>
      </c>
      <c r="S644">
        <v>2019</v>
      </c>
      <c r="T644" t="s">
        <v>35</v>
      </c>
      <c r="U644">
        <f>DAY(supermarketData[[#This Row],[Datetime]])</f>
        <v>27</v>
      </c>
      <c r="V644" t="s">
        <v>49</v>
      </c>
      <c r="W644">
        <v>15</v>
      </c>
      <c r="X644" t="s">
        <v>30</v>
      </c>
    </row>
    <row r="645" spans="1:24" x14ac:dyDescent="0.3">
      <c r="A645" t="s">
        <v>22</v>
      </c>
      <c r="B645" t="s">
        <v>31</v>
      </c>
      <c r="C645">
        <v>19.745000000000001</v>
      </c>
      <c r="D645">
        <v>96.129720000000006</v>
      </c>
      <c r="E645" t="s">
        <v>24</v>
      </c>
      <c r="F645" t="s">
        <v>25</v>
      </c>
      <c r="G645" t="s">
        <v>48</v>
      </c>
      <c r="H645" s="3">
        <v>72.52</v>
      </c>
      <c r="I645">
        <v>8</v>
      </c>
      <c r="J645" s="3">
        <v>29.007999999999999</v>
      </c>
      <c r="K645" s="3">
        <v>609.16800000000001</v>
      </c>
      <c r="L645" t="s">
        <v>40</v>
      </c>
      <c r="M645" s="3">
        <v>580.16</v>
      </c>
      <c r="N645">
        <v>4.7619047620000003</v>
      </c>
      <c r="O645" s="3">
        <v>29.007999999999999</v>
      </c>
      <c r="P645">
        <v>4</v>
      </c>
      <c r="Q645" t="str">
        <f>IF(supermarketData[[#This Row],[Customer stratification rating]]&lt;6, "Low", IF(supermarketData[[#This Row],[Customer stratification rating]] &lt; 8, "Medium", "High"))</f>
        <v>Low</v>
      </c>
      <c r="R645" s="1">
        <v>43554.80972222222</v>
      </c>
      <c r="S645">
        <v>2019</v>
      </c>
      <c r="T645" t="s">
        <v>35</v>
      </c>
      <c r="U645">
        <f>DAY(supermarketData[[#This Row],[Datetime]])</f>
        <v>30</v>
      </c>
      <c r="V645" t="s">
        <v>29</v>
      </c>
      <c r="W645">
        <v>19</v>
      </c>
      <c r="X645" t="s">
        <v>42</v>
      </c>
    </row>
    <row r="646" spans="1:24" x14ac:dyDescent="0.3">
      <c r="A646" t="s">
        <v>22</v>
      </c>
      <c r="B646" t="s">
        <v>31</v>
      </c>
      <c r="C646">
        <v>19.745000000000001</v>
      </c>
      <c r="D646">
        <v>96.129720000000006</v>
      </c>
      <c r="E646" t="s">
        <v>24</v>
      </c>
      <c r="F646" t="s">
        <v>38</v>
      </c>
      <c r="G646" t="s">
        <v>33</v>
      </c>
      <c r="H646" s="3">
        <v>12.05</v>
      </c>
      <c r="I646">
        <v>5</v>
      </c>
      <c r="J646" s="3">
        <v>3.0125000000000002</v>
      </c>
      <c r="K646" s="3">
        <v>63.262500000000003</v>
      </c>
      <c r="L646" t="s">
        <v>27</v>
      </c>
      <c r="M646" s="3">
        <v>60.25</v>
      </c>
      <c r="N646">
        <v>4.7619047620000003</v>
      </c>
      <c r="O646" s="3">
        <v>3.0125000000000002</v>
      </c>
      <c r="P646">
        <v>5.5</v>
      </c>
      <c r="Q646" t="str">
        <f>IF(supermarketData[[#This Row],[Customer stratification rating]]&lt;6, "Low", IF(supermarketData[[#This Row],[Customer stratification rating]] &lt; 8, "Medium", "High"))</f>
        <v>Low</v>
      </c>
      <c r="R646" s="1">
        <v>43512.661805555559</v>
      </c>
      <c r="S646">
        <v>2019</v>
      </c>
      <c r="T646" t="s">
        <v>44</v>
      </c>
      <c r="U646">
        <f>DAY(supermarketData[[#This Row],[Datetime]])</f>
        <v>16</v>
      </c>
      <c r="V646" t="s">
        <v>29</v>
      </c>
      <c r="W646">
        <v>15</v>
      </c>
      <c r="X646" t="s">
        <v>30</v>
      </c>
    </row>
    <row r="647" spans="1:24" x14ac:dyDescent="0.3">
      <c r="A647" t="s">
        <v>22</v>
      </c>
      <c r="B647" t="s">
        <v>23</v>
      </c>
      <c r="C647">
        <v>16.80528</v>
      </c>
      <c r="D647">
        <v>96.156109999999998</v>
      </c>
      <c r="E647" t="s">
        <v>24</v>
      </c>
      <c r="F647" t="s">
        <v>38</v>
      </c>
      <c r="G647" t="s">
        <v>39</v>
      </c>
      <c r="H647" s="3">
        <v>19.36</v>
      </c>
      <c r="I647">
        <v>9</v>
      </c>
      <c r="J647" s="3">
        <v>8.7119999999999997</v>
      </c>
      <c r="K647" s="3">
        <v>182.952</v>
      </c>
      <c r="L647" t="s">
        <v>27</v>
      </c>
      <c r="M647" s="3">
        <v>174.24</v>
      </c>
      <c r="N647">
        <v>4.7619047620000003</v>
      </c>
      <c r="O647" s="3">
        <v>8.7119999999999997</v>
      </c>
      <c r="P647">
        <v>8.6999999999999993</v>
      </c>
      <c r="Q647" t="str">
        <f>IF(supermarketData[[#This Row],[Customer stratification rating]]&lt;6, "Low", IF(supermarketData[[#This Row],[Customer stratification rating]] &lt; 8, "Medium", "High"))</f>
        <v>High</v>
      </c>
      <c r="R647" s="1">
        <v>43483.779861111107</v>
      </c>
      <c r="S647">
        <v>2019</v>
      </c>
      <c r="T647" t="s">
        <v>28</v>
      </c>
      <c r="U647">
        <f>DAY(supermarketData[[#This Row],[Datetime]])</f>
        <v>18</v>
      </c>
      <c r="V647" t="s">
        <v>36</v>
      </c>
      <c r="W647">
        <v>18</v>
      </c>
      <c r="X647" t="s">
        <v>42</v>
      </c>
    </row>
    <row r="648" spans="1:24" x14ac:dyDescent="0.3">
      <c r="A648" t="s">
        <v>22</v>
      </c>
      <c r="B648" t="s">
        <v>31</v>
      </c>
      <c r="C648">
        <v>19.745000000000001</v>
      </c>
      <c r="D648">
        <v>96.129720000000006</v>
      </c>
      <c r="E648" t="s">
        <v>32</v>
      </c>
      <c r="F648" t="s">
        <v>38</v>
      </c>
      <c r="G648" t="s">
        <v>26</v>
      </c>
      <c r="H648" s="3">
        <v>70.209999999999994</v>
      </c>
      <c r="I648">
        <v>6</v>
      </c>
      <c r="J648" s="3">
        <v>21.062999999999999</v>
      </c>
      <c r="K648" s="3">
        <v>442.32299999999998</v>
      </c>
      <c r="L648" t="s">
        <v>34</v>
      </c>
      <c r="M648" s="3">
        <v>421.26</v>
      </c>
      <c r="N648">
        <v>4.7619047620000003</v>
      </c>
      <c r="O648" s="3">
        <v>21.062999999999999</v>
      </c>
      <c r="P648">
        <v>7.4</v>
      </c>
      <c r="Q648" t="str">
        <f>IF(supermarketData[[#This Row],[Customer stratification rating]]&lt;6, "Low", IF(supermarketData[[#This Row],[Customer stratification rating]] &lt; 8, "Medium", "High"))</f>
        <v>Medium</v>
      </c>
      <c r="R648" s="1">
        <v>43554.623611111107</v>
      </c>
      <c r="S648">
        <v>2019</v>
      </c>
      <c r="T648" t="s">
        <v>35</v>
      </c>
      <c r="U648">
        <f>DAY(supermarketData[[#This Row],[Datetime]])</f>
        <v>30</v>
      </c>
      <c r="V648" t="s">
        <v>29</v>
      </c>
      <c r="W648">
        <v>14</v>
      </c>
      <c r="X648" t="s">
        <v>30</v>
      </c>
    </row>
    <row r="649" spans="1:24" x14ac:dyDescent="0.3">
      <c r="A649" t="s">
        <v>22</v>
      </c>
      <c r="B649" t="s">
        <v>47</v>
      </c>
      <c r="C649">
        <v>21.974730000000001</v>
      </c>
      <c r="D649">
        <v>96.083590000000001</v>
      </c>
      <c r="E649" t="s">
        <v>24</v>
      </c>
      <c r="F649" t="s">
        <v>38</v>
      </c>
      <c r="G649" t="s">
        <v>50</v>
      </c>
      <c r="H649" s="3">
        <v>33.630000000000003</v>
      </c>
      <c r="I649">
        <v>1</v>
      </c>
      <c r="J649" s="3">
        <v>1.6815</v>
      </c>
      <c r="K649" s="3">
        <v>35.311500000000002</v>
      </c>
      <c r="L649" t="s">
        <v>34</v>
      </c>
      <c r="M649" s="3">
        <v>33.630000000000003</v>
      </c>
      <c r="N649">
        <v>4.7619047620000003</v>
      </c>
      <c r="O649" s="3">
        <v>1.6815</v>
      </c>
      <c r="P649">
        <v>5.6</v>
      </c>
      <c r="Q649" t="str">
        <f>IF(supermarketData[[#This Row],[Customer stratification rating]]&lt;6, "Low", IF(supermarketData[[#This Row],[Customer stratification rating]] &lt; 8, "Medium", "High"))</f>
        <v>Low</v>
      </c>
      <c r="R649" s="1">
        <v>43544.829861111109</v>
      </c>
      <c r="S649">
        <v>2019</v>
      </c>
      <c r="T649" t="s">
        <v>35</v>
      </c>
      <c r="U649">
        <f>DAY(supermarketData[[#This Row],[Datetime]])</f>
        <v>20</v>
      </c>
      <c r="V649" t="s">
        <v>49</v>
      </c>
      <c r="W649">
        <v>19</v>
      </c>
      <c r="X649" t="s">
        <v>42</v>
      </c>
    </row>
    <row r="650" spans="1:24" x14ac:dyDescent="0.3">
      <c r="A650" t="s">
        <v>22</v>
      </c>
      <c r="B650" t="s">
        <v>31</v>
      </c>
      <c r="C650">
        <v>19.745000000000001</v>
      </c>
      <c r="D650">
        <v>96.129720000000006</v>
      </c>
      <c r="E650" t="s">
        <v>24</v>
      </c>
      <c r="F650" t="s">
        <v>25</v>
      </c>
      <c r="G650" t="s">
        <v>43</v>
      </c>
      <c r="H650" s="3">
        <v>15.49</v>
      </c>
      <c r="I650">
        <v>2</v>
      </c>
      <c r="J650" s="3">
        <v>1.5489999999999999</v>
      </c>
      <c r="K650" s="3">
        <v>32.529000000000003</v>
      </c>
      <c r="L650" t="s">
        <v>34</v>
      </c>
      <c r="M650" s="3">
        <v>30.98</v>
      </c>
      <c r="N650">
        <v>4.7619047620000003</v>
      </c>
      <c r="O650" s="3">
        <v>1.5489999999999999</v>
      </c>
      <c r="P650">
        <v>6.3</v>
      </c>
      <c r="Q650" t="str">
        <f>IF(supermarketData[[#This Row],[Customer stratification rating]]&lt;6, "Low", IF(supermarketData[[#This Row],[Customer stratification rating]] &lt; 8, "Medium", "High"))</f>
        <v>Medium</v>
      </c>
      <c r="R650" s="1">
        <v>43481.631944444453</v>
      </c>
      <c r="S650">
        <v>2019</v>
      </c>
      <c r="T650" t="s">
        <v>28</v>
      </c>
      <c r="U650">
        <f>DAY(supermarketData[[#This Row],[Datetime]])</f>
        <v>16</v>
      </c>
      <c r="V650" t="s">
        <v>49</v>
      </c>
      <c r="W650">
        <v>15</v>
      </c>
      <c r="X650" t="s">
        <v>30</v>
      </c>
    </row>
    <row r="651" spans="1:24" x14ac:dyDescent="0.3">
      <c r="A651" t="s">
        <v>22</v>
      </c>
      <c r="B651" t="s">
        <v>31</v>
      </c>
      <c r="C651">
        <v>19.745000000000001</v>
      </c>
      <c r="D651">
        <v>96.129720000000006</v>
      </c>
      <c r="E651" t="s">
        <v>32</v>
      </c>
      <c r="F651" t="s">
        <v>38</v>
      </c>
      <c r="G651" t="s">
        <v>33</v>
      </c>
      <c r="H651" s="3">
        <v>24.74</v>
      </c>
      <c r="I651">
        <v>10</v>
      </c>
      <c r="J651" s="3">
        <v>12.37</v>
      </c>
      <c r="K651" s="3">
        <v>259.77</v>
      </c>
      <c r="L651" t="s">
        <v>34</v>
      </c>
      <c r="M651" s="3">
        <v>247.4</v>
      </c>
      <c r="N651">
        <v>4.7619047620000003</v>
      </c>
      <c r="O651" s="3">
        <v>12.37</v>
      </c>
      <c r="P651">
        <v>7.1</v>
      </c>
      <c r="Q651" t="str">
        <f>IF(supermarketData[[#This Row],[Customer stratification rating]]&lt;6, "Low", IF(supermarketData[[#This Row],[Customer stratification rating]] &lt; 8, "Medium", "High"))</f>
        <v>Medium</v>
      </c>
      <c r="R651" s="1">
        <v>43520.697222222218</v>
      </c>
      <c r="S651">
        <v>2019</v>
      </c>
      <c r="T651" t="s">
        <v>44</v>
      </c>
      <c r="U651">
        <f>DAY(supermarketData[[#This Row],[Datetime]])</f>
        <v>24</v>
      </c>
      <c r="V651" t="s">
        <v>41</v>
      </c>
      <c r="W651">
        <v>16</v>
      </c>
      <c r="X651" t="s">
        <v>30</v>
      </c>
    </row>
    <row r="652" spans="1:24" x14ac:dyDescent="0.3">
      <c r="A652" t="s">
        <v>22</v>
      </c>
      <c r="B652" t="s">
        <v>47</v>
      </c>
      <c r="C652">
        <v>21.974730000000001</v>
      </c>
      <c r="D652">
        <v>96.083590000000001</v>
      </c>
      <c r="E652" t="s">
        <v>32</v>
      </c>
      <c r="F652" t="s">
        <v>38</v>
      </c>
      <c r="G652" t="s">
        <v>33</v>
      </c>
      <c r="H652" s="3">
        <v>75.66</v>
      </c>
      <c r="I652">
        <v>5</v>
      </c>
      <c r="J652" s="3">
        <v>18.914999999999999</v>
      </c>
      <c r="K652" s="3">
        <v>397.21499999999997</v>
      </c>
      <c r="L652" t="s">
        <v>27</v>
      </c>
      <c r="M652" s="3">
        <v>378.3</v>
      </c>
      <c r="N652">
        <v>4.7619047620000003</v>
      </c>
      <c r="O652" s="3">
        <v>18.914999999999999</v>
      </c>
      <c r="P652">
        <v>7.8</v>
      </c>
      <c r="Q652" t="str">
        <f>IF(supermarketData[[#This Row],[Customer stratification rating]]&lt;6, "Low", IF(supermarketData[[#This Row],[Customer stratification rating]] &lt; 8, "Medium", "High"))</f>
        <v>Medium</v>
      </c>
      <c r="R652" s="1">
        <v>43480.765277777777</v>
      </c>
      <c r="S652">
        <v>2019</v>
      </c>
      <c r="T652" t="s">
        <v>28</v>
      </c>
      <c r="U652">
        <f>DAY(supermarketData[[#This Row],[Datetime]])</f>
        <v>15</v>
      </c>
      <c r="V652" t="s">
        <v>51</v>
      </c>
      <c r="W652">
        <v>18</v>
      </c>
      <c r="X652" t="s">
        <v>42</v>
      </c>
    </row>
    <row r="653" spans="1:24" x14ac:dyDescent="0.3">
      <c r="A653" t="s">
        <v>22</v>
      </c>
      <c r="B653" t="s">
        <v>47</v>
      </c>
      <c r="C653">
        <v>21.974730000000001</v>
      </c>
      <c r="D653">
        <v>96.083590000000001</v>
      </c>
      <c r="E653" t="s">
        <v>32</v>
      </c>
      <c r="F653" t="s">
        <v>25</v>
      </c>
      <c r="G653" t="s">
        <v>26</v>
      </c>
      <c r="H653" s="3">
        <v>55.81</v>
      </c>
      <c r="I653">
        <v>6</v>
      </c>
      <c r="J653" s="3">
        <v>16.742999999999999</v>
      </c>
      <c r="K653" s="3">
        <v>351.60300000000001</v>
      </c>
      <c r="L653" t="s">
        <v>34</v>
      </c>
      <c r="M653" s="3">
        <v>334.86</v>
      </c>
      <c r="N653">
        <v>4.7619047620000003</v>
      </c>
      <c r="O653" s="3">
        <v>16.742999999999999</v>
      </c>
      <c r="P653">
        <v>9.9</v>
      </c>
      <c r="Q653" t="str">
        <f>IF(supermarketData[[#This Row],[Customer stratification rating]]&lt;6, "Low", IF(supermarketData[[#This Row],[Customer stratification rating]] &lt; 8, "Medium", "High"))</f>
        <v>High</v>
      </c>
      <c r="R653" s="1">
        <v>43487.494444444441</v>
      </c>
      <c r="S653">
        <v>2019</v>
      </c>
      <c r="T653" t="s">
        <v>28</v>
      </c>
      <c r="U653">
        <f>DAY(supermarketData[[#This Row],[Datetime]])</f>
        <v>22</v>
      </c>
      <c r="V653" t="s">
        <v>51</v>
      </c>
      <c r="W653">
        <v>11</v>
      </c>
      <c r="X653" t="s">
        <v>37</v>
      </c>
    </row>
    <row r="654" spans="1:24" x14ac:dyDescent="0.3">
      <c r="A654" t="s">
        <v>22</v>
      </c>
      <c r="B654" t="s">
        <v>23</v>
      </c>
      <c r="C654">
        <v>16.80528</v>
      </c>
      <c r="D654">
        <v>96.156109999999998</v>
      </c>
      <c r="E654" t="s">
        <v>24</v>
      </c>
      <c r="F654" t="s">
        <v>38</v>
      </c>
      <c r="G654" t="s">
        <v>39</v>
      </c>
      <c r="H654" s="3">
        <v>72.78</v>
      </c>
      <c r="I654">
        <v>10</v>
      </c>
      <c r="J654" s="3">
        <v>36.39</v>
      </c>
      <c r="K654" s="3">
        <v>764.19</v>
      </c>
      <c r="L654" t="s">
        <v>34</v>
      </c>
      <c r="M654" s="3">
        <v>727.8</v>
      </c>
      <c r="N654">
        <v>4.7619047620000003</v>
      </c>
      <c r="O654" s="3">
        <v>36.39</v>
      </c>
      <c r="P654">
        <v>7.3</v>
      </c>
      <c r="Q654" t="str">
        <f>IF(supermarketData[[#This Row],[Customer stratification rating]]&lt;6, "Low", IF(supermarketData[[#This Row],[Customer stratification rating]] &lt; 8, "Medium", "High"))</f>
        <v>Medium</v>
      </c>
      <c r="R654" s="1">
        <v>43499.724999999999</v>
      </c>
      <c r="S654">
        <v>2019</v>
      </c>
      <c r="T654" t="s">
        <v>44</v>
      </c>
      <c r="U654">
        <f>DAY(supermarketData[[#This Row],[Datetime]])</f>
        <v>3</v>
      </c>
      <c r="V654" t="s">
        <v>41</v>
      </c>
      <c r="W654">
        <v>17</v>
      </c>
      <c r="X654" t="s">
        <v>30</v>
      </c>
    </row>
    <row r="655" spans="1:24" x14ac:dyDescent="0.3">
      <c r="A655" t="s">
        <v>22</v>
      </c>
      <c r="B655" t="s">
        <v>47</v>
      </c>
      <c r="C655">
        <v>21.974730000000001</v>
      </c>
      <c r="D655">
        <v>96.083590000000001</v>
      </c>
      <c r="E655" t="s">
        <v>24</v>
      </c>
      <c r="F655" t="s">
        <v>38</v>
      </c>
      <c r="G655" t="s">
        <v>43</v>
      </c>
      <c r="H655" s="3">
        <v>37.32</v>
      </c>
      <c r="I655">
        <v>9</v>
      </c>
      <c r="J655" s="3">
        <v>16.794</v>
      </c>
      <c r="K655" s="3">
        <v>352.67399999999998</v>
      </c>
      <c r="L655" t="s">
        <v>27</v>
      </c>
      <c r="M655" s="3">
        <v>335.88</v>
      </c>
      <c r="N655">
        <v>4.7619047620000003</v>
      </c>
      <c r="O655" s="3">
        <v>16.794</v>
      </c>
      <c r="P655">
        <v>5.0999999999999996</v>
      </c>
      <c r="Q655" t="str">
        <f>IF(supermarketData[[#This Row],[Customer stratification rating]]&lt;6, "Low", IF(supermarketData[[#This Row],[Customer stratification rating]] &lt; 8, "Medium", "High"))</f>
        <v>Low</v>
      </c>
      <c r="R655" s="1">
        <v>43530.646527777782</v>
      </c>
      <c r="S655">
        <v>2019</v>
      </c>
      <c r="T655" t="s">
        <v>35</v>
      </c>
      <c r="U655">
        <f>DAY(supermarketData[[#This Row],[Datetime]])</f>
        <v>6</v>
      </c>
      <c r="V655" t="s">
        <v>49</v>
      </c>
      <c r="W655">
        <v>15</v>
      </c>
      <c r="X655" t="s">
        <v>30</v>
      </c>
    </row>
    <row r="656" spans="1:24" x14ac:dyDescent="0.3">
      <c r="A656" t="s">
        <v>22</v>
      </c>
      <c r="B656" t="s">
        <v>47</v>
      </c>
      <c r="C656">
        <v>21.974730000000001</v>
      </c>
      <c r="D656">
        <v>96.083590000000001</v>
      </c>
      <c r="E656" t="s">
        <v>24</v>
      </c>
      <c r="F656" t="s">
        <v>38</v>
      </c>
      <c r="G656" t="s">
        <v>50</v>
      </c>
      <c r="H656" s="3">
        <v>60.18</v>
      </c>
      <c r="I656">
        <v>4</v>
      </c>
      <c r="J656" s="3">
        <v>12.036</v>
      </c>
      <c r="K656" s="3">
        <v>252.756</v>
      </c>
      <c r="L656" t="s">
        <v>40</v>
      </c>
      <c r="M656" s="3">
        <v>240.72</v>
      </c>
      <c r="N656">
        <v>4.7619047620000003</v>
      </c>
      <c r="O656" s="3">
        <v>12.036</v>
      </c>
      <c r="P656">
        <v>9.4</v>
      </c>
      <c r="Q656" t="str">
        <f>IF(supermarketData[[#This Row],[Customer stratification rating]]&lt;6, "Low", IF(supermarketData[[#This Row],[Customer stratification rating]] &lt; 8, "Medium", "High"))</f>
        <v>High</v>
      </c>
      <c r="R656" s="1">
        <v>43512.75277777778</v>
      </c>
      <c r="S656">
        <v>2019</v>
      </c>
      <c r="T656" t="s">
        <v>44</v>
      </c>
      <c r="U656">
        <f>DAY(supermarketData[[#This Row],[Datetime]])</f>
        <v>16</v>
      </c>
      <c r="V656" t="s">
        <v>29</v>
      </c>
      <c r="W656">
        <v>18</v>
      </c>
      <c r="X656" t="s">
        <v>42</v>
      </c>
    </row>
    <row r="657" spans="1:24" x14ac:dyDescent="0.3">
      <c r="A657" t="s">
        <v>22</v>
      </c>
      <c r="B657" t="s">
        <v>23</v>
      </c>
      <c r="C657">
        <v>16.80528</v>
      </c>
      <c r="D657">
        <v>96.156109999999998</v>
      </c>
      <c r="E657" t="s">
        <v>32</v>
      </c>
      <c r="F657" t="s">
        <v>25</v>
      </c>
      <c r="G657" t="s">
        <v>33</v>
      </c>
      <c r="H657" s="3">
        <v>15.69</v>
      </c>
      <c r="I657">
        <v>3</v>
      </c>
      <c r="J657" s="3">
        <v>2.3534999999999999</v>
      </c>
      <c r="K657" s="3">
        <v>49.423499999999997</v>
      </c>
      <c r="L657" t="s">
        <v>40</v>
      </c>
      <c r="M657" s="3">
        <v>47.07</v>
      </c>
      <c r="N657">
        <v>4.7619047620000003</v>
      </c>
      <c r="O657" s="3">
        <v>2.3534999999999999</v>
      </c>
      <c r="P657">
        <v>5.8</v>
      </c>
      <c r="Q657" t="str">
        <f>IF(supermarketData[[#This Row],[Customer stratification rating]]&lt;6, "Low", IF(supermarketData[[#This Row],[Customer stratification rating]] &lt; 8, "Medium", "High"))</f>
        <v>Low</v>
      </c>
      <c r="R657" s="1">
        <v>43538.592361111107</v>
      </c>
      <c r="S657">
        <v>2019</v>
      </c>
      <c r="T657" t="s">
        <v>35</v>
      </c>
      <c r="U657">
        <f>DAY(supermarketData[[#This Row],[Datetime]])</f>
        <v>14</v>
      </c>
      <c r="V657" t="s">
        <v>46</v>
      </c>
      <c r="W657">
        <v>14</v>
      </c>
      <c r="X657" t="s">
        <v>30</v>
      </c>
    </row>
    <row r="658" spans="1:24" x14ac:dyDescent="0.3">
      <c r="A658" t="s">
        <v>22</v>
      </c>
      <c r="B658" t="s">
        <v>31</v>
      </c>
      <c r="C658">
        <v>19.745000000000001</v>
      </c>
      <c r="D658">
        <v>96.129720000000006</v>
      </c>
      <c r="E658" t="s">
        <v>32</v>
      </c>
      <c r="F658" t="s">
        <v>25</v>
      </c>
      <c r="G658" t="s">
        <v>33</v>
      </c>
      <c r="H658" s="3">
        <v>99.69</v>
      </c>
      <c r="I658">
        <v>1</v>
      </c>
      <c r="J658" s="3">
        <v>4.9844999999999997</v>
      </c>
      <c r="K658" s="3">
        <v>104.67449999999999</v>
      </c>
      <c r="L658" t="s">
        <v>40</v>
      </c>
      <c r="M658" s="3">
        <v>99.69</v>
      </c>
      <c r="N658">
        <v>4.7619047620000003</v>
      </c>
      <c r="O658" s="3">
        <v>4.9844999999999997</v>
      </c>
      <c r="P658">
        <v>8</v>
      </c>
      <c r="Q658" t="str">
        <f>IF(supermarketData[[#This Row],[Customer stratification rating]]&lt;6, "Low", IF(supermarketData[[#This Row],[Customer stratification rating]] &lt; 8, "Medium", "High"))</f>
        <v>High</v>
      </c>
      <c r="R658" s="1">
        <v>43523.432638888888</v>
      </c>
      <c r="S658">
        <v>2019</v>
      </c>
      <c r="T658" t="s">
        <v>44</v>
      </c>
      <c r="U658">
        <f>DAY(supermarketData[[#This Row],[Datetime]])</f>
        <v>27</v>
      </c>
      <c r="V658" t="s">
        <v>49</v>
      </c>
      <c r="W658">
        <v>10</v>
      </c>
      <c r="X658" t="s">
        <v>37</v>
      </c>
    </row>
    <row r="659" spans="1:24" x14ac:dyDescent="0.3">
      <c r="A659" t="s">
        <v>22</v>
      </c>
      <c r="B659" t="s">
        <v>23</v>
      </c>
      <c r="C659">
        <v>16.80528</v>
      </c>
      <c r="D659">
        <v>96.156109999999998</v>
      </c>
      <c r="E659" t="s">
        <v>24</v>
      </c>
      <c r="F659" t="s">
        <v>25</v>
      </c>
      <c r="G659" t="s">
        <v>50</v>
      </c>
      <c r="H659" s="3">
        <v>88.15</v>
      </c>
      <c r="I659">
        <v>3</v>
      </c>
      <c r="J659" s="3">
        <v>13.2225</v>
      </c>
      <c r="K659" s="3">
        <v>277.67250000000001</v>
      </c>
      <c r="L659" t="s">
        <v>27</v>
      </c>
      <c r="M659" s="3">
        <v>264.45</v>
      </c>
      <c r="N659">
        <v>4.7619047620000003</v>
      </c>
      <c r="O659" s="3">
        <v>13.2225</v>
      </c>
      <c r="P659">
        <v>7.9</v>
      </c>
      <c r="Q659" t="str">
        <f>IF(supermarketData[[#This Row],[Customer stratification rating]]&lt;6, "Low", IF(supermarketData[[#This Row],[Customer stratification rating]] &lt; 8, "Medium", "High"))</f>
        <v>Medium</v>
      </c>
      <c r="R659" s="1">
        <v>43483.424305555563</v>
      </c>
      <c r="S659">
        <v>2019</v>
      </c>
      <c r="T659" t="s">
        <v>28</v>
      </c>
      <c r="U659">
        <f>DAY(supermarketData[[#This Row],[Datetime]])</f>
        <v>18</v>
      </c>
      <c r="V659" t="s">
        <v>36</v>
      </c>
      <c r="W659">
        <v>10</v>
      </c>
      <c r="X659" t="s">
        <v>37</v>
      </c>
    </row>
    <row r="660" spans="1:24" x14ac:dyDescent="0.3">
      <c r="A660" t="s">
        <v>22</v>
      </c>
      <c r="B660" t="s">
        <v>23</v>
      </c>
      <c r="C660">
        <v>16.80528</v>
      </c>
      <c r="D660">
        <v>96.156109999999998</v>
      </c>
      <c r="E660" t="s">
        <v>24</v>
      </c>
      <c r="F660" t="s">
        <v>25</v>
      </c>
      <c r="G660" t="s">
        <v>43</v>
      </c>
      <c r="H660" s="3">
        <v>27.93</v>
      </c>
      <c r="I660">
        <v>5</v>
      </c>
      <c r="J660" s="3">
        <v>6.9824999999999999</v>
      </c>
      <c r="K660" s="3">
        <v>146.63249999999999</v>
      </c>
      <c r="L660" t="s">
        <v>34</v>
      </c>
      <c r="M660" s="3">
        <v>139.65</v>
      </c>
      <c r="N660">
        <v>4.7619047620000003</v>
      </c>
      <c r="O660" s="3">
        <v>6.9824999999999999</v>
      </c>
      <c r="P660">
        <v>5.9</v>
      </c>
      <c r="Q660" t="str">
        <f>IF(supermarketData[[#This Row],[Customer stratification rating]]&lt;6, "Low", IF(supermarketData[[#This Row],[Customer stratification rating]] &lt; 8, "Medium", "High"))</f>
        <v>Low</v>
      </c>
      <c r="R660" s="1">
        <v>43494.658333333333</v>
      </c>
      <c r="S660">
        <v>2019</v>
      </c>
      <c r="T660" t="s">
        <v>28</v>
      </c>
      <c r="U660">
        <f>DAY(supermarketData[[#This Row],[Datetime]])</f>
        <v>29</v>
      </c>
      <c r="V660" t="s">
        <v>51</v>
      </c>
      <c r="W660">
        <v>15</v>
      </c>
      <c r="X660" t="s">
        <v>30</v>
      </c>
    </row>
    <row r="661" spans="1:24" x14ac:dyDescent="0.3">
      <c r="A661" t="s">
        <v>22</v>
      </c>
      <c r="B661" t="s">
        <v>23</v>
      </c>
      <c r="C661">
        <v>16.80528</v>
      </c>
      <c r="D661">
        <v>96.156109999999998</v>
      </c>
      <c r="E661" t="s">
        <v>24</v>
      </c>
      <c r="F661" t="s">
        <v>38</v>
      </c>
      <c r="G661" t="s">
        <v>50</v>
      </c>
      <c r="H661" s="3">
        <v>55.45</v>
      </c>
      <c r="I661">
        <v>1</v>
      </c>
      <c r="J661" s="3">
        <v>2.7725</v>
      </c>
      <c r="K661" s="3">
        <v>58.222499999999997</v>
      </c>
      <c r="L661" t="s">
        <v>40</v>
      </c>
      <c r="M661" s="3">
        <v>55.45</v>
      </c>
      <c r="N661">
        <v>4.7619047620000003</v>
      </c>
      <c r="O661" s="3">
        <v>2.7725</v>
      </c>
      <c r="P661">
        <v>4.9000000000000004</v>
      </c>
      <c r="Q661" t="str">
        <f>IF(supermarketData[[#This Row],[Customer stratification rating]]&lt;6, "Low", IF(supermarketData[[#This Row],[Customer stratification rating]] &lt; 8, "Medium", "High"))</f>
        <v>Low</v>
      </c>
      <c r="R661" s="1">
        <v>43522.740277777782</v>
      </c>
      <c r="S661">
        <v>2019</v>
      </c>
      <c r="T661" t="s">
        <v>44</v>
      </c>
      <c r="U661">
        <f>DAY(supermarketData[[#This Row],[Datetime]])</f>
        <v>26</v>
      </c>
      <c r="V661" t="s">
        <v>51</v>
      </c>
      <c r="W661">
        <v>17</v>
      </c>
      <c r="X661" t="s">
        <v>30</v>
      </c>
    </row>
    <row r="662" spans="1:24" x14ac:dyDescent="0.3">
      <c r="A662" t="s">
        <v>22</v>
      </c>
      <c r="B662" t="s">
        <v>47</v>
      </c>
      <c r="C662">
        <v>21.974730000000001</v>
      </c>
      <c r="D662">
        <v>96.083590000000001</v>
      </c>
      <c r="E662" t="s">
        <v>32</v>
      </c>
      <c r="F662" t="s">
        <v>25</v>
      </c>
      <c r="G662" t="s">
        <v>43</v>
      </c>
      <c r="H662" s="3">
        <v>42.97</v>
      </c>
      <c r="I662">
        <v>3</v>
      </c>
      <c r="J662" s="3">
        <v>6.4455</v>
      </c>
      <c r="K662" s="3">
        <v>135.35550000000001</v>
      </c>
      <c r="L662" t="s">
        <v>34</v>
      </c>
      <c r="M662" s="3">
        <v>128.91</v>
      </c>
      <c r="N662">
        <v>4.7619047620000003</v>
      </c>
      <c r="O662" s="3">
        <v>6.4455</v>
      </c>
      <c r="P662">
        <v>9.3000000000000007</v>
      </c>
      <c r="Q662" t="str">
        <f>IF(supermarketData[[#This Row],[Customer stratification rating]]&lt;6, "Low", IF(supermarketData[[#This Row],[Customer stratification rating]] &lt; 8, "Medium", "High"))</f>
        <v>High</v>
      </c>
      <c r="R662" s="1">
        <v>43499.490277777782</v>
      </c>
      <c r="S662">
        <v>2019</v>
      </c>
      <c r="T662" t="s">
        <v>44</v>
      </c>
      <c r="U662">
        <f>DAY(supermarketData[[#This Row],[Datetime]])</f>
        <v>3</v>
      </c>
      <c r="V662" t="s">
        <v>41</v>
      </c>
      <c r="W662">
        <v>11</v>
      </c>
      <c r="X662" t="s">
        <v>37</v>
      </c>
    </row>
    <row r="663" spans="1:24" x14ac:dyDescent="0.3">
      <c r="A663" t="s">
        <v>22</v>
      </c>
      <c r="B663" t="s">
        <v>31</v>
      </c>
      <c r="C663">
        <v>19.745000000000001</v>
      </c>
      <c r="D663">
        <v>96.129720000000006</v>
      </c>
      <c r="E663" t="s">
        <v>24</v>
      </c>
      <c r="F663" t="s">
        <v>38</v>
      </c>
      <c r="G663" t="s">
        <v>43</v>
      </c>
      <c r="H663" s="3">
        <v>17.14</v>
      </c>
      <c r="I663">
        <v>7</v>
      </c>
      <c r="J663" s="3">
        <v>5.9989999999999997</v>
      </c>
      <c r="K663" s="3">
        <v>125.979</v>
      </c>
      <c r="L663" t="s">
        <v>40</v>
      </c>
      <c r="M663" s="3">
        <v>119.98</v>
      </c>
      <c r="N663">
        <v>4.7619047620000003</v>
      </c>
      <c r="O663" s="3">
        <v>5.9989999999999997</v>
      </c>
      <c r="P663">
        <v>7.9</v>
      </c>
      <c r="Q663" t="str">
        <f>IF(supermarketData[[#This Row],[Customer stratification rating]]&lt;6, "Low", IF(supermarketData[[#This Row],[Customer stratification rating]] &lt; 8, "Medium", "High"))</f>
        <v>Medium</v>
      </c>
      <c r="R663" s="1">
        <v>43481.504861111112</v>
      </c>
      <c r="S663">
        <v>2019</v>
      </c>
      <c r="T663" t="s">
        <v>28</v>
      </c>
      <c r="U663">
        <f>DAY(supermarketData[[#This Row],[Datetime]])</f>
        <v>16</v>
      </c>
      <c r="V663" t="s">
        <v>49</v>
      </c>
      <c r="W663">
        <v>12</v>
      </c>
      <c r="X663" t="s">
        <v>30</v>
      </c>
    </row>
    <row r="664" spans="1:24" x14ac:dyDescent="0.3">
      <c r="A664" t="s">
        <v>22</v>
      </c>
      <c r="B664" t="s">
        <v>47</v>
      </c>
      <c r="C664">
        <v>21.974730000000001</v>
      </c>
      <c r="D664">
        <v>96.083590000000001</v>
      </c>
      <c r="E664" t="s">
        <v>24</v>
      </c>
      <c r="F664" t="s">
        <v>25</v>
      </c>
      <c r="G664" t="s">
        <v>50</v>
      </c>
      <c r="H664" s="3">
        <v>58.75</v>
      </c>
      <c r="I664">
        <v>6</v>
      </c>
      <c r="J664" s="3">
        <v>17.625</v>
      </c>
      <c r="K664" s="3">
        <v>370.125</v>
      </c>
      <c r="L664" t="s">
        <v>40</v>
      </c>
      <c r="M664" s="3">
        <v>352.5</v>
      </c>
      <c r="N664">
        <v>4.7619047620000003</v>
      </c>
      <c r="O664" s="3">
        <v>17.625</v>
      </c>
      <c r="P664">
        <v>5.9</v>
      </c>
      <c r="Q664" t="str">
        <f>IF(supermarketData[[#This Row],[Customer stratification rating]]&lt;6, "Low", IF(supermarketData[[#This Row],[Customer stratification rating]] &lt; 8, "Medium", "High"))</f>
        <v>Low</v>
      </c>
      <c r="R664" s="1">
        <v>43548.759722222218</v>
      </c>
      <c r="S664">
        <v>2019</v>
      </c>
      <c r="T664" t="s">
        <v>35</v>
      </c>
      <c r="U664">
        <f>DAY(supermarketData[[#This Row],[Datetime]])</f>
        <v>24</v>
      </c>
      <c r="V664" t="s">
        <v>41</v>
      </c>
      <c r="W664">
        <v>18</v>
      </c>
      <c r="X664" t="s">
        <v>42</v>
      </c>
    </row>
    <row r="665" spans="1:24" x14ac:dyDescent="0.3">
      <c r="A665" t="s">
        <v>22</v>
      </c>
      <c r="B665" t="s">
        <v>31</v>
      </c>
      <c r="C665">
        <v>19.745000000000001</v>
      </c>
      <c r="D665">
        <v>96.129720000000006</v>
      </c>
      <c r="E665" t="s">
        <v>24</v>
      </c>
      <c r="F665" t="s">
        <v>25</v>
      </c>
      <c r="G665" t="s">
        <v>48</v>
      </c>
      <c r="H665" s="3">
        <v>87.1</v>
      </c>
      <c r="I665">
        <v>10</v>
      </c>
      <c r="J665" s="3">
        <v>43.55</v>
      </c>
      <c r="K665" s="3">
        <v>914.55</v>
      </c>
      <c r="L665" t="s">
        <v>40</v>
      </c>
      <c r="M665" s="3">
        <v>871</v>
      </c>
      <c r="N665">
        <v>4.7619047620000003</v>
      </c>
      <c r="O665" s="3">
        <v>43.55</v>
      </c>
      <c r="P665">
        <v>9.9</v>
      </c>
      <c r="Q665" t="str">
        <f>IF(supermarketData[[#This Row],[Customer stratification rating]]&lt;6, "Low", IF(supermarketData[[#This Row],[Customer stratification rating]] &lt; 8, "Medium", "High"))</f>
        <v>High</v>
      </c>
      <c r="R665" s="1">
        <v>43508.614583333343</v>
      </c>
      <c r="S665">
        <v>2019</v>
      </c>
      <c r="T665" t="s">
        <v>44</v>
      </c>
      <c r="U665">
        <f>DAY(supermarketData[[#This Row],[Datetime]])</f>
        <v>12</v>
      </c>
      <c r="V665" t="s">
        <v>51</v>
      </c>
      <c r="W665">
        <v>14</v>
      </c>
      <c r="X665" t="s">
        <v>30</v>
      </c>
    </row>
    <row r="666" spans="1:24" x14ac:dyDescent="0.3">
      <c r="A666" t="s">
        <v>22</v>
      </c>
      <c r="B666" t="s">
        <v>31</v>
      </c>
      <c r="C666">
        <v>19.745000000000001</v>
      </c>
      <c r="D666">
        <v>96.129720000000006</v>
      </c>
      <c r="E666" t="s">
        <v>32</v>
      </c>
      <c r="F666" t="s">
        <v>25</v>
      </c>
      <c r="G666" t="s">
        <v>43</v>
      </c>
      <c r="H666" s="3">
        <v>98.8</v>
      </c>
      <c r="I666">
        <v>2</v>
      </c>
      <c r="J666" s="3">
        <v>9.8800000000000008</v>
      </c>
      <c r="K666" s="3">
        <v>207.48</v>
      </c>
      <c r="L666" t="s">
        <v>34</v>
      </c>
      <c r="M666" s="3">
        <v>197.6</v>
      </c>
      <c r="N666">
        <v>4.7619047620000003</v>
      </c>
      <c r="O666" s="3">
        <v>9.8800000000000008</v>
      </c>
      <c r="P666">
        <v>7.7</v>
      </c>
      <c r="Q666" t="str">
        <f>IF(supermarketData[[#This Row],[Customer stratification rating]]&lt;6, "Low", IF(supermarketData[[#This Row],[Customer stratification rating]] &lt; 8, "Medium", "High"))</f>
        <v>Medium</v>
      </c>
      <c r="R666" s="1">
        <v>43517.48541666667</v>
      </c>
      <c r="S666">
        <v>2019</v>
      </c>
      <c r="T666" t="s">
        <v>44</v>
      </c>
      <c r="U666">
        <f>DAY(supermarketData[[#This Row],[Datetime]])</f>
        <v>21</v>
      </c>
      <c r="V666" t="s">
        <v>46</v>
      </c>
      <c r="W666">
        <v>11</v>
      </c>
      <c r="X666" t="s">
        <v>37</v>
      </c>
    </row>
    <row r="667" spans="1:24" x14ac:dyDescent="0.3">
      <c r="A667" t="s">
        <v>22</v>
      </c>
      <c r="B667" t="s">
        <v>23</v>
      </c>
      <c r="C667">
        <v>16.80528</v>
      </c>
      <c r="D667">
        <v>96.156109999999998</v>
      </c>
      <c r="E667" t="s">
        <v>32</v>
      </c>
      <c r="F667" t="s">
        <v>25</v>
      </c>
      <c r="G667" t="s">
        <v>50</v>
      </c>
      <c r="H667" s="3">
        <v>48.63</v>
      </c>
      <c r="I667">
        <v>4</v>
      </c>
      <c r="J667" s="3">
        <v>9.7260000000000009</v>
      </c>
      <c r="K667" s="3">
        <v>204.24600000000001</v>
      </c>
      <c r="L667" t="s">
        <v>27</v>
      </c>
      <c r="M667" s="3">
        <v>194.52</v>
      </c>
      <c r="N667">
        <v>4.7619047620000003</v>
      </c>
      <c r="O667" s="3">
        <v>9.7260000000000009</v>
      </c>
      <c r="P667">
        <v>7.6</v>
      </c>
      <c r="Q667" t="str">
        <f>IF(supermarketData[[#This Row],[Customer stratification rating]]&lt;6, "Low", IF(supermarketData[[#This Row],[Customer stratification rating]] &lt; 8, "Medium", "High"))</f>
        <v>Medium</v>
      </c>
      <c r="R667" s="1">
        <v>43500.655555555553</v>
      </c>
      <c r="S667">
        <v>2019</v>
      </c>
      <c r="T667" t="s">
        <v>44</v>
      </c>
      <c r="U667">
        <f>DAY(supermarketData[[#This Row],[Datetime]])</f>
        <v>4</v>
      </c>
      <c r="V667" t="s">
        <v>45</v>
      </c>
      <c r="W667">
        <v>15</v>
      </c>
      <c r="X667" t="s">
        <v>30</v>
      </c>
    </row>
    <row r="668" spans="1:24" x14ac:dyDescent="0.3">
      <c r="A668" t="s">
        <v>22</v>
      </c>
      <c r="B668" t="s">
        <v>47</v>
      </c>
      <c r="C668">
        <v>21.974730000000001</v>
      </c>
      <c r="D668">
        <v>96.083590000000001</v>
      </c>
      <c r="E668" t="s">
        <v>24</v>
      </c>
      <c r="F668" t="s">
        <v>38</v>
      </c>
      <c r="G668" t="s">
        <v>48</v>
      </c>
      <c r="H668" s="3">
        <v>57.74</v>
      </c>
      <c r="I668">
        <v>3</v>
      </c>
      <c r="J668" s="3">
        <v>8.6609999999999996</v>
      </c>
      <c r="K668" s="3">
        <v>181.881</v>
      </c>
      <c r="L668" t="s">
        <v>27</v>
      </c>
      <c r="M668" s="3">
        <v>173.22</v>
      </c>
      <c r="N668">
        <v>4.7619047620000003</v>
      </c>
      <c r="O668" s="3">
        <v>8.6609999999999996</v>
      </c>
      <c r="P668">
        <v>7.7</v>
      </c>
      <c r="Q668" t="str">
        <f>IF(supermarketData[[#This Row],[Customer stratification rating]]&lt;6, "Low", IF(supermarketData[[#This Row],[Customer stratification rating]] &lt; 8, "Medium", "High"))</f>
        <v>Medium</v>
      </c>
      <c r="R668" s="1">
        <v>43516.54583333333</v>
      </c>
      <c r="S668">
        <v>2019</v>
      </c>
      <c r="T668" t="s">
        <v>44</v>
      </c>
      <c r="U668">
        <f>DAY(supermarketData[[#This Row],[Datetime]])</f>
        <v>20</v>
      </c>
      <c r="V668" t="s">
        <v>49</v>
      </c>
      <c r="W668">
        <v>13</v>
      </c>
      <c r="X668" t="s">
        <v>30</v>
      </c>
    </row>
    <row r="669" spans="1:24" x14ac:dyDescent="0.3">
      <c r="A669" t="s">
        <v>22</v>
      </c>
      <c r="B669" t="s">
        <v>47</v>
      </c>
      <c r="C669">
        <v>21.974730000000001</v>
      </c>
      <c r="D669">
        <v>96.083590000000001</v>
      </c>
      <c r="E669" t="s">
        <v>32</v>
      </c>
      <c r="F669" t="s">
        <v>25</v>
      </c>
      <c r="G669" t="s">
        <v>26</v>
      </c>
      <c r="H669" s="3">
        <v>17.97</v>
      </c>
      <c r="I669">
        <v>4</v>
      </c>
      <c r="J669" s="3">
        <v>3.5939999999999999</v>
      </c>
      <c r="K669" s="3">
        <v>75.474000000000004</v>
      </c>
      <c r="L669" t="s">
        <v>27</v>
      </c>
      <c r="M669" s="3">
        <v>71.88</v>
      </c>
      <c r="N669">
        <v>4.7619047620000003</v>
      </c>
      <c r="O669" s="3">
        <v>3.5939999999999999</v>
      </c>
      <c r="P669">
        <v>6.4</v>
      </c>
      <c r="Q669" t="str">
        <f>IF(supermarketData[[#This Row],[Customer stratification rating]]&lt;6, "Low", IF(supermarketData[[#This Row],[Customer stratification rating]] &lt; 8, "Medium", "High"))</f>
        <v>Medium</v>
      </c>
      <c r="R669" s="1">
        <v>43519.863194444442</v>
      </c>
      <c r="S669">
        <v>2019</v>
      </c>
      <c r="T669" t="s">
        <v>44</v>
      </c>
      <c r="U669">
        <f>DAY(supermarketData[[#This Row],[Datetime]])</f>
        <v>23</v>
      </c>
      <c r="V669" t="s">
        <v>29</v>
      </c>
      <c r="W669">
        <v>20</v>
      </c>
      <c r="X669" t="s">
        <v>42</v>
      </c>
    </row>
    <row r="670" spans="1:24" x14ac:dyDescent="0.3">
      <c r="A670" t="s">
        <v>22</v>
      </c>
      <c r="B670" t="s">
        <v>31</v>
      </c>
      <c r="C670">
        <v>19.745000000000001</v>
      </c>
      <c r="D670">
        <v>96.129720000000006</v>
      </c>
      <c r="E670" t="s">
        <v>24</v>
      </c>
      <c r="F670" t="s">
        <v>25</v>
      </c>
      <c r="G670" t="s">
        <v>26</v>
      </c>
      <c r="H670" s="3">
        <v>47.71</v>
      </c>
      <c r="I670">
        <v>6</v>
      </c>
      <c r="J670" s="3">
        <v>14.313000000000001</v>
      </c>
      <c r="K670" s="3">
        <v>300.57299999999998</v>
      </c>
      <c r="L670" t="s">
        <v>27</v>
      </c>
      <c r="M670" s="3">
        <v>286.26</v>
      </c>
      <c r="N670">
        <v>4.7619047620000003</v>
      </c>
      <c r="O670" s="3">
        <v>14.313000000000001</v>
      </c>
      <c r="P670">
        <v>4.4000000000000004</v>
      </c>
      <c r="Q670" t="str">
        <f>IF(supermarketData[[#This Row],[Customer stratification rating]]&lt;6, "Low", IF(supermarketData[[#This Row],[Customer stratification rating]] &lt; 8, "Medium", "High"))</f>
        <v>Low</v>
      </c>
      <c r="R670" s="1">
        <v>43512.59652777778</v>
      </c>
      <c r="S670">
        <v>2019</v>
      </c>
      <c r="T670" t="s">
        <v>44</v>
      </c>
      <c r="U670">
        <f>DAY(supermarketData[[#This Row],[Datetime]])</f>
        <v>16</v>
      </c>
      <c r="V670" t="s">
        <v>29</v>
      </c>
      <c r="W670">
        <v>14</v>
      </c>
      <c r="X670" t="s">
        <v>30</v>
      </c>
    </row>
    <row r="671" spans="1:24" x14ac:dyDescent="0.3">
      <c r="A671" t="s">
        <v>22</v>
      </c>
      <c r="B671" t="s">
        <v>47</v>
      </c>
      <c r="C671">
        <v>21.974730000000001</v>
      </c>
      <c r="D671">
        <v>96.083590000000001</v>
      </c>
      <c r="E671" t="s">
        <v>32</v>
      </c>
      <c r="F671" t="s">
        <v>25</v>
      </c>
      <c r="G671" t="s">
        <v>43</v>
      </c>
      <c r="H671" s="3">
        <v>40.619999999999997</v>
      </c>
      <c r="I671">
        <v>2</v>
      </c>
      <c r="J671" s="3">
        <v>4.0620000000000003</v>
      </c>
      <c r="K671" s="3">
        <v>85.302000000000007</v>
      </c>
      <c r="L671" t="s">
        <v>40</v>
      </c>
      <c r="M671" s="3">
        <v>81.239999999999995</v>
      </c>
      <c r="N671">
        <v>4.7619047620000003</v>
      </c>
      <c r="O671" s="3">
        <v>4.0620000000000003</v>
      </c>
      <c r="P671">
        <v>4.0999999999999996</v>
      </c>
      <c r="Q671" t="str">
        <f>IF(supermarketData[[#This Row],[Customer stratification rating]]&lt;6, "Low", IF(supermarketData[[#This Row],[Customer stratification rating]] &lt; 8, "Medium", "High"))</f>
        <v>Low</v>
      </c>
      <c r="R671" s="1">
        <v>43482.417361111111</v>
      </c>
      <c r="S671">
        <v>2019</v>
      </c>
      <c r="T671" t="s">
        <v>28</v>
      </c>
      <c r="U671">
        <f>DAY(supermarketData[[#This Row],[Datetime]])</f>
        <v>17</v>
      </c>
      <c r="V671" t="s">
        <v>46</v>
      </c>
      <c r="W671">
        <v>10</v>
      </c>
      <c r="X671" t="s">
        <v>37</v>
      </c>
    </row>
    <row r="672" spans="1:24" x14ac:dyDescent="0.3">
      <c r="A672" t="s">
        <v>22</v>
      </c>
      <c r="B672" t="s">
        <v>23</v>
      </c>
      <c r="C672">
        <v>16.80528</v>
      </c>
      <c r="D672">
        <v>96.156109999999998</v>
      </c>
      <c r="E672" t="s">
        <v>24</v>
      </c>
      <c r="F672" t="s">
        <v>38</v>
      </c>
      <c r="G672" t="s">
        <v>50</v>
      </c>
      <c r="H672" s="3">
        <v>56.04</v>
      </c>
      <c r="I672">
        <v>10</v>
      </c>
      <c r="J672" s="3">
        <v>28.02</v>
      </c>
      <c r="K672" s="3">
        <v>588.41999999999996</v>
      </c>
      <c r="L672" t="s">
        <v>27</v>
      </c>
      <c r="M672" s="3">
        <v>560.4</v>
      </c>
      <c r="N672">
        <v>4.7619047620000003</v>
      </c>
      <c r="O672" s="3">
        <v>28.02</v>
      </c>
      <c r="P672">
        <v>4.4000000000000004</v>
      </c>
      <c r="Q672" t="str">
        <f>IF(supermarketData[[#This Row],[Customer stratification rating]]&lt;6, "Low", IF(supermarketData[[#This Row],[Customer stratification rating]] &lt; 8, "Medium", "High"))</f>
        <v>Low</v>
      </c>
      <c r="R672" s="1">
        <v>43479.8125</v>
      </c>
      <c r="S672">
        <v>2019</v>
      </c>
      <c r="T672" t="s">
        <v>28</v>
      </c>
      <c r="U672">
        <f>DAY(supermarketData[[#This Row],[Datetime]])</f>
        <v>14</v>
      </c>
      <c r="V672" t="s">
        <v>45</v>
      </c>
      <c r="W672">
        <v>19</v>
      </c>
      <c r="X672" t="s">
        <v>42</v>
      </c>
    </row>
    <row r="673" spans="1:24" x14ac:dyDescent="0.3">
      <c r="A673" t="s">
        <v>22</v>
      </c>
      <c r="B673" t="s">
        <v>47</v>
      </c>
      <c r="C673">
        <v>21.974730000000001</v>
      </c>
      <c r="D673">
        <v>96.083590000000001</v>
      </c>
      <c r="E673" t="s">
        <v>24</v>
      </c>
      <c r="F673" t="s">
        <v>38</v>
      </c>
      <c r="G673" t="s">
        <v>48</v>
      </c>
      <c r="H673" s="3">
        <v>93.4</v>
      </c>
      <c r="I673">
        <v>2</v>
      </c>
      <c r="J673" s="3">
        <v>9.34</v>
      </c>
      <c r="K673" s="3">
        <v>196.14</v>
      </c>
      <c r="L673" t="s">
        <v>34</v>
      </c>
      <c r="M673" s="3">
        <v>186.8</v>
      </c>
      <c r="N673">
        <v>4.7619047620000003</v>
      </c>
      <c r="O673" s="3">
        <v>9.34</v>
      </c>
      <c r="P673">
        <v>5.5</v>
      </c>
      <c r="Q673" t="str">
        <f>IF(supermarketData[[#This Row],[Customer stratification rating]]&lt;6, "Low", IF(supermarketData[[#This Row],[Customer stratification rating]] &lt; 8, "Medium", "High"))</f>
        <v>Low</v>
      </c>
      <c r="R673" s="1">
        <v>43554.69027777778</v>
      </c>
      <c r="S673">
        <v>2019</v>
      </c>
      <c r="T673" t="s">
        <v>35</v>
      </c>
      <c r="U673">
        <f>DAY(supermarketData[[#This Row],[Datetime]])</f>
        <v>30</v>
      </c>
      <c r="V673" t="s">
        <v>29</v>
      </c>
      <c r="W673">
        <v>16</v>
      </c>
      <c r="X673" t="s">
        <v>30</v>
      </c>
    </row>
    <row r="674" spans="1:24" x14ac:dyDescent="0.3">
      <c r="A674" t="s">
        <v>22</v>
      </c>
      <c r="B674" t="s">
        <v>47</v>
      </c>
      <c r="C674">
        <v>21.974730000000001</v>
      </c>
      <c r="D674">
        <v>96.083590000000001</v>
      </c>
      <c r="E674" t="s">
        <v>32</v>
      </c>
      <c r="F674" t="s">
        <v>25</v>
      </c>
      <c r="G674" t="s">
        <v>26</v>
      </c>
      <c r="H674" s="3">
        <v>73.41</v>
      </c>
      <c r="I674">
        <v>3</v>
      </c>
      <c r="J674" s="3">
        <v>11.0115</v>
      </c>
      <c r="K674" s="3">
        <v>231.2415</v>
      </c>
      <c r="L674" t="s">
        <v>27</v>
      </c>
      <c r="M674" s="3">
        <v>220.23</v>
      </c>
      <c r="N674">
        <v>4.7619047620000003</v>
      </c>
      <c r="O674" s="3">
        <v>11.0115</v>
      </c>
      <c r="P674">
        <v>4</v>
      </c>
      <c r="Q674" t="str">
        <f>IF(supermarketData[[#This Row],[Customer stratification rating]]&lt;6, "Low", IF(supermarketData[[#This Row],[Customer stratification rating]] &lt; 8, "Medium", "High"))</f>
        <v>Low</v>
      </c>
      <c r="R674" s="1">
        <v>43526.548611111109</v>
      </c>
      <c r="S674">
        <v>2019</v>
      </c>
      <c r="T674" t="s">
        <v>35</v>
      </c>
      <c r="U674">
        <f>DAY(supermarketData[[#This Row],[Datetime]])</f>
        <v>2</v>
      </c>
      <c r="V674" t="s">
        <v>29</v>
      </c>
      <c r="W674">
        <v>13</v>
      </c>
      <c r="X674" t="s">
        <v>30</v>
      </c>
    </row>
    <row r="675" spans="1:24" x14ac:dyDescent="0.3">
      <c r="A675" t="s">
        <v>22</v>
      </c>
      <c r="B675" t="s">
        <v>31</v>
      </c>
      <c r="C675">
        <v>19.745000000000001</v>
      </c>
      <c r="D675">
        <v>96.129720000000006</v>
      </c>
      <c r="E675" t="s">
        <v>32</v>
      </c>
      <c r="F675" t="s">
        <v>38</v>
      </c>
      <c r="G675" t="s">
        <v>26</v>
      </c>
      <c r="H675" s="3">
        <v>33.64</v>
      </c>
      <c r="I675">
        <v>8</v>
      </c>
      <c r="J675" s="3">
        <v>13.456</v>
      </c>
      <c r="K675" s="3">
        <v>282.57600000000002</v>
      </c>
      <c r="L675" t="s">
        <v>40</v>
      </c>
      <c r="M675" s="3">
        <v>269.12</v>
      </c>
      <c r="N675">
        <v>4.7619047620000003</v>
      </c>
      <c r="O675" s="3">
        <v>13.456</v>
      </c>
      <c r="P675">
        <v>9.3000000000000007</v>
      </c>
      <c r="Q675" t="str">
        <f>IF(supermarketData[[#This Row],[Customer stratification rating]]&lt;6, "Low", IF(supermarketData[[#This Row],[Customer stratification rating]] &lt; 8, "Medium", "High"))</f>
        <v>High</v>
      </c>
      <c r="R675" s="1">
        <v>43511.715277777781</v>
      </c>
      <c r="S675">
        <v>2019</v>
      </c>
      <c r="T675" t="s">
        <v>44</v>
      </c>
      <c r="U675">
        <f>DAY(supermarketData[[#This Row],[Datetime]])</f>
        <v>15</v>
      </c>
      <c r="V675" t="s">
        <v>36</v>
      </c>
      <c r="W675">
        <v>17</v>
      </c>
      <c r="X675" t="s">
        <v>30</v>
      </c>
    </row>
    <row r="676" spans="1:24" x14ac:dyDescent="0.3">
      <c r="A676" t="s">
        <v>22</v>
      </c>
      <c r="B676" t="s">
        <v>23</v>
      </c>
      <c r="C676">
        <v>16.80528</v>
      </c>
      <c r="D676">
        <v>96.156109999999998</v>
      </c>
      <c r="E676" t="s">
        <v>32</v>
      </c>
      <c r="F676" t="s">
        <v>25</v>
      </c>
      <c r="G676" t="s">
        <v>33</v>
      </c>
      <c r="H676" s="3">
        <v>45.48</v>
      </c>
      <c r="I676">
        <v>10</v>
      </c>
      <c r="J676" s="3">
        <v>22.74</v>
      </c>
      <c r="K676" s="3">
        <v>477.54</v>
      </c>
      <c r="L676" t="s">
        <v>40</v>
      </c>
      <c r="M676" s="3">
        <v>454.8</v>
      </c>
      <c r="N676">
        <v>4.7619047620000003</v>
      </c>
      <c r="O676" s="3">
        <v>22.74</v>
      </c>
      <c r="P676">
        <v>4.8</v>
      </c>
      <c r="Q676" t="str">
        <f>IF(supermarketData[[#This Row],[Customer stratification rating]]&lt;6, "Low", IF(supermarketData[[#This Row],[Customer stratification rating]] &lt; 8, "Medium", "High"))</f>
        <v>Low</v>
      </c>
      <c r="R676" s="1">
        <v>43525.431944444441</v>
      </c>
      <c r="S676">
        <v>2019</v>
      </c>
      <c r="T676" t="s">
        <v>35</v>
      </c>
      <c r="U676">
        <f>DAY(supermarketData[[#This Row],[Datetime]])</f>
        <v>1</v>
      </c>
      <c r="V676" t="s">
        <v>36</v>
      </c>
      <c r="W676">
        <v>10</v>
      </c>
      <c r="X676" t="s">
        <v>37</v>
      </c>
    </row>
    <row r="677" spans="1:24" x14ac:dyDescent="0.3">
      <c r="A677" t="s">
        <v>22</v>
      </c>
      <c r="B677" t="s">
        <v>47</v>
      </c>
      <c r="C677">
        <v>21.974730000000001</v>
      </c>
      <c r="D677">
        <v>96.083590000000001</v>
      </c>
      <c r="E677" t="s">
        <v>24</v>
      </c>
      <c r="F677" t="s">
        <v>38</v>
      </c>
      <c r="G677" t="s">
        <v>50</v>
      </c>
      <c r="H677" s="3">
        <v>83.77</v>
      </c>
      <c r="I677">
        <v>2</v>
      </c>
      <c r="J677" s="3">
        <v>8.3770000000000007</v>
      </c>
      <c r="K677" s="3">
        <v>175.917</v>
      </c>
      <c r="L677" t="s">
        <v>34</v>
      </c>
      <c r="M677" s="3">
        <v>167.54</v>
      </c>
      <c r="N677">
        <v>4.7619047620000003</v>
      </c>
      <c r="O677" s="3">
        <v>8.3770000000000007</v>
      </c>
      <c r="P677">
        <v>4.5999999999999996</v>
      </c>
      <c r="Q677" t="str">
        <f>IF(supermarketData[[#This Row],[Customer stratification rating]]&lt;6, "Low", IF(supermarketData[[#This Row],[Customer stratification rating]] &lt; 8, "Medium", "High"))</f>
        <v>Low</v>
      </c>
      <c r="R677" s="1">
        <v>43520.831250000003</v>
      </c>
      <c r="S677">
        <v>2019</v>
      </c>
      <c r="T677" t="s">
        <v>44</v>
      </c>
      <c r="U677">
        <f>DAY(supermarketData[[#This Row],[Datetime]])</f>
        <v>24</v>
      </c>
      <c r="V677" t="s">
        <v>41</v>
      </c>
      <c r="W677">
        <v>19</v>
      </c>
      <c r="X677" t="s">
        <v>42</v>
      </c>
    </row>
    <row r="678" spans="1:24" x14ac:dyDescent="0.3">
      <c r="A678" t="s">
        <v>22</v>
      </c>
      <c r="B678" t="s">
        <v>47</v>
      </c>
      <c r="C678">
        <v>21.974730000000001</v>
      </c>
      <c r="D678">
        <v>96.083590000000001</v>
      </c>
      <c r="E678" t="s">
        <v>24</v>
      </c>
      <c r="F678" t="s">
        <v>25</v>
      </c>
      <c r="G678" t="s">
        <v>43</v>
      </c>
      <c r="H678" s="3">
        <v>64.08</v>
      </c>
      <c r="I678">
        <v>7</v>
      </c>
      <c r="J678" s="3">
        <v>22.428000000000001</v>
      </c>
      <c r="K678" s="3">
        <v>470.988</v>
      </c>
      <c r="L678" t="s">
        <v>40</v>
      </c>
      <c r="M678" s="3">
        <v>448.56</v>
      </c>
      <c r="N678">
        <v>4.7619047620000003</v>
      </c>
      <c r="O678" s="3">
        <v>22.428000000000001</v>
      </c>
      <c r="P678">
        <v>7.3</v>
      </c>
      <c r="Q678" t="str">
        <f>IF(supermarketData[[#This Row],[Customer stratification rating]]&lt;6, "Low", IF(supermarketData[[#This Row],[Customer stratification rating]] &lt; 8, "Medium", "High"))</f>
        <v>Medium</v>
      </c>
      <c r="R678" s="1">
        <v>43515.811805555553</v>
      </c>
      <c r="S678">
        <v>2019</v>
      </c>
      <c r="T678" t="s">
        <v>44</v>
      </c>
      <c r="U678">
        <f>DAY(supermarketData[[#This Row],[Datetime]])</f>
        <v>19</v>
      </c>
      <c r="V678" t="s">
        <v>51</v>
      </c>
      <c r="W678">
        <v>19</v>
      </c>
      <c r="X678" t="s">
        <v>42</v>
      </c>
    </row>
    <row r="679" spans="1:24" x14ac:dyDescent="0.3">
      <c r="A679" t="s">
        <v>22</v>
      </c>
      <c r="B679" t="s">
        <v>23</v>
      </c>
      <c r="C679">
        <v>16.80528</v>
      </c>
      <c r="D679">
        <v>96.156109999999998</v>
      </c>
      <c r="E679" t="s">
        <v>24</v>
      </c>
      <c r="F679" t="s">
        <v>25</v>
      </c>
      <c r="G679" t="s">
        <v>48</v>
      </c>
      <c r="H679" s="3">
        <v>73.47</v>
      </c>
      <c r="I679">
        <v>4</v>
      </c>
      <c r="J679" s="3">
        <v>14.694000000000001</v>
      </c>
      <c r="K679" s="3">
        <v>308.57400000000001</v>
      </c>
      <c r="L679" t="s">
        <v>34</v>
      </c>
      <c r="M679" s="3">
        <v>293.88</v>
      </c>
      <c r="N679">
        <v>4.7619047620000003</v>
      </c>
      <c r="O679" s="3">
        <v>14.694000000000001</v>
      </c>
      <c r="P679">
        <v>6</v>
      </c>
      <c r="Q679" t="str">
        <f>IF(supermarketData[[#This Row],[Customer stratification rating]]&lt;6, "Low", IF(supermarketData[[#This Row],[Customer stratification rating]] &lt; 8, "Medium", "High"))</f>
        <v>Medium</v>
      </c>
      <c r="R679" s="1">
        <v>43519.770833333343</v>
      </c>
      <c r="S679">
        <v>2019</v>
      </c>
      <c r="T679" t="s">
        <v>44</v>
      </c>
      <c r="U679">
        <f>DAY(supermarketData[[#This Row],[Datetime]])</f>
        <v>23</v>
      </c>
      <c r="V679" t="s">
        <v>29</v>
      </c>
      <c r="W679">
        <v>18</v>
      </c>
      <c r="X679" t="s">
        <v>42</v>
      </c>
    </row>
    <row r="680" spans="1:24" x14ac:dyDescent="0.3">
      <c r="A680" t="s">
        <v>22</v>
      </c>
      <c r="B680" t="s">
        <v>31</v>
      </c>
      <c r="C680">
        <v>19.745000000000001</v>
      </c>
      <c r="D680">
        <v>96.129720000000006</v>
      </c>
      <c r="E680" t="s">
        <v>32</v>
      </c>
      <c r="F680" t="s">
        <v>38</v>
      </c>
      <c r="G680" t="s">
        <v>26</v>
      </c>
      <c r="H680" s="3">
        <v>58.95</v>
      </c>
      <c r="I680">
        <v>10</v>
      </c>
      <c r="J680" s="3">
        <v>29.475000000000001</v>
      </c>
      <c r="K680" s="3">
        <v>618.97500000000002</v>
      </c>
      <c r="L680" t="s">
        <v>27</v>
      </c>
      <c r="M680" s="3">
        <v>589.5</v>
      </c>
      <c r="N680">
        <v>4.7619047620000003</v>
      </c>
      <c r="O680" s="3">
        <v>29.475000000000001</v>
      </c>
      <c r="P680">
        <v>8.1</v>
      </c>
      <c r="Q680" t="str">
        <f>IF(supermarketData[[#This Row],[Customer stratification rating]]&lt;6, "Low", IF(supermarketData[[#This Row],[Customer stratification rating]] &lt; 8, "Medium", "High"))</f>
        <v>High</v>
      </c>
      <c r="R680" s="1">
        <v>43503.602083333331</v>
      </c>
      <c r="S680">
        <v>2019</v>
      </c>
      <c r="T680" t="s">
        <v>44</v>
      </c>
      <c r="U680">
        <f>DAY(supermarketData[[#This Row],[Datetime]])</f>
        <v>7</v>
      </c>
      <c r="V680" t="s">
        <v>46</v>
      </c>
      <c r="W680">
        <v>14</v>
      </c>
      <c r="X680" t="s">
        <v>30</v>
      </c>
    </row>
    <row r="681" spans="1:24" x14ac:dyDescent="0.3">
      <c r="A681" t="s">
        <v>22</v>
      </c>
      <c r="B681" t="s">
        <v>23</v>
      </c>
      <c r="C681">
        <v>16.80528</v>
      </c>
      <c r="D681">
        <v>96.156109999999998</v>
      </c>
      <c r="E681" t="s">
        <v>24</v>
      </c>
      <c r="F681" t="s">
        <v>38</v>
      </c>
      <c r="G681" t="s">
        <v>48</v>
      </c>
      <c r="H681" s="3">
        <v>48.5</v>
      </c>
      <c r="I681">
        <v>6</v>
      </c>
      <c r="J681" s="3">
        <v>14.55</v>
      </c>
      <c r="K681" s="3">
        <v>305.55</v>
      </c>
      <c r="L681" t="s">
        <v>27</v>
      </c>
      <c r="M681" s="3">
        <v>291</v>
      </c>
      <c r="N681">
        <v>4.7619047620000003</v>
      </c>
      <c r="O681" s="3">
        <v>14.55</v>
      </c>
      <c r="P681">
        <v>9.4</v>
      </c>
      <c r="Q681" t="str">
        <f>IF(supermarketData[[#This Row],[Customer stratification rating]]&lt;6, "Low", IF(supermarketData[[#This Row],[Customer stratification rating]] &lt; 8, "Medium", "High"))</f>
        <v>High</v>
      </c>
      <c r="R681" s="1">
        <v>43476.581250000003</v>
      </c>
      <c r="S681">
        <v>2019</v>
      </c>
      <c r="T681" t="s">
        <v>28</v>
      </c>
      <c r="U681">
        <f>DAY(supermarketData[[#This Row],[Datetime]])</f>
        <v>11</v>
      </c>
      <c r="V681" t="s">
        <v>36</v>
      </c>
      <c r="W681">
        <v>13</v>
      </c>
      <c r="X681" t="s">
        <v>30</v>
      </c>
    </row>
    <row r="682" spans="1:24" x14ac:dyDescent="0.3">
      <c r="A682" t="s">
        <v>22</v>
      </c>
      <c r="B682" t="s">
        <v>47</v>
      </c>
      <c r="C682">
        <v>21.974730000000001</v>
      </c>
      <c r="D682">
        <v>96.083590000000001</v>
      </c>
      <c r="E682" t="s">
        <v>24</v>
      </c>
      <c r="F682" t="s">
        <v>25</v>
      </c>
      <c r="G682" t="s">
        <v>33</v>
      </c>
      <c r="H682" s="3">
        <v>39.479999999999997</v>
      </c>
      <c r="I682">
        <v>1</v>
      </c>
      <c r="J682" s="3">
        <v>1.974</v>
      </c>
      <c r="K682" s="3">
        <v>41.454000000000001</v>
      </c>
      <c r="L682" t="s">
        <v>34</v>
      </c>
      <c r="M682" s="3">
        <v>39.479999999999997</v>
      </c>
      <c r="N682">
        <v>4.7619047620000003</v>
      </c>
      <c r="O682" s="3">
        <v>1.974</v>
      </c>
      <c r="P682">
        <v>6.5</v>
      </c>
      <c r="Q682" t="str">
        <f>IF(supermarketData[[#This Row],[Customer stratification rating]]&lt;6, "Low", IF(supermarketData[[#This Row],[Customer stratification rating]] &lt; 8, "Medium", "High"))</f>
        <v>Medium</v>
      </c>
      <c r="R682" s="1">
        <v>43508.821527777778</v>
      </c>
      <c r="S682">
        <v>2019</v>
      </c>
      <c r="T682" t="s">
        <v>44</v>
      </c>
      <c r="U682">
        <f>DAY(supermarketData[[#This Row],[Datetime]])</f>
        <v>12</v>
      </c>
      <c r="V682" t="s">
        <v>51</v>
      </c>
      <c r="W682">
        <v>19</v>
      </c>
      <c r="X682" t="s">
        <v>42</v>
      </c>
    </row>
    <row r="683" spans="1:24" x14ac:dyDescent="0.3">
      <c r="A683" t="s">
        <v>22</v>
      </c>
      <c r="B683" t="s">
        <v>47</v>
      </c>
      <c r="C683">
        <v>21.974730000000001</v>
      </c>
      <c r="D683">
        <v>96.083590000000001</v>
      </c>
      <c r="E683" t="s">
        <v>32</v>
      </c>
      <c r="F683" t="s">
        <v>25</v>
      </c>
      <c r="G683" t="s">
        <v>43</v>
      </c>
      <c r="H683" s="3">
        <v>34.81</v>
      </c>
      <c r="I683">
        <v>1</v>
      </c>
      <c r="J683" s="3">
        <v>1.7404999999999999</v>
      </c>
      <c r="K683" s="3">
        <v>36.5505</v>
      </c>
      <c r="L683" t="s">
        <v>40</v>
      </c>
      <c r="M683" s="3">
        <v>34.81</v>
      </c>
      <c r="N683">
        <v>4.7619047620000003</v>
      </c>
      <c r="O683" s="3">
        <v>1.7404999999999999</v>
      </c>
      <c r="P683">
        <v>7</v>
      </c>
      <c r="Q683" t="str">
        <f>IF(supermarketData[[#This Row],[Customer stratification rating]]&lt;6, "Low", IF(supermarketData[[#This Row],[Customer stratification rating]] &lt; 8, "Medium", "High"))</f>
        <v>Medium</v>
      </c>
      <c r="R683" s="1">
        <v>43479.424305555563</v>
      </c>
      <c r="S683">
        <v>2019</v>
      </c>
      <c r="T683" t="s">
        <v>28</v>
      </c>
      <c r="U683">
        <f>DAY(supermarketData[[#This Row],[Datetime]])</f>
        <v>14</v>
      </c>
      <c r="V683" t="s">
        <v>45</v>
      </c>
      <c r="W683">
        <v>10</v>
      </c>
      <c r="X683" t="s">
        <v>37</v>
      </c>
    </row>
    <row r="684" spans="1:24" x14ac:dyDescent="0.3">
      <c r="A684" t="s">
        <v>22</v>
      </c>
      <c r="B684" t="s">
        <v>31</v>
      </c>
      <c r="C684">
        <v>19.745000000000001</v>
      </c>
      <c r="D684">
        <v>96.129720000000006</v>
      </c>
      <c r="E684" t="s">
        <v>32</v>
      </c>
      <c r="F684" t="s">
        <v>25</v>
      </c>
      <c r="G684" t="s">
        <v>50</v>
      </c>
      <c r="H684" s="3">
        <v>49.32</v>
      </c>
      <c r="I684">
        <v>6</v>
      </c>
      <c r="J684" s="3">
        <v>14.795999999999999</v>
      </c>
      <c r="K684" s="3">
        <v>310.71600000000001</v>
      </c>
      <c r="L684" t="s">
        <v>27</v>
      </c>
      <c r="M684" s="3">
        <v>295.92</v>
      </c>
      <c r="N684">
        <v>4.7619047620000003</v>
      </c>
      <c r="O684" s="3">
        <v>14.795999999999999</v>
      </c>
      <c r="P684">
        <v>7.1</v>
      </c>
      <c r="Q684" t="str">
        <f>IF(supermarketData[[#This Row],[Customer stratification rating]]&lt;6, "Low", IF(supermarketData[[#This Row],[Customer stratification rating]] &lt; 8, "Medium", "High"))</f>
        <v>Medium</v>
      </c>
      <c r="R684" s="1">
        <v>43474.573611111111</v>
      </c>
      <c r="S684">
        <v>2019</v>
      </c>
      <c r="T684" t="s">
        <v>28</v>
      </c>
      <c r="U684">
        <f>DAY(supermarketData[[#This Row],[Datetime]])</f>
        <v>9</v>
      </c>
      <c r="V684" t="s">
        <v>49</v>
      </c>
      <c r="W684">
        <v>13</v>
      </c>
      <c r="X684" t="s">
        <v>30</v>
      </c>
    </row>
    <row r="685" spans="1:24" x14ac:dyDescent="0.3">
      <c r="A685" t="s">
        <v>22</v>
      </c>
      <c r="B685" t="s">
        <v>23</v>
      </c>
      <c r="C685">
        <v>16.80528</v>
      </c>
      <c r="D685">
        <v>96.156109999999998</v>
      </c>
      <c r="E685" t="s">
        <v>24</v>
      </c>
      <c r="F685" t="s">
        <v>38</v>
      </c>
      <c r="G685" t="s">
        <v>50</v>
      </c>
      <c r="H685" s="3">
        <v>21.48</v>
      </c>
      <c r="I685">
        <v>2</v>
      </c>
      <c r="J685" s="3">
        <v>2.1480000000000001</v>
      </c>
      <c r="K685" s="3">
        <v>45.107999999999997</v>
      </c>
      <c r="L685" t="s">
        <v>27</v>
      </c>
      <c r="M685" s="3">
        <v>42.96</v>
      </c>
      <c r="N685">
        <v>4.7619047620000003</v>
      </c>
      <c r="O685" s="3">
        <v>2.1480000000000001</v>
      </c>
      <c r="P685">
        <v>6.6</v>
      </c>
      <c r="Q685" t="str">
        <f>IF(supermarketData[[#This Row],[Customer stratification rating]]&lt;6, "Low", IF(supermarketData[[#This Row],[Customer stratification rating]] &lt; 8, "Medium", "High"))</f>
        <v>Medium</v>
      </c>
      <c r="R685" s="1">
        <v>43523.515277777777</v>
      </c>
      <c r="S685">
        <v>2019</v>
      </c>
      <c r="T685" t="s">
        <v>44</v>
      </c>
      <c r="U685">
        <f>DAY(supermarketData[[#This Row],[Datetime]])</f>
        <v>27</v>
      </c>
      <c r="V685" t="s">
        <v>49</v>
      </c>
      <c r="W685">
        <v>12</v>
      </c>
      <c r="X685" t="s">
        <v>30</v>
      </c>
    </row>
    <row r="686" spans="1:24" x14ac:dyDescent="0.3">
      <c r="A686" t="s">
        <v>22</v>
      </c>
      <c r="B686" t="s">
        <v>47</v>
      </c>
      <c r="C686">
        <v>21.974730000000001</v>
      </c>
      <c r="D686">
        <v>96.083590000000001</v>
      </c>
      <c r="E686" t="s">
        <v>24</v>
      </c>
      <c r="F686" t="s">
        <v>25</v>
      </c>
      <c r="G686" t="s">
        <v>43</v>
      </c>
      <c r="H686" s="3">
        <v>23.08</v>
      </c>
      <c r="I686">
        <v>6</v>
      </c>
      <c r="J686" s="3">
        <v>6.9240000000000004</v>
      </c>
      <c r="K686" s="3">
        <v>145.404</v>
      </c>
      <c r="L686" t="s">
        <v>27</v>
      </c>
      <c r="M686" s="3">
        <v>138.47999999999999</v>
      </c>
      <c r="N686">
        <v>4.7619047620000003</v>
      </c>
      <c r="O686" s="3">
        <v>6.9240000000000004</v>
      </c>
      <c r="P686">
        <v>4.9000000000000004</v>
      </c>
      <c r="Q686" t="str">
        <f>IF(supermarketData[[#This Row],[Customer stratification rating]]&lt;6, "Low", IF(supermarketData[[#This Row],[Customer stratification rating]] &lt; 8, "Medium", "High"))</f>
        <v>Low</v>
      </c>
      <c r="R686" s="1">
        <v>43489.805555555547</v>
      </c>
      <c r="S686">
        <v>2019</v>
      </c>
      <c r="T686" t="s">
        <v>28</v>
      </c>
      <c r="U686">
        <f>DAY(supermarketData[[#This Row],[Datetime]])</f>
        <v>24</v>
      </c>
      <c r="V686" t="s">
        <v>46</v>
      </c>
      <c r="W686">
        <v>19</v>
      </c>
      <c r="X686" t="s">
        <v>42</v>
      </c>
    </row>
    <row r="687" spans="1:24" x14ac:dyDescent="0.3">
      <c r="A687" t="s">
        <v>22</v>
      </c>
      <c r="B687" t="s">
        <v>47</v>
      </c>
      <c r="C687">
        <v>21.974730000000001</v>
      </c>
      <c r="D687">
        <v>96.083590000000001</v>
      </c>
      <c r="E687" t="s">
        <v>24</v>
      </c>
      <c r="F687" t="s">
        <v>25</v>
      </c>
      <c r="G687" t="s">
        <v>39</v>
      </c>
      <c r="H687" s="3">
        <v>49.1</v>
      </c>
      <c r="I687">
        <v>2</v>
      </c>
      <c r="J687" s="3">
        <v>4.91</v>
      </c>
      <c r="K687" s="3">
        <v>103.11</v>
      </c>
      <c r="L687" t="s">
        <v>40</v>
      </c>
      <c r="M687" s="3">
        <v>98.2</v>
      </c>
      <c r="N687">
        <v>4.7619047620000003</v>
      </c>
      <c r="O687" s="3">
        <v>4.91</v>
      </c>
      <c r="P687">
        <v>6.4</v>
      </c>
      <c r="Q687" t="str">
        <f>IF(supermarketData[[#This Row],[Customer stratification rating]]&lt;6, "Low", IF(supermarketData[[#This Row],[Customer stratification rating]] &lt; 8, "Medium", "High"))</f>
        <v>Medium</v>
      </c>
      <c r="R687" s="1">
        <v>43473.540277777778</v>
      </c>
      <c r="S687">
        <v>2019</v>
      </c>
      <c r="T687" t="s">
        <v>28</v>
      </c>
      <c r="U687">
        <f>DAY(supermarketData[[#This Row],[Datetime]])</f>
        <v>8</v>
      </c>
      <c r="V687" t="s">
        <v>51</v>
      </c>
      <c r="W687">
        <v>12</v>
      </c>
      <c r="X687" t="s">
        <v>30</v>
      </c>
    </row>
    <row r="688" spans="1:24" x14ac:dyDescent="0.3">
      <c r="A688" t="s">
        <v>22</v>
      </c>
      <c r="B688" t="s">
        <v>47</v>
      </c>
      <c r="C688">
        <v>21.974730000000001</v>
      </c>
      <c r="D688">
        <v>96.083590000000001</v>
      </c>
      <c r="E688" t="s">
        <v>24</v>
      </c>
      <c r="F688" t="s">
        <v>25</v>
      </c>
      <c r="G688" t="s">
        <v>43</v>
      </c>
      <c r="H688" s="3">
        <v>64.83</v>
      </c>
      <c r="I688">
        <v>2</v>
      </c>
      <c r="J688" s="3">
        <v>6.4829999999999997</v>
      </c>
      <c r="K688" s="3">
        <v>136.143</v>
      </c>
      <c r="L688" t="s">
        <v>40</v>
      </c>
      <c r="M688" s="3">
        <v>129.66</v>
      </c>
      <c r="N688">
        <v>4.7619047620000003</v>
      </c>
      <c r="O688" s="3">
        <v>6.4829999999999997</v>
      </c>
      <c r="P688">
        <v>8</v>
      </c>
      <c r="Q688" t="str">
        <f>IF(supermarketData[[#This Row],[Customer stratification rating]]&lt;6, "Low", IF(supermarketData[[#This Row],[Customer stratification rating]] &lt; 8, "Medium", "High"))</f>
        <v>High</v>
      </c>
      <c r="R688" s="1">
        <v>43473.499305555553</v>
      </c>
      <c r="S688">
        <v>2019</v>
      </c>
      <c r="T688" t="s">
        <v>28</v>
      </c>
      <c r="U688">
        <f>DAY(supermarketData[[#This Row],[Datetime]])</f>
        <v>8</v>
      </c>
      <c r="V688" t="s">
        <v>51</v>
      </c>
      <c r="W688">
        <v>11</v>
      </c>
      <c r="X688" t="s">
        <v>37</v>
      </c>
    </row>
    <row r="689" spans="1:24" x14ac:dyDescent="0.3">
      <c r="A689" t="s">
        <v>22</v>
      </c>
      <c r="B689" t="s">
        <v>23</v>
      </c>
      <c r="C689">
        <v>16.80528</v>
      </c>
      <c r="D689">
        <v>96.156109999999998</v>
      </c>
      <c r="E689" t="s">
        <v>24</v>
      </c>
      <c r="F689" t="s">
        <v>38</v>
      </c>
      <c r="G689" t="s">
        <v>39</v>
      </c>
      <c r="H689" s="3">
        <v>63.56</v>
      </c>
      <c r="I689">
        <v>10</v>
      </c>
      <c r="J689" s="3">
        <v>31.78</v>
      </c>
      <c r="K689" s="3">
        <v>667.38</v>
      </c>
      <c r="L689" t="s">
        <v>34</v>
      </c>
      <c r="M689" s="3">
        <v>635.6</v>
      </c>
      <c r="N689">
        <v>4.7619047620000003</v>
      </c>
      <c r="O689" s="3">
        <v>31.78</v>
      </c>
      <c r="P689">
        <v>4.3</v>
      </c>
      <c r="Q689" t="str">
        <f>IF(supermarketData[[#This Row],[Customer stratification rating]]&lt;6, "Low", IF(supermarketData[[#This Row],[Customer stratification rating]] &lt; 8, "Medium", "High"))</f>
        <v>Low</v>
      </c>
      <c r="R689" s="1">
        <v>43481.749305555553</v>
      </c>
      <c r="S689">
        <v>2019</v>
      </c>
      <c r="T689" t="s">
        <v>28</v>
      </c>
      <c r="U689">
        <f>DAY(supermarketData[[#This Row],[Datetime]])</f>
        <v>16</v>
      </c>
      <c r="V689" t="s">
        <v>49</v>
      </c>
      <c r="W689">
        <v>17</v>
      </c>
      <c r="X689" t="s">
        <v>30</v>
      </c>
    </row>
    <row r="690" spans="1:24" x14ac:dyDescent="0.3">
      <c r="A690" t="s">
        <v>22</v>
      </c>
      <c r="B690" t="s">
        <v>31</v>
      </c>
      <c r="C690">
        <v>19.745000000000001</v>
      </c>
      <c r="D690">
        <v>96.129720000000006</v>
      </c>
      <c r="E690" t="s">
        <v>24</v>
      </c>
      <c r="F690" t="s">
        <v>38</v>
      </c>
      <c r="G690" t="s">
        <v>43</v>
      </c>
      <c r="H690" s="3">
        <v>72.88</v>
      </c>
      <c r="I690">
        <v>2</v>
      </c>
      <c r="J690" s="3">
        <v>7.2880000000000003</v>
      </c>
      <c r="K690" s="3">
        <v>153.048</v>
      </c>
      <c r="L690" t="s">
        <v>34</v>
      </c>
      <c r="M690" s="3">
        <v>145.76</v>
      </c>
      <c r="N690">
        <v>4.7619047620000003</v>
      </c>
      <c r="O690" s="3">
        <v>7.2880000000000003</v>
      </c>
      <c r="P690">
        <v>6.1</v>
      </c>
      <c r="Q690" t="str">
        <f>IF(supermarketData[[#This Row],[Customer stratification rating]]&lt;6, "Low", IF(supermarketData[[#This Row],[Customer stratification rating]] &lt; 8, "Medium", "High"))</f>
        <v>Medium</v>
      </c>
      <c r="R690" s="1">
        <v>43537.535416666673</v>
      </c>
      <c r="S690">
        <v>2019</v>
      </c>
      <c r="T690" t="s">
        <v>35</v>
      </c>
      <c r="U690">
        <f>DAY(supermarketData[[#This Row],[Datetime]])</f>
        <v>13</v>
      </c>
      <c r="V690" t="s">
        <v>49</v>
      </c>
      <c r="W690">
        <v>12</v>
      </c>
      <c r="X690" t="s">
        <v>30</v>
      </c>
    </row>
    <row r="691" spans="1:24" x14ac:dyDescent="0.3">
      <c r="A691" t="s">
        <v>22</v>
      </c>
      <c r="B691" t="s">
        <v>23</v>
      </c>
      <c r="C691">
        <v>16.80528</v>
      </c>
      <c r="D691">
        <v>96.156109999999998</v>
      </c>
      <c r="E691" t="s">
        <v>32</v>
      </c>
      <c r="F691" t="s">
        <v>25</v>
      </c>
      <c r="G691" t="s">
        <v>48</v>
      </c>
      <c r="H691" s="3">
        <v>67.099999999999994</v>
      </c>
      <c r="I691">
        <v>3</v>
      </c>
      <c r="J691" s="3">
        <v>10.065</v>
      </c>
      <c r="K691" s="3">
        <v>211.36500000000001</v>
      </c>
      <c r="L691" t="s">
        <v>34</v>
      </c>
      <c r="M691" s="3">
        <v>201.3</v>
      </c>
      <c r="N691">
        <v>4.7619047620000003</v>
      </c>
      <c r="O691" s="3">
        <v>10.065</v>
      </c>
      <c r="P691">
        <v>7.5</v>
      </c>
      <c r="Q691" t="str">
        <f>IF(supermarketData[[#This Row],[Customer stratification rating]]&lt;6, "Low", IF(supermarketData[[#This Row],[Customer stratification rating]] &lt; 8, "Medium", "High"))</f>
        <v>Medium</v>
      </c>
      <c r="R691" s="1">
        <v>43511.441666666673</v>
      </c>
      <c r="S691">
        <v>2019</v>
      </c>
      <c r="T691" t="s">
        <v>44</v>
      </c>
      <c r="U691">
        <f>DAY(supermarketData[[#This Row],[Datetime]])</f>
        <v>15</v>
      </c>
      <c r="V691" t="s">
        <v>36</v>
      </c>
      <c r="W691">
        <v>10</v>
      </c>
      <c r="X691" t="s">
        <v>37</v>
      </c>
    </row>
    <row r="692" spans="1:24" x14ac:dyDescent="0.3">
      <c r="A692" t="s">
        <v>22</v>
      </c>
      <c r="B692" t="s">
        <v>31</v>
      </c>
      <c r="C692">
        <v>19.745000000000001</v>
      </c>
      <c r="D692">
        <v>96.129720000000006</v>
      </c>
      <c r="E692" t="s">
        <v>24</v>
      </c>
      <c r="F692" t="s">
        <v>25</v>
      </c>
      <c r="G692" t="s">
        <v>43</v>
      </c>
      <c r="H692" s="3">
        <v>70.19</v>
      </c>
      <c r="I692">
        <v>9</v>
      </c>
      <c r="J692" s="3">
        <v>31.5855</v>
      </c>
      <c r="K692" s="3">
        <v>663.29549999999995</v>
      </c>
      <c r="L692" t="s">
        <v>34</v>
      </c>
      <c r="M692" s="3">
        <v>631.71</v>
      </c>
      <c r="N692">
        <v>4.7619047620000003</v>
      </c>
      <c r="O692" s="3">
        <v>31.5855</v>
      </c>
      <c r="P692">
        <v>6.7</v>
      </c>
      <c r="Q692" t="str">
        <f>IF(supermarketData[[#This Row],[Customer stratification rating]]&lt;6, "Low", IF(supermarketData[[#This Row],[Customer stratification rating]] &lt; 8, "Medium", "High"))</f>
        <v>Medium</v>
      </c>
      <c r="R692" s="1">
        <v>43490.568055555559</v>
      </c>
      <c r="S692">
        <v>2019</v>
      </c>
      <c r="T692" t="s">
        <v>28</v>
      </c>
      <c r="U692">
        <f>DAY(supermarketData[[#This Row],[Datetime]])</f>
        <v>25</v>
      </c>
      <c r="V692" t="s">
        <v>36</v>
      </c>
      <c r="W692">
        <v>13</v>
      </c>
      <c r="X692" t="s">
        <v>30</v>
      </c>
    </row>
    <row r="693" spans="1:24" x14ac:dyDescent="0.3">
      <c r="A693" t="s">
        <v>22</v>
      </c>
      <c r="B693" t="s">
        <v>31</v>
      </c>
      <c r="C693">
        <v>19.745000000000001</v>
      </c>
      <c r="D693">
        <v>96.129720000000006</v>
      </c>
      <c r="E693" t="s">
        <v>24</v>
      </c>
      <c r="F693" t="s">
        <v>38</v>
      </c>
      <c r="G693" t="s">
        <v>48</v>
      </c>
      <c r="H693" s="3">
        <v>55.04</v>
      </c>
      <c r="I693">
        <v>7</v>
      </c>
      <c r="J693" s="3">
        <v>19.263999999999999</v>
      </c>
      <c r="K693" s="3">
        <v>404.54399999999998</v>
      </c>
      <c r="L693" t="s">
        <v>27</v>
      </c>
      <c r="M693" s="3">
        <v>385.28</v>
      </c>
      <c r="N693">
        <v>4.7619047620000003</v>
      </c>
      <c r="O693" s="3">
        <v>19.263999999999999</v>
      </c>
      <c r="P693">
        <v>5.2</v>
      </c>
      <c r="Q693" t="str">
        <f>IF(supermarketData[[#This Row],[Customer stratification rating]]&lt;6, "Low", IF(supermarketData[[#This Row],[Customer stratification rating]] &lt; 8, "Medium", "High"))</f>
        <v>Low</v>
      </c>
      <c r="R693" s="1">
        <v>43536.818749999999</v>
      </c>
      <c r="S693">
        <v>2019</v>
      </c>
      <c r="T693" t="s">
        <v>35</v>
      </c>
      <c r="U693">
        <f>DAY(supermarketData[[#This Row],[Datetime]])</f>
        <v>12</v>
      </c>
      <c r="V693" t="s">
        <v>51</v>
      </c>
      <c r="W693">
        <v>19</v>
      </c>
      <c r="X693" t="s">
        <v>42</v>
      </c>
    </row>
    <row r="694" spans="1:24" x14ac:dyDescent="0.3">
      <c r="A694" t="s">
        <v>22</v>
      </c>
      <c r="B694" t="s">
        <v>23</v>
      </c>
      <c r="C694">
        <v>16.80528</v>
      </c>
      <c r="D694">
        <v>96.156109999999998</v>
      </c>
      <c r="E694" t="s">
        <v>24</v>
      </c>
      <c r="F694" t="s">
        <v>38</v>
      </c>
      <c r="G694" t="s">
        <v>26</v>
      </c>
      <c r="H694" s="3">
        <v>48.63</v>
      </c>
      <c r="I694">
        <v>10</v>
      </c>
      <c r="J694" s="3">
        <v>24.315000000000001</v>
      </c>
      <c r="K694" s="3">
        <v>510.61500000000001</v>
      </c>
      <c r="L694" t="s">
        <v>34</v>
      </c>
      <c r="M694" s="3">
        <v>486.3</v>
      </c>
      <c r="N694">
        <v>4.7619047620000003</v>
      </c>
      <c r="O694" s="3">
        <v>24.315000000000001</v>
      </c>
      <c r="P694">
        <v>8.8000000000000007</v>
      </c>
      <c r="Q694" t="str">
        <f>IF(supermarketData[[#This Row],[Customer stratification rating]]&lt;6, "Low", IF(supermarketData[[#This Row],[Customer stratification rating]] &lt; 8, "Medium", "High"))</f>
        <v>High</v>
      </c>
      <c r="R694" s="1">
        <v>43528.530555555553</v>
      </c>
      <c r="S694">
        <v>2019</v>
      </c>
      <c r="T694" t="s">
        <v>35</v>
      </c>
      <c r="U694">
        <f>DAY(supermarketData[[#This Row],[Datetime]])</f>
        <v>4</v>
      </c>
      <c r="V694" t="s">
        <v>45</v>
      </c>
      <c r="W694">
        <v>12</v>
      </c>
      <c r="X694" t="s">
        <v>30</v>
      </c>
    </row>
    <row r="695" spans="1:24" x14ac:dyDescent="0.3">
      <c r="A695" t="s">
        <v>22</v>
      </c>
      <c r="B695" t="s">
        <v>31</v>
      </c>
      <c r="C695">
        <v>19.745000000000001</v>
      </c>
      <c r="D695">
        <v>96.129720000000006</v>
      </c>
      <c r="E695" t="s">
        <v>24</v>
      </c>
      <c r="F695" t="s">
        <v>25</v>
      </c>
      <c r="G695" t="s">
        <v>50</v>
      </c>
      <c r="H695" s="3">
        <v>73.38</v>
      </c>
      <c r="I695">
        <v>7</v>
      </c>
      <c r="J695" s="3">
        <v>25.683</v>
      </c>
      <c r="K695" s="3">
        <v>539.34299999999996</v>
      </c>
      <c r="L695" t="s">
        <v>34</v>
      </c>
      <c r="M695" s="3">
        <v>513.66</v>
      </c>
      <c r="N695">
        <v>4.7619047620000003</v>
      </c>
      <c r="O695" s="3">
        <v>25.683</v>
      </c>
      <c r="P695">
        <v>9.5</v>
      </c>
      <c r="Q695" t="str">
        <f>IF(supermarketData[[#This Row],[Customer stratification rating]]&lt;6, "Low", IF(supermarketData[[#This Row],[Customer stratification rating]] &lt; 8, "Medium", "High"))</f>
        <v>High</v>
      </c>
      <c r="R695" s="1">
        <v>43506.580555555563</v>
      </c>
      <c r="S695">
        <v>2019</v>
      </c>
      <c r="T695" t="s">
        <v>44</v>
      </c>
      <c r="U695">
        <f>DAY(supermarketData[[#This Row],[Datetime]])</f>
        <v>10</v>
      </c>
      <c r="V695" t="s">
        <v>41</v>
      </c>
      <c r="W695">
        <v>13</v>
      </c>
      <c r="X695" t="s">
        <v>30</v>
      </c>
    </row>
    <row r="696" spans="1:24" x14ac:dyDescent="0.3">
      <c r="A696" t="s">
        <v>22</v>
      </c>
      <c r="B696" t="s">
        <v>31</v>
      </c>
      <c r="C696">
        <v>19.745000000000001</v>
      </c>
      <c r="D696">
        <v>96.129720000000006</v>
      </c>
      <c r="E696" t="s">
        <v>32</v>
      </c>
      <c r="F696" t="s">
        <v>25</v>
      </c>
      <c r="G696" t="s">
        <v>48</v>
      </c>
      <c r="H696" s="3">
        <v>52.6</v>
      </c>
      <c r="I696">
        <v>9</v>
      </c>
      <c r="J696" s="3">
        <v>23.67</v>
      </c>
      <c r="K696" s="3">
        <v>497.07</v>
      </c>
      <c r="L696" t="s">
        <v>34</v>
      </c>
      <c r="M696" s="3">
        <v>473.4</v>
      </c>
      <c r="N696">
        <v>4.7619047620000003</v>
      </c>
      <c r="O696" s="3">
        <v>23.67</v>
      </c>
      <c r="P696">
        <v>7.6</v>
      </c>
      <c r="Q696" t="str">
        <f>IF(supermarketData[[#This Row],[Customer stratification rating]]&lt;6, "Low", IF(supermarketData[[#This Row],[Customer stratification rating]] &lt; 8, "Medium", "High"))</f>
        <v>Medium</v>
      </c>
      <c r="R696" s="1">
        <v>43481.612500000003</v>
      </c>
      <c r="S696">
        <v>2019</v>
      </c>
      <c r="T696" t="s">
        <v>28</v>
      </c>
      <c r="U696">
        <f>DAY(supermarketData[[#This Row],[Datetime]])</f>
        <v>16</v>
      </c>
      <c r="V696" t="s">
        <v>49</v>
      </c>
      <c r="W696">
        <v>14</v>
      </c>
      <c r="X696" t="s">
        <v>30</v>
      </c>
    </row>
    <row r="697" spans="1:24" x14ac:dyDescent="0.3">
      <c r="A697" t="s">
        <v>22</v>
      </c>
      <c r="B697" t="s">
        <v>23</v>
      </c>
      <c r="C697">
        <v>16.80528</v>
      </c>
      <c r="D697">
        <v>96.156109999999998</v>
      </c>
      <c r="E697" t="s">
        <v>24</v>
      </c>
      <c r="F697" t="s">
        <v>25</v>
      </c>
      <c r="G697" t="s">
        <v>39</v>
      </c>
      <c r="H697" s="3">
        <v>87.37</v>
      </c>
      <c r="I697">
        <v>5</v>
      </c>
      <c r="J697" s="3">
        <v>21.842500000000001</v>
      </c>
      <c r="K697" s="3">
        <v>458.6925</v>
      </c>
      <c r="L697" t="s">
        <v>34</v>
      </c>
      <c r="M697" s="3">
        <v>436.85</v>
      </c>
      <c r="N697">
        <v>4.7619047620000003</v>
      </c>
      <c r="O697" s="3">
        <v>21.842500000000001</v>
      </c>
      <c r="P697">
        <v>6.6</v>
      </c>
      <c r="Q697" t="str">
        <f>IF(supermarketData[[#This Row],[Customer stratification rating]]&lt;6, "Low", IF(supermarketData[[#This Row],[Customer stratification rating]] &lt; 8, "Medium", "High"))</f>
        <v>Medium</v>
      </c>
      <c r="R697" s="1">
        <v>43494.822916666657</v>
      </c>
      <c r="S697">
        <v>2019</v>
      </c>
      <c r="T697" t="s">
        <v>28</v>
      </c>
      <c r="U697">
        <f>DAY(supermarketData[[#This Row],[Datetime]])</f>
        <v>29</v>
      </c>
      <c r="V697" t="s">
        <v>51</v>
      </c>
      <c r="W697">
        <v>19</v>
      </c>
      <c r="X697" t="s">
        <v>42</v>
      </c>
    </row>
    <row r="698" spans="1:24" x14ac:dyDescent="0.3">
      <c r="A698" t="s">
        <v>22</v>
      </c>
      <c r="B698" t="s">
        <v>23</v>
      </c>
      <c r="C698">
        <v>16.80528</v>
      </c>
      <c r="D698">
        <v>96.156109999999998</v>
      </c>
      <c r="E698" t="s">
        <v>24</v>
      </c>
      <c r="F698" t="s">
        <v>25</v>
      </c>
      <c r="G698" t="s">
        <v>43</v>
      </c>
      <c r="H698" s="3">
        <v>27.04</v>
      </c>
      <c r="I698">
        <v>4</v>
      </c>
      <c r="J698" s="3">
        <v>5.4080000000000004</v>
      </c>
      <c r="K698" s="3">
        <v>113.568</v>
      </c>
      <c r="L698" t="s">
        <v>27</v>
      </c>
      <c r="M698" s="3">
        <v>108.16</v>
      </c>
      <c r="N698">
        <v>4.7619047620000003</v>
      </c>
      <c r="O698" s="3">
        <v>5.4080000000000004</v>
      </c>
      <c r="P698">
        <v>6.9</v>
      </c>
      <c r="Q698" t="str">
        <f>IF(supermarketData[[#This Row],[Customer stratification rating]]&lt;6, "Low", IF(supermarketData[[#This Row],[Customer stratification rating]] &lt; 8, "Medium", "High"))</f>
        <v>Medium</v>
      </c>
      <c r="R698" s="1">
        <v>43466.851388888892</v>
      </c>
      <c r="S698">
        <v>2019</v>
      </c>
      <c r="T698" t="s">
        <v>28</v>
      </c>
      <c r="U698">
        <f>DAY(supermarketData[[#This Row],[Datetime]])</f>
        <v>1</v>
      </c>
      <c r="V698" t="s">
        <v>51</v>
      </c>
      <c r="W698">
        <v>20</v>
      </c>
      <c r="X698" t="s">
        <v>42</v>
      </c>
    </row>
    <row r="699" spans="1:24" x14ac:dyDescent="0.3">
      <c r="A699" t="s">
        <v>22</v>
      </c>
      <c r="B699" t="s">
        <v>47</v>
      </c>
      <c r="C699">
        <v>21.974730000000001</v>
      </c>
      <c r="D699">
        <v>96.083590000000001</v>
      </c>
      <c r="E699" t="s">
        <v>32</v>
      </c>
      <c r="F699" t="s">
        <v>38</v>
      </c>
      <c r="G699" t="s">
        <v>39</v>
      </c>
      <c r="H699" s="3">
        <v>62.19</v>
      </c>
      <c r="I699">
        <v>4</v>
      </c>
      <c r="J699" s="3">
        <v>12.438000000000001</v>
      </c>
      <c r="K699" s="3">
        <v>261.19799999999998</v>
      </c>
      <c r="L699" t="s">
        <v>27</v>
      </c>
      <c r="M699" s="3">
        <v>248.76</v>
      </c>
      <c r="N699">
        <v>4.7619047620000003</v>
      </c>
      <c r="O699" s="3">
        <v>12.438000000000001</v>
      </c>
      <c r="P699">
        <v>4.3</v>
      </c>
      <c r="Q699" t="str">
        <f>IF(supermarketData[[#This Row],[Customer stratification rating]]&lt;6, "Low", IF(supermarketData[[#This Row],[Customer stratification rating]] &lt; 8, "Medium", "High"))</f>
        <v>Low</v>
      </c>
      <c r="R699" s="1">
        <v>43471.823611111111</v>
      </c>
      <c r="S699">
        <v>2019</v>
      </c>
      <c r="T699" t="s">
        <v>28</v>
      </c>
      <c r="U699">
        <f>DAY(supermarketData[[#This Row],[Datetime]])</f>
        <v>6</v>
      </c>
      <c r="V699" t="s">
        <v>41</v>
      </c>
      <c r="W699">
        <v>19</v>
      </c>
      <c r="X699" t="s">
        <v>42</v>
      </c>
    </row>
    <row r="700" spans="1:24" x14ac:dyDescent="0.3">
      <c r="A700" t="s">
        <v>22</v>
      </c>
      <c r="B700" t="s">
        <v>23</v>
      </c>
      <c r="C700">
        <v>16.80528</v>
      </c>
      <c r="D700">
        <v>96.156109999999998</v>
      </c>
      <c r="E700" t="s">
        <v>24</v>
      </c>
      <c r="F700" t="s">
        <v>38</v>
      </c>
      <c r="G700" t="s">
        <v>33</v>
      </c>
      <c r="H700" s="3">
        <v>69.58</v>
      </c>
      <c r="I700">
        <v>9</v>
      </c>
      <c r="J700" s="3">
        <v>31.311</v>
      </c>
      <c r="K700" s="3">
        <v>657.53099999999995</v>
      </c>
      <c r="L700" t="s">
        <v>40</v>
      </c>
      <c r="M700" s="3">
        <v>626.22</v>
      </c>
      <c r="N700">
        <v>4.7619047620000003</v>
      </c>
      <c r="O700" s="3">
        <v>31.311</v>
      </c>
      <c r="P700">
        <v>7.8</v>
      </c>
      <c r="Q700" t="str">
        <f>IF(supermarketData[[#This Row],[Customer stratification rating]]&lt;6, "Low", IF(supermarketData[[#This Row],[Customer stratification rating]] &lt; 8, "Medium", "High"))</f>
        <v>Medium</v>
      </c>
      <c r="R700" s="1">
        <v>43515.818055555559</v>
      </c>
      <c r="S700">
        <v>2019</v>
      </c>
      <c r="T700" t="s">
        <v>44</v>
      </c>
      <c r="U700">
        <f>DAY(supermarketData[[#This Row],[Datetime]])</f>
        <v>19</v>
      </c>
      <c r="V700" t="s">
        <v>51</v>
      </c>
      <c r="W700">
        <v>19</v>
      </c>
      <c r="X700" t="s">
        <v>42</v>
      </c>
    </row>
    <row r="701" spans="1:24" x14ac:dyDescent="0.3">
      <c r="A701" t="s">
        <v>22</v>
      </c>
      <c r="B701" t="s">
        <v>31</v>
      </c>
      <c r="C701">
        <v>19.745000000000001</v>
      </c>
      <c r="D701">
        <v>96.129720000000006</v>
      </c>
      <c r="E701" t="s">
        <v>32</v>
      </c>
      <c r="F701" t="s">
        <v>38</v>
      </c>
      <c r="G701" t="s">
        <v>39</v>
      </c>
      <c r="H701" s="3">
        <v>97.5</v>
      </c>
      <c r="I701">
        <v>10</v>
      </c>
      <c r="J701" s="3">
        <v>48.75</v>
      </c>
      <c r="K701" s="3">
        <v>1023.75</v>
      </c>
      <c r="L701" t="s">
        <v>27</v>
      </c>
      <c r="M701" s="3">
        <v>975</v>
      </c>
      <c r="N701">
        <v>4.7619047620000003</v>
      </c>
      <c r="O701" s="3">
        <v>48.75</v>
      </c>
      <c r="P701">
        <v>8</v>
      </c>
      <c r="Q701" t="str">
        <f>IF(supermarketData[[#This Row],[Customer stratification rating]]&lt;6, "Low", IF(supermarketData[[#This Row],[Customer stratification rating]] &lt; 8, "Medium", "High"))</f>
        <v>High</v>
      </c>
      <c r="R701" s="1">
        <v>43477.679166666669</v>
      </c>
      <c r="S701">
        <v>2019</v>
      </c>
      <c r="T701" t="s">
        <v>28</v>
      </c>
      <c r="U701">
        <f>DAY(supermarketData[[#This Row],[Datetime]])</f>
        <v>12</v>
      </c>
      <c r="V701" t="s">
        <v>29</v>
      </c>
      <c r="W701">
        <v>16</v>
      </c>
      <c r="X701" t="s">
        <v>30</v>
      </c>
    </row>
    <row r="702" spans="1:24" x14ac:dyDescent="0.3">
      <c r="A702" t="s">
        <v>22</v>
      </c>
      <c r="B702" t="s">
        <v>31</v>
      </c>
      <c r="C702">
        <v>19.745000000000001</v>
      </c>
      <c r="D702">
        <v>96.129720000000006</v>
      </c>
      <c r="E702" t="s">
        <v>32</v>
      </c>
      <c r="F702" t="s">
        <v>25</v>
      </c>
      <c r="G702" t="s">
        <v>50</v>
      </c>
      <c r="H702" s="3">
        <v>60.41</v>
      </c>
      <c r="I702">
        <v>8</v>
      </c>
      <c r="J702" s="3">
        <v>24.164000000000001</v>
      </c>
      <c r="K702" s="3">
        <v>507.44400000000002</v>
      </c>
      <c r="L702" t="s">
        <v>27</v>
      </c>
      <c r="M702" s="3">
        <v>483.28</v>
      </c>
      <c r="N702">
        <v>4.7619047620000003</v>
      </c>
      <c r="O702" s="3">
        <v>24.164000000000001</v>
      </c>
      <c r="P702">
        <v>9.6</v>
      </c>
      <c r="Q702" t="str">
        <f>IF(supermarketData[[#This Row],[Customer stratification rating]]&lt;6, "Low", IF(supermarketData[[#This Row],[Customer stratification rating]] &lt; 8, "Medium", "High"))</f>
        <v>High</v>
      </c>
      <c r="R702" s="1">
        <v>43503.515972222223</v>
      </c>
      <c r="S702">
        <v>2019</v>
      </c>
      <c r="T702" t="s">
        <v>44</v>
      </c>
      <c r="U702">
        <f>DAY(supermarketData[[#This Row],[Datetime]])</f>
        <v>7</v>
      </c>
      <c r="V702" t="s">
        <v>46</v>
      </c>
      <c r="W702">
        <v>12</v>
      </c>
      <c r="X702" t="s">
        <v>30</v>
      </c>
    </row>
    <row r="703" spans="1:24" x14ac:dyDescent="0.3">
      <c r="A703" t="s">
        <v>22</v>
      </c>
      <c r="B703" t="s">
        <v>47</v>
      </c>
      <c r="C703">
        <v>21.974730000000001</v>
      </c>
      <c r="D703">
        <v>96.083590000000001</v>
      </c>
      <c r="E703" t="s">
        <v>32</v>
      </c>
      <c r="F703" t="s">
        <v>38</v>
      </c>
      <c r="G703" t="s">
        <v>48</v>
      </c>
      <c r="H703" s="3">
        <v>32.32</v>
      </c>
      <c r="I703">
        <v>3</v>
      </c>
      <c r="J703" s="3">
        <v>4.8479999999999999</v>
      </c>
      <c r="K703" s="3">
        <v>101.80800000000001</v>
      </c>
      <c r="L703" t="s">
        <v>40</v>
      </c>
      <c r="M703" s="3">
        <v>96.96</v>
      </c>
      <c r="N703">
        <v>4.7619047620000003</v>
      </c>
      <c r="O703" s="3">
        <v>4.8479999999999999</v>
      </c>
      <c r="P703">
        <v>4.3</v>
      </c>
      <c r="Q703" t="str">
        <f>IF(supermarketData[[#This Row],[Customer stratification rating]]&lt;6, "Low", IF(supermarketData[[#This Row],[Customer stratification rating]] &lt; 8, "Medium", "High"))</f>
        <v>Low</v>
      </c>
      <c r="R703" s="1">
        <v>43551.799305555563</v>
      </c>
      <c r="S703">
        <v>2019</v>
      </c>
      <c r="T703" t="s">
        <v>35</v>
      </c>
      <c r="U703">
        <f>DAY(supermarketData[[#This Row],[Datetime]])</f>
        <v>27</v>
      </c>
      <c r="V703" t="s">
        <v>49</v>
      </c>
      <c r="W703">
        <v>19</v>
      </c>
      <c r="X703" t="s">
        <v>42</v>
      </c>
    </row>
    <row r="704" spans="1:24" x14ac:dyDescent="0.3">
      <c r="A704" t="s">
        <v>22</v>
      </c>
      <c r="B704" t="s">
        <v>47</v>
      </c>
      <c r="C704">
        <v>21.974730000000001</v>
      </c>
      <c r="D704">
        <v>96.083590000000001</v>
      </c>
      <c r="E704" t="s">
        <v>24</v>
      </c>
      <c r="F704" t="s">
        <v>25</v>
      </c>
      <c r="G704" t="s">
        <v>50</v>
      </c>
      <c r="H704" s="3">
        <v>19.77</v>
      </c>
      <c r="I704">
        <v>10</v>
      </c>
      <c r="J704" s="3">
        <v>9.8849999999999998</v>
      </c>
      <c r="K704" s="3">
        <v>207.58500000000001</v>
      </c>
      <c r="L704" t="s">
        <v>40</v>
      </c>
      <c r="M704" s="3">
        <v>197.7</v>
      </c>
      <c r="N704">
        <v>4.7619047620000003</v>
      </c>
      <c r="O704" s="3">
        <v>9.8849999999999998</v>
      </c>
      <c r="P704">
        <v>5</v>
      </c>
      <c r="Q704" t="str">
        <f>IF(supermarketData[[#This Row],[Customer stratification rating]]&lt;6, "Low", IF(supermarketData[[#This Row],[Customer stratification rating]] &lt; 8, "Medium", "High"))</f>
        <v>Low</v>
      </c>
      <c r="R704" s="1">
        <v>43523.789583333331</v>
      </c>
      <c r="S704">
        <v>2019</v>
      </c>
      <c r="T704" t="s">
        <v>44</v>
      </c>
      <c r="U704">
        <f>DAY(supermarketData[[#This Row],[Datetime]])</f>
        <v>27</v>
      </c>
      <c r="V704" t="s">
        <v>49</v>
      </c>
      <c r="W704">
        <v>18</v>
      </c>
      <c r="X704" t="s">
        <v>42</v>
      </c>
    </row>
    <row r="705" spans="1:24" x14ac:dyDescent="0.3">
      <c r="A705" t="s">
        <v>22</v>
      </c>
      <c r="B705" t="s">
        <v>47</v>
      </c>
      <c r="C705">
        <v>21.974730000000001</v>
      </c>
      <c r="D705">
        <v>96.083590000000001</v>
      </c>
      <c r="E705" t="s">
        <v>24</v>
      </c>
      <c r="F705" t="s">
        <v>38</v>
      </c>
      <c r="G705" t="s">
        <v>26</v>
      </c>
      <c r="H705" s="3">
        <v>80.47</v>
      </c>
      <c r="I705">
        <v>9</v>
      </c>
      <c r="J705" s="3">
        <v>36.211500000000001</v>
      </c>
      <c r="K705" s="3">
        <v>760.44150000000002</v>
      </c>
      <c r="L705" t="s">
        <v>34</v>
      </c>
      <c r="M705" s="3">
        <v>724.23</v>
      </c>
      <c r="N705">
        <v>4.7619047620000003</v>
      </c>
      <c r="O705" s="3">
        <v>36.211500000000001</v>
      </c>
      <c r="P705">
        <v>9.1999999999999993</v>
      </c>
      <c r="Q705" t="str">
        <f>IF(supermarketData[[#This Row],[Customer stratification rating]]&lt;6, "Low", IF(supermarketData[[#This Row],[Customer stratification rating]] &lt; 8, "Medium", "High"))</f>
        <v>High</v>
      </c>
      <c r="R705" s="1">
        <v>43471.470833333333</v>
      </c>
      <c r="S705">
        <v>2019</v>
      </c>
      <c r="T705" t="s">
        <v>28</v>
      </c>
      <c r="U705">
        <f>DAY(supermarketData[[#This Row],[Datetime]])</f>
        <v>6</v>
      </c>
      <c r="V705" t="s">
        <v>41</v>
      </c>
      <c r="W705">
        <v>11</v>
      </c>
      <c r="X705" t="s">
        <v>37</v>
      </c>
    </row>
    <row r="706" spans="1:24" x14ac:dyDescent="0.3">
      <c r="A706" t="s">
        <v>22</v>
      </c>
      <c r="B706" t="s">
        <v>47</v>
      </c>
      <c r="C706">
        <v>21.974730000000001</v>
      </c>
      <c r="D706">
        <v>96.083590000000001</v>
      </c>
      <c r="E706" t="s">
        <v>24</v>
      </c>
      <c r="F706" t="s">
        <v>25</v>
      </c>
      <c r="G706" t="s">
        <v>39</v>
      </c>
      <c r="H706" s="3">
        <v>88.39</v>
      </c>
      <c r="I706">
        <v>9</v>
      </c>
      <c r="J706" s="3">
        <v>39.775500000000001</v>
      </c>
      <c r="K706" s="3">
        <v>835.28549999999996</v>
      </c>
      <c r="L706" t="s">
        <v>34</v>
      </c>
      <c r="M706" s="3">
        <v>795.51</v>
      </c>
      <c r="N706">
        <v>4.7619047620000003</v>
      </c>
      <c r="O706" s="3">
        <v>39.775500000000001</v>
      </c>
      <c r="P706">
        <v>6.3</v>
      </c>
      <c r="Q706" t="str">
        <f>IF(supermarketData[[#This Row],[Customer stratification rating]]&lt;6, "Low", IF(supermarketData[[#This Row],[Customer stratification rating]] &lt; 8, "Medium", "High"))</f>
        <v>Medium</v>
      </c>
      <c r="R706" s="1">
        <v>43526.527777777781</v>
      </c>
      <c r="S706">
        <v>2019</v>
      </c>
      <c r="T706" t="s">
        <v>35</v>
      </c>
      <c r="U706">
        <f>DAY(supermarketData[[#This Row],[Datetime]])</f>
        <v>2</v>
      </c>
      <c r="V706" t="s">
        <v>29</v>
      </c>
      <c r="W706">
        <v>12</v>
      </c>
      <c r="X706" t="s">
        <v>30</v>
      </c>
    </row>
    <row r="707" spans="1:24" x14ac:dyDescent="0.3">
      <c r="A707" t="s">
        <v>22</v>
      </c>
      <c r="B707" t="s">
        <v>47</v>
      </c>
      <c r="C707">
        <v>21.974730000000001</v>
      </c>
      <c r="D707">
        <v>96.083590000000001</v>
      </c>
      <c r="E707" t="s">
        <v>32</v>
      </c>
      <c r="F707" t="s">
        <v>38</v>
      </c>
      <c r="G707" t="s">
        <v>26</v>
      </c>
      <c r="H707" s="3">
        <v>71.77</v>
      </c>
      <c r="I707">
        <v>7</v>
      </c>
      <c r="J707" s="3">
        <v>25.119499999999999</v>
      </c>
      <c r="K707" s="3">
        <v>527.5095</v>
      </c>
      <c r="L707" t="s">
        <v>34</v>
      </c>
      <c r="M707" s="3">
        <v>502.39</v>
      </c>
      <c r="N707">
        <v>4.7619047620000003</v>
      </c>
      <c r="O707" s="3">
        <v>25.119499999999999</v>
      </c>
      <c r="P707">
        <v>8.9</v>
      </c>
      <c r="Q707" t="str">
        <f>IF(supermarketData[[#This Row],[Customer stratification rating]]&lt;6, "Low", IF(supermarketData[[#This Row],[Customer stratification rating]] &lt; 8, "Medium", "High"))</f>
        <v>High</v>
      </c>
      <c r="R707" s="1">
        <v>43553.587500000001</v>
      </c>
      <c r="S707">
        <v>2019</v>
      </c>
      <c r="T707" t="s">
        <v>35</v>
      </c>
      <c r="U707">
        <f>DAY(supermarketData[[#This Row],[Datetime]])</f>
        <v>29</v>
      </c>
      <c r="V707" t="s">
        <v>36</v>
      </c>
      <c r="W707">
        <v>14</v>
      </c>
      <c r="X707" t="s">
        <v>30</v>
      </c>
    </row>
    <row r="708" spans="1:24" x14ac:dyDescent="0.3">
      <c r="A708" t="s">
        <v>22</v>
      </c>
      <c r="B708" t="s">
        <v>47</v>
      </c>
      <c r="C708">
        <v>21.974730000000001</v>
      </c>
      <c r="D708">
        <v>96.083590000000001</v>
      </c>
      <c r="E708" t="s">
        <v>32</v>
      </c>
      <c r="F708" t="s">
        <v>25</v>
      </c>
      <c r="G708" t="s">
        <v>33</v>
      </c>
      <c r="H708" s="3">
        <v>43</v>
      </c>
      <c r="I708">
        <v>4</v>
      </c>
      <c r="J708" s="3">
        <v>8.6</v>
      </c>
      <c r="K708" s="3">
        <v>180.6</v>
      </c>
      <c r="L708" t="s">
        <v>27</v>
      </c>
      <c r="M708" s="3">
        <v>172</v>
      </c>
      <c r="N708">
        <v>4.7619047620000003</v>
      </c>
      <c r="O708" s="3">
        <v>8.6</v>
      </c>
      <c r="P708">
        <v>7.6</v>
      </c>
      <c r="Q708" t="str">
        <f>IF(supermarketData[[#This Row],[Customer stratification rating]]&lt;6, "Low", IF(supermarketData[[#This Row],[Customer stratification rating]] &lt; 8, "Medium", "High"))</f>
        <v>Medium</v>
      </c>
      <c r="R708" s="1">
        <v>43496.866666666669</v>
      </c>
      <c r="S708">
        <v>2019</v>
      </c>
      <c r="T708" t="s">
        <v>28</v>
      </c>
      <c r="U708">
        <f>DAY(supermarketData[[#This Row],[Datetime]])</f>
        <v>31</v>
      </c>
      <c r="V708" t="s">
        <v>46</v>
      </c>
      <c r="W708">
        <v>20</v>
      </c>
      <c r="X708" t="s">
        <v>42</v>
      </c>
    </row>
    <row r="709" spans="1:24" x14ac:dyDescent="0.3">
      <c r="A709" t="s">
        <v>22</v>
      </c>
      <c r="B709" t="s">
        <v>31</v>
      </c>
      <c r="C709">
        <v>19.745000000000001</v>
      </c>
      <c r="D709">
        <v>96.129720000000006</v>
      </c>
      <c r="E709" t="s">
        <v>24</v>
      </c>
      <c r="F709" t="s">
        <v>38</v>
      </c>
      <c r="G709" t="s">
        <v>48</v>
      </c>
      <c r="H709" s="3">
        <v>68.98</v>
      </c>
      <c r="I709">
        <v>1</v>
      </c>
      <c r="J709" s="3">
        <v>3.4489999999999998</v>
      </c>
      <c r="K709" s="3">
        <v>72.429000000000002</v>
      </c>
      <c r="L709" t="s">
        <v>34</v>
      </c>
      <c r="M709" s="3">
        <v>68.98</v>
      </c>
      <c r="N709">
        <v>4.7619047620000003</v>
      </c>
      <c r="O709" s="3">
        <v>3.4489999999999998</v>
      </c>
      <c r="P709">
        <v>4.8</v>
      </c>
      <c r="Q709" t="str">
        <f>IF(supermarketData[[#This Row],[Customer stratification rating]]&lt;6, "Low", IF(supermarketData[[#This Row],[Customer stratification rating]] &lt; 8, "Medium", "High"))</f>
        <v>Low</v>
      </c>
      <c r="R709" s="1">
        <v>43486.842361111107</v>
      </c>
      <c r="S709">
        <v>2019</v>
      </c>
      <c r="T709" t="s">
        <v>28</v>
      </c>
      <c r="U709">
        <f>DAY(supermarketData[[#This Row],[Datetime]])</f>
        <v>21</v>
      </c>
      <c r="V709" t="s">
        <v>45</v>
      </c>
      <c r="W709">
        <v>20</v>
      </c>
      <c r="X709" t="s">
        <v>42</v>
      </c>
    </row>
    <row r="710" spans="1:24" x14ac:dyDescent="0.3">
      <c r="A710" t="s">
        <v>22</v>
      </c>
      <c r="B710" t="s">
        <v>31</v>
      </c>
      <c r="C710">
        <v>19.745000000000001</v>
      </c>
      <c r="D710">
        <v>96.129720000000006</v>
      </c>
      <c r="E710" t="s">
        <v>32</v>
      </c>
      <c r="F710" t="s">
        <v>38</v>
      </c>
      <c r="G710" t="s">
        <v>50</v>
      </c>
      <c r="H710" s="3">
        <v>15.62</v>
      </c>
      <c r="I710">
        <v>8</v>
      </c>
      <c r="J710" s="3">
        <v>6.2480000000000002</v>
      </c>
      <c r="K710" s="3">
        <v>131.208</v>
      </c>
      <c r="L710" t="s">
        <v>27</v>
      </c>
      <c r="M710" s="3">
        <v>124.96</v>
      </c>
      <c r="N710">
        <v>4.7619047620000003</v>
      </c>
      <c r="O710" s="3">
        <v>6.2480000000000002</v>
      </c>
      <c r="P710">
        <v>9.1</v>
      </c>
      <c r="Q710" t="str">
        <f>IF(supermarketData[[#This Row],[Customer stratification rating]]&lt;6, "Low", IF(supermarketData[[#This Row],[Customer stratification rating]] &lt; 8, "Medium", "High"))</f>
        <v>High</v>
      </c>
      <c r="R710" s="1">
        <v>43485.859027777777</v>
      </c>
      <c r="S710">
        <v>2019</v>
      </c>
      <c r="T710" t="s">
        <v>28</v>
      </c>
      <c r="U710">
        <f>DAY(supermarketData[[#This Row],[Datetime]])</f>
        <v>20</v>
      </c>
      <c r="V710" t="s">
        <v>41</v>
      </c>
      <c r="W710">
        <v>20</v>
      </c>
      <c r="X710" t="s">
        <v>42</v>
      </c>
    </row>
    <row r="711" spans="1:24" x14ac:dyDescent="0.3">
      <c r="A711" t="s">
        <v>22</v>
      </c>
      <c r="B711" t="s">
        <v>23</v>
      </c>
      <c r="C711">
        <v>16.80528</v>
      </c>
      <c r="D711">
        <v>96.156109999999998</v>
      </c>
      <c r="E711" t="s">
        <v>32</v>
      </c>
      <c r="F711" t="s">
        <v>38</v>
      </c>
      <c r="G711" t="s">
        <v>43</v>
      </c>
      <c r="H711" s="3">
        <v>25.7</v>
      </c>
      <c r="I711">
        <v>3</v>
      </c>
      <c r="J711" s="3">
        <v>3.855</v>
      </c>
      <c r="K711" s="3">
        <v>80.954999999999998</v>
      </c>
      <c r="L711" t="s">
        <v>27</v>
      </c>
      <c r="M711" s="3">
        <v>77.099999999999994</v>
      </c>
      <c r="N711">
        <v>4.7619047620000003</v>
      </c>
      <c r="O711" s="3">
        <v>3.855</v>
      </c>
      <c r="P711">
        <v>6.1</v>
      </c>
      <c r="Q711" t="str">
        <f>IF(supermarketData[[#This Row],[Customer stratification rating]]&lt;6, "Low", IF(supermarketData[[#This Row],[Customer stratification rating]] &lt; 8, "Medium", "High"))</f>
        <v>Medium</v>
      </c>
      <c r="R711" s="1">
        <v>43482.749305555553</v>
      </c>
      <c r="S711">
        <v>2019</v>
      </c>
      <c r="T711" t="s">
        <v>28</v>
      </c>
      <c r="U711">
        <f>DAY(supermarketData[[#This Row],[Datetime]])</f>
        <v>17</v>
      </c>
      <c r="V711" t="s">
        <v>46</v>
      </c>
      <c r="W711">
        <v>17</v>
      </c>
      <c r="X711" t="s">
        <v>30</v>
      </c>
    </row>
    <row r="712" spans="1:24" x14ac:dyDescent="0.3">
      <c r="A712" t="s">
        <v>22</v>
      </c>
      <c r="B712" t="s">
        <v>23</v>
      </c>
      <c r="C712">
        <v>16.80528</v>
      </c>
      <c r="D712">
        <v>96.156109999999998</v>
      </c>
      <c r="E712" t="s">
        <v>24</v>
      </c>
      <c r="F712" t="s">
        <v>38</v>
      </c>
      <c r="G712" t="s">
        <v>48</v>
      </c>
      <c r="H712" s="3">
        <v>80.62</v>
      </c>
      <c r="I712">
        <v>6</v>
      </c>
      <c r="J712" s="3">
        <v>24.186</v>
      </c>
      <c r="K712" s="3">
        <v>507.90600000000001</v>
      </c>
      <c r="L712" t="s">
        <v>34</v>
      </c>
      <c r="M712" s="3">
        <v>483.72</v>
      </c>
      <c r="N712">
        <v>4.7619047620000003</v>
      </c>
      <c r="O712" s="3">
        <v>24.186</v>
      </c>
      <c r="P712">
        <v>9.1</v>
      </c>
      <c r="Q712" t="str">
        <f>IF(supermarketData[[#This Row],[Customer stratification rating]]&lt;6, "Low", IF(supermarketData[[#This Row],[Customer stratification rating]] &lt; 8, "Medium", "High"))</f>
        <v>High</v>
      </c>
      <c r="R712" s="1">
        <v>43524.845833333333</v>
      </c>
      <c r="S712">
        <v>2019</v>
      </c>
      <c r="T712" t="s">
        <v>44</v>
      </c>
      <c r="U712">
        <f>DAY(supermarketData[[#This Row],[Datetime]])</f>
        <v>28</v>
      </c>
      <c r="V712" t="s">
        <v>46</v>
      </c>
      <c r="W712">
        <v>20</v>
      </c>
      <c r="X712" t="s">
        <v>42</v>
      </c>
    </row>
    <row r="713" spans="1:24" x14ac:dyDescent="0.3">
      <c r="A713" t="s">
        <v>22</v>
      </c>
      <c r="B713" t="s">
        <v>31</v>
      </c>
      <c r="C713">
        <v>19.745000000000001</v>
      </c>
      <c r="D713">
        <v>96.129720000000006</v>
      </c>
      <c r="E713" t="s">
        <v>24</v>
      </c>
      <c r="F713" t="s">
        <v>25</v>
      </c>
      <c r="G713" t="s">
        <v>39</v>
      </c>
      <c r="H713" s="3">
        <v>75.53</v>
      </c>
      <c r="I713">
        <v>4</v>
      </c>
      <c r="J713" s="3">
        <v>15.106</v>
      </c>
      <c r="K713" s="3">
        <v>317.226</v>
      </c>
      <c r="L713" t="s">
        <v>27</v>
      </c>
      <c r="M713" s="3">
        <v>302.12</v>
      </c>
      <c r="N713">
        <v>4.7619047620000003</v>
      </c>
      <c r="O713" s="3">
        <v>15.106</v>
      </c>
      <c r="P713">
        <v>8.3000000000000007</v>
      </c>
      <c r="Q713" t="str">
        <f>IF(supermarketData[[#This Row],[Customer stratification rating]]&lt;6, "Low", IF(supermarketData[[#This Row],[Customer stratification rating]] &lt; 8, "Medium", "High"))</f>
        <v>High</v>
      </c>
      <c r="R713" s="1">
        <v>43543.661111111112</v>
      </c>
      <c r="S713">
        <v>2019</v>
      </c>
      <c r="T713" t="s">
        <v>35</v>
      </c>
      <c r="U713">
        <f>DAY(supermarketData[[#This Row],[Datetime]])</f>
        <v>19</v>
      </c>
      <c r="V713" t="s">
        <v>51</v>
      </c>
      <c r="W713">
        <v>15</v>
      </c>
      <c r="X713" t="s">
        <v>30</v>
      </c>
    </row>
    <row r="714" spans="1:24" x14ac:dyDescent="0.3">
      <c r="A714" t="s">
        <v>22</v>
      </c>
      <c r="B714" t="s">
        <v>31</v>
      </c>
      <c r="C714">
        <v>19.745000000000001</v>
      </c>
      <c r="D714">
        <v>96.129720000000006</v>
      </c>
      <c r="E714" t="s">
        <v>32</v>
      </c>
      <c r="F714" t="s">
        <v>25</v>
      </c>
      <c r="G714" t="s">
        <v>33</v>
      </c>
      <c r="H714" s="3">
        <v>77.63</v>
      </c>
      <c r="I714">
        <v>9</v>
      </c>
      <c r="J714" s="3">
        <v>34.933500000000002</v>
      </c>
      <c r="K714" s="3">
        <v>733.60350000000005</v>
      </c>
      <c r="L714" t="s">
        <v>27</v>
      </c>
      <c r="M714" s="3">
        <v>698.67</v>
      </c>
      <c r="N714">
        <v>4.7619047620000003</v>
      </c>
      <c r="O714" s="3">
        <v>34.933500000000002</v>
      </c>
      <c r="P714">
        <v>7.2</v>
      </c>
      <c r="Q714" t="str">
        <f>IF(supermarketData[[#This Row],[Customer stratification rating]]&lt;6, "Low", IF(supermarketData[[#This Row],[Customer stratification rating]] &lt; 8, "Medium", "High"))</f>
        <v>Medium</v>
      </c>
      <c r="R714" s="1">
        <v>43515.634722222218</v>
      </c>
      <c r="S714">
        <v>2019</v>
      </c>
      <c r="T714" t="s">
        <v>44</v>
      </c>
      <c r="U714">
        <f>DAY(supermarketData[[#This Row],[Datetime]])</f>
        <v>19</v>
      </c>
      <c r="V714" t="s">
        <v>51</v>
      </c>
      <c r="W714">
        <v>15</v>
      </c>
      <c r="X714" t="s">
        <v>30</v>
      </c>
    </row>
    <row r="715" spans="1:24" x14ac:dyDescent="0.3">
      <c r="A715" t="s">
        <v>22</v>
      </c>
      <c r="B715" t="s">
        <v>31</v>
      </c>
      <c r="C715">
        <v>19.745000000000001</v>
      </c>
      <c r="D715">
        <v>96.129720000000006</v>
      </c>
      <c r="E715" t="s">
        <v>32</v>
      </c>
      <c r="F715" t="s">
        <v>25</v>
      </c>
      <c r="G715" t="s">
        <v>26</v>
      </c>
      <c r="H715" s="3">
        <v>13.85</v>
      </c>
      <c r="I715">
        <v>9</v>
      </c>
      <c r="J715" s="3">
        <v>6.2324999999999999</v>
      </c>
      <c r="K715" s="3">
        <v>130.88249999999999</v>
      </c>
      <c r="L715" t="s">
        <v>27</v>
      </c>
      <c r="M715" s="3">
        <v>124.65</v>
      </c>
      <c r="N715">
        <v>4.7619047620000003</v>
      </c>
      <c r="O715" s="3">
        <v>6.2324999999999999</v>
      </c>
      <c r="P715">
        <v>6</v>
      </c>
      <c r="Q715" t="str">
        <f>IF(supermarketData[[#This Row],[Customer stratification rating]]&lt;6, "Low", IF(supermarketData[[#This Row],[Customer stratification rating]] &lt; 8, "Medium", "High"))</f>
        <v>Medium</v>
      </c>
      <c r="R715" s="1">
        <v>43500.534722222219</v>
      </c>
      <c r="S715">
        <v>2019</v>
      </c>
      <c r="T715" t="s">
        <v>44</v>
      </c>
      <c r="U715">
        <f>DAY(supermarketData[[#This Row],[Datetime]])</f>
        <v>4</v>
      </c>
      <c r="V715" t="s">
        <v>45</v>
      </c>
      <c r="W715">
        <v>12</v>
      </c>
      <c r="X715" t="s">
        <v>30</v>
      </c>
    </row>
    <row r="716" spans="1:24" x14ac:dyDescent="0.3">
      <c r="A716" t="s">
        <v>22</v>
      </c>
      <c r="B716" t="s">
        <v>31</v>
      </c>
      <c r="C716">
        <v>19.745000000000001</v>
      </c>
      <c r="D716">
        <v>96.129720000000006</v>
      </c>
      <c r="E716" t="s">
        <v>24</v>
      </c>
      <c r="F716" t="s">
        <v>38</v>
      </c>
      <c r="G716" t="s">
        <v>50</v>
      </c>
      <c r="H716" s="3">
        <v>98.7</v>
      </c>
      <c r="I716">
        <v>8</v>
      </c>
      <c r="J716" s="3">
        <v>39.479999999999997</v>
      </c>
      <c r="K716" s="3">
        <v>829.08</v>
      </c>
      <c r="L716" t="s">
        <v>27</v>
      </c>
      <c r="M716" s="3">
        <v>789.6</v>
      </c>
      <c r="N716">
        <v>4.7619047620000003</v>
      </c>
      <c r="O716" s="3">
        <v>39.479999999999997</v>
      </c>
      <c r="P716">
        <v>8.5</v>
      </c>
      <c r="Q716" t="str">
        <f>IF(supermarketData[[#This Row],[Customer stratification rating]]&lt;6, "Low", IF(supermarketData[[#This Row],[Customer stratification rating]] &lt; 8, "Medium", "High"))</f>
        <v>High</v>
      </c>
      <c r="R716" s="1">
        <v>43496.441666666673</v>
      </c>
      <c r="S716">
        <v>2019</v>
      </c>
      <c r="T716" t="s">
        <v>28</v>
      </c>
      <c r="U716">
        <f>DAY(supermarketData[[#This Row],[Datetime]])</f>
        <v>31</v>
      </c>
      <c r="V716" t="s">
        <v>46</v>
      </c>
      <c r="W716">
        <v>10</v>
      </c>
      <c r="X716" t="s">
        <v>37</v>
      </c>
    </row>
    <row r="717" spans="1:24" x14ac:dyDescent="0.3">
      <c r="A717" t="s">
        <v>22</v>
      </c>
      <c r="B717" t="s">
        <v>23</v>
      </c>
      <c r="C717">
        <v>16.80528</v>
      </c>
      <c r="D717">
        <v>96.156109999999998</v>
      </c>
      <c r="E717" t="s">
        <v>32</v>
      </c>
      <c r="F717" t="s">
        <v>25</v>
      </c>
      <c r="G717" t="s">
        <v>26</v>
      </c>
      <c r="H717" s="3">
        <v>35.68</v>
      </c>
      <c r="I717">
        <v>5</v>
      </c>
      <c r="J717" s="3">
        <v>8.92</v>
      </c>
      <c r="K717" s="3">
        <v>187.32</v>
      </c>
      <c r="L717" t="s">
        <v>40</v>
      </c>
      <c r="M717" s="3">
        <v>178.4</v>
      </c>
      <c r="N717">
        <v>4.7619047620000003</v>
      </c>
      <c r="O717" s="3">
        <v>8.92</v>
      </c>
      <c r="P717">
        <v>6.6</v>
      </c>
      <c r="Q717" t="str">
        <f>IF(supermarketData[[#This Row],[Customer stratification rating]]&lt;6, "Low", IF(supermarketData[[#This Row],[Customer stratification rating]] &lt; 8, "Medium", "High"))</f>
        <v>Medium</v>
      </c>
      <c r="R717" s="1">
        <v>43502.772916666669</v>
      </c>
      <c r="S717">
        <v>2019</v>
      </c>
      <c r="T717" t="s">
        <v>44</v>
      </c>
      <c r="U717">
        <f>DAY(supermarketData[[#This Row],[Datetime]])</f>
        <v>6</v>
      </c>
      <c r="V717" t="s">
        <v>49</v>
      </c>
      <c r="W717">
        <v>18</v>
      </c>
      <c r="X717" t="s">
        <v>42</v>
      </c>
    </row>
    <row r="718" spans="1:24" x14ac:dyDescent="0.3">
      <c r="A718" t="s">
        <v>22</v>
      </c>
      <c r="B718" t="s">
        <v>23</v>
      </c>
      <c r="C718">
        <v>16.80528</v>
      </c>
      <c r="D718">
        <v>96.156109999999998</v>
      </c>
      <c r="E718" t="s">
        <v>24</v>
      </c>
      <c r="F718" t="s">
        <v>25</v>
      </c>
      <c r="G718" t="s">
        <v>50</v>
      </c>
      <c r="H718" s="3">
        <v>71.459999999999994</v>
      </c>
      <c r="I718">
        <v>7</v>
      </c>
      <c r="J718" s="3">
        <v>25.010999999999999</v>
      </c>
      <c r="K718" s="3">
        <v>525.23099999999999</v>
      </c>
      <c r="L718" t="s">
        <v>27</v>
      </c>
      <c r="M718" s="3">
        <v>500.22</v>
      </c>
      <c r="N718">
        <v>4.7619047620000003</v>
      </c>
      <c r="O718" s="3">
        <v>25.010999999999999</v>
      </c>
      <c r="P718">
        <v>4.5</v>
      </c>
      <c r="Q718" t="str">
        <f>IF(supermarketData[[#This Row],[Customer stratification rating]]&lt;6, "Low", IF(supermarketData[[#This Row],[Customer stratification rating]] &lt; 8, "Medium", "High"))</f>
        <v>Low</v>
      </c>
      <c r="R718" s="1">
        <v>43552.67083333333</v>
      </c>
      <c r="S718">
        <v>2019</v>
      </c>
      <c r="T718" t="s">
        <v>35</v>
      </c>
      <c r="U718">
        <f>DAY(supermarketData[[#This Row],[Datetime]])</f>
        <v>28</v>
      </c>
      <c r="V718" t="s">
        <v>46</v>
      </c>
      <c r="W718">
        <v>16</v>
      </c>
      <c r="X718" t="s">
        <v>30</v>
      </c>
    </row>
    <row r="719" spans="1:24" x14ac:dyDescent="0.3">
      <c r="A719" t="s">
        <v>22</v>
      </c>
      <c r="B719" t="s">
        <v>23</v>
      </c>
      <c r="C719">
        <v>16.80528</v>
      </c>
      <c r="D719">
        <v>96.156109999999998</v>
      </c>
      <c r="E719" t="s">
        <v>24</v>
      </c>
      <c r="F719" t="s">
        <v>38</v>
      </c>
      <c r="G719" t="s">
        <v>33</v>
      </c>
      <c r="H719" s="3">
        <v>11.94</v>
      </c>
      <c r="I719">
        <v>3</v>
      </c>
      <c r="J719" s="3">
        <v>1.7909999999999999</v>
      </c>
      <c r="K719" s="3">
        <v>37.610999999999997</v>
      </c>
      <c r="L719" t="s">
        <v>40</v>
      </c>
      <c r="M719" s="3">
        <v>35.82</v>
      </c>
      <c r="N719">
        <v>4.7619047620000003</v>
      </c>
      <c r="O719" s="3">
        <v>1.7909999999999999</v>
      </c>
      <c r="P719">
        <v>8.1</v>
      </c>
      <c r="Q719" t="str">
        <f>IF(supermarketData[[#This Row],[Customer stratification rating]]&lt;6, "Low", IF(supermarketData[[#This Row],[Customer stratification rating]] &lt; 8, "Medium", "High"))</f>
        <v>High</v>
      </c>
      <c r="R719" s="1">
        <v>43484.532638888893</v>
      </c>
      <c r="S719">
        <v>2019</v>
      </c>
      <c r="T719" t="s">
        <v>28</v>
      </c>
      <c r="U719">
        <f>DAY(supermarketData[[#This Row],[Datetime]])</f>
        <v>19</v>
      </c>
      <c r="V719" t="s">
        <v>29</v>
      </c>
      <c r="W719">
        <v>12</v>
      </c>
      <c r="X719" t="s">
        <v>30</v>
      </c>
    </row>
    <row r="720" spans="1:24" x14ac:dyDescent="0.3">
      <c r="A720" t="s">
        <v>22</v>
      </c>
      <c r="B720" t="s">
        <v>23</v>
      </c>
      <c r="C720">
        <v>16.80528</v>
      </c>
      <c r="D720">
        <v>96.156109999999998</v>
      </c>
      <c r="E720" t="s">
        <v>32</v>
      </c>
      <c r="F720" t="s">
        <v>38</v>
      </c>
      <c r="G720" t="s">
        <v>50</v>
      </c>
      <c r="H720" s="3">
        <v>45.38</v>
      </c>
      <c r="I720">
        <v>3</v>
      </c>
      <c r="J720" s="3">
        <v>6.8070000000000004</v>
      </c>
      <c r="K720" s="3">
        <v>142.947</v>
      </c>
      <c r="L720" t="s">
        <v>40</v>
      </c>
      <c r="M720" s="3">
        <v>136.13999999999999</v>
      </c>
      <c r="N720">
        <v>4.7619047620000003</v>
      </c>
      <c r="O720" s="3">
        <v>6.8070000000000004</v>
      </c>
      <c r="P720">
        <v>7.2</v>
      </c>
      <c r="Q720" t="str">
        <f>IF(supermarketData[[#This Row],[Customer stratification rating]]&lt;6, "Low", IF(supermarketData[[#This Row],[Customer stratification rating]] &lt; 8, "Medium", "High"))</f>
        <v>Medium</v>
      </c>
      <c r="R720" s="1">
        <v>43513.56527777778</v>
      </c>
      <c r="S720">
        <v>2019</v>
      </c>
      <c r="T720" t="s">
        <v>44</v>
      </c>
      <c r="U720">
        <f>DAY(supermarketData[[#This Row],[Datetime]])</f>
        <v>17</v>
      </c>
      <c r="V720" t="s">
        <v>41</v>
      </c>
      <c r="W720">
        <v>13</v>
      </c>
      <c r="X720" t="s">
        <v>30</v>
      </c>
    </row>
    <row r="721" spans="1:24" x14ac:dyDescent="0.3">
      <c r="A721" t="s">
        <v>22</v>
      </c>
      <c r="B721" t="s">
        <v>47</v>
      </c>
      <c r="C721">
        <v>21.974730000000001</v>
      </c>
      <c r="D721">
        <v>96.083590000000001</v>
      </c>
      <c r="E721" t="s">
        <v>24</v>
      </c>
      <c r="F721" t="s">
        <v>25</v>
      </c>
      <c r="G721" t="s">
        <v>50</v>
      </c>
      <c r="H721" s="3">
        <v>17.48</v>
      </c>
      <c r="I721">
        <v>6</v>
      </c>
      <c r="J721" s="3">
        <v>5.2439999999999998</v>
      </c>
      <c r="K721" s="3">
        <v>110.124</v>
      </c>
      <c r="L721" t="s">
        <v>40</v>
      </c>
      <c r="M721" s="3">
        <v>104.88</v>
      </c>
      <c r="N721">
        <v>4.7619047620000003</v>
      </c>
      <c r="O721" s="3">
        <v>5.2439999999999998</v>
      </c>
      <c r="P721">
        <v>6.1</v>
      </c>
      <c r="Q721" t="str">
        <f>IF(supermarketData[[#This Row],[Customer stratification rating]]&lt;6, "Low", IF(supermarketData[[#This Row],[Customer stratification rating]] &lt; 8, "Medium", "High"))</f>
        <v>Medium</v>
      </c>
      <c r="R721" s="1">
        <v>43483.62777777778</v>
      </c>
      <c r="S721">
        <v>2019</v>
      </c>
      <c r="T721" t="s">
        <v>28</v>
      </c>
      <c r="U721">
        <f>DAY(supermarketData[[#This Row],[Datetime]])</f>
        <v>18</v>
      </c>
      <c r="V721" t="s">
        <v>36</v>
      </c>
      <c r="W721">
        <v>15</v>
      </c>
      <c r="X721" t="s">
        <v>30</v>
      </c>
    </row>
    <row r="722" spans="1:24" x14ac:dyDescent="0.3">
      <c r="A722" t="s">
        <v>22</v>
      </c>
      <c r="B722" t="s">
        <v>47</v>
      </c>
      <c r="C722">
        <v>21.974730000000001</v>
      </c>
      <c r="D722">
        <v>96.083590000000001</v>
      </c>
      <c r="E722" t="s">
        <v>32</v>
      </c>
      <c r="F722" t="s">
        <v>25</v>
      </c>
      <c r="G722" t="s">
        <v>50</v>
      </c>
      <c r="H722" s="3">
        <v>25.56</v>
      </c>
      <c r="I722">
        <v>7</v>
      </c>
      <c r="J722" s="3">
        <v>8.9459999999999997</v>
      </c>
      <c r="K722" s="3">
        <v>187.86600000000001</v>
      </c>
      <c r="L722" t="s">
        <v>34</v>
      </c>
      <c r="M722" s="3">
        <v>178.92</v>
      </c>
      <c r="N722">
        <v>4.7619047620000003</v>
      </c>
      <c r="O722" s="3">
        <v>8.9459999999999997</v>
      </c>
      <c r="P722">
        <v>7.1</v>
      </c>
      <c r="Q722" t="str">
        <f>IF(supermarketData[[#This Row],[Customer stratification rating]]&lt;6, "Low", IF(supermarketData[[#This Row],[Customer stratification rating]] &lt; 8, "Medium", "High"))</f>
        <v>Medium</v>
      </c>
      <c r="R722" s="1">
        <v>43498.862500000003</v>
      </c>
      <c r="S722">
        <v>2019</v>
      </c>
      <c r="T722" t="s">
        <v>44</v>
      </c>
      <c r="U722">
        <f>DAY(supermarketData[[#This Row],[Datetime]])</f>
        <v>2</v>
      </c>
      <c r="V722" t="s">
        <v>29</v>
      </c>
      <c r="W722">
        <v>20</v>
      </c>
      <c r="X722" t="s">
        <v>42</v>
      </c>
    </row>
    <row r="723" spans="1:24" x14ac:dyDescent="0.3">
      <c r="A723" t="s">
        <v>22</v>
      </c>
      <c r="B723" t="s">
        <v>31</v>
      </c>
      <c r="C723">
        <v>19.745000000000001</v>
      </c>
      <c r="D723">
        <v>96.129720000000006</v>
      </c>
      <c r="E723" t="s">
        <v>24</v>
      </c>
      <c r="F723" t="s">
        <v>25</v>
      </c>
      <c r="G723" t="s">
        <v>43</v>
      </c>
      <c r="H723" s="3">
        <v>90.63</v>
      </c>
      <c r="I723">
        <v>9</v>
      </c>
      <c r="J723" s="3">
        <v>40.783499999999997</v>
      </c>
      <c r="K723" s="3">
        <v>856.45349999999996</v>
      </c>
      <c r="L723" t="s">
        <v>34</v>
      </c>
      <c r="M723" s="3">
        <v>815.67</v>
      </c>
      <c r="N723">
        <v>4.7619047620000003</v>
      </c>
      <c r="O723" s="3">
        <v>40.783499999999997</v>
      </c>
      <c r="P723">
        <v>5.0999999999999996</v>
      </c>
      <c r="Q723" t="str">
        <f>IF(supermarketData[[#This Row],[Customer stratification rating]]&lt;6, "Low", IF(supermarketData[[#This Row],[Customer stratification rating]] &lt; 8, "Medium", "High"))</f>
        <v>Low</v>
      </c>
      <c r="R723" s="1">
        <v>43483.644444444442</v>
      </c>
      <c r="S723">
        <v>2019</v>
      </c>
      <c r="T723" t="s">
        <v>28</v>
      </c>
      <c r="U723">
        <f>DAY(supermarketData[[#This Row],[Datetime]])</f>
        <v>18</v>
      </c>
      <c r="V723" t="s">
        <v>36</v>
      </c>
      <c r="W723">
        <v>15</v>
      </c>
      <c r="X723" t="s">
        <v>30</v>
      </c>
    </row>
    <row r="724" spans="1:24" x14ac:dyDescent="0.3">
      <c r="A724" t="s">
        <v>22</v>
      </c>
      <c r="B724" t="s">
        <v>47</v>
      </c>
      <c r="C724">
        <v>21.974730000000001</v>
      </c>
      <c r="D724">
        <v>96.083590000000001</v>
      </c>
      <c r="E724" t="s">
        <v>32</v>
      </c>
      <c r="F724" t="s">
        <v>38</v>
      </c>
      <c r="G724" t="s">
        <v>39</v>
      </c>
      <c r="H724" s="3">
        <v>44.12</v>
      </c>
      <c r="I724">
        <v>3</v>
      </c>
      <c r="J724" s="3">
        <v>6.6180000000000003</v>
      </c>
      <c r="K724" s="3">
        <v>138.97800000000001</v>
      </c>
      <c r="L724" t="s">
        <v>40</v>
      </c>
      <c r="M724" s="3">
        <v>132.36000000000001</v>
      </c>
      <c r="N724">
        <v>4.7619047620000003</v>
      </c>
      <c r="O724" s="3">
        <v>6.6180000000000003</v>
      </c>
      <c r="P724">
        <v>7.9</v>
      </c>
      <c r="Q724" t="str">
        <f>IF(supermarketData[[#This Row],[Customer stratification rating]]&lt;6, "Low", IF(supermarketData[[#This Row],[Customer stratification rating]] &lt; 8, "Medium", "High"))</f>
        <v>Medium</v>
      </c>
      <c r="R724" s="1">
        <v>43542.572916666657</v>
      </c>
      <c r="S724">
        <v>2019</v>
      </c>
      <c r="T724" t="s">
        <v>35</v>
      </c>
      <c r="U724">
        <f>DAY(supermarketData[[#This Row],[Datetime]])</f>
        <v>18</v>
      </c>
      <c r="V724" t="s">
        <v>45</v>
      </c>
      <c r="W724">
        <v>13</v>
      </c>
      <c r="X724" t="s">
        <v>30</v>
      </c>
    </row>
    <row r="725" spans="1:24" x14ac:dyDescent="0.3">
      <c r="A725" t="s">
        <v>22</v>
      </c>
      <c r="B725" t="s">
        <v>31</v>
      </c>
      <c r="C725">
        <v>19.745000000000001</v>
      </c>
      <c r="D725">
        <v>96.129720000000006</v>
      </c>
      <c r="E725" t="s">
        <v>24</v>
      </c>
      <c r="F725" t="s">
        <v>25</v>
      </c>
      <c r="G725" t="s">
        <v>48</v>
      </c>
      <c r="H725" s="3">
        <v>36.770000000000003</v>
      </c>
      <c r="I725">
        <v>7</v>
      </c>
      <c r="J725" s="3">
        <v>12.8695</v>
      </c>
      <c r="K725" s="3">
        <v>270.2595</v>
      </c>
      <c r="L725" t="s">
        <v>34</v>
      </c>
      <c r="M725" s="3">
        <v>257.39</v>
      </c>
      <c r="N725">
        <v>4.7619047620000003</v>
      </c>
      <c r="O725" s="3">
        <v>12.8695</v>
      </c>
      <c r="P725">
        <v>7.4</v>
      </c>
      <c r="Q725" t="str">
        <f>IF(supermarketData[[#This Row],[Customer stratification rating]]&lt;6, "Low", IF(supermarketData[[#This Row],[Customer stratification rating]] &lt; 8, "Medium", "High"))</f>
        <v>Medium</v>
      </c>
      <c r="R725" s="1">
        <v>43476.840277777781</v>
      </c>
      <c r="S725">
        <v>2019</v>
      </c>
      <c r="T725" t="s">
        <v>28</v>
      </c>
      <c r="U725">
        <f>DAY(supermarketData[[#This Row],[Datetime]])</f>
        <v>11</v>
      </c>
      <c r="V725" t="s">
        <v>36</v>
      </c>
      <c r="W725">
        <v>20</v>
      </c>
      <c r="X725" t="s">
        <v>42</v>
      </c>
    </row>
    <row r="726" spans="1:24" x14ac:dyDescent="0.3">
      <c r="A726" t="s">
        <v>22</v>
      </c>
      <c r="B726" t="s">
        <v>47</v>
      </c>
      <c r="C726">
        <v>21.974730000000001</v>
      </c>
      <c r="D726">
        <v>96.083590000000001</v>
      </c>
      <c r="E726" t="s">
        <v>24</v>
      </c>
      <c r="F726" t="s">
        <v>38</v>
      </c>
      <c r="G726" t="s">
        <v>48</v>
      </c>
      <c r="H726" s="3">
        <v>23.34</v>
      </c>
      <c r="I726">
        <v>4</v>
      </c>
      <c r="J726" s="3">
        <v>4.6680000000000001</v>
      </c>
      <c r="K726" s="3">
        <v>98.028000000000006</v>
      </c>
      <c r="L726" t="s">
        <v>27</v>
      </c>
      <c r="M726" s="3">
        <v>93.36</v>
      </c>
      <c r="N726">
        <v>4.7619047620000003</v>
      </c>
      <c r="O726" s="3">
        <v>4.6680000000000001</v>
      </c>
      <c r="P726">
        <v>7.4</v>
      </c>
      <c r="Q726" t="str">
        <f>IF(supermarketData[[#This Row],[Customer stratification rating]]&lt;6, "Low", IF(supermarketData[[#This Row],[Customer stratification rating]] &lt; 8, "Medium", "High"))</f>
        <v>Medium</v>
      </c>
      <c r="R726" s="1">
        <v>43500.786805555559</v>
      </c>
      <c r="S726">
        <v>2019</v>
      </c>
      <c r="T726" t="s">
        <v>44</v>
      </c>
      <c r="U726">
        <f>DAY(supermarketData[[#This Row],[Datetime]])</f>
        <v>4</v>
      </c>
      <c r="V726" t="s">
        <v>45</v>
      </c>
      <c r="W726">
        <v>18</v>
      </c>
      <c r="X726" t="s">
        <v>42</v>
      </c>
    </row>
    <row r="727" spans="1:24" x14ac:dyDescent="0.3">
      <c r="A727" t="s">
        <v>22</v>
      </c>
      <c r="B727" t="s">
        <v>31</v>
      </c>
      <c r="C727">
        <v>19.745000000000001</v>
      </c>
      <c r="D727">
        <v>96.129720000000006</v>
      </c>
      <c r="E727" t="s">
        <v>24</v>
      </c>
      <c r="F727" t="s">
        <v>25</v>
      </c>
      <c r="G727" t="s">
        <v>26</v>
      </c>
      <c r="H727" s="3">
        <v>28.5</v>
      </c>
      <c r="I727">
        <v>8</v>
      </c>
      <c r="J727" s="3">
        <v>11.4</v>
      </c>
      <c r="K727" s="3">
        <v>239.4</v>
      </c>
      <c r="L727" t="s">
        <v>34</v>
      </c>
      <c r="M727" s="3">
        <v>228</v>
      </c>
      <c r="N727">
        <v>4.7619047620000003</v>
      </c>
      <c r="O727" s="3">
        <v>11.4</v>
      </c>
      <c r="P727">
        <v>6.6</v>
      </c>
      <c r="Q727" t="str">
        <f>IF(supermarketData[[#This Row],[Customer stratification rating]]&lt;6, "Low", IF(supermarketData[[#This Row],[Customer stratification rating]] &lt; 8, "Medium", "High"))</f>
        <v>Medium</v>
      </c>
      <c r="R727" s="1">
        <v>43502.6</v>
      </c>
      <c r="S727">
        <v>2019</v>
      </c>
      <c r="T727" t="s">
        <v>44</v>
      </c>
      <c r="U727">
        <f>DAY(supermarketData[[#This Row],[Datetime]])</f>
        <v>6</v>
      </c>
      <c r="V727" t="s">
        <v>49</v>
      </c>
      <c r="W727">
        <v>14</v>
      </c>
      <c r="X727" t="s">
        <v>30</v>
      </c>
    </row>
    <row r="728" spans="1:24" x14ac:dyDescent="0.3">
      <c r="A728" t="s">
        <v>22</v>
      </c>
      <c r="B728" t="s">
        <v>31</v>
      </c>
      <c r="C728">
        <v>19.745000000000001</v>
      </c>
      <c r="D728">
        <v>96.129720000000006</v>
      </c>
      <c r="E728" t="s">
        <v>24</v>
      </c>
      <c r="F728" t="s">
        <v>38</v>
      </c>
      <c r="G728" t="s">
        <v>39</v>
      </c>
      <c r="H728" s="3">
        <v>55.57</v>
      </c>
      <c r="I728">
        <v>3</v>
      </c>
      <c r="J728" s="3">
        <v>8.3354999999999997</v>
      </c>
      <c r="K728" s="3">
        <v>175.0455</v>
      </c>
      <c r="L728" t="s">
        <v>40</v>
      </c>
      <c r="M728" s="3">
        <v>166.71</v>
      </c>
      <c r="N728">
        <v>4.7619047620000003</v>
      </c>
      <c r="O728" s="3">
        <v>8.3354999999999997</v>
      </c>
      <c r="P728">
        <v>5.9</v>
      </c>
      <c r="Q728" t="str">
        <f>IF(supermarketData[[#This Row],[Customer stratification rating]]&lt;6, "Low", IF(supermarketData[[#This Row],[Customer stratification rating]] &lt; 8, "Medium", "High"))</f>
        <v>Low</v>
      </c>
      <c r="R728" s="1">
        <v>43473.487500000003</v>
      </c>
      <c r="S728">
        <v>2019</v>
      </c>
      <c r="T728" t="s">
        <v>28</v>
      </c>
      <c r="U728">
        <f>DAY(supermarketData[[#This Row],[Datetime]])</f>
        <v>8</v>
      </c>
      <c r="V728" t="s">
        <v>51</v>
      </c>
      <c r="W728">
        <v>11</v>
      </c>
      <c r="X728" t="s">
        <v>37</v>
      </c>
    </row>
    <row r="729" spans="1:24" x14ac:dyDescent="0.3">
      <c r="A729" t="s">
        <v>22</v>
      </c>
      <c r="B729" t="s">
        <v>47</v>
      </c>
      <c r="C729">
        <v>21.974730000000001</v>
      </c>
      <c r="D729">
        <v>96.083590000000001</v>
      </c>
      <c r="E729" t="s">
        <v>32</v>
      </c>
      <c r="F729" t="s">
        <v>38</v>
      </c>
      <c r="G729" t="s">
        <v>43</v>
      </c>
      <c r="H729" s="3">
        <v>69.739999999999995</v>
      </c>
      <c r="I729">
        <v>10</v>
      </c>
      <c r="J729" s="3">
        <v>34.869999999999997</v>
      </c>
      <c r="K729" s="3">
        <v>732.27</v>
      </c>
      <c r="L729" t="s">
        <v>40</v>
      </c>
      <c r="M729" s="3">
        <v>697.4</v>
      </c>
      <c r="N729">
        <v>4.7619047620000003</v>
      </c>
      <c r="O729" s="3">
        <v>34.869999999999997</v>
      </c>
      <c r="P729">
        <v>8.9</v>
      </c>
      <c r="Q729" t="str">
        <f>IF(supermarketData[[#This Row],[Customer stratification rating]]&lt;6, "Low", IF(supermarketData[[#This Row],[Customer stratification rating]] &lt; 8, "Medium", "High"))</f>
        <v>High</v>
      </c>
      <c r="R729" s="1">
        <v>43529.742361111108</v>
      </c>
      <c r="S729">
        <v>2019</v>
      </c>
      <c r="T729" t="s">
        <v>35</v>
      </c>
      <c r="U729">
        <f>DAY(supermarketData[[#This Row],[Datetime]])</f>
        <v>5</v>
      </c>
      <c r="V729" t="s">
        <v>51</v>
      </c>
      <c r="W729">
        <v>17</v>
      </c>
      <c r="X729" t="s">
        <v>30</v>
      </c>
    </row>
    <row r="730" spans="1:24" x14ac:dyDescent="0.3">
      <c r="A730" t="s">
        <v>22</v>
      </c>
      <c r="B730" t="s">
        <v>31</v>
      </c>
      <c r="C730">
        <v>19.745000000000001</v>
      </c>
      <c r="D730">
        <v>96.129720000000006</v>
      </c>
      <c r="E730" t="s">
        <v>32</v>
      </c>
      <c r="F730" t="s">
        <v>38</v>
      </c>
      <c r="G730" t="s">
        <v>50</v>
      </c>
      <c r="H730" s="3">
        <v>97.26</v>
      </c>
      <c r="I730">
        <v>4</v>
      </c>
      <c r="J730" s="3">
        <v>19.452000000000002</v>
      </c>
      <c r="K730" s="3">
        <v>408.49200000000002</v>
      </c>
      <c r="L730" t="s">
        <v>27</v>
      </c>
      <c r="M730" s="3">
        <v>389.04</v>
      </c>
      <c r="N730">
        <v>4.7619047620000003</v>
      </c>
      <c r="O730" s="3">
        <v>19.452000000000002</v>
      </c>
      <c r="P730">
        <v>6.8</v>
      </c>
      <c r="Q730" t="str">
        <f>IF(supermarketData[[#This Row],[Customer stratification rating]]&lt;6, "Low", IF(supermarketData[[#This Row],[Customer stratification rating]] &lt; 8, "Medium", "High"))</f>
        <v>Medium</v>
      </c>
      <c r="R730" s="1">
        <v>43540.647916666669</v>
      </c>
      <c r="S730">
        <v>2019</v>
      </c>
      <c r="T730" t="s">
        <v>35</v>
      </c>
      <c r="U730">
        <f>DAY(supermarketData[[#This Row],[Datetime]])</f>
        <v>16</v>
      </c>
      <c r="V730" t="s">
        <v>29</v>
      </c>
      <c r="W730">
        <v>15</v>
      </c>
      <c r="X730" t="s">
        <v>30</v>
      </c>
    </row>
    <row r="731" spans="1:24" x14ac:dyDescent="0.3">
      <c r="A731" t="s">
        <v>22</v>
      </c>
      <c r="B731" t="s">
        <v>47</v>
      </c>
      <c r="C731">
        <v>21.974730000000001</v>
      </c>
      <c r="D731">
        <v>96.083590000000001</v>
      </c>
      <c r="E731" t="s">
        <v>24</v>
      </c>
      <c r="F731" t="s">
        <v>25</v>
      </c>
      <c r="G731" t="s">
        <v>39</v>
      </c>
      <c r="H731" s="3">
        <v>52.18</v>
      </c>
      <c r="I731">
        <v>7</v>
      </c>
      <c r="J731" s="3">
        <v>18.263000000000002</v>
      </c>
      <c r="K731" s="3">
        <v>383.52300000000002</v>
      </c>
      <c r="L731" t="s">
        <v>34</v>
      </c>
      <c r="M731" s="3">
        <v>365.26</v>
      </c>
      <c r="N731">
        <v>4.7619047620000003</v>
      </c>
      <c r="O731" s="3">
        <v>18.263000000000002</v>
      </c>
      <c r="P731">
        <v>9.3000000000000007</v>
      </c>
      <c r="Q731" t="str">
        <f>IF(supermarketData[[#This Row],[Customer stratification rating]]&lt;6, "Low", IF(supermarketData[[#This Row],[Customer stratification rating]] &lt; 8, "Medium", "High"))</f>
        <v>High</v>
      </c>
      <c r="R731" s="1">
        <v>43533.45416666667</v>
      </c>
      <c r="S731">
        <v>2019</v>
      </c>
      <c r="T731" t="s">
        <v>35</v>
      </c>
      <c r="U731">
        <f>DAY(supermarketData[[#This Row],[Datetime]])</f>
        <v>9</v>
      </c>
      <c r="V731" t="s">
        <v>29</v>
      </c>
      <c r="W731">
        <v>10</v>
      </c>
      <c r="X731" t="s">
        <v>37</v>
      </c>
    </row>
    <row r="732" spans="1:24" x14ac:dyDescent="0.3">
      <c r="A732" t="s">
        <v>22</v>
      </c>
      <c r="B732" t="s">
        <v>23</v>
      </c>
      <c r="C732">
        <v>16.80528</v>
      </c>
      <c r="D732">
        <v>96.156109999999998</v>
      </c>
      <c r="E732" t="s">
        <v>24</v>
      </c>
      <c r="F732" t="s">
        <v>25</v>
      </c>
      <c r="G732" t="s">
        <v>50</v>
      </c>
      <c r="H732" s="3">
        <v>22.32</v>
      </c>
      <c r="I732">
        <v>4</v>
      </c>
      <c r="J732" s="3">
        <v>4.4640000000000004</v>
      </c>
      <c r="K732" s="3">
        <v>93.744</v>
      </c>
      <c r="L732" t="s">
        <v>40</v>
      </c>
      <c r="M732" s="3">
        <v>89.28</v>
      </c>
      <c r="N732">
        <v>4.7619047620000003</v>
      </c>
      <c r="O732" s="3">
        <v>4.4640000000000004</v>
      </c>
      <c r="P732">
        <v>4.4000000000000004</v>
      </c>
      <c r="Q732" t="str">
        <f>IF(supermarketData[[#This Row],[Customer stratification rating]]&lt;6, "Low", IF(supermarketData[[#This Row],[Customer stratification rating]] &lt; 8, "Medium", "High"))</f>
        <v>Low</v>
      </c>
      <c r="R732" s="1">
        <v>43525.682638888888</v>
      </c>
      <c r="S732">
        <v>2019</v>
      </c>
      <c r="T732" t="s">
        <v>35</v>
      </c>
      <c r="U732">
        <f>DAY(supermarketData[[#This Row],[Datetime]])</f>
        <v>1</v>
      </c>
      <c r="V732" t="s">
        <v>36</v>
      </c>
      <c r="W732">
        <v>16</v>
      </c>
      <c r="X732" t="s">
        <v>30</v>
      </c>
    </row>
    <row r="733" spans="1:24" x14ac:dyDescent="0.3">
      <c r="A733" t="s">
        <v>22</v>
      </c>
      <c r="B733" t="s">
        <v>23</v>
      </c>
      <c r="C733">
        <v>16.80528</v>
      </c>
      <c r="D733">
        <v>96.156109999999998</v>
      </c>
      <c r="E733" t="s">
        <v>32</v>
      </c>
      <c r="F733" t="s">
        <v>38</v>
      </c>
      <c r="G733" t="s">
        <v>26</v>
      </c>
      <c r="H733" s="3">
        <v>56</v>
      </c>
      <c r="I733">
        <v>3</v>
      </c>
      <c r="J733" s="3">
        <v>8.4</v>
      </c>
      <c r="K733" s="3">
        <v>176.4</v>
      </c>
      <c r="L733" t="s">
        <v>27</v>
      </c>
      <c r="M733" s="3">
        <v>168</v>
      </c>
      <c r="N733">
        <v>4.7619047620000003</v>
      </c>
      <c r="O733" s="3">
        <v>8.4</v>
      </c>
      <c r="P733">
        <v>4.8</v>
      </c>
      <c r="Q733" t="str">
        <f>IF(supermarketData[[#This Row],[Customer stratification rating]]&lt;6, "Low", IF(supermarketData[[#This Row],[Customer stratification rating]] &lt; 8, "Medium", "High"))</f>
        <v>Low</v>
      </c>
      <c r="R733" s="1">
        <v>43524.814583333333</v>
      </c>
      <c r="S733">
        <v>2019</v>
      </c>
      <c r="T733" t="s">
        <v>44</v>
      </c>
      <c r="U733">
        <f>DAY(supermarketData[[#This Row],[Datetime]])</f>
        <v>28</v>
      </c>
      <c r="V733" t="s">
        <v>46</v>
      </c>
      <c r="W733">
        <v>19</v>
      </c>
      <c r="X733" t="s">
        <v>42</v>
      </c>
    </row>
    <row r="734" spans="1:24" x14ac:dyDescent="0.3">
      <c r="A734" t="s">
        <v>22</v>
      </c>
      <c r="B734" t="s">
        <v>23</v>
      </c>
      <c r="C734">
        <v>16.80528</v>
      </c>
      <c r="D734">
        <v>96.156109999999998</v>
      </c>
      <c r="E734" t="s">
        <v>24</v>
      </c>
      <c r="F734" t="s">
        <v>38</v>
      </c>
      <c r="G734" t="s">
        <v>50</v>
      </c>
      <c r="H734" s="3">
        <v>19.7</v>
      </c>
      <c r="I734">
        <v>1</v>
      </c>
      <c r="J734" s="3">
        <v>0.98499999999999999</v>
      </c>
      <c r="K734" s="3">
        <v>20.684999999999999</v>
      </c>
      <c r="L734" t="s">
        <v>27</v>
      </c>
      <c r="M734" s="3">
        <v>19.7</v>
      </c>
      <c r="N734">
        <v>4.7619047620000003</v>
      </c>
      <c r="O734" s="3">
        <v>0.98499999999999999</v>
      </c>
      <c r="P734">
        <v>9.5</v>
      </c>
      <c r="Q734" t="str">
        <f>IF(supermarketData[[#This Row],[Customer stratification rating]]&lt;6, "Low", IF(supermarketData[[#This Row],[Customer stratification rating]] &lt; 8, "Medium", "High"))</f>
        <v>High</v>
      </c>
      <c r="R734" s="1">
        <v>43504.48541666667</v>
      </c>
      <c r="S734">
        <v>2019</v>
      </c>
      <c r="T734" t="s">
        <v>44</v>
      </c>
      <c r="U734">
        <f>DAY(supermarketData[[#This Row],[Datetime]])</f>
        <v>8</v>
      </c>
      <c r="V734" t="s">
        <v>36</v>
      </c>
      <c r="W734">
        <v>11</v>
      </c>
      <c r="X734" t="s">
        <v>37</v>
      </c>
    </row>
    <row r="735" spans="1:24" x14ac:dyDescent="0.3">
      <c r="A735" t="s">
        <v>22</v>
      </c>
      <c r="B735" t="s">
        <v>47</v>
      </c>
      <c r="C735">
        <v>21.974730000000001</v>
      </c>
      <c r="D735">
        <v>96.083590000000001</v>
      </c>
      <c r="E735" t="s">
        <v>32</v>
      </c>
      <c r="F735" t="s">
        <v>38</v>
      </c>
      <c r="G735" t="s">
        <v>33</v>
      </c>
      <c r="H735" s="3">
        <v>75.88</v>
      </c>
      <c r="I735">
        <v>7</v>
      </c>
      <c r="J735" s="3">
        <v>26.558</v>
      </c>
      <c r="K735" s="3">
        <v>557.71799999999996</v>
      </c>
      <c r="L735" t="s">
        <v>27</v>
      </c>
      <c r="M735" s="3">
        <v>531.16</v>
      </c>
      <c r="N735">
        <v>4.7619047620000003</v>
      </c>
      <c r="O735" s="3">
        <v>26.558</v>
      </c>
      <c r="P735">
        <v>8.9</v>
      </c>
      <c r="Q735" t="str">
        <f>IF(supermarketData[[#This Row],[Customer stratification rating]]&lt;6, "Low", IF(supermarketData[[#This Row],[Customer stratification rating]] &lt; 8, "Medium", "High"))</f>
        <v>High</v>
      </c>
      <c r="R735" s="1">
        <v>43489.443055555559</v>
      </c>
      <c r="S735">
        <v>2019</v>
      </c>
      <c r="T735" t="s">
        <v>28</v>
      </c>
      <c r="U735">
        <f>DAY(supermarketData[[#This Row],[Datetime]])</f>
        <v>24</v>
      </c>
      <c r="V735" t="s">
        <v>46</v>
      </c>
      <c r="W735">
        <v>10</v>
      </c>
      <c r="X735" t="s">
        <v>37</v>
      </c>
    </row>
    <row r="736" spans="1:24" x14ac:dyDescent="0.3">
      <c r="A736" t="s">
        <v>22</v>
      </c>
      <c r="B736" t="s">
        <v>47</v>
      </c>
      <c r="C736">
        <v>21.974730000000001</v>
      </c>
      <c r="D736">
        <v>96.083590000000001</v>
      </c>
      <c r="E736" t="s">
        <v>24</v>
      </c>
      <c r="F736" t="s">
        <v>38</v>
      </c>
      <c r="G736" t="s">
        <v>48</v>
      </c>
      <c r="H736" s="3">
        <v>53.72</v>
      </c>
      <c r="I736">
        <v>1</v>
      </c>
      <c r="J736" s="3">
        <v>2.6859999999999999</v>
      </c>
      <c r="K736" s="3">
        <v>56.405999999999999</v>
      </c>
      <c r="L736" t="s">
        <v>27</v>
      </c>
      <c r="M736" s="3">
        <v>53.72</v>
      </c>
      <c r="N736">
        <v>4.7619047620000003</v>
      </c>
      <c r="O736" s="3">
        <v>2.6859999999999999</v>
      </c>
      <c r="P736">
        <v>6.4</v>
      </c>
      <c r="Q736" t="str">
        <f>IF(supermarketData[[#This Row],[Customer stratification rating]]&lt;6, "Low", IF(supermarketData[[#This Row],[Customer stratification rating]] &lt; 8, "Medium", "High"))</f>
        <v>Medium</v>
      </c>
      <c r="R736" s="1">
        <v>43525.835416666669</v>
      </c>
      <c r="S736">
        <v>2019</v>
      </c>
      <c r="T736" t="s">
        <v>35</v>
      </c>
      <c r="U736">
        <f>DAY(supermarketData[[#This Row],[Datetime]])</f>
        <v>1</v>
      </c>
      <c r="V736" t="s">
        <v>36</v>
      </c>
      <c r="W736">
        <v>20</v>
      </c>
      <c r="X736" t="s">
        <v>42</v>
      </c>
    </row>
    <row r="737" spans="1:24" x14ac:dyDescent="0.3">
      <c r="A737" t="s">
        <v>22</v>
      </c>
      <c r="B737" t="s">
        <v>31</v>
      </c>
      <c r="C737">
        <v>19.745000000000001</v>
      </c>
      <c r="D737">
        <v>96.129720000000006</v>
      </c>
      <c r="E737" t="s">
        <v>24</v>
      </c>
      <c r="F737" t="s">
        <v>38</v>
      </c>
      <c r="G737" t="s">
        <v>26</v>
      </c>
      <c r="H737" s="3">
        <v>81.95</v>
      </c>
      <c r="I737">
        <v>10</v>
      </c>
      <c r="J737" s="3">
        <v>40.975000000000001</v>
      </c>
      <c r="K737" s="3">
        <v>860.47500000000002</v>
      </c>
      <c r="L737" t="s">
        <v>40</v>
      </c>
      <c r="M737" s="3">
        <v>819.5</v>
      </c>
      <c r="N737">
        <v>4.7619047620000003</v>
      </c>
      <c r="O737" s="3">
        <v>40.975000000000001</v>
      </c>
      <c r="P737">
        <v>6</v>
      </c>
      <c r="Q737" t="str">
        <f>IF(supermarketData[[#This Row],[Customer stratification rating]]&lt;6, "Low", IF(supermarketData[[#This Row],[Customer stratification rating]] &lt; 8, "Medium", "High"))</f>
        <v>Medium</v>
      </c>
      <c r="R737" s="1">
        <v>43534.527083333327</v>
      </c>
      <c r="S737">
        <v>2019</v>
      </c>
      <c r="T737" t="s">
        <v>35</v>
      </c>
      <c r="U737">
        <f>DAY(supermarketData[[#This Row],[Datetime]])</f>
        <v>10</v>
      </c>
      <c r="V737" t="s">
        <v>41</v>
      </c>
      <c r="W737">
        <v>12</v>
      </c>
      <c r="X737" t="s">
        <v>30</v>
      </c>
    </row>
    <row r="738" spans="1:24" x14ac:dyDescent="0.3">
      <c r="A738" t="s">
        <v>22</v>
      </c>
      <c r="B738" t="s">
        <v>31</v>
      </c>
      <c r="C738">
        <v>19.745000000000001</v>
      </c>
      <c r="D738">
        <v>96.129720000000006</v>
      </c>
      <c r="E738" t="s">
        <v>24</v>
      </c>
      <c r="F738" t="s">
        <v>25</v>
      </c>
      <c r="G738" t="s">
        <v>39</v>
      </c>
      <c r="H738" s="3">
        <v>81.2</v>
      </c>
      <c r="I738">
        <v>7</v>
      </c>
      <c r="J738" s="3">
        <v>28.42</v>
      </c>
      <c r="K738" s="3">
        <v>596.82000000000005</v>
      </c>
      <c r="L738" t="s">
        <v>40</v>
      </c>
      <c r="M738" s="3">
        <v>568.4</v>
      </c>
      <c r="N738">
        <v>4.7619047620000003</v>
      </c>
      <c r="O738" s="3">
        <v>28.42</v>
      </c>
      <c r="P738">
        <v>8.1</v>
      </c>
      <c r="Q738" t="str">
        <f>IF(supermarketData[[#This Row],[Customer stratification rating]]&lt;6, "Low", IF(supermarketData[[#This Row],[Customer stratification rating]] &lt; 8, "Medium", "High"))</f>
        <v>High</v>
      </c>
      <c r="R738" s="1">
        <v>43547.665972222218</v>
      </c>
      <c r="S738">
        <v>2019</v>
      </c>
      <c r="T738" t="s">
        <v>35</v>
      </c>
      <c r="U738">
        <f>DAY(supermarketData[[#This Row],[Datetime]])</f>
        <v>23</v>
      </c>
      <c r="V738" t="s">
        <v>29</v>
      </c>
      <c r="W738">
        <v>15</v>
      </c>
      <c r="X738" t="s">
        <v>30</v>
      </c>
    </row>
    <row r="739" spans="1:24" x14ac:dyDescent="0.3">
      <c r="A739" t="s">
        <v>22</v>
      </c>
      <c r="B739" t="s">
        <v>31</v>
      </c>
      <c r="C739">
        <v>19.745000000000001</v>
      </c>
      <c r="D739">
        <v>96.129720000000006</v>
      </c>
      <c r="E739" t="s">
        <v>32</v>
      </c>
      <c r="F739" t="s">
        <v>38</v>
      </c>
      <c r="G739" t="s">
        <v>33</v>
      </c>
      <c r="H739" s="3">
        <v>58.76</v>
      </c>
      <c r="I739">
        <v>10</v>
      </c>
      <c r="J739" s="3">
        <v>29.38</v>
      </c>
      <c r="K739" s="3">
        <v>616.98</v>
      </c>
      <c r="L739" t="s">
        <v>27</v>
      </c>
      <c r="M739" s="3">
        <v>587.6</v>
      </c>
      <c r="N739">
        <v>4.7619047620000003</v>
      </c>
      <c r="O739" s="3">
        <v>29.38</v>
      </c>
      <c r="P739">
        <v>9</v>
      </c>
      <c r="Q739" t="str">
        <f>IF(supermarketData[[#This Row],[Customer stratification rating]]&lt;6, "Low", IF(supermarketData[[#This Row],[Customer stratification rating]] &lt; 8, "Medium", "High"))</f>
        <v>High</v>
      </c>
      <c r="R739" s="1">
        <v>43494.601388888892</v>
      </c>
      <c r="S739">
        <v>2019</v>
      </c>
      <c r="T739" t="s">
        <v>28</v>
      </c>
      <c r="U739">
        <f>DAY(supermarketData[[#This Row],[Datetime]])</f>
        <v>29</v>
      </c>
      <c r="V739" t="s">
        <v>51</v>
      </c>
      <c r="W739">
        <v>14</v>
      </c>
      <c r="X739" t="s">
        <v>30</v>
      </c>
    </row>
    <row r="740" spans="1:24" x14ac:dyDescent="0.3">
      <c r="A740" t="s">
        <v>22</v>
      </c>
      <c r="B740" t="s">
        <v>47</v>
      </c>
      <c r="C740">
        <v>21.974730000000001</v>
      </c>
      <c r="D740">
        <v>96.083590000000001</v>
      </c>
      <c r="E740" t="s">
        <v>24</v>
      </c>
      <c r="F740" t="s">
        <v>38</v>
      </c>
      <c r="G740" t="s">
        <v>33</v>
      </c>
      <c r="H740" s="3">
        <v>91.56</v>
      </c>
      <c r="I740">
        <v>8</v>
      </c>
      <c r="J740" s="3">
        <v>36.624000000000002</v>
      </c>
      <c r="K740" s="3">
        <v>769.10400000000004</v>
      </c>
      <c r="L740" t="s">
        <v>27</v>
      </c>
      <c r="M740" s="3">
        <v>732.48</v>
      </c>
      <c r="N740">
        <v>4.7619047620000003</v>
      </c>
      <c r="O740" s="3">
        <v>36.624000000000002</v>
      </c>
      <c r="P740">
        <v>6</v>
      </c>
      <c r="Q740" t="str">
        <f>IF(supermarketData[[#This Row],[Customer stratification rating]]&lt;6, "Low", IF(supermarketData[[#This Row],[Customer stratification rating]] &lt; 8, "Medium", "High"))</f>
        <v>Medium</v>
      </c>
      <c r="R740" s="1">
        <v>43477.765277777777</v>
      </c>
      <c r="S740">
        <v>2019</v>
      </c>
      <c r="T740" t="s">
        <v>28</v>
      </c>
      <c r="U740">
        <f>DAY(supermarketData[[#This Row],[Datetime]])</f>
        <v>12</v>
      </c>
      <c r="V740" t="s">
        <v>29</v>
      </c>
      <c r="W740">
        <v>18</v>
      </c>
      <c r="X740" t="s">
        <v>42</v>
      </c>
    </row>
    <row r="741" spans="1:24" x14ac:dyDescent="0.3">
      <c r="A741" t="s">
        <v>22</v>
      </c>
      <c r="B741" t="s">
        <v>23</v>
      </c>
      <c r="C741">
        <v>16.80528</v>
      </c>
      <c r="D741">
        <v>96.156109999999998</v>
      </c>
      <c r="E741" t="s">
        <v>32</v>
      </c>
      <c r="F741" t="s">
        <v>38</v>
      </c>
      <c r="G741" t="s">
        <v>39</v>
      </c>
      <c r="H741" s="3">
        <v>93.96</v>
      </c>
      <c r="I741">
        <v>9</v>
      </c>
      <c r="J741" s="3">
        <v>42.281999999999996</v>
      </c>
      <c r="K741" s="3">
        <v>887.92200000000003</v>
      </c>
      <c r="L741" t="s">
        <v>34</v>
      </c>
      <c r="M741" s="3">
        <v>845.64</v>
      </c>
      <c r="N741">
        <v>4.7619047620000003</v>
      </c>
      <c r="O741" s="3">
        <v>42.281999999999996</v>
      </c>
      <c r="P741">
        <v>9.8000000000000007</v>
      </c>
      <c r="Q741" t="str">
        <f>IF(supermarketData[[#This Row],[Customer stratification rating]]&lt;6, "Low", IF(supermarketData[[#This Row],[Customer stratification rating]] &lt; 8, "Medium", "High"))</f>
        <v>High</v>
      </c>
      <c r="R741" s="1">
        <v>43544.480555555558</v>
      </c>
      <c r="S741">
        <v>2019</v>
      </c>
      <c r="T741" t="s">
        <v>35</v>
      </c>
      <c r="U741">
        <f>DAY(supermarketData[[#This Row],[Datetime]])</f>
        <v>20</v>
      </c>
      <c r="V741" t="s">
        <v>49</v>
      </c>
      <c r="W741">
        <v>11</v>
      </c>
      <c r="X741" t="s">
        <v>37</v>
      </c>
    </row>
    <row r="742" spans="1:24" x14ac:dyDescent="0.3">
      <c r="A742" t="s">
        <v>22</v>
      </c>
      <c r="B742" t="s">
        <v>31</v>
      </c>
      <c r="C742">
        <v>19.745000000000001</v>
      </c>
      <c r="D742">
        <v>96.129720000000006</v>
      </c>
      <c r="E742" t="s">
        <v>32</v>
      </c>
      <c r="F742" t="s">
        <v>38</v>
      </c>
      <c r="G742" t="s">
        <v>39</v>
      </c>
      <c r="H742" s="3">
        <v>55.61</v>
      </c>
      <c r="I742">
        <v>7</v>
      </c>
      <c r="J742" s="3">
        <v>19.4635</v>
      </c>
      <c r="K742" s="3">
        <v>408.73349999999999</v>
      </c>
      <c r="L742" t="s">
        <v>34</v>
      </c>
      <c r="M742" s="3">
        <v>389.27</v>
      </c>
      <c r="N742">
        <v>4.7619047620000003</v>
      </c>
      <c r="O742" s="3">
        <v>19.4635</v>
      </c>
      <c r="P742">
        <v>8.5</v>
      </c>
      <c r="Q742" t="str">
        <f>IF(supermarketData[[#This Row],[Customer stratification rating]]&lt;6, "Low", IF(supermarketData[[#This Row],[Customer stratification rating]] &lt; 8, "Medium", "High"))</f>
        <v>High</v>
      </c>
      <c r="R742" s="1">
        <v>43547.52847222222</v>
      </c>
      <c r="S742">
        <v>2019</v>
      </c>
      <c r="T742" t="s">
        <v>35</v>
      </c>
      <c r="U742">
        <f>DAY(supermarketData[[#This Row],[Datetime]])</f>
        <v>23</v>
      </c>
      <c r="V742" t="s">
        <v>29</v>
      </c>
      <c r="W742">
        <v>12</v>
      </c>
      <c r="X742" t="s">
        <v>30</v>
      </c>
    </row>
    <row r="743" spans="1:24" x14ac:dyDescent="0.3">
      <c r="A743" t="s">
        <v>22</v>
      </c>
      <c r="B743" t="s">
        <v>31</v>
      </c>
      <c r="C743">
        <v>19.745000000000001</v>
      </c>
      <c r="D743">
        <v>96.129720000000006</v>
      </c>
      <c r="E743" t="s">
        <v>32</v>
      </c>
      <c r="F743" t="s">
        <v>38</v>
      </c>
      <c r="G743" t="s">
        <v>48</v>
      </c>
      <c r="H743" s="3">
        <v>84.83</v>
      </c>
      <c r="I743">
        <v>1</v>
      </c>
      <c r="J743" s="3">
        <v>4.2415000000000003</v>
      </c>
      <c r="K743" s="3">
        <v>89.0715</v>
      </c>
      <c r="L743" t="s">
        <v>27</v>
      </c>
      <c r="M743" s="3">
        <v>84.83</v>
      </c>
      <c r="N743">
        <v>4.7619047620000003</v>
      </c>
      <c r="O743" s="3">
        <v>4.2415000000000003</v>
      </c>
      <c r="P743">
        <v>8.8000000000000007</v>
      </c>
      <c r="Q743" t="str">
        <f>IF(supermarketData[[#This Row],[Customer stratification rating]]&lt;6, "Low", IF(supermarketData[[#This Row],[Customer stratification rating]] &lt; 8, "Medium", "High"))</f>
        <v>High</v>
      </c>
      <c r="R743" s="1">
        <v>43479.638888888891</v>
      </c>
      <c r="S743">
        <v>2019</v>
      </c>
      <c r="T743" t="s">
        <v>28</v>
      </c>
      <c r="U743">
        <f>DAY(supermarketData[[#This Row],[Datetime]])</f>
        <v>14</v>
      </c>
      <c r="V743" t="s">
        <v>45</v>
      </c>
      <c r="W743">
        <v>15</v>
      </c>
      <c r="X743" t="s">
        <v>30</v>
      </c>
    </row>
    <row r="744" spans="1:24" x14ac:dyDescent="0.3">
      <c r="A744" t="s">
        <v>22</v>
      </c>
      <c r="B744" t="s">
        <v>23</v>
      </c>
      <c r="C744">
        <v>16.80528</v>
      </c>
      <c r="D744">
        <v>96.156109999999998</v>
      </c>
      <c r="E744" t="s">
        <v>24</v>
      </c>
      <c r="F744" t="s">
        <v>25</v>
      </c>
      <c r="G744" t="s">
        <v>43</v>
      </c>
      <c r="H744" s="3">
        <v>71.63</v>
      </c>
      <c r="I744">
        <v>2</v>
      </c>
      <c r="J744" s="3">
        <v>7.1630000000000003</v>
      </c>
      <c r="K744" s="3">
        <v>150.423</v>
      </c>
      <c r="L744" t="s">
        <v>27</v>
      </c>
      <c r="M744" s="3">
        <v>143.26</v>
      </c>
      <c r="N744">
        <v>4.7619047620000003</v>
      </c>
      <c r="O744" s="3">
        <v>7.1630000000000003</v>
      </c>
      <c r="P744">
        <v>8.8000000000000007</v>
      </c>
      <c r="Q744" t="str">
        <f>IF(supermarketData[[#This Row],[Customer stratification rating]]&lt;6, "Low", IF(supermarketData[[#This Row],[Customer stratification rating]] &lt; 8, "Medium", "High"))</f>
        <v>High</v>
      </c>
      <c r="R744" s="1">
        <v>43508.606249999997</v>
      </c>
      <c r="S744">
        <v>2019</v>
      </c>
      <c r="T744" t="s">
        <v>44</v>
      </c>
      <c r="U744">
        <f>DAY(supermarketData[[#This Row],[Datetime]])</f>
        <v>12</v>
      </c>
      <c r="V744" t="s">
        <v>51</v>
      </c>
      <c r="W744">
        <v>14</v>
      </c>
      <c r="X744" t="s">
        <v>30</v>
      </c>
    </row>
    <row r="745" spans="1:24" x14ac:dyDescent="0.3">
      <c r="A745" t="s">
        <v>22</v>
      </c>
      <c r="B745" t="s">
        <v>23</v>
      </c>
      <c r="C745">
        <v>16.80528</v>
      </c>
      <c r="D745">
        <v>96.156109999999998</v>
      </c>
      <c r="E745" t="s">
        <v>24</v>
      </c>
      <c r="F745" t="s">
        <v>38</v>
      </c>
      <c r="G745" t="s">
        <v>39</v>
      </c>
      <c r="H745" s="3">
        <v>37.69</v>
      </c>
      <c r="I745">
        <v>2</v>
      </c>
      <c r="J745" s="3">
        <v>3.7690000000000001</v>
      </c>
      <c r="K745" s="3">
        <v>79.149000000000001</v>
      </c>
      <c r="L745" t="s">
        <v>27</v>
      </c>
      <c r="M745" s="3">
        <v>75.38</v>
      </c>
      <c r="N745">
        <v>4.7619047620000003</v>
      </c>
      <c r="O745" s="3">
        <v>3.7690000000000001</v>
      </c>
      <c r="P745">
        <v>9.5</v>
      </c>
      <c r="Q745" t="str">
        <f>IF(supermarketData[[#This Row],[Customer stratification rating]]&lt;6, "Low", IF(supermarketData[[#This Row],[Customer stratification rating]] &lt; 8, "Medium", "High"))</f>
        <v>High</v>
      </c>
      <c r="R745" s="1">
        <v>43516.645138888889</v>
      </c>
      <c r="S745">
        <v>2019</v>
      </c>
      <c r="T745" t="s">
        <v>44</v>
      </c>
      <c r="U745">
        <f>DAY(supermarketData[[#This Row],[Datetime]])</f>
        <v>20</v>
      </c>
      <c r="V745" t="s">
        <v>49</v>
      </c>
      <c r="W745">
        <v>15</v>
      </c>
      <c r="X745" t="s">
        <v>30</v>
      </c>
    </row>
    <row r="746" spans="1:24" x14ac:dyDescent="0.3">
      <c r="A746" t="s">
        <v>22</v>
      </c>
      <c r="B746" t="s">
        <v>31</v>
      </c>
      <c r="C746">
        <v>19.745000000000001</v>
      </c>
      <c r="D746">
        <v>96.129720000000006</v>
      </c>
      <c r="E746" t="s">
        <v>24</v>
      </c>
      <c r="F746" t="s">
        <v>25</v>
      </c>
      <c r="G746" t="s">
        <v>43</v>
      </c>
      <c r="H746" s="3">
        <v>31.67</v>
      </c>
      <c r="I746">
        <v>8</v>
      </c>
      <c r="J746" s="3">
        <v>12.667999999999999</v>
      </c>
      <c r="K746" s="3">
        <v>266.02800000000002</v>
      </c>
      <c r="L746" t="s">
        <v>40</v>
      </c>
      <c r="M746" s="3">
        <v>253.36</v>
      </c>
      <c r="N746">
        <v>4.7619047620000003</v>
      </c>
      <c r="O746" s="3">
        <v>12.667999999999999</v>
      </c>
      <c r="P746">
        <v>5.6</v>
      </c>
      <c r="Q746" t="str">
        <f>IF(supermarketData[[#This Row],[Customer stratification rating]]&lt;6, "Low", IF(supermarketData[[#This Row],[Customer stratification rating]] &lt; 8, "Medium", "High"))</f>
        <v>Low</v>
      </c>
      <c r="R746" s="1">
        <v>43467.679861111108</v>
      </c>
      <c r="S746">
        <v>2019</v>
      </c>
      <c r="T746" t="s">
        <v>28</v>
      </c>
      <c r="U746">
        <f>DAY(supermarketData[[#This Row],[Datetime]])</f>
        <v>2</v>
      </c>
      <c r="V746" t="s">
        <v>49</v>
      </c>
      <c r="W746">
        <v>16</v>
      </c>
      <c r="X746" t="s">
        <v>30</v>
      </c>
    </row>
    <row r="747" spans="1:24" x14ac:dyDescent="0.3">
      <c r="A747" t="s">
        <v>22</v>
      </c>
      <c r="B747" t="s">
        <v>31</v>
      </c>
      <c r="C747">
        <v>19.745000000000001</v>
      </c>
      <c r="D747">
        <v>96.129720000000006</v>
      </c>
      <c r="E747" t="s">
        <v>24</v>
      </c>
      <c r="F747" t="s">
        <v>25</v>
      </c>
      <c r="G747" t="s">
        <v>48</v>
      </c>
      <c r="H747" s="3">
        <v>38.42</v>
      </c>
      <c r="I747">
        <v>1</v>
      </c>
      <c r="J747" s="3">
        <v>1.921</v>
      </c>
      <c r="K747" s="3">
        <v>40.341000000000001</v>
      </c>
      <c r="L747" t="s">
        <v>34</v>
      </c>
      <c r="M747" s="3">
        <v>38.42</v>
      </c>
      <c r="N747">
        <v>4.7619047620000003</v>
      </c>
      <c r="O747" s="3">
        <v>1.921</v>
      </c>
      <c r="P747">
        <v>8.6</v>
      </c>
      <c r="Q747" t="str">
        <f>IF(supermarketData[[#This Row],[Customer stratification rating]]&lt;6, "Low", IF(supermarketData[[#This Row],[Customer stratification rating]] &lt; 8, "Medium", "High"))</f>
        <v>High</v>
      </c>
      <c r="R747" s="1">
        <v>43498.689583333333</v>
      </c>
      <c r="S747">
        <v>2019</v>
      </c>
      <c r="T747" t="s">
        <v>44</v>
      </c>
      <c r="U747">
        <f>DAY(supermarketData[[#This Row],[Datetime]])</f>
        <v>2</v>
      </c>
      <c r="V747" t="s">
        <v>29</v>
      </c>
      <c r="W747">
        <v>16</v>
      </c>
      <c r="X747" t="s">
        <v>30</v>
      </c>
    </row>
    <row r="748" spans="1:24" x14ac:dyDescent="0.3">
      <c r="A748" t="s">
        <v>22</v>
      </c>
      <c r="B748" t="s">
        <v>47</v>
      </c>
      <c r="C748">
        <v>21.974730000000001</v>
      </c>
      <c r="D748">
        <v>96.083590000000001</v>
      </c>
      <c r="E748" t="s">
        <v>24</v>
      </c>
      <c r="F748" t="s">
        <v>38</v>
      </c>
      <c r="G748" t="s">
        <v>50</v>
      </c>
      <c r="H748" s="3">
        <v>65.23</v>
      </c>
      <c r="I748">
        <v>10</v>
      </c>
      <c r="J748" s="3">
        <v>32.615000000000002</v>
      </c>
      <c r="K748" s="3">
        <v>684.91499999999996</v>
      </c>
      <c r="L748" t="s">
        <v>40</v>
      </c>
      <c r="M748" s="3">
        <v>652.29999999999995</v>
      </c>
      <c r="N748">
        <v>4.7619047620000003</v>
      </c>
      <c r="O748" s="3">
        <v>32.615000000000002</v>
      </c>
      <c r="P748">
        <v>5.2</v>
      </c>
      <c r="Q748" t="str">
        <f>IF(supermarketData[[#This Row],[Customer stratification rating]]&lt;6, "Low", IF(supermarketData[[#This Row],[Customer stratification rating]] &lt; 8, "Medium", "High"))</f>
        <v>Low</v>
      </c>
      <c r="R748" s="1">
        <v>43473.796527777777</v>
      </c>
      <c r="S748">
        <v>2019</v>
      </c>
      <c r="T748" t="s">
        <v>28</v>
      </c>
      <c r="U748">
        <f>DAY(supermarketData[[#This Row],[Datetime]])</f>
        <v>8</v>
      </c>
      <c r="V748" t="s">
        <v>51</v>
      </c>
      <c r="W748">
        <v>19</v>
      </c>
      <c r="X748" t="s">
        <v>42</v>
      </c>
    </row>
    <row r="749" spans="1:24" x14ac:dyDescent="0.3">
      <c r="A749" t="s">
        <v>22</v>
      </c>
      <c r="B749" t="s">
        <v>31</v>
      </c>
      <c r="C749">
        <v>19.745000000000001</v>
      </c>
      <c r="D749">
        <v>96.129720000000006</v>
      </c>
      <c r="E749" t="s">
        <v>24</v>
      </c>
      <c r="F749" t="s">
        <v>25</v>
      </c>
      <c r="G749" t="s">
        <v>39</v>
      </c>
      <c r="H749" s="3">
        <v>10.53</v>
      </c>
      <c r="I749">
        <v>5</v>
      </c>
      <c r="J749" s="3">
        <v>2.6324999999999998</v>
      </c>
      <c r="K749" s="3">
        <v>55.282499999999999</v>
      </c>
      <c r="L749" t="s">
        <v>40</v>
      </c>
      <c r="M749" s="3">
        <v>52.65</v>
      </c>
      <c r="N749">
        <v>4.7619047620000003</v>
      </c>
      <c r="O749" s="3">
        <v>2.6324999999999998</v>
      </c>
      <c r="P749">
        <v>5.8</v>
      </c>
      <c r="Q749" t="str">
        <f>IF(supermarketData[[#This Row],[Customer stratification rating]]&lt;6, "Low", IF(supermarketData[[#This Row],[Customer stratification rating]] &lt; 8, "Medium", "High"))</f>
        <v>Low</v>
      </c>
      <c r="R749" s="1">
        <v>43495.613194444442</v>
      </c>
      <c r="S749">
        <v>2019</v>
      </c>
      <c r="T749" t="s">
        <v>28</v>
      </c>
      <c r="U749">
        <f>DAY(supermarketData[[#This Row],[Datetime]])</f>
        <v>30</v>
      </c>
      <c r="V749" t="s">
        <v>49</v>
      </c>
      <c r="W749">
        <v>14</v>
      </c>
      <c r="X749" t="s">
        <v>30</v>
      </c>
    </row>
    <row r="750" spans="1:24" x14ac:dyDescent="0.3">
      <c r="A750" t="s">
        <v>22</v>
      </c>
      <c r="B750" t="s">
        <v>47</v>
      </c>
      <c r="C750">
        <v>21.974730000000001</v>
      </c>
      <c r="D750">
        <v>96.083590000000001</v>
      </c>
      <c r="E750" t="s">
        <v>24</v>
      </c>
      <c r="F750" t="s">
        <v>25</v>
      </c>
      <c r="G750" t="s">
        <v>39</v>
      </c>
      <c r="H750" s="3">
        <v>12.29</v>
      </c>
      <c r="I750">
        <v>9</v>
      </c>
      <c r="J750" s="3">
        <v>5.5305</v>
      </c>
      <c r="K750" s="3">
        <v>116.1405</v>
      </c>
      <c r="L750" t="s">
        <v>40</v>
      </c>
      <c r="M750" s="3">
        <v>110.61</v>
      </c>
      <c r="N750">
        <v>4.7619047620000003</v>
      </c>
      <c r="O750" s="3">
        <v>5.5305</v>
      </c>
      <c r="P750">
        <v>8</v>
      </c>
      <c r="Q750" t="str">
        <f>IF(supermarketData[[#This Row],[Customer stratification rating]]&lt;6, "Low", IF(supermarketData[[#This Row],[Customer stratification rating]] &lt; 8, "Medium", "High"))</f>
        <v>High</v>
      </c>
      <c r="R750" s="1">
        <v>43550.811111111107</v>
      </c>
      <c r="S750">
        <v>2019</v>
      </c>
      <c r="T750" t="s">
        <v>35</v>
      </c>
      <c r="U750">
        <f>DAY(supermarketData[[#This Row],[Datetime]])</f>
        <v>26</v>
      </c>
      <c r="V750" t="s">
        <v>51</v>
      </c>
      <c r="W750">
        <v>19</v>
      </c>
      <c r="X750" t="s">
        <v>42</v>
      </c>
    </row>
    <row r="751" spans="1:24" x14ac:dyDescent="0.3">
      <c r="A751" t="s">
        <v>22</v>
      </c>
      <c r="B751" t="s">
        <v>31</v>
      </c>
      <c r="C751">
        <v>19.745000000000001</v>
      </c>
      <c r="D751">
        <v>96.129720000000006</v>
      </c>
      <c r="E751" t="s">
        <v>24</v>
      </c>
      <c r="F751" t="s">
        <v>38</v>
      </c>
      <c r="G751" t="s">
        <v>26</v>
      </c>
      <c r="H751" s="3">
        <v>81.23</v>
      </c>
      <c r="I751">
        <v>7</v>
      </c>
      <c r="J751" s="3">
        <v>28.430499999999999</v>
      </c>
      <c r="K751" s="3">
        <v>597.04049999999995</v>
      </c>
      <c r="L751" t="s">
        <v>34</v>
      </c>
      <c r="M751" s="3">
        <v>568.61</v>
      </c>
      <c r="N751">
        <v>4.7619047620000003</v>
      </c>
      <c r="O751" s="3">
        <v>28.430499999999999</v>
      </c>
      <c r="P751">
        <v>9</v>
      </c>
      <c r="Q751" t="str">
        <f>IF(supermarketData[[#This Row],[Customer stratification rating]]&lt;6, "Low", IF(supermarketData[[#This Row],[Customer stratification rating]] &lt; 8, "Medium", "High"))</f>
        <v>High</v>
      </c>
      <c r="R751" s="1">
        <v>43480.863888888889</v>
      </c>
      <c r="S751">
        <v>2019</v>
      </c>
      <c r="T751" t="s">
        <v>28</v>
      </c>
      <c r="U751">
        <f>DAY(supermarketData[[#This Row],[Datetime]])</f>
        <v>15</v>
      </c>
      <c r="V751" t="s">
        <v>51</v>
      </c>
      <c r="W751">
        <v>20</v>
      </c>
      <c r="X751" t="s">
        <v>42</v>
      </c>
    </row>
    <row r="752" spans="1:24" x14ac:dyDescent="0.3">
      <c r="A752" t="s">
        <v>22</v>
      </c>
      <c r="B752" t="s">
        <v>47</v>
      </c>
      <c r="C752">
        <v>21.974730000000001</v>
      </c>
      <c r="D752">
        <v>96.083590000000001</v>
      </c>
      <c r="E752" t="s">
        <v>24</v>
      </c>
      <c r="F752" t="s">
        <v>25</v>
      </c>
      <c r="G752" t="s">
        <v>50</v>
      </c>
      <c r="H752" s="3">
        <v>22.32</v>
      </c>
      <c r="I752">
        <v>4</v>
      </c>
      <c r="J752" s="3">
        <v>4.4640000000000004</v>
      </c>
      <c r="K752" s="3">
        <v>93.744</v>
      </c>
      <c r="L752" t="s">
        <v>27</v>
      </c>
      <c r="M752" s="3">
        <v>89.28</v>
      </c>
      <c r="N752">
        <v>4.7619047620000003</v>
      </c>
      <c r="O752" s="3">
        <v>4.4640000000000004</v>
      </c>
      <c r="P752">
        <v>4.0999999999999996</v>
      </c>
      <c r="Q752" t="str">
        <f>IF(supermarketData[[#This Row],[Customer stratification rating]]&lt;6, "Low", IF(supermarketData[[#This Row],[Customer stratification rating]] &lt; 8, "Medium", "High"))</f>
        <v>Low</v>
      </c>
      <c r="R752" s="1">
        <v>43538.469444444447</v>
      </c>
      <c r="S752">
        <v>2019</v>
      </c>
      <c r="T752" t="s">
        <v>35</v>
      </c>
      <c r="U752">
        <f>DAY(supermarketData[[#This Row],[Datetime]])</f>
        <v>14</v>
      </c>
      <c r="V752" t="s">
        <v>46</v>
      </c>
      <c r="W752">
        <v>11</v>
      </c>
      <c r="X752" t="s">
        <v>37</v>
      </c>
    </row>
    <row r="753" spans="1:24" x14ac:dyDescent="0.3">
      <c r="A753" t="s">
        <v>22</v>
      </c>
      <c r="B753" t="s">
        <v>23</v>
      </c>
      <c r="C753">
        <v>16.80528</v>
      </c>
      <c r="D753">
        <v>96.156109999999998</v>
      </c>
      <c r="E753" t="s">
        <v>32</v>
      </c>
      <c r="F753" t="s">
        <v>25</v>
      </c>
      <c r="G753" t="s">
        <v>48</v>
      </c>
      <c r="H753" s="3">
        <v>27.28</v>
      </c>
      <c r="I753">
        <v>5</v>
      </c>
      <c r="J753" s="3">
        <v>6.82</v>
      </c>
      <c r="K753" s="3">
        <v>143.22</v>
      </c>
      <c r="L753" t="s">
        <v>40</v>
      </c>
      <c r="M753" s="3">
        <v>136.4</v>
      </c>
      <c r="N753">
        <v>4.7619047620000003</v>
      </c>
      <c r="O753" s="3">
        <v>6.82</v>
      </c>
      <c r="P753">
        <v>8.6</v>
      </c>
      <c r="Q753" t="str">
        <f>IF(supermarketData[[#This Row],[Customer stratification rating]]&lt;6, "Low", IF(supermarketData[[#This Row],[Customer stratification rating]] &lt; 8, "Medium", "High"))</f>
        <v>High</v>
      </c>
      <c r="R753" s="1">
        <v>43499.438194444447</v>
      </c>
      <c r="S753">
        <v>2019</v>
      </c>
      <c r="T753" t="s">
        <v>44</v>
      </c>
      <c r="U753">
        <f>DAY(supermarketData[[#This Row],[Datetime]])</f>
        <v>3</v>
      </c>
      <c r="V753" t="s">
        <v>41</v>
      </c>
      <c r="W753">
        <v>10</v>
      </c>
      <c r="X753" t="s">
        <v>37</v>
      </c>
    </row>
    <row r="754" spans="1:24" x14ac:dyDescent="0.3">
      <c r="A754" t="s">
        <v>22</v>
      </c>
      <c r="B754" t="s">
        <v>23</v>
      </c>
      <c r="C754">
        <v>16.80528</v>
      </c>
      <c r="D754">
        <v>96.156109999999998</v>
      </c>
      <c r="E754" t="s">
        <v>24</v>
      </c>
      <c r="F754" t="s">
        <v>25</v>
      </c>
      <c r="G754" t="s">
        <v>33</v>
      </c>
      <c r="H754" s="3">
        <v>17.420000000000002</v>
      </c>
      <c r="I754">
        <v>10</v>
      </c>
      <c r="J754" s="3">
        <v>8.7100000000000009</v>
      </c>
      <c r="K754" s="3">
        <v>182.91</v>
      </c>
      <c r="L754" t="s">
        <v>27</v>
      </c>
      <c r="M754" s="3">
        <v>174.2</v>
      </c>
      <c r="N754">
        <v>4.7619047620000003</v>
      </c>
      <c r="O754" s="3">
        <v>8.7100000000000009</v>
      </c>
      <c r="P754">
        <v>7</v>
      </c>
      <c r="Q754" t="str">
        <f>IF(supermarketData[[#This Row],[Customer stratification rating]]&lt;6, "Low", IF(supermarketData[[#This Row],[Customer stratification rating]] &lt; 8, "Medium", "High"))</f>
        <v>Medium</v>
      </c>
      <c r="R754" s="1">
        <v>43518.520833333343</v>
      </c>
      <c r="S754">
        <v>2019</v>
      </c>
      <c r="T754" t="s">
        <v>44</v>
      </c>
      <c r="U754">
        <f>DAY(supermarketData[[#This Row],[Datetime]])</f>
        <v>22</v>
      </c>
      <c r="V754" t="s">
        <v>36</v>
      </c>
      <c r="W754">
        <v>12</v>
      </c>
      <c r="X754" t="s">
        <v>30</v>
      </c>
    </row>
    <row r="755" spans="1:24" x14ac:dyDescent="0.3">
      <c r="A755" t="s">
        <v>22</v>
      </c>
      <c r="B755" t="s">
        <v>47</v>
      </c>
      <c r="C755">
        <v>21.974730000000001</v>
      </c>
      <c r="D755">
        <v>96.083590000000001</v>
      </c>
      <c r="E755" t="s">
        <v>32</v>
      </c>
      <c r="F755" t="s">
        <v>38</v>
      </c>
      <c r="G755" t="s">
        <v>39</v>
      </c>
      <c r="H755" s="3">
        <v>73.28</v>
      </c>
      <c r="I755">
        <v>5</v>
      </c>
      <c r="J755" s="3">
        <v>18.32</v>
      </c>
      <c r="K755" s="3">
        <v>384.72</v>
      </c>
      <c r="L755" t="s">
        <v>27</v>
      </c>
      <c r="M755" s="3">
        <v>366.4</v>
      </c>
      <c r="N755">
        <v>4.7619047620000003</v>
      </c>
      <c r="O755" s="3">
        <v>18.32</v>
      </c>
      <c r="P755">
        <v>8.4</v>
      </c>
      <c r="Q755" t="str">
        <f>IF(supermarketData[[#This Row],[Customer stratification rating]]&lt;6, "Low", IF(supermarketData[[#This Row],[Customer stratification rating]] &lt; 8, "Medium", "High"))</f>
        <v>High</v>
      </c>
      <c r="R755" s="1">
        <v>43489.628472222219</v>
      </c>
      <c r="S755">
        <v>2019</v>
      </c>
      <c r="T755" t="s">
        <v>28</v>
      </c>
      <c r="U755">
        <f>DAY(supermarketData[[#This Row],[Datetime]])</f>
        <v>24</v>
      </c>
      <c r="V755" t="s">
        <v>46</v>
      </c>
      <c r="W755">
        <v>15</v>
      </c>
      <c r="X755" t="s">
        <v>30</v>
      </c>
    </row>
    <row r="756" spans="1:24" x14ac:dyDescent="0.3">
      <c r="A756" t="s">
        <v>22</v>
      </c>
      <c r="B756" t="s">
        <v>31</v>
      </c>
      <c r="C756">
        <v>19.745000000000001</v>
      </c>
      <c r="D756">
        <v>96.129720000000006</v>
      </c>
      <c r="E756" t="s">
        <v>24</v>
      </c>
      <c r="F756" t="s">
        <v>25</v>
      </c>
      <c r="G756" t="s">
        <v>50</v>
      </c>
      <c r="H756" s="3">
        <v>84.87</v>
      </c>
      <c r="I756">
        <v>3</v>
      </c>
      <c r="J756" s="3">
        <v>12.730499999999999</v>
      </c>
      <c r="K756" s="3">
        <v>267.34050000000002</v>
      </c>
      <c r="L756" t="s">
        <v>27</v>
      </c>
      <c r="M756" s="3">
        <v>254.61</v>
      </c>
      <c r="N756">
        <v>4.7619047620000003</v>
      </c>
      <c r="O756" s="3">
        <v>12.730499999999999</v>
      </c>
      <c r="P756">
        <v>7.4</v>
      </c>
      <c r="Q756" t="str">
        <f>IF(supermarketData[[#This Row],[Customer stratification rating]]&lt;6, "Low", IF(supermarketData[[#This Row],[Customer stratification rating]] &lt; 8, "Medium", "High"))</f>
        <v>Medium</v>
      </c>
      <c r="R756" s="1">
        <v>43490.770833333343</v>
      </c>
      <c r="S756">
        <v>2019</v>
      </c>
      <c r="T756" t="s">
        <v>28</v>
      </c>
      <c r="U756">
        <f>DAY(supermarketData[[#This Row],[Datetime]])</f>
        <v>25</v>
      </c>
      <c r="V756" t="s">
        <v>36</v>
      </c>
      <c r="W756">
        <v>18</v>
      </c>
      <c r="X756" t="s">
        <v>42</v>
      </c>
    </row>
    <row r="757" spans="1:24" x14ac:dyDescent="0.3">
      <c r="A757" t="s">
        <v>22</v>
      </c>
      <c r="B757" t="s">
        <v>23</v>
      </c>
      <c r="C757">
        <v>16.80528</v>
      </c>
      <c r="D757">
        <v>96.156109999999998</v>
      </c>
      <c r="E757" t="s">
        <v>32</v>
      </c>
      <c r="F757" t="s">
        <v>25</v>
      </c>
      <c r="G757" t="s">
        <v>50</v>
      </c>
      <c r="H757" s="3">
        <v>97.29</v>
      </c>
      <c r="I757">
        <v>8</v>
      </c>
      <c r="J757" s="3">
        <v>38.915999999999997</v>
      </c>
      <c r="K757" s="3">
        <v>817.23599999999999</v>
      </c>
      <c r="L757" t="s">
        <v>40</v>
      </c>
      <c r="M757" s="3">
        <v>778.32</v>
      </c>
      <c r="N757">
        <v>4.7619047620000003</v>
      </c>
      <c r="O757" s="3">
        <v>38.915999999999997</v>
      </c>
      <c r="P757">
        <v>6.2</v>
      </c>
      <c r="Q757" t="str">
        <f>IF(supermarketData[[#This Row],[Customer stratification rating]]&lt;6, "Low", IF(supermarketData[[#This Row],[Customer stratification rating]] &lt; 8, "Medium", "High"))</f>
        <v>Medium</v>
      </c>
      <c r="R757" s="1">
        <v>43533.554166666669</v>
      </c>
      <c r="S757">
        <v>2019</v>
      </c>
      <c r="T757" t="s">
        <v>35</v>
      </c>
      <c r="U757">
        <f>DAY(supermarketData[[#This Row],[Datetime]])</f>
        <v>9</v>
      </c>
      <c r="V757" t="s">
        <v>29</v>
      </c>
      <c r="W757">
        <v>13</v>
      </c>
      <c r="X757" t="s">
        <v>30</v>
      </c>
    </row>
    <row r="758" spans="1:24" x14ac:dyDescent="0.3">
      <c r="A758" t="s">
        <v>22</v>
      </c>
      <c r="B758" t="s">
        <v>47</v>
      </c>
      <c r="C758">
        <v>21.974730000000001</v>
      </c>
      <c r="D758">
        <v>96.083590000000001</v>
      </c>
      <c r="E758" t="s">
        <v>24</v>
      </c>
      <c r="F758" t="s">
        <v>25</v>
      </c>
      <c r="G758" t="s">
        <v>33</v>
      </c>
      <c r="H758" s="3">
        <v>35.74</v>
      </c>
      <c r="I758">
        <v>8</v>
      </c>
      <c r="J758" s="3">
        <v>14.295999999999999</v>
      </c>
      <c r="K758" s="3">
        <v>300.21600000000001</v>
      </c>
      <c r="L758" t="s">
        <v>27</v>
      </c>
      <c r="M758" s="3">
        <v>285.92</v>
      </c>
      <c r="N758">
        <v>4.7619047620000003</v>
      </c>
      <c r="O758" s="3">
        <v>14.295999999999999</v>
      </c>
      <c r="P758">
        <v>4.9000000000000004</v>
      </c>
      <c r="Q758" t="str">
        <f>IF(supermarketData[[#This Row],[Customer stratification rating]]&lt;6, "Low", IF(supermarketData[[#This Row],[Customer stratification rating]] &lt; 8, "Medium", "High"))</f>
        <v>Low</v>
      </c>
      <c r="R758" s="1">
        <v>43513.644444444442</v>
      </c>
      <c r="S758">
        <v>2019</v>
      </c>
      <c r="T758" t="s">
        <v>44</v>
      </c>
      <c r="U758">
        <f>DAY(supermarketData[[#This Row],[Datetime]])</f>
        <v>17</v>
      </c>
      <c r="V758" t="s">
        <v>41</v>
      </c>
      <c r="W758">
        <v>15</v>
      </c>
      <c r="X758" t="s">
        <v>30</v>
      </c>
    </row>
    <row r="759" spans="1:24" x14ac:dyDescent="0.3">
      <c r="A759" t="s">
        <v>22</v>
      </c>
      <c r="B759" t="s">
        <v>23</v>
      </c>
      <c r="C759">
        <v>16.80528</v>
      </c>
      <c r="D759">
        <v>96.156109999999998</v>
      </c>
      <c r="E759" t="s">
        <v>32</v>
      </c>
      <c r="F759" t="s">
        <v>25</v>
      </c>
      <c r="G759" t="s">
        <v>39</v>
      </c>
      <c r="H759" s="3">
        <v>96.52</v>
      </c>
      <c r="I759">
        <v>6</v>
      </c>
      <c r="J759" s="3">
        <v>28.956</v>
      </c>
      <c r="K759" s="3">
        <v>608.07600000000002</v>
      </c>
      <c r="L759" t="s">
        <v>34</v>
      </c>
      <c r="M759" s="3">
        <v>579.12</v>
      </c>
      <c r="N759">
        <v>4.7619047620000003</v>
      </c>
      <c r="O759" s="3">
        <v>28.956</v>
      </c>
      <c r="P759">
        <v>4.5</v>
      </c>
      <c r="Q759" t="str">
        <f>IF(supermarketData[[#This Row],[Customer stratification rating]]&lt;6, "Low", IF(supermarketData[[#This Row],[Customer stratification rating]] &lt; 8, "Medium", "High"))</f>
        <v>Low</v>
      </c>
      <c r="R759" s="1">
        <v>43476.494444444441</v>
      </c>
      <c r="S759">
        <v>2019</v>
      </c>
      <c r="T759" t="s">
        <v>28</v>
      </c>
      <c r="U759">
        <f>DAY(supermarketData[[#This Row],[Datetime]])</f>
        <v>11</v>
      </c>
      <c r="V759" t="s">
        <v>36</v>
      </c>
      <c r="W759">
        <v>11</v>
      </c>
      <c r="X759" t="s">
        <v>37</v>
      </c>
    </row>
    <row r="760" spans="1:24" x14ac:dyDescent="0.3">
      <c r="A760" t="s">
        <v>22</v>
      </c>
      <c r="B760" t="s">
        <v>23</v>
      </c>
      <c r="C760">
        <v>16.80528</v>
      </c>
      <c r="D760">
        <v>96.156109999999998</v>
      </c>
      <c r="E760" t="s">
        <v>24</v>
      </c>
      <c r="F760" t="s">
        <v>38</v>
      </c>
      <c r="G760" t="s">
        <v>48</v>
      </c>
      <c r="H760" s="3">
        <v>18.850000000000001</v>
      </c>
      <c r="I760">
        <v>10</v>
      </c>
      <c r="J760" s="3">
        <v>9.4250000000000007</v>
      </c>
      <c r="K760" s="3">
        <v>197.92500000000001</v>
      </c>
      <c r="L760" t="s">
        <v>27</v>
      </c>
      <c r="M760" s="3">
        <v>188.5</v>
      </c>
      <c r="N760">
        <v>4.7619047620000003</v>
      </c>
      <c r="O760" s="3">
        <v>9.4250000000000007</v>
      </c>
      <c r="P760">
        <v>5.6</v>
      </c>
      <c r="Q760" t="str">
        <f>IF(supermarketData[[#This Row],[Customer stratification rating]]&lt;6, "Low", IF(supermarketData[[#This Row],[Customer stratification rating]] &lt; 8, "Medium", "High"))</f>
        <v>Low</v>
      </c>
      <c r="R760" s="1">
        <v>43523.76666666667</v>
      </c>
      <c r="S760">
        <v>2019</v>
      </c>
      <c r="T760" t="s">
        <v>44</v>
      </c>
      <c r="U760">
        <f>DAY(supermarketData[[#This Row],[Datetime]])</f>
        <v>27</v>
      </c>
      <c r="V760" t="s">
        <v>49</v>
      </c>
      <c r="W760">
        <v>18</v>
      </c>
      <c r="X760" t="s">
        <v>42</v>
      </c>
    </row>
    <row r="761" spans="1:24" x14ac:dyDescent="0.3">
      <c r="A761" t="s">
        <v>22</v>
      </c>
      <c r="B761" t="s">
        <v>23</v>
      </c>
      <c r="C761">
        <v>16.80528</v>
      </c>
      <c r="D761">
        <v>96.156109999999998</v>
      </c>
      <c r="E761" t="s">
        <v>32</v>
      </c>
      <c r="F761" t="s">
        <v>25</v>
      </c>
      <c r="G761" t="s">
        <v>48</v>
      </c>
      <c r="H761" s="3">
        <v>55.39</v>
      </c>
      <c r="I761">
        <v>4</v>
      </c>
      <c r="J761" s="3">
        <v>11.077999999999999</v>
      </c>
      <c r="K761" s="3">
        <v>232.63800000000001</v>
      </c>
      <c r="L761" t="s">
        <v>27</v>
      </c>
      <c r="M761" s="3">
        <v>221.56</v>
      </c>
      <c r="N761">
        <v>4.7619047620000003</v>
      </c>
      <c r="O761" s="3">
        <v>11.077999999999999</v>
      </c>
      <c r="P761">
        <v>8</v>
      </c>
      <c r="Q761" t="str">
        <f>IF(supermarketData[[#This Row],[Customer stratification rating]]&lt;6, "Low", IF(supermarketData[[#This Row],[Customer stratification rating]] &lt; 8, "Medium", "High"))</f>
        <v>High</v>
      </c>
      <c r="R761" s="1">
        <v>43549.638194444437</v>
      </c>
      <c r="S761">
        <v>2019</v>
      </c>
      <c r="T761" t="s">
        <v>35</v>
      </c>
      <c r="U761">
        <f>DAY(supermarketData[[#This Row],[Datetime]])</f>
        <v>25</v>
      </c>
      <c r="V761" t="s">
        <v>45</v>
      </c>
      <c r="W761">
        <v>15</v>
      </c>
      <c r="X761" t="s">
        <v>30</v>
      </c>
    </row>
    <row r="762" spans="1:24" x14ac:dyDescent="0.3">
      <c r="A762" t="s">
        <v>22</v>
      </c>
      <c r="B762" t="s">
        <v>47</v>
      </c>
      <c r="C762">
        <v>21.974730000000001</v>
      </c>
      <c r="D762">
        <v>96.083590000000001</v>
      </c>
      <c r="E762" t="s">
        <v>24</v>
      </c>
      <c r="F762" t="s">
        <v>25</v>
      </c>
      <c r="G762" t="s">
        <v>48</v>
      </c>
      <c r="H762" s="3">
        <v>77.2</v>
      </c>
      <c r="I762">
        <v>10</v>
      </c>
      <c r="J762" s="3">
        <v>38.6</v>
      </c>
      <c r="K762" s="3">
        <v>810.6</v>
      </c>
      <c r="L762" t="s">
        <v>40</v>
      </c>
      <c r="M762" s="3">
        <v>772</v>
      </c>
      <c r="N762">
        <v>4.7619047620000003</v>
      </c>
      <c r="O762" s="3">
        <v>38.6</v>
      </c>
      <c r="P762">
        <v>5.6</v>
      </c>
      <c r="Q762" t="str">
        <f>IF(supermarketData[[#This Row],[Customer stratification rating]]&lt;6, "Low", IF(supermarketData[[#This Row],[Customer stratification rating]] &lt; 8, "Medium", "High"))</f>
        <v>Low</v>
      </c>
      <c r="R762" s="1">
        <v>43507.443055555559</v>
      </c>
      <c r="S762">
        <v>2019</v>
      </c>
      <c r="T762" t="s">
        <v>44</v>
      </c>
      <c r="U762">
        <f>DAY(supermarketData[[#This Row],[Datetime]])</f>
        <v>11</v>
      </c>
      <c r="V762" t="s">
        <v>45</v>
      </c>
      <c r="W762">
        <v>10</v>
      </c>
      <c r="X762" t="s">
        <v>37</v>
      </c>
    </row>
    <row r="763" spans="1:24" x14ac:dyDescent="0.3">
      <c r="A763" t="s">
        <v>22</v>
      </c>
      <c r="B763" t="s">
        <v>47</v>
      </c>
      <c r="C763">
        <v>21.974730000000001</v>
      </c>
      <c r="D763">
        <v>96.083590000000001</v>
      </c>
      <c r="E763" t="s">
        <v>32</v>
      </c>
      <c r="F763" t="s">
        <v>38</v>
      </c>
      <c r="G763" t="s">
        <v>33</v>
      </c>
      <c r="H763" s="3">
        <v>72.13</v>
      </c>
      <c r="I763">
        <v>10</v>
      </c>
      <c r="J763" s="3">
        <v>36.064999999999998</v>
      </c>
      <c r="K763" s="3">
        <v>757.36500000000001</v>
      </c>
      <c r="L763" t="s">
        <v>40</v>
      </c>
      <c r="M763" s="3">
        <v>721.3</v>
      </c>
      <c r="N763">
        <v>4.7619047620000003</v>
      </c>
      <c r="O763" s="3">
        <v>36.064999999999998</v>
      </c>
      <c r="P763">
        <v>4.2</v>
      </c>
      <c r="Q763" t="str">
        <f>IF(supermarketData[[#This Row],[Customer stratification rating]]&lt;6, "Low", IF(supermarketData[[#This Row],[Customer stratification rating]] &lt; 8, "Medium", "High"))</f>
        <v>Low</v>
      </c>
      <c r="R763" s="1">
        <v>43496.633333333331</v>
      </c>
      <c r="S763">
        <v>2019</v>
      </c>
      <c r="T763" t="s">
        <v>28</v>
      </c>
      <c r="U763">
        <f>DAY(supermarketData[[#This Row],[Datetime]])</f>
        <v>31</v>
      </c>
      <c r="V763" t="s">
        <v>46</v>
      </c>
      <c r="W763">
        <v>15</v>
      </c>
      <c r="X763" t="s">
        <v>30</v>
      </c>
    </row>
    <row r="764" spans="1:24" x14ac:dyDescent="0.3">
      <c r="A764" t="s">
        <v>22</v>
      </c>
      <c r="B764" t="s">
        <v>23</v>
      </c>
      <c r="C764">
        <v>16.80528</v>
      </c>
      <c r="D764">
        <v>96.156109999999998</v>
      </c>
      <c r="E764" t="s">
        <v>24</v>
      </c>
      <c r="F764" t="s">
        <v>25</v>
      </c>
      <c r="G764" t="s">
        <v>50</v>
      </c>
      <c r="H764" s="3">
        <v>63.88</v>
      </c>
      <c r="I764">
        <v>8</v>
      </c>
      <c r="J764" s="3">
        <v>25.552</v>
      </c>
      <c r="K764" s="3">
        <v>536.59199999999998</v>
      </c>
      <c r="L764" t="s">
        <v>27</v>
      </c>
      <c r="M764" s="3">
        <v>511.04</v>
      </c>
      <c r="N764">
        <v>4.7619047620000003</v>
      </c>
      <c r="O764" s="3">
        <v>25.552</v>
      </c>
      <c r="P764">
        <v>9.9</v>
      </c>
      <c r="Q764" t="str">
        <f>IF(supermarketData[[#This Row],[Customer stratification rating]]&lt;6, "Low", IF(supermarketData[[#This Row],[Customer stratification rating]] &lt; 8, "Medium", "High"))</f>
        <v>High</v>
      </c>
      <c r="R764" s="1">
        <v>43485.741666666669</v>
      </c>
      <c r="S764">
        <v>2019</v>
      </c>
      <c r="T764" t="s">
        <v>28</v>
      </c>
      <c r="U764">
        <f>DAY(supermarketData[[#This Row],[Datetime]])</f>
        <v>20</v>
      </c>
      <c r="V764" t="s">
        <v>41</v>
      </c>
      <c r="W764">
        <v>17</v>
      </c>
      <c r="X764" t="s">
        <v>30</v>
      </c>
    </row>
    <row r="765" spans="1:24" x14ac:dyDescent="0.3">
      <c r="A765" t="s">
        <v>22</v>
      </c>
      <c r="B765" t="s">
        <v>23</v>
      </c>
      <c r="C765">
        <v>16.80528</v>
      </c>
      <c r="D765">
        <v>96.156109999999998</v>
      </c>
      <c r="E765" t="s">
        <v>24</v>
      </c>
      <c r="F765" t="s">
        <v>25</v>
      </c>
      <c r="G765" t="s">
        <v>26</v>
      </c>
      <c r="H765" s="3">
        <v>10.69</v>
      </c>
      <c r="I765">
        <v>5</v>
      </c>
      <c r="J765" s="3">
        <v>2.6724999999999999</v>
      </c>
      <c r="K765" s="3">
        <v>56.122500000000002</v>
      </c>
      <c r="L765" t="s">
        <v>27</v>
      </c>
      <c r="M765" s="3">
        <v>53.45</v>
      </c>
      <c r="N765">
        <v>4.7619047620000003</v>
      </c>
      <c r="O765" s="3">
        <v>2.6724999999999999</v>
      </c>
      <c r="P765">
        <v>7.6</v>
      </c>
      <c r="Q765" t="str">
        <f>IF(supermarketData[[#This Row],[Customer stratification rating]]&lt;6, "Low", IF(supermarketData[[#This Row],[Customer stratification rating]] &lt; 8, "Medium", "High"))</f>
        <v>Medium</v>
      </c>
      <c r="R765" s="1">
        <v>43550.463194444441</v>
      </c>
      <c r="S765">
        <v>2019</v>
      </c>
      <c r="T765" t="s">
        <v>35</v>
      </c>
      <c r="U765">
        <f>DAY(supermarketData[[#This Row],[Datetime]])</f>
        <v>26</v>
      </c>
      <c r="V765" t="s">
        <v>51</v>
      </c>
      <c r="W765">
        <v>11</v>
      </c>
      <c r="X765" t="s">
        <v>37</v>
      </c>
    </row>
    <row r="766" spans="1:24" x14ac:dyDescent="0.3">
      <c r="A766" t="s">
        <v>22</v>
      </c>
      <c r="B766" t="s">
        <v>23</v>
      </c>
      <c r="C766">
        <v>16.80528</v>
      </c>
      <c r="D766">
        <v>96.156109999999998</v>
      </c>
      <c r="E766" t="s">
        <v>24</v>
      </c>
      <c r="F766" t="s">
        <v>38</v>
      </c>
      <c r="G766" t="s">
        <v>26</v>
      </c>
      <c r="H766" s="3">
        <v>55.5</v>
      </c>
      <c r="I766">
        <v>4</v>
      </c>
      <c r="J766" s="3">
        <v>11.1</v>
      </c>
      <c r="K766" s="3">
        <v>233.1</v>
      </c>
      <c r="L766" t="s">
        <v>40</v>
      </c>
      <c r="M766" s="3">
        <v>222</v>
      </c>
      <c r="N766">
        <v>4.7619047620000003</v>
      </c>
      <c r="O766" s="3">
        <v>11.1</v>
      </c>
      <c r="P766">
        <v>6.6</v>
      </c>
      <c r="Q766" t="str">
        <f>IF(supermarketData[[#This Row],[Customer stratification rating]]&lt;6, "Low", IF(supermarketData[[#This Row],[Customer stratification rating]] &lt; 8, "Medium", "High"))</f>
        <v>Medium</v>
      </c>
      <c r="R766" s="1">
        <v>43485.658333333333</v>
      </c>
      <c r="S766">
        <v>2019</v>
      </c>
      <c r="T766" t="s">
        <v>28</v>
      </c>
      <c r="U766">
        <f>DAY(supermarketData[[#This Row],[Datetime]])</f>
        <v>20</v>
      </c>
      <c r="V766" t="s">
        <v>41</v>
      </c>
      <c r="W766">
        <v>15</v>
      </c>
      <c r="X766" t="s">
        <v>30</v>
      </c>
    </row>
    <row r="767" spans="1:24" x14ac:dyDescent="0.3">
      <c r="A767" t="s">
        <v>22</v>
      </c>
      <c r="B767" t="s">
        <v>47</v>
      </c>
      <c r="C767">
        <v>21.974730000000001</v>
      </c>
      <c r="D767">
        <v>96.083590000000001</v>
      </c>
      <c r="E767" t="s">
        <v>32</v>
      </c>
      <c r="F767" t="s">
        <v>25</v>
      </c>
      <c r="G767" t="s">
        <v>39</v>
      </c>
      <c r="H767" s="3">
        <v>95.46</v>
      </c>
      <c r="I767">
        <v>8</v>
      </c>
      <c r="J767" s="3">
        <v>38.183999999999997</v>
      </c>
      <c r="K767" s="3">
        <v>801.86400000000003</v>
      </c>
      <c r="L767" t="s">
        <v>27</v>
      </c>
      <c r="M767" s="3">
        <v>763.68</v>
      </c>
      <c r="N767">
        <v>4.7619047620000003</v>
      </c>
      <c r="O767" s="3">
        <v>38.183999999999997</v>
      </c>
      <c r="P767">
        <v>4.7</v>
      </c>
      <c r="Q767" t="str">
        <f>IF(supermarketData[[#This Row],[Customer stratification rating]]&lt;6, "Low", IF(supermarketData[[#This Row],[Customer stratification rating]] &lt; 8, "Medium", "High"))</f>
        <v>Low</v>
      </c>
      <c r="R767" s="1">
        <v>43529.819444444453</v>
      </c>
      <c r="S767">
        <v>2019</v>
      </c>
      <c r="T767" t="s">
        <v>35</v>
      </c>
      <c r="U767">
        <f>DAY(supermarketData[[#This Row],[Datetime]])</f>
        <v>5</v>
      </c>
      <c r="V767" t="s">
        <v>51</v>
      </c>
      <c r="W767">
        <v>19</v>
      </c>
      <c r="X767" t="s">
        <v>42</v>
      </c>
    </row>
    <row r="768" spans="1:24" x14ac:dyDescent="0.3">
      <c r="A768" t="s">
        <v>22</v>
      </c>
      <c r="B768" t="s">
        <v>31</v>
      </c>
      <c r="C768">
        <v>19.745000000000001</v>
      </c>
      <c r="D768">
        <v>96.129720000000006</v>
      </c>
      <c r="E768" t="s">
        <v>32</v>
      </c>
      <c r="F768" t="s">
        <v>25</v>
      </c>
      <c r="G768" t="s">
        <v>50</v>
      </c>
      <c r="H768" s="3">
        <v>76.06</v>
      </c>
      <c r="I768">
        <v>3</v>
      </c>
      <c r="J768" s="3">
        <v>11.409000000000001</v>
      </c>
      <c r="K768" s="3">
        <v>239.589</v>
      </c>
      <c r="L768" t="s">
        <v>40</v>
      </c>
      <c r="M768" s="3">
        <v>228.18</v>
      </c>
      <c r="N768">
        <v>4.7619047620000003</v>
      </c>
      <c r="O768" s="3">
        <v>11.409000000000001</v>
      </c>
      <c r="P768">
        <v>9.8000000000000007</v>
      </c>
      <c r="Q768" t="str">
        <f>IF(supermarketData[[#This Row],[Customer stratification rating]]&lt;6, "Low", IF(supermarketData[[#This Row],[Customer stratification rating]] &lt; 8, "Medium", "High"))</f>
        <v>High</v>
      </c>
      <c r="R768" s="1">
        <v>43470.854166666657</v>
      </c>
      <c r="S768">
        <v>2019</v>
      </c>
      <c r="T768" t="s">
        <v>28</v>
      </c>
      <c r="U768">
        <f>DAY(supermarketData[[#This Row],[Datetime]])</f>
        <v>5</v>
      </c>
      <c r="V768" t="s">
        <v>29</v>
      </c>
      <c r="W768">
        <v>20</v>
      </c>
      <c r="X768" t="s">
        <v>42</v>
      </c>
    </row>
    <row r="769" spans="1:24" x14ac:dyDescent="0.3">
      <c r="A769" t="s">
        <v>22</v>
      </c>
      <c r="B769" t="s">
        <v>47</v>
      </c>
      <c r="C769">
        <v>21.974730000000001</v>
      </c>
      <c r="D769">
        <v>96.083590000000001</v>
      </c>
      <c r="E769" t="s">
        <v>32</v>
      </c>
      <c r="F769" t="s">
        <v>38</v>
      </c>
      <c r="G769" t="s">
        <v>43</v>
      </c>
      <c r="H769" s="3">
        <v>13.69</v>
      </c>
      <c r="I769">
        <v>6</v>
      </c>
      <c r="J769" s="3">
        <v>4.1070000000000002</v>
      </c>
      <c r="K769" s="3">
        <v>86.247</v>
      </c>
      <c r="L769" t="s">
        <v>34</v>
      </c>
      <c r="M769" s="3">
        <v>82.14</v>
      </c>
      <c r="N769">
        <v>4.7619047620000003</v>
      </c>
      <c r="O769" s="3">
        <v>4.1070000000000002</v>
      </c>
      <c r="P769">
        <v>6.3</v>
      </c>
      <c r="Q769" t="str">
        <f>IF(supermarketData[[#This Row],[Customer stratification rating]]&lt;6, "Low", IF(supermarketData[[#This Row],[Customer stratification rating]] &lt; 8, "Medium", "High"))</f>
        <v>Medium</v>
      </c>
      <c r="R769" s="1">
        <v>43509.582638888889</v>
      </c>
      <c r="S769">
        <v>2019</v>
      </c>
      <c r="T769" t="s">
        <v>44</v>
      </c>
      <c r="U769">
        <f>DAY(supermarketData[[#This Row],[Datetime]])</f>
        <v>13</v>
      </c>
      <c r="V769" t="s">
        <v>49</v>
      </c>
      <c r="W769">
        <v>13</v>
      </c>
      <c r="X769" t="s">
        <v>30</v>
      </c>
    </row>
    <row r="770" spans="1:24" x14ac:dyDescent="0.3">
      <c r="A770" t="s">
        <v>22</v>
      </c>
      <c r="B770" t="s">
        <v>47</v>
      </c>
      <c r="C770">
        <v>21.974730000000001</v>
      </c>
      <c r="D770">
        <v>96.083590000000001</v>
      </c>
      <c r="E770" t="s">
        <v>32</v>
      </c>
      <c r="F770" t="s">
        <v>25</v>
      </c>
      <c r="G770" t="s">
        <v>33</v>
      </c>
      <c r="H770" s="3">
        <v>95.64</v>
      </c>
      <c r="I770">
        <v>4</v>
      </c>
      <c r="J770" s="3">
        <v>19.128</v>
      </c>
      <c r="K770" s="3">
        <v>401.68799999999999</v>
      </c>
      <c r="L770" t="s">
        <v>34</v>
      </c>
      <c r="M770" s="3">
        <v>382.56</v>
      </c>
      <c r="N770">
        <v>4.7619047620000003</v>
      </c>
      <c r="O770" s="3">
        <v>19.128</v>
      </c>
      <c r="P770">
        <v>7.9</v>
      </c>
      <c r="Q770" t="str">
        <f>IF(supermarketData[[#This Row],[Customer stratification rating]]&lt;6, "Low", IF(supermarketData[[#This Row],[Customer stratification rating]] &lt; 8, "Medium", "High"))</f>
        <v>Medium</v>
      </c>
      <c r="R770" s="1">
        <v>43540.785416666673</v>
      </c>
      <c r="S770">
        <v>2019</v>
      </c>
      <c r="T770" t="s">
        <v>35</v>
      </c>
      <c r="U770">
        <f>DAY(supermarketData[[#This Row],[Datetime]])</f>
        <v>16</v>
      </c>
      <c r="V770" t="s">
        <v>29</v>
      </c>
      <c r="W770">
        <v>18</v>
      </c>
      <c r="X770" t="s">
        <v>42</v>
      </c>
    </row>
    <row r="771" spans="1:24" x14ac:dyDescent="0.3">
      <c r="A771" t="s">
        <v>22</v>
      </c>
      <c r="B771" t="s">
        <v>23</v>
      </c>
      <c r="C771">
        <v>16.80528</v>
      </c>
      <c r="D771">
        <v>96.156109999999998</v>
      </c>
      <c r="E771" t="s">
        <v>32</v>
      </c>
      <c r="F771" t="s">
        <v>25</v>
      </c>
      <c r="G771" t="s">
        <v>39</v>
      </c>
      <c r="H771" s="3">
        <v>11.43</v>
      </c>
      <c r="I771">
        <v>6</v>
      </c>
      <c r="J771" s="3">
        <v>3.4289999999999998</v>
      </c>
      <c r="K771" s="3">
        <v>72.009</v>
      </c>
      <c r="L771" t="s">
        <v>34</v>
      </c>
      <c r="M771" s="3">
        <v>68.58</v>
      </c>
      <c r="N771">
        <v>4.7619047620000003</v>
      </c>
      <c r="O771" s="3">
        <v>3.4289999999999998</v>
      </c>
      <c r="P771">
        <v>7.7</v>
      </c>
      <c r="Q771" t="str">
        <f>IF(supermarketData[[#This Row],[Customer stratification rating]]&lt;6, "Low", IF(supermarketData[[#This Row],[Customer stratification rating]] &lt; 8, "Medium", "High"))</f>
        <v>Medium</v>
      </c>
      <c r="R771" s="1">
        <v>43480.724999999999</v>
      </c>
      <c r="S771">
        <v>2019</v>
      </c>
      <c r="T771" t="s">
        <v>28</v>
      </c>
      <c r="U771">
        <f>DAY(supermarketData[[#This Row],[Datetime]])</f>
        <v>15</v>
      </c>
      <c r="V771" t="s">
        <v>51</v>
      </c>
      <c r="W771">
        <v>17</v>
      </c>
      <c r="X771" t="s">
        <v>30</v>
      </c>
    </row>
    <row r="772" spans="1:24" x14ac:dyDescent="0.3">
      <c r="A772" t="s">
        <v>22</v>
      </c>
      <c r="B772" t="s">
        <v>47</v>
      </c>
      <c r="C772">
        <v>21.974730000000001</v>
      </c>
      <c r="D772">
        <v>96.083590000000001</v>
      </c>
      <c r="E772" t="s">
        <v>24</v>
      </c>
      <c r="F772" t="s">
        <v>25</v>
      </c>
      <c r="G772" t="s">
        <v>43</v>
      </c>
      <c r="H772" s="3">
        <v>95.54</v>
      </c>
      <c r="I772">
        <v>4</v>
      </c>
      <c r="J772" s="3">
        <v>19.108000000000001</v>
      </c>
      <c r="K772" s="3">
        <v>401.26799999999997</v>
      </c>
      <c r="L772" t="s">
        <v>27</v>
      </c>
      <c r="M772" s="3">
        <v>382.16</v>
      </c>
      <c r="N772">
        <v>4.7619047620000003</v>
      </c>
      <c r="O772" s="3">
        <v>19.108000000000001</v>
      </c>
      <c r="P772">
        <v>4.5</v>
      </c>
      <c r="Q772" t="str">
        <f>IF(supermarketData[[#This Row],[Customer stratification rating]]&lt;6, "Low", IF(supermarketData[[#This Row],[Customer stratification rating]] &lt; 8, "Medium", "High"))</f>
        <v>Low</v>
      </c>
      <c r="R772" s="1">
        <v>43522.498611111107</v>
      </c>
      <c r="S772">
        <v>2019</v>
      </c>
      <c r="T772" t="s">
        <v>44</v>
      </c>
      <c r="U772">
        <f>DAY(supermarketData[[#This Row],[Datetime]])</f>
        <v>26</v>
      </c>
      <c r="V772" t="s">
        <v>51</v>
      </c>
      <c r="W772">
        <v>11</v>
      </c>
      <c r="X772" t="s">
        <v>37</v>
      </c>
    </row>
    <row r="773" spans="1:24" x14ac:dyDescent="0.3">
      <c r="A773" t="s">
        <v>22</v>
      </c>
      <c r="B773" t="s">
        <v>31</v>
      </c>
      <c r="C773">
        <v>19.745000000000001</v>
      </c>
      <c r="D773">
        <v>96.129720000000006</v>
      </c>
      <c r="E773" t="s">
        <v>24</v>
      </c>
      <c r="F773" t="s">
        <v>25</v>
      </c>
      <c r="G773" t="s">
        <v>26</v>
      </c>
      <c r="H773" s="3">
        <v>85.87</v>
      </c>
      <c r="I773">
        <v>7</v>
      </c>
      <c r="J773" s="3">
        <v>30.054500000000001</v>
      </c>
      <c r="K773" s="3">
        <v>631.14449999999999</v>
      </c>
      <c r="L773" t="s">
        <v>40</v>
      </c>
      <c r="M773" s="3">
        <v>601.09</v>
      </c>
      <c r="N773">
        <v>4.7619047620000003</v>
      </c>
      <c r="O773" s="3">
        <v>30.054500000000001</v>
      </c>
      <c r="P773">
        <v>8</v>
      </c>
      <c r="Q773" t="str">
        <f>IF(supermarketData[[#This Row],[Customer stratification rating]]&lt;6, "Low", IF(supermarketData[[#This Row],[Customer stratification rating]] &lt; 8, "Medium", "High"))</f>
        <v>High</v>
      </c>
      <c r="R773" s="1">
        <v>43523.792361111111</v>
      </c>
      <c r="S773">
        <v>2019</v>
      </c>
      <c r="T773" t="s">
        <v>44</v>
      </c>
      <c r="U773">
        <f>DAY(supermarketData[[#This Row],[Datetime]])</f>
        <v>27</v>
      </c>
      <c r="V773" t="s">
        <v>49</v>
      </c>
      <c r="W773">
        <v>19</v>
      </c>
      <c r="X773" t="s">
        <v>42</v>
      </c>
    </row>
    <row r="774" spans="1:24" x14ac:dyDescent="0.3">
      <c r="A774" t="s">
        <v>22</v>
      </c>
      <c r="B774" t="s">
        <v>31</v>
      </c>
      <c r="C774">
        <v>19.745000000000001</v>
      </c>
      <c r="D774">
        <v>96.129720000000006</v>
      </c>
      <c r="E774" t="s">
        <v>24</v>
      </c>
      <c r="F774" t="s">
        <v>25</v>
      </c>
      <c r="G774" t="s">
        <v>43</v>
      </c>
      <c r="H774" s="3">
        <v>67.989999999999995</v>
      </c>
      <c r="I774">
        <v>7</v>
      </c>
      <c r="J774" s="3">
        <v>23.796500000000002</v>
      </c>
      <c r="K774" s="3">
        <v>499.72649999999999</v>
      </c>
      <c r="L774" t="s">
        <v>27</v>
      </c>
      <c r="M774" s="3">
        <v>475.93</v>
      </c>
      <c r="N774">
        <v>4.7619047620000003</v>
      </c>
      <c r="O774" s="3">
        <v>23.796500000000002</v>
      </c>
      <c r="P774">
        <v>5.7</v>
      </c>
      <c r="Q774" t="str">
        <f>IF(supermarketData[[#This Row],[Customer stratification rating]]&lt;6, "Low", IF(supermarketData[[#This Row],[Customer stratification rating]] &lt; 8, "Medium", "High"))</f>
        <v>Low</v>
      </c>
      <c r="R774" s="1">
        <v>43513.701388888891</v>
      </c>
      <c r="S774">
        <v>2019</v>
      </c>
      <c r="T774" t="s">
        <v>44</v>
      </c>
      <c r="U774">
        <f>DAY(supermarketData[[#This Row],[Datetime]])</f>
        <v>17</v>
      </c>
      <c r="V774" t="s">
        <v>41</v>
      </c>
      <c r="W774">
        <v>16</v>
      </c>
      <c r="X774" t="s">
        <v>30</v>
      </c>
    </row>
    <row r="775" spans="1:24" x14ac:dyDescent="0.3">
      <c r="A775" t="s">
        <v>22</v>
      </c>
      <c r="B775" t="s">
        <v>31</v>
      </c>
      <c r="C775">
        <v>19.745000000000001</v>
      </c>
      <c r="D775">
        <v>96.129720000000006</v>
      </c>
      <c r="E775" t="s">
        <v>32</v>
      </c>
      <c r="F775" t="s">
        <v>25</v>
      </c>
      <c r="G775" t="s">
        <v>48</v>
      </c>
      <c r="H775" s="3">
        <v>52.42</v>
      </c>
      <c r="I775">
        <v>1</v>
      </c>
      <c r="J775" s="3">
        <v>2.621</v>
      </c>
      <c r="K775" s="3">
        <v>55.040999999999997</v>
      </c>
      <c r="L775" t="s">
        <v>40</v>
      </c>
      <c r="M775" s="3">
        <v>52.42</v>
      </c>
      <c r="N775">
        <v>4.7619047620000003</v>
      </c>
      <c r="O775" s="3">
        <v>2.621</v>
      </c>
      <c r="P775">
        <v>6.3</v>
      </c>
      <c r="Q775" t="str">
        <f>IF(supermarketData[[#This Row],[Customer stratification rating]]&lt;6, "Low", IF(supermarketData[[#This Row],[Customer stratification rating]] &lt; 8, "Medium", "High"))</f>
        <v>Medium</v>
      </c>
      <c r="R775" s="1">
        <v>43502.431944444441</v>
      </c>
      <c r="S775">
        <v>2019</v>
      </c>
      <c r="T775" t="s">
        <v>44</v>
      </c>
      <c r="U775">
        <f>DAY(supermarketData[[#This Row],[Datetime]])</f>
        <v>6</v>
      </c>
      <c r="V775" t="s">
        <v>49</v>
      </c>
      <c r="W775">
        <v>10</v>
      </c>
      <c r="X775" t="s">
        <v>37</v>
      </c>
    </row>
    <row r="776" spans="1:24" x14ac:dyDescent="0.3">
      <c r="A776" t="s">
        <v>22</v>
      </c>
      <c r="B776" t="s">
        <v>31</v>
      </c>
      <c r="C776">
        <v>19.745000000000001</v>
      </c>
      <c r="D776">
        <v>96.129720000000006</v>
      </c>
      <c r="E776" t="s">
        <v>24</v>
      </c>
      <c r="F776" t="s">
        <v>38</v>
      </c>
      <c r="G776" t="s">
        <v>48</v>
      </c>
      <c r="H776" s="3">
        <v>65.650000000000006</v>
      </c>
      <c r="I776">
        <v>2</v>
      </c>
      <c r="J776" s="3">
        <v>6.5650000000000004</v>
      </c>
      <c r="K776" s="3">
        <v>137.86500000000001</v>
      </c>
      <c r="L776" t="s">
        <v>34</v>
      </c>
      <c r="M776" s="3">
        <v>131.30000000000001</v>
      </c>
      <c r="N776">
        <v>4.7619047620000003</v>
      </c>
      <c r="O776" s="3">
        <v>6.5650000000000004</v>
      </c>
      <c r="P776">
        <v>6</v>
      </c>
      <c r="Q776" t="str">
        <f>IF(supermarketData[[#This Row],[Customer stratification rating]]&lt;6, "Low", IF(supermarketData[[#This Row],[Customer stratification rating]] &lt; 8, "Medium", "High"))</f>
        <v>Medium</v>
      </c>
      <c r="R776" s="1">
        <v>43482.698611111111</v>
      </c>
      <c r="S776">
        <v>2019</v>
      </c>
      <c r="T776" t="s">
        <v>28</v>
      </c>
      <c r="U776">
        <f>DAY(supermarketData[[#This Row],[Datetime]])</f>
        <v>17</v>
      </c>
      <c r="V776" t="s">
        <v>46</v>
      </c>
      <c r="W776">
        <v>16</v>
      </c>
      <c r="X776" t="s">
        <v>30</v>
      </c>
    </row>
    <row r="777" spans="1:24" x14ac:dyDescent="0.3">
      <c r="A777" t="s">
        <v>22</v>
      </c>
      <c r="B777" t="s">
        <v>47</v>
      </c>
      <c r="C777">
        <v>21.974730000000001</v>
      </c>
      <c r="D777">
        <v>96.083590000000001</v>
      </c>
      <c r="E777" t="s">
        <v>32</v>
      </c>
      <c r="F777" t="s">
        <v>25</v>
      </c>
      <c r="G777" t="s">
        <v>48</v>
      </c>
      <c r="H777" s="3">
        <v>28.86</v>
      </c>
      <c r="I777">
        <v>5</v>
      </c>
      <c r="J777" s="3">
        <v>7.2149999999999999</v>
      </c>
      <c r="K777" s="3">
        <v>151.51499999999999</v>
      </c>
      <c r="L777" t="s">
        <v>40</v>
      </c>
      <c r="M777" s="3">
        <v>144.30000000000001</v>
      </c>
      <c r="N777">
        <v>4.7619047620000003</v>
      </c>
      <c r="O777" s="3">
        <v>7.2149999999999999</v>
      </c>
      <c r="P777">
        <v>8</v>
      </c>
      <c r="Q777" t="str">
        <f>IF(supermarketData[[#This Row],[Customer stratification rating]]&lt;6, "Low", IF(supermarketData[[#This Row],[Customer stratification rating]] &lt; 8, "Medium", "High"))</f>
        <v>High</v>
      </c>
      <c r="R777" s="1">
        <v>43487.755555555559</v>
      </c>
      <c r="S777">
        <v>2019</v>
      </c>
      <c r="T777" t="s">
        <v>28</v>
      </c>
      <c r="U777">
        <f>DAY(supermarketData[[#This Row],[Datetime]])</f>
        <v>22</v>
      </c>
      <c r="V777" t="s">
        <v>51</v>
      </c>
      <c r="W777">
        <v>18</v>
      </c>
      <c r="X777" t="s">
        <v>42</v>
      </c>
    </row>
    <row r="778" spans="1:24" x14ac:dyDescent="0.3">
      <c r="A778" t="s">
        <v>22</v>
      </c>
      <c r="B778" t="s">
        <v>31</v>
      </c>
      <c r="C778">
        <v>19.745000000000001</v>
      </c>
      <c r="D778">
        <v>96.129720000000006</v>
      </c>
      <c r="E778" t="s">
        <v>24</v>
      </c>
      <c r="F778" t="s">
        <v>38</v>
      </c>
      <c r="G778" t="s">
        <v>26</v>
      </c>
      <c r="H778" s="3">
        <v>65.31</v>
      </c>
      <c r="I778">
        <v>7</v>
      </c>
      <c r="J778" s="3">
        <v>22.858499999999999</v>
      </c>
      <c r="K778" s="3">
        <v>480.02850000000001</v>
      </c>
      <c r="L778" t="s">
        <v>40</v>
      </c>
      <c r="M778" s="3">
        <v>457.17</v>
      </c>
      <c r="N778">
        <v>4.7619047620000003</v>
      </c>
      <c r="O778" s="3">
        <v>22.858499999999999</v>
      </c>
      <c r="P778">
        <v>4.2</v>
      </c>
      <c r="Q778" t="str">
        <f>IF(supermarketData[[#This Row],[Customer stratification rating]]&lt;6, "Low", IF(supermarketData[[#This Row],[Customer stratification rating]] &lt; 8, "Medium", "High"))</f>
        <v>Low</v>
      </c>
      <c r="R778" s="1">
        <v>43529.751388888893</v>
      </c>
      <c r="S778">
        <v>2019</v>
      </c>
      <c r="T778" t="s">
        <v>35</v>
      </c>
      <c r="U778">
        <f>DAY(supermarketData[[#This Row],[Datetime]])</f>
        <v>5</v>
      </c>
      <c r="V778" t="s">
        <v>51</v>
      </c>
      <c r="W778">
        <v>18</v>
      </c>
      <c r="X778" t="s">
        <v>42</v>
      </c>
    </row>
    <row r="779" spans="1:24" x14ac:dyDescent="0.3">
      <c r="A779" t="s">
        <v>22</v>
      </c>
      <c r="B779" t="s">
        <v>47</v>
      </c>
      <c r="C779">
        <v>21.974730000000001</v>
      </c>
      <c r="D779">
        <v>96.083590000000001</v>
      </c>
      <c r="E779" t="s">
        <v>32</v>
      </c>
      <c r="F779" t="s">
        <v>38</v>
      </c>
      <c r="G779" t="s">
        <v>43</v>
      </c>
      <c r="H779" s="3">
        <v>93.38</v>
      </c>
      <c r="I779">
        <v>1</v>
      </c>
      <c r="J779" s="3">
        <v>4.6689999999999996</v>
      </c>
      <c r="K779" s="3">
        <v>98.049000000000007</v>
      </c>
      <c r="L779" t="s">
        <v>34</v>
      </c>
      <c r="M779" s="3">
        <v>93.38</v>
      </c>
      <c r="N779">
        <v>4.7619047620000003</v>
      </c>
      <c r="O779" s="3">
        <v>4.6689999999999996</v>
      </c>
      <c r="P779">
        <v>9.6</v>
      </c>
      <c r="Q779" t="str">
        <f>IF(supermarketData[[#This Row],[Customer stratification rating]]&lt;6, "Low", IF(supermarketData[[#This Row],[Customer stratification rating]] &lt; 8, "Medium", "High"))</f>
        <v>High</v>
      </c>
      <c r="R779" s="1">
        <v>43468.546527777777</v>
      </c>
      <c r="S779">
        <v>2019</v>
      </c>
      <c r="T779" t="s">
        <v>28</v>
      </c>
      <c r="U779">
        <f>DAY(supermarketData[[#This Row],[Datetime]])</f>
        <v>3</v>
      </c>
      <c r="V779" t="s">
        <v>46</v>
      </c>
      <c r="W779">
        <v>13</v>
      </c>
      <c r="X779" t="s">
        <v>30</v>
      </c>
    </row>
    <row r="780" spans="1:24" x14ac:dyDescent="0.3">
      <c r="A780" t="s">
        <v>22</v>
      </c>
      <c r="B780" t="s">
        <v>31</v>
      </c>
      <c r="C780">
        <v>19.745000000000001</v>
      </c>
      <c r="D780">
        <v>96.129720000000006</v>
      </c>
      <c r="E780" t="s">
        <v>24</v>
      </c>
      <c r="F780" t="s">
        <v>38</v>
      </c>
      <c r="G780" t="s">
        <v>43</v>
      </c>
      <c r="H780" s="3">
        <v>25.25</v>
      </c>
      <c r="I780">
        <v>5</v>
      </c>
      <c r="J780" s="3">
        <v>6.3125</v>
      </c>
      <c r="K780" s="3">
        <v>132.5625</v>
      </c>
      <c r="L780" t="s">
        <v>34</v>
      </c>
      <c r="M780" s="3">
        <v>126.25</v>
      </c>
      <c r="N780">
        <v>4.7619047620000003</v>
      </c>
      <c r="O780" s="3">
        <v>6.3125</v>
      </c>
      <c r="P780">
        <v>6.1</v>
      </c>
      <c r="Q780" t="str">
        <f>IF(supermarketData[[#This Row],[Customer stratification rating]]&lt;6, "Low", IF(supermarketData[[#This Row],[Customer stratification rating]] &lt; 8, "Medium", "High"))</f>
        <v>Medium</v>
      </c>
      <c r="R780" s="1">
        <v>43544.744444444441</v>
      </c>
      <c r="S780">
        <v>2019</v>
      </c>
      <c r="T780" t="s">
        <v>35</v>
      </c>
      <c r="U780">
        <f>DAY(supermarketData[[#This Row],[Datetime]])</f>
        <v>20</v>
      </c>
      <c r="V780" t="s">
        <v>49</v>
      </c>
      <c r="W780">
        <v>17</v>
      </c>
      <c r="X780" t="s">
        <v>30</v>
      </c>
    </row>
    <row r="781" spans="1:24" x14ac:dyDescent="0.3">
      <c r="A781" t="s">
        <v>22</v>
      </c>
      <c r="B781" t="s">
        <v>47</v>
      </c>
      <c r="C781">
        <v>21.974730000000001</v>
      </c>
      <c r="D781">
        <v>96.083590000000001</v>
      </c>
      <c r="E781" t="s">
        <v>24</v>
      </c>
      <c r="F781" t="s">
        <v>38</v>
      </c>
      <c r="G781" t="s">
        <v>33</v>
      </c>
      <c r="H781" s="3">
        <v>87.87</v>
      </c>
      <c r="I781">
        <v>9</v>
      </c>
      <c r="J781" s="3">
        <v>39.541499999999999</v>
      </c>
      <c r="K781" s="3">
        <v>830.37149999999997</v>
      </c>
      <c r="L781" t="s">
        <v>27</v>
      </c>
      <c r="M781" s="3">
        <v>790.83</v>
      </c>
      <c r="N781">
        <v>4.7619047620000003</v>
      </c>
      <c r="O781" s="3">
        <v>39.541499999999999</v>
      </c>
      <c r="P781">
        <v>5.6</v>
      </c>
      <c r="Q781" t="str">
        <f>IF(supermarketData[[#This Row],[Customer stratification rating]]&lt;6, "Low", IF(supermarketData[[#This Row],[Customer stratification rating]] &lt; 8, "Medium", "High"))</f>
        <v>Low</v>
      </c>
      <c r="R781" s="1">
        <v>43496.855555555558</v>
      </c>
      <c r="S781">
        <v>2019</v>
      </c>
      <c r="T781" t="s">
        <v>28</v>
      </c>
      <c r="U781">
        <f>DAY(supermarketData[[#This Row],[Datetime]])</f>
        <v>31</v>
      </c>
      <c r="V781" t="s">
        <v>46</v>
      </c>
      <c r="W781">
        <v>20</v>
      </c>
      <c r="X781" t="s">
        <v>42</v>
      </c>
    </row>
    <row r="782" spans="1:24" x14ac:dyDescent="0.3">
      <c r="A782" t="s">
        <v>22</v>
      </c>
      <c r="B782" t="s">
        <v>31</v>
      </c>
      <c r="C782">
        <v>19.745000000000001</v>
      </c>
      <c r="D782">
        <v>96.129720000000006</v>
      </c>
      <c r="E782" t="s">
        <v>32</v>
      </c>
      <c r="F782" t="s">
        <v>38</v>
      </c>
      <c r="G782" t="s">
        <v>26</v>
      </c>
      <c r="H782" s="3">
        <v>21.8</v>
      </c>
      <c r="I782">
        <v>8</v>
      </c>
      <c r="J782" s="3">
        <v>8.7200000000000006</v>
      </c>
      <c r="K782" s="3">
        <v>183.12</v>
      </c>
      <c r="L782" t="s">
        <v>34</v>
      </c>
      <c r="M782" s="3">
        <v>174.4</v>
      </c>
      <c r="N782">
        <v>4.7619047620000003</v>
      </c>
      <c r="O782" s="3">
        <v>8.7200000000000006</v>
      </c>
      <c r="P782">
        <v>8.3000000000000007</v>
      </c>
      <c r="Q782" t="str">
        <f>IF(supermarketData[[#This Row],[Customer stratification rating]]&lt;6, "Low", IF(supermarketData[[#This Row],[Customer stratification rating]] &lt; 8, "Medium", "High"))</f>
        <v>High</v>
      </c>
      <c r="R782" s="1">
        <v>43515.808333333327</v>
      </c>
      <c r="S782">
        <v>2019</v>
      </c>
      <c r="T782" t="s">
        <v>44</v>
      </c>
      <c r="U782">
        <f>DAY(supermarketData[[#This Row],[Datetime]])</f>
        <v>19</v>
      </c>
      <c r="V782" t="s">
        <v>51</v>
      </c>
      <c r="W782">
        <v>19</v>
      </c>
      <c r="X782" t="s">
        <v>42</v>
      </c>
    </row>
    <row r="783" spans="1:24" x14ac:dyDescent="0.3">
      <c r="A783" t="s">
        <v>22</v>
      </c>
      <c r="B783" t="s">
        <v>23</v>
      </c>
      <c r="C783">
        <v>16.80528</v>
      </c>
      <c r="D783">
        <v>96.156109999999998</v>
      </c>
      <c r="E783" t="s">
        <v>32</v>
      </c>
      <c r="F783" t="s">
        <v>25</v>
      </c>
      <c r="G783" t="s">
        <v>43</v>
      </c>
      <c r="H783" s="3">
        <v>94.76</v>
      </c>
      <c r="I783">
        <v>4</v>
      </c>
      <c r="J783" s="3">
        <v>18.952000000000002</v>
      </c>
      <c r="K783" s="3">
        <v>397.99200000000002</v>
      </c>
      <c r="L783" t="s">
        <v>27</v>
      </c>
      <c r="M783" s="3">
        <v>379.04</v>
      </c>
      <c r="N783">
        <v>4.7619047620000003</v>
      </c>
      <c r="O783" s="3">
        <v>18.952000000000002</v>
      </c>
      <c r="P783">
        <v>7.8</v>
      </c>
      <c r="Q783" t="str">
        <f>IF(supermarketData[[#This Row],[Customer stratification rating]]&lt;6, "Low", IF(supermarketData[[#This Row],[Customer stratification rating]] &lt; 8, "Medium", "High"))</f>
        <v>Medium</v>
      </c>
      <c r="R783" s="1">
        <v>43507.67083333333</v>
      </c>
      <c r="S783">
        <v>2019</v>
      </c>
      <c r="T783" t="s">
        <v>44</v>
      </c>
      <c r="U783">
        <f>DAY(supermarketData[[#This Row],[Datetime]])</f>
        <v>11</v>
      </c>
      <c r="V783" t="s">
        <v>45</v>
      </c>
      <c r="W783">
        <v>16</v>
      </c>
      <c r="X783" t="s">
        <v>30</v>
      </c>
    </row>
    <row r="784" spans="1:24" x14ac:dyDescent="0.3">
      <c r="A784" t="s">
        <v>22</v>
      </c>
      <c r="B784" t="s">
        <v>23</v>
      </c>
      <c r="C784">
        <v>16.80528</v>
      </c>
      <c r="D784">
        <v>96.156109999999998</v>
      </c>
      <c r="E784" t="s">
        <v>24</v>
      </c>
      <c r="F784" t="s">
        <v>25</v>
      </c>
      <c r="G784" t="s">
        <v>50</v>
      </c>
      <c r="H784" s="3">
        <v>30.62</v>
      </c>
      <c r="I784">
        <v>1</v>
      </c>
      <c r="J784" s="3">
        <v>1.5309999999999999</v>
      </c>
      <c r="K784" s="3">
        <v>32.151000000000003</v>
      </c>
      <c r="L784" t="s">
        <v>40</v>
      </c>
      <c r="M784" s="3">
        <v>30.62</v>
      </c>
      <c r="N784">
        <v>4.7619047620000003</v>
      </c>
      <c r="O784" s="3">
        <v>1.5309999999999999</v>
      </c>
      <c r="P784">
        <v>4.0999999999999996</v>
      </c>
      <c r="Q784" t="str">
        <f>IF(supermarketData[[#This Row],[Customer stratification rating]]&lt;6, "Low", IF(supermarketData[[#This Row],[Customer stratification rating]] &lt; 8, "Medium", "High"))</f>
        <v>Low</v>
      </c>
      <c r="R784" s="1">
        <v>43501.593055555553</v>
      </c>
      <c r="S784">
        <v>2019</v>
      </c>
      <c r="T784" t="s">
        <v>44</v>
      </c>
      <c r="U784">
        <f>DAY(supermarketData[[#This Row],[Datetime]])</f>
        <v>5</v>
      </c>
      <c r="V784" t="s">
        <v>51</v>
      </c>
      <c r="W784">
        <v>14</v>
      </c>
      <c r="X784" t="s">
        <v>30</v>
      </c>
    </row>
    <row r="785" spans="1:24" x14ac:dyDescent="0.3">
      <c r="A785" t="s">
        <v>22</v>
      </c>
      <c r="B785" t="s">
        <v>31</v>
      </c>
      <c r="C785">
        <v>19.745000000000001</v>
      </c>
      <c r="D785">
        <v>96.129720000000006</v>
      </c>
      <c r="E785" t="s">
        <v>32</v>
      </c>
      <c r="F785" t="s">
        <v>25</v>
      </c>
      <c r="G785" t="s">
        <v>39</v>
      </c>
      <c r="H785" s="3">
        <v>44.01</v>
      </c>
      <c r="I785">
        <v>8</v>
      </c>
      <c r="J785" s="3">
        <v>17.603999999999999</v>
      </c>
      <c r="K785" s="3">
        <v>369.68400000000003</v>
      </c>
      <c r="L785" t="s">
        <v>34</v>
      </c>
      <c r="M785" s="3">
        <v>352.08</v>
      </c>
      <c r="N785">
        <v>4.7619047620000003</v>
      </c>
      <c r="O785" s="3">
        <v>17.603999999999999</v>
      </c>
      <c r="P785">
        <v>8.8000000000000007</v>
      </c>
      <c r="Q785" t="str">
        <f>IF(supermarketData[[#This Row],[Customer stratification rating]]&lt;6, "Low", IF(supermarketData[[#This Row],[Customer stratification rating]] &lt; 8, "Medium", "High"))</f>
        <v>High</v>
      </c>
      <c r="R785" s="1">
        <v>43527.73333333333</v>
      </c>
      <c r="S785">
        <v>2019</v>
      </c>
      <c r="T785" t="s">
        <v>35</v>
      </c>
      <c r="U785">
        <f>DAY(supermarketData[[#This Row],[Datetime]])</f>
        <v>3</v>
      </c>
      <c r="V785" t="s">
        <v>41</v>
      </c>
      <c r="W785">
        <v>17</v>
      </c>
      <c r="X785" t="s">
        <v>30</v>
      </c>
    </row>
    <row r="786" spans="1:24" x14ac:dyDescent="0.3">
      <c r="A786" t="s">
        <v>22</v>
      </c>
      <c r="B786" t="s">
        <v>31</v>
      </c>
      <c r="C786">
        <v>19.745000000000001</v>
      </c>
      <c r="D786">
        <v>96.129720000000006</v>
      </c>
      <c r="E786" t="s">
        <v>24</v>
      </c>
      <c r="F786" t="s">
        <v>25</v>
      </c>
      <c r="G786" t="s">
        <v>26</v>
      </c>
      <c r="H786" s="3">
        <v>10.16</v>
      </c>
      <c r="I786">
        <v>5</v>
      </c>
      <c r="J786" s="3">
        <v>2.54</v>
      </c>
      <c r="K786" s="3">
        <v>53.34</v>
      </c>
      <c r="L786" t="s">
        <v>27</v>
      </c>
      <c r="M786" s="3">
        <v>50.8</v>
      </c>
      <c r="N786">
        <v>4.7619047620000003</v>
      </c>
      <c r="O786" s="3">
        <v>2.54</v>
      </c>
      <c r="P786">
        <v>4.0999999999999996</v>
      </c>
      <c r="Q786" t="str">
        <f>IF(supermarketData[[#This Row],[Customer stratification rating]]&lt;6, "Low", IF(supermarketData[[#This Row],[Customer stratification rating]] &lt; 8, "Medium", "High"))</f>
        <v>Low</v>
      </c>
      <c r="R786" s="1">
        <v>43520.547222222223</v>
      </c>
      <c r="S786">
        <v>2019</v>
      </c>
      <c r="T786" t="s">
        <v>44</v>
      </c>
      <c r="U786">
        <f>DAY(supermarketData[[#This Row],[Datetime]])</f>
        <v>24</v>
      </c>
      <c r="V786" t="s">
        <v>41</v>
      </c>
      <c r="W786">
        <v>13</v>
      </c>
      <c r="X786" t="s">
        <v>30</v>
      </c>
    </row>
    <row r="787" spans="1:24" x14ac:dyDescent="0.3">
      <c r="A787" t="s">
        <v>22</v>
      </c>
      <c r="B787" t="s">
        <v>23</v>
      </c>
      <c r="C787">
        <v>16.80528</v>
      </c>
      <c r="D787">
        <v>96.156109999999998</v>
      </c>
      <c r="E787" t="s">
        <v>32</v>
      </c>
      <c r="F787" t="s">
        <v>38</v>
      </c>
      <c r="G787" t="s">
        <v>33</v>
      </c>
      <c r="H787" s="3">
        <v>74.58</v>
      </c>
      <c r="I787">
        <v>7</v>
      </c>
      <c r="J787" s="3">
        <v>26.103000000000002</v>
      </c>
      <c r="K787" s="3">
        <v>548.16300000000001</v>
      </c>
      <c r="L787" t="s">
        <v>40</v>
      </c>
      <c r="M787" s="3">
        <v>522.05999999999995</v>
      </c>
      <c r="N787">
        <v>4.7619047620000003</v>
      </c>
      <c r="O787" s="3">
        <v>26.103000000000002</v>
      </c>
      <c r="P787">
        <v>9</v>
      </c>
      <c r="Q787" t="str">
        <f>IF(supermarketData[[#This Row],[Customer stratification rating]]&lt;6, "Low", IF(supermarketData[[#This Row],[Customer stratification rating]] &lt; 8, "Medium", "High"))</f>
        <v>High</v>
      </c>
      <c r="R787" s="1">
        <v>43500.67291666667</v>
      </c>
      <c r="S787">
        <v>2019</v>
      </c>
      <c r="T787" t="s">
        <v>44</v>
      </c>
      <c r="U787">
        <f>DAY(supermarketData[[#This Row],[Datetime]])</f>
        <v>4</v>
      </c>
      <c r="V787" t="s">
        <v>45</v>
      </c>
      <c r="W787">
        <v>16</v>
      </c>
      <c r="X787" t="s">
        <v>30</v>
      </c>
    </row>
    <row r="788" spans="1:24" x14ac:dyDescent="0.3">
      <c r="A788" t="s">
        <v>22</v>
      </c>
      <c r="B788" t="s">
        <v>31</v>
      </c>
      <c r="C788">
        <v>19.745000000000001</v>
      </c>
      <c r="D788">
        <v>96.129720000000006</v>
      </c>
      <c r="E788" t="s">
        <v>32</v>
      </c>
      <c r="F788" t="s">
        <v>38</v>
      </c>
      <c r="G788" t="s">
        <v>33</v>
      </c>
      <c r="H788" s="3">
        <v>71.89</v>
      </c>
      <c r="I788">
        <v>8</v>
      </c>
      <c r="J788" s="3">
        <v>28.756</v>
      </c>
      <c r="K788" s="3">
        <v>603.87599999999998</v>
      </c>
      <c r="L788" t="s">
        <v>27</v>
      </c>
      <c r="M788" s="3">
        <v>575.12</v>
      </c>
      <c r="N788">
        <v>4.7619047620000003</v>
      </c>
      <c r="O788" s="3">
        <v>28.756</v>
      </c>
      <c r="P788">
        <v>5.5</v>
      </c>
      <c r="Q788" t="str">
        <f>IF(supermarketData[[#This Row],[Customer stratification rating]]&lt;6, "Low", IF(supermarketData[[#This Row],[Customer stratification rating]] &lt; 8, "Medium", "High"))</f>
        <v>Low</v>
      </c>
      <c r="R788" s="1">
        <v>43515.481249999997</v>
      </c>
      <c r="S788">
        <v>2019</v>
      </c>
      <c r="T788" t="s">
        <v>44</v>
      </c>
      <c r="U788">
        <f>DAY(supermarketData[[#This Row],[Datetime]])</f>
        <v>19</v>
      </c>
      <c r="V788" t="s">
        <v>51</v>
      </c>
      <c r="W788">
        <v>11</v>
      </c>
      <c r="X788" t="s">
        <v>37</v>
      </c>
    </row>
    <row r="789" spans="1:24" x14ac:dyDescent="0.3">
      <c r="A789" t="s">
        <v>22</v>
      </c>
      <c r="B789" t="s">
        <v>31</v>
      </c>
      <c r="C789">
        <v>19.745000000000001</v>
      </c>
      <c r="D789">
        <v>96.129720000000006</v>
      </c>
      <c r="E789" t="s">
        <v>32</v>
      </c>
      <c r="F789" t="s">
        <v>25</v>
      </c>
      <c r="G789" t="s">
        <v>26</v>
      </c>
      <c r="H789" s="3">
        <v>10.99</v>
      </c>
      <c r="I789">
        <v>5</v>
      </c>
      <c r="J789" s="3">
        <v>2.7475000000000001</v>
      </c>
      <c r="K789" s="3">
        <v>57.697499999999998</v>
      </c>
      <c r="L789" t="s">
        <v>40</v>
      </c>
      <c r="M789" s="3">
        <v>54.95</v>
      </c>
      <c r="N789">
        <v>4.7619047620000003</v>
      </c>
      <c r="O789" s="3">
        <v>2.7475000000000001</v>
      </c>
      <c r="P789">
        <v>9.3000000000000007</v>
      </c>
      <c r="Q789" t="str">
        <f>IF(supermarketData[[#This Row],[Customer stratification rating]]&lt;6, "Low", IF(supermarketData[[#This Row],[Customer stratification rating]] &lt; 8, "Medium", "High"))</f>
        <v>High</v>
      </c>
      <c r="R789" s="1">
        <v>43488.429166666669</v>
      </c>
      <c r="S789">
        <v>2019</v>
      </c>
      <c r="T789" t="s">
        <v>28</v>
      </c>
      <c r="U789">
        <f>DAY(supermarketData[[#This Row],[Datetime]])</f>
        <v>23</v>
      </c>
      <c r="V789" t="s">
        <v>49</v>
      </c>
      <c r="W789">
        <v>10</v>
      </c>
      <c r="X789" t="s">
        <v>37</v>
      </c>
    </row>
    <row r="790" spans="1:24" x14ac:dyDescent="0.3">
      <c r="A790" t="s">
        <v>22</v>
      </c>
      <c r="B790" t="s">
        <v>31</v>
      </c>
      <c r="C790">
        <v>19.745000000000001</v>
      </c>
      <c r="D790">
        <v>96.129720000000006</v>
      </c>
      <c r="E790" t="s">
        <v>24</v>
      </c>
      <c r="F790" t="s">
        <v>38</v>
      </c>
      <c r="G790" t="s">
        <v>26</v>
      </c>
      <c r="H790" s="3">
        <v>60.47</v>
      </c>
      <c r="I790">
        <v>3</v>
      </c>
      <c r="J790" s="3">
        <v>9.0704999999999991</v>
      </c>
      <c r="K790" s="3">
        <v>190.48050000000001</v>
      </c>
      <c r="L790" t="s">
        <v>40</v>
      </c>
      <c r="M790" s="3">
        <v>181.41</v>
      </c>
      <c r="N790">
        <v>4.7619047620000003</v>
      </c>
      <c r="O790" s="3">
        <v>9.0704999999999991</v>
      </c>
      <c r="P790">
        <v>5.6</v>
      </c>
      <c r="Q790" t="str">
        <f>IF(supermarketData[[#This Row],[Customer stratification rating]]&lt;6, "Low", IF(supermarketData[[#This Row],[Customer stratification rating]] &lt; 8, "Medium", "High"))</f>
        <v>Low</v>
      </c>
      <c r="R790" s="1">
        <v>43479.454861111109</v>
      </c>
      <c r="S790">
        <v>2019</v>
      </c>
      <c r="T790" t="s">
        <v>28</v>
      </c>
      <c r="U790">
        <f>DAY(supermarketData[[#This Row],[Datetime]])</f>
        <v>14</v>
      </c>
      <c r="V790" t="s">
        <v>45</v>
      </c>
      <c r="W790">
        <v>10</v>
      </c>
      <c r="X790" t="s">
        <v>37</v>
      </c>
    </row>
    <row r="791" spans="1:24" x14ac:dyDescent="0.3">
      <c r="A791" t="s">
        <v>22</v>
      </c>
      <c r="B791" t="s">
        <v>23</v>
      </c>
      <c r="C791">
        <v>16.80528</v>
      </c>
      <c r="D791">
        <v>96.156109999999998</v>
      </c>
      <c r="E791" t="s">
        <v>32</v>
      </c>
      <c r="F791" t="s">
        <v>38</v>
      </c>
      <c r="G791" t="s">
        <v>43</v>
      </c>
      <c r="H791" s="3">
        <v>58.91</v>
      </c>
      <c r="I791">
        <v>7</v>
      </c>
      <c r="J791" s="3">
        <v>20.618500000000001</v>
      </c>
      <c r="K791" s="3">
        <v>432.98849999999999</v>
      </c>
      <c r="L791" t="s">
        <v>27</v>
      </c>
      <c r="M791" s="3">
        <v>412.37</v>
      </c>
      <c r="N791">
        <v>4.7619047620000003</v>
      </c>
      <c r="O791" s="3">
        <v>20.618500000000001</v>
      </c>
      <c r="P791">
        <v>9.6999999999999993</v>
      </c>
      <c r="Q791" t="str">
        <f>IF(supermarketData[[#This Row],[Customer stratification rating]]&lt;6, "Low", IF(supermarketData[[#This Row],[Customer stratification rating]] &lt; 8, "Medium", "High"))</f>
        <v>High</v>
      </c>
      <c r="R791" s="1">
        <v>43482.635416666657</v>
      </c>
      <c r="S791">
        <v>2019</v>
      </c>
      <c r="T791" t="s">
        <v>28</v>
      </c>
      <c r="U791">
        <f>DAY(supermarketData[[#This Row],[Datetime]])</f>
        <v>17</v>
      </c>
      <c r="V791" t="s">
        <v>46</v>
      </c>
      <c r="W791">
        <v>15</v>
      </c>
      <c r="X791" t="s">
        <v>30</v>
      </c>
    </row>
    <row r="792" spans="1:24" x14ac:dyDescent="0.3">
      <c r="A792" t="s">
        <v>22</v>
      </c>
      <c r="B792" t="s">
        <v>23</v>
      </c>
      <c r="C792">
        <v>16.80528</v>
      </c>
      <c r="D792">
        <v>96.156109999999998</v>
      </c>
      <c r="E792" t="s">
        <v>32</v>
      </c>
      <c r="F792" t="s">
        <v>38</v>
      </c>
      <c r="G792" t="s">
        <v>50</v>
      </c>
      <c r="H792" s="3">
        <v>46.41</v>
      </c>
      <c r="I792">
        <v>1</v>
      </c>
      <c r="J792" s="3">
        <v>2.3205</v>
      </c>
      <c r="K792" s="3">
        <v>48.730499999999999</v>
      </c>
      <c r="L792" t="s">
        <v>40</v>
      </c>
      <c r="M792" s="3">
        <v>46.41</v>
      </c>
      <c r="N792">
        <v>4.7619047620000003</v>
      </c>
      <c r="O792" s="3">
        <v>2.3205</v>
      </c>
      <c r="P792">
        <v>4</v>
      </c>
      <c r="Q792" t="str">
        <f>IF(supermarketData[[#This Row],[Customer stratification rating]]&lt;6, "Low", IF(supermarketData[[#This Row],[Customer stratification rating]] &lt; 8, "Medium", "High"))</f>
        <v>Low</v>
      </c>
      <c r="R792" s="1">
        <v>43527.837500000001</v>
      </c>
      <c r="S792">
        <v>2019</v>
      </c>
      <c r="T792" t="s">
        <v>35</v>
      </c>
      <c r="U792">
        <f>DAY(supermarketData[[#This Row],[Datetime]])</f>
        <v>3</v>
      </c>
      <c r="V792" t="s">
        <v>41</v>
      </c>
      <c r="W792">
        <v>20</v>
      </c>
      <c r="X792" t="s">
        <v>42</v>
      </c>
    </row>
    <row r="793" spans="1:24" x14ac:dyDescent="0.3">
      <c r="A793" t="s">
        <v>22</v>
      </c>
      <c r="B793" t="s">
        <v>31</v>
      </c>
      <c r="C793">
        <v>19.745000000000001</v>
      </c>
      <c r="D793">
        <v>96.129720000000006</v>
      </c>
      <c r="E793" t="s">
        <v>24</v>
      </c>
      <c r="F793" t="s">
        <v>38</v>
      </c>
      <c r="G793" t="s">
        <v>26</v>
      </c>
      <c r="H793" s="3">
        <v>68.55</v>
      </c>
      <c r="I793">
        <v>4</v>
      </c>
      <c r="J793" s="3">
        <v>13.71</v>
      </c>
      <c r="K793" s="3">
        <v>287.91000000000003</v>
      </c>
      <c r="L793" t="s">
        <v>40</v>
      </c>
      <c r="M793" s="3">
        <v>274.2</v>
      </c>
      <c r="N793">
        <v>4.7619047620000003</v>
      </c>
      <c r="O793" s="3">
        <v>13.71</v>
      </c>
      <c r="P793">
        <v>9.1999999999999993</v>
      </c>
      <c r="Q793" t="str">
        <f>IF(supermarketData[[#This Row],[Customer stratification rating]]&lt;6, "Low", IF(supermarketData[[#This Row],[Customer stratification rating]] &lt; 8, "Medium", "High"))</f>
        <v>High</v>
      </c>
      <c r="R793" s="1">
        <v>43511.847916666673</v>
      </c>
      <c r="S793">
        <v>2019</v>
      </c>
      <c r="T793" t="s">
        <v>44</v>
      </c>
      <c r="U793">
        <f>DAY(supermarketData[[#This Row],[Datetime]])</f>
        <v>15</v>
      </c>
      <c r="V793" t="s">
        <v>36</v>
      </c>
      <c r="W793">
        <v>20</v>
      </c>
      <c r="X793" t="s">
        <v>42</v>
      </c>
    </row>
    <row r="794" spans="1:24" x14ac:dyDescent="0.3">
      <c r="A794" t="s">
        <v>22</v>
      </c>
      <c r="B794" t="s">
        <v>47</v>
      </c>
      <c r="C794">
        <v>21.974730000000001</v>
      </c>
      <c r="D794">
        <v>96.083590000000001</v>
      </c>
      <c r="E794" t="s">
        <v>32</v>
      </c>
      <c r="F794" t="s">
        <v>25</v>
      </c>
      <c r="G794" t="s">
        <v>39</v>
      </c>
      <c r="H794" s="3">
        <v>97.37</v>
      </c>
      <c r="I794">
        <v>10</v>
      </c>
      <c r="J794" s="3">
        <v>48.685000000000002</v>
      </c>
      <c r="K794" s="3">
        <v>1022.385</v>
      </c>
      <c r="L794" t="s">
        <v>40</v>
      </c>
      <c r="M794" s="3">
        <v>973.7</v>
      </c>
      <c r="N794">
        <v>4.7619047620000003</v>
      </c>
      <c r="O794" s="3">
        <v>48.685000000000002</v>
      </c>
      <c r="P794">
        <v>4.9000000000000004</v>
      </c>
      <c r="Q794" t="str">
        <f>IF(supermarketData[[#This Row],[Customer stratification rating]]&lt;6, "Low", IF(supermarketData[[#This Row],[Customer stratification rating]] &lt; 8, "Medium", "High"))</f>
        <v>Low</v>
      </c>
      <c r="R794" s="1">
        <v>43480.574999999997</v>
      </c>
      <c r="S794">
        <v>2019</v>
      </c>
      <c r="T794" t="s">
        <v>28</v>
      </c>
      <c r="U794">
        <f>DAY(supermarketData[[#This Row],[Datetime]])</f>
        <v>15</v>
      </c>
      <c r="V794" t="s">
        <v>51</v>
      </c>
      <c r="W794">
        <v>13</v>
      </c>
      <c r="X794" t="s">
        <v>30</v>
      </c>
    </row>
    <row r="795" spans="1:24" x14ac:dyDescent="0.3">
      <c r="A795" t="s">
        <v>22</v>
      </c>
      <c r="B795" t="s">
        <v>23</v>
      </c>
      <c r="C795">
        <v>16.80528</v>
      </c>
      <c r="D795">
        <v>96.156109999999998</v>
      </c>
      <c r="E795" t="s">
        <v>24</v>
      </c>
      <c r="F795" t="s">
        <v>38</v>
      </c>
      <c r="G795" t="s">
        <v>33</v>
      </c>
      <c r="H795" s="3">
        <v>92.6</v>
      </c>
      <c r="I795">
        <v>7</v>
      </c>
      <c r="J795" s="3">
        <v>32.409999999999997</v>
      </c>
      <c r="K795" s="3">
        <v>680.61</v>
      </c>
      <c r="L795" t="s">
        <v>40</v>
      </c>
      <c r="M795" s="3">
        <v>648.20000000000005</v>
      </c>
      <c r="N795">
        <v>4.7619047620000003</v>
      </c>
      <c r="O795" s="3">
        <v>32.409999999999997</v>
      </c>
      <c r="P795">
        <v>9.3000000000000007</v>
      </c>
      <c r="Q795" t="str">
        <f>IF(supermarketData[[#This Row],[Customer stratification rating]]&lt;6, "Low", IF(supermarketData[[#This Row],[Customer stratification rating]] &lt; 8, "Medium", "High"))</f>
        <v>High</v>
      </c>
      <c r="R795" s="1">
        <v>43523.536111111112</v>
      </c>
      <c r="S795">
        <v>2019</v>
      </c>
      <c r="T795" t="s">
        <v>44</v>
      </c>
      <c r="U795">
        <f>DAY(supermarketData[[#This Row],[Datetime]])</f>
        <v>27</v>
      </c>
      <c r="V795" t="s">
        <v>49</v>
      </c>
      <c r="W795">
        <v>12</v>
      </c>
      <c r="X795" t="s">
        <v>30</v>
      </c>
    </row>
    <row r="796" spans="1:24" x14ac:dyDescent="0.3">
      <c r="A796" t="s">
        <v>22</v>
      </c>
      <c r="B796" t="s">
        <v>23</v>
      </c>
      <c r="C796">
        <v>16.80528</v>
      </c>
      <c r="D796">
        <v>96.156109999999998</v>
      </c>
      <c r="E796" t="s">
        <v>32</v>
      </c>
      <c r="F796" t="s">
        <v>25</v>
      </c>
      <c r="G796" t="s">
        <v>33</v>
      </c>
      <c r="H796" s="3">
        <v>46.61</v>
      </c>
      <c r="I796">
        <v>2</v>
      </c>
      <c r="J796" s="3">
        <v>4.6609999999999996</v>
      </c>
      <c r="K796" s="3">
        <v>97.881</v>
      </c>
      <c r="L796" t="s">
        <v>40</v>
      </c>
      <c r="M796" s="3">
        <v>93.22</v>
      </c>
      <c r="N796">
        <v>4.7619047620000003</v>
      </c>
      <c r="O796" s="3">
        <v>4.6609999999999996</v>
      </c>
      <c r="P796">
        <v>6.6</v>
      </c>
      <c r="Q796" t="str">
        <f>IF(supermarketData[[#This Row],[Customer stratification rating]]&lt;6, "Low", IF(supermarketData[[#This Row],[Customer stratification rating]] &lt; 8, "Medium", "High"))</f>
        <v>Medium</v>
      </c>
      <c r="R796" s="1">
        <v>43522.519444444442</v>
      </c>
      <c r="S796">
        <v>2019</v>
      </c>
      <c r="T796" t="s">
        <v>44</v>
      </c>
      <c r="U796">
        <f>DAY(supermarketData[[#This Row],[Datetime]])</f>
        <v>26</v>
      </c>
      <c r="V796" t="s">
        <v>51</v>
      </c>
      <c r="W796">
        <v>12</v>
      </c>
      <c r="X796" t="s">
        <v>30</v>
      </c>
    </row>
    <row r="797" spans="1:24" x14ac:dyDescent="0.3">
      <c r="A797" t="s">
        <v>22</v>
      </c>
      <c r="B797" t="s">
        <v>47</v>
      </c>
      <c r="C797">
        <v>21.974730000000001</v>
      </c>
      <c r="D797">
        <v>96.083590000000001</v>
      </c>
      <c r="E797" t="s">
        <v>32</v>
      </c>
      <c r="F797" t="s">
        <v>38</v>
      </c>
      <c r="G797" t="s">
        <v>50</v>
      </c>
      <c r="H797" s="3">
        <v>27.18</v>
      </c>
      <c r="I797">
        <v>2</v>
      </c>
      <c r="J797" s="3">
        <v>2.718</v>
      </c>
      <c r="K797" s="3">
        <v>57.078000000000003</v>
      </c>
      <c r="L797" t="s">
        <v>27</v>
      </c>
      <c r="M797" s="3">
        <v>54.36</v>
      </c>
      <c r="N797">
        <v>4.7619047620000003</v>
      </c>
      <c r="O797" s="3">
        <v>2.718</v>
      </c>
      <c r="P797">
        <v>4.3</v>
      </c>
      <c r="Q797" t="str">
        <f>IF(supermarketData[[#This Row],[Customer stratification rating]]&lt;6, "Low", IF(supermarketData[[#This Row],[Customer stratification rating]] &lt; 8, "Medium", "High"))</f>
        <v>Low</v>
      </c>
      <c r="R797" s="1">
        <v>43539.68472222222</v>
      </c>
      <c r="S797">
        <v>2019</v>
      </c>
      <c r="T797" t="s">
        <v>35</v>
      </c>
      <c r="U797">
        <f>DAY(supermarketData[[#This Row],[Datetime]])</f>
        <v>15</v>
      </c>
      <c r="V797" t="s">
        <v>36</v>
      </c>
      <c r="W797">
        <v>16</v>
      </c>
      <c r="X797" t="s">
        <v>30</v>
      </c>
    </row>
    <row r="798" spans="1:24" x14ac:dyDescent="0.3">
      <c r="A798" t="s">
        <v>22</v>
      </c>
      <c r="B798" t="s">
        <v>31</v>
      </c>
      <c r="C798">
        <v>19.745000000000001</v>
      </c>
      <c r="D798">
        <v>96.129720000000006</v>
      </c>
      <c r="E798" t="s">
        <v>24</v>
      </c>
      <c r="F798" t="s">
        <v>25</v>
      </c>
      <c r="G798" t="s">
        <v>39</v>
      </c>
      <c r="H798" s="3">
        <v>60.87</v>
      </c>
      <c r="I798">
        <v>1</v>
      </c>
      <c r="J798" s="3">
        <v>3.0434999999999999</v>
      </c>
      <c r="K798" s="3">
        <v>63.913499999999999</v>
      </c>
      <c r="L798" t="s">
        <v>34</v>
      </c>
      <c r="M798" s="3">
        <v>60.87</v>
      </c>
      <c r="N798">
        <v>4.7619047620000003</v>
      </c>
      <c r="O798" s="3">
        <v>3.0434999999999999</v>
      </c>
      <c r="P798">
        <v>5.5</v>
      </c>
      <c r="Q798" t="str">
        <f>IF(supermarketData[[#This Row],[Customer stratification rating]]&lt;6, "Low", IF(supermarketData[[#This Row],[Customer stratification rating]] &lt; 8, "Medium", "High"))</f>
        <v>Low</v>
      </c>
      <c r="R798" s="1">
        <v>43489.558333333327</v>
      </c>
      <c r="S798">
        <v>2019</v>
      </c>
      <c r="T798" t="s">
        <v>28</v>
      </c>
      <c r="U798">
        <f>DAY(supermarketData[[#This Row],[Datetime]])</f>
        <v>24</v>
      </c>
      <c r="V798" t="s">
        <v>46</v>
      </c>
      <c r="W798">
        <v>13</v>
      </c>
      <c r="X798" t="s">
        <v>30</v>
      </c>
    </row>
    <row r="799" spans="1:24" x14ac:dyDescent="0.3">
      <c r="A799" t="s">
        <v>22</v>
      </c>
      <c r="B799" t="s">
        <v>23</v>
      </c>
      <c r="C799">
        <v>16.80528</v>
      </c>
      <c r="D799">
        <v>96.156109999999998</v>
      </c>
      <c r="E799" t="s">
        <v>24</v>
      </c>
      <c r="F799" t="s">
        <v>25</v>
      </c>
      <c r="G799" t="s">
        <v>43</v>
      </c>
      <c r="H799" s="3">
        <v>24.49</v>
      </c>
      <c r="I799">
        <v>10</v>
      </c>
      <c r="J799" s="3">
        <v>12.244999999999999</v>
      </c>
      <c r="K799" s="3">
        <v>257.14499999999998</v>
      </c>
      <c r="L799" t="s">
        <v>34</v>
      </c>
      <c r="M799" s="3">
        <v>244.9</v>
      </c>
      <c r="N799">
        <v>4.7619047620000003</v>
      </c>
      <c r="O799" s="3">
        <v>12.244999999999999</v>
      </c>
      <c r="P799">
        <v>8.1</v>
      </c>
      <c r="Q799" t="str">
        <f>IF(supermarketData[[#This Row],[Customer stratification rating]]&lt;6, "Low", IF(supermarketData[[#This Row],[Customer stratification rating]] &lt; 8, "Medium", "High"))</f>
        <v>High</v>
      </c>
      <c r="R799" s="1">
        <v>43518.635416666657</v>
      </c>
      <c r="S799">
        <v>2019</v>
      </c>
      <c r="T799" t="s">
        <v>44</v>
      </c>
      <c r="U799">
        <f>DAY(supermarketData[[#This Row],[Datetime]])</f>
        <v>22</v>
      </c>
      <c r="V799" t="s">
        <v>36</v>
      </c>
      <c r="W799">
        <v>15</v>
      </c>
      <c r="X799" t="s">
        <v>30</v>
      </c>
    </row>
    <row r="800" spans="1:24" x14ac:dyDescent="0.3">
      <c r="A800" t="s">
        <v>22</v>
      </c>
      <c r="B800" t="s">
        <v>47</v>
      </c>
      <c r="C800">
        <v>21.974730000000001</v>
      </c>
      <c r="D800">
        <v>96.083590000000001</v>
      </c>
      <c r="E800" t="s">
        <v>32</v>
      </c>
      <c r="F800" t="s">
        <v>38</v>
      </c>
      <c r="G800" t="s">
        <v>26</v>
      </c>
      <c r="H800" s="3">
        <v>92.78</v>
      </c>
      <c r="I800">
        <v>1</v>
      </c>
      <c r="J800" s="3">
        <v>4.6390000000000002</v>
      </c>
      <c r="K800" s="3">
        <v>97.418999999999997</v>
      </c>
      <c r="L800" t="s">
        <v>40</v>
      </c>
      <c r="M800" s="3">
        <v>92.78</v>
      </c>
      <c r="N800">
        <v>4.7619047620000003</v>
      </c>
      <c r="O800" s="3">
        <v>4.6390000000000002</v>
      </c>
      <c r="P800">
        <v>9.8000000000000007</v>
      </c>
      <c r="Q800" t="str">
        <f>IF(supermarketData[[#This Row],[Customer stratification rating]]&lt;6, "Low", IF(supermarketData[[#This Row],[Customer stratification rating]] &lt; 8, "Medium", "High"))</f>
        <v>High</v>
      </c>
      <c r="R800" s="1">
        <v>43539.451388888891</v>
      </c>
      <c r="S800">
        <v>2019</v>
      </c>
      <c r="T800" t="s">
        <v>35</v>
      </c>
      <c r="U800">
        <f>DAY(supermarketData[[#This Row],[Datetime]])</f>
        <v>15</v>
      </c>
      <c r="V800" t="s">
        <v>36</v>
      </c>
      <c r="W800">
        <v>10</v>
      </c>
      <c r="X800" t="s">
        <v>37</v>
      </c>
    </row>
    <row r="801" spans="1:24" x14ac:dyDescent="0.3">
      <c r="A801" t="s">
        <v>22</v>
      </c>
      <c r="B801" t="s">
        <v>31</v>
      </c>
      <c r="C801">
        <v>19.745000000000001</v>
      </c>
      <c r="D801">
        <v>96.129720000000006</v>
      </c>
      <c r="E801" t="s">
        <v>24</v>
      </c>
      <c r="F801" t="s">
        <v>38</v>
      </c>
      <c r="G801" t="s">
        <v>39</v>
      </c>
      <c r="H801" s="3">
        <v>86.69</v>
      </c>
      <c r="I801">
        <v>5</v>
      </c>
      <c r="J801" s="3">
        <v>21.672499999999999</v>
      </c>
      <c r="K801" s="3">
        <v>455.1225</v>
      </c>
      <c r="L801" t="s">
        <v>27</v>
      </c>
      <c r="M801" s="3">
        <v>433.45</v>
      </c>
      <c r="N801">
        <v>4.7619047620000003</v>
      </c>
      <c r="O801" s="3">
        <v>21.672499999999999</v>
      </c>
      <c r="P801">
        <v>9.4</v>
      </c>
      <c r="Q801" t="str">
        <f>IF(supermarketData[[#This Row],[Customer stratification rating]]&lt;6, "Low", IF(supermarketData[[#This Row],[Customer stratification rating]] &lt; 8, "Medium", "High"))</f>
        <v>High</v>
      </c>
      <c r="R801" s="1">
        <v>43507.776388888888</v>
      </c>
      <c r="S801">
        <v>2019</v>
      </c>
      <c r="T801" t="s">
        <v>44</v>
      </c>
      <c r="U801">
        <f>DAY(supermarketData[[#This Row],[Datetime]])</f>
        <v>11</v>
      </c>
      <c r="V801" t="s">
        <v>45</v>
      </c>
      <c r="W801">
        <v>18</v>
      </c>
      <c r="X801" t="s">
        <v>42</v>
      </c>
    </row>
    <row r="802" spans="1:24" x14ac:dyDescent="0.3">
      <c r="A802" t="s">
        <v>22</v>
      </c>
      <c r="B802" t="s">
        <v>47</v>
      </c>
      <c r="C802">
        <v>21.974730000000001</v>
      </c>
      <c r="D802">
        <v>96.083590000000001</v>
      </c>
      <c r="E802" t="s">
        <v>32</v>
      </c>
      <c r="F802" t="s">
        <v>38</v>
      </c>
      <c r="G802" t="s">
        <v>43</v>
      </c>
      <c r="H802" s="3">
        <v>23.01</v>
      </c>
      <c r="I802">
        <v>6</v>
      </c>
      <c r="J802" s="3">
        <v>6.9029999999999996</v>
      </c>
      <c r="K802" s="3">
        <v>144.96299999999999</v>
      </c>
      <c r="L802" t="s">
        <v>27</v>
      </c>
      <c r="M802" s="3">
        <v>138.06</v>
      </c>
      <c r="N802">
        <v>4.7619047620000003</v>
      </c>
      <c r="O802" s="3">
        <v>6.9029999999999996</v>
      </c>
      <c r="P802">
        <v>7.9</v>
      </c>
      <c r="Q802" t="str">
        <f>IF(supermarketData[[#This Row],[Customer stratification rating]]&lt;6, "Low", IF(supermarketData[[#This Row],[Customer stratification rating]] &lt; 8, "Medium", "High"))</f>
        <v>Medium</v>
      </c>
      <c r="R802" s="1">
        <v>43477.697916666657</v>
      </c>
      <c r="S802">
        <v>2019</v>
      </c>
      <c r="T802" t="s">
        <v>28</v>
      </c>
      <c r="U802">
        <f>DAY(supermarketData[[#This Row],[Datetime]])</f>
        <v>12</v>
      </c>
      <c r="V802" t="s">
        <v>29</v>
      </c>
      <c r="W802">
        <v>16</v>
      </c>
      <c r="X802" t="s">
        <v>30</v>
      </c>
    </row>
    <row r="803" spans="1:24" x14ac:dyDescent="0.3">
      <c r="A803" t="s">
        <v>22</v>
      </c>
      <c r="B803" t="s">
        <v>31</v>
      </c>
      <c r="C803">
        <v>19.745000000000001</v>
      </c>
      <c r="D803">
        <v>96.129720000000006</v>
      </c>
      <c r="E803" t="s">
        <v>24</v>
      </c>
      <c r="F803" t="s">
        <v>25</v>
      </c>
      <c r="G803" t="s">
        <v>33</v>
      </c>
      <c r="H803" s="3">
        <v>30.2</v>
      </c>
      <c r="I803">
        <v>8</v>
      </c>
      <c r="J803" s="3">
        <v>12.08</v>
      </c>
      <c r="K803" s="3">
        <v>253.68</v>
      </c>
      <c r="L803" t="s">
        <v>27</v>
      </c>
      <c r="M803" s="3">
        <v>241.6</v>
      </c>
      <c r="N803">
        <v>4.7619047620000003</v>
      </c>
      <c r="O803" s="3">
        <v>12.08</v>
      </c>
      <c r="P803">
        <v>5.0999999999999996</v>
      </c>
      <c r="Q803" t="str">
        <f>IF(supermarketData[[#This Row],[Customer stratification rating]]&lt;6, "Low", IF(supermarketData[[#This Row],[Customer stratification rating]] &lt; 8, "Medium", "High"))</f>
        <v>Low</v>
      </c>
      <c r="R803" s="1">
        <v>43527.8125</v>
      </c>
      <c r="S803">
        <v>2019</v>
      </c>
      <c r="T803" t="s">
        <v>35</v>
      </c>
      <c r="U803">
        <f>DAY(supermarketData[[#This Row],[Datetime]])</f>
        <v>3</v>
      </c>
      <c r="V803" t="s">
        <v>41</v>
      </c>
      <c r="W803">
        <v>19</v>
      </c>
      <c r="X803" t="s">
        <v>42</v>
      </c>
    </row>
    <row r="804" spans="1:24" x14ac:dyDescent="0.3">
      <c r="A804" t="s">
        <v>22</v>
      </c>
      <c r="B804" t="s">
        <v>31</v>
      </c>
      <c r="C804">
        <v>19.745000000000001</v>
      </c>
      <c r="D804">
        <v>96.129720000000006</v>
      </c>
      <c r="E804" t="s">
        <v>24</v>
      </c>
      <c r="F804" t="s">
        <v>38</v>
      </c>
      <c r="G804" t="s">
        <v>50</v>
      </c>
      <c r="H804" s="3">
        <v>67.39</v>
      </c>
      <c r="I804">
        <v>7</v>
      </c>
      <c r="J804" s="3">
        <v>23.586500000000001</v>
      </c>
      <c r="K804" s="3">
        <v>495.31650000000002</v>
      </c>
      <c r="L804" t="s">
        <v>27</v>
      </c>
      <c r="M804" s="3">
        <v>471.73</v>
      </c>
      <c r="N804">
        <v>4.7619047620000003</v>
      </c>
      <c r="O804" s="3">
        <v>23.586500000000001</v>
      </c>
      <c r="P804">
        <v>6.9</v>
      </c>
      <c r="Q804" t="str">
        <f>IF(supermarketData[[#This Row],[Customer stratification rating]]&lt;6, "Low", IF(supermarketData[[#This Row],[Customer stratification rating]] &lt; 8, "Medium", "High"))</f>
        <v>Medium</v>
      </c>
      <c r="R804" s="1">
        <v>43547.557638888888</v>
      </c>
      <c r="S804">
        <v>2019</v>
      </c>
      <c r="T804" t="s">
        <v>35</v>
      </c>
      <c r="U804">
        <f>DAY(supermarketData[[#This Row],[Datetime]])</f>
        <v>23</v>
      </c>
      <c r="V804" t="s">
        <v>29</v>
      </c>
      <c r="W804">
        <v>13</v>
      </c>
      <c r="X804" t="s">
        <v>30</v>
      </c>
    </row>
    <row r="805" spans="1:24" x14ac:dyDescent="0.3">
      <c r="A805" t="s">
        <v>22</v>
      </c>
      <c r="B805" t="s">
        <v>23</v>
      </c>
      <c r="C805">
        <v>16.80528</v>
      </c>
      <c r="D805">
        <v>96.156109999999998</v>
      </c>
      <c r="E805" t="s">
        <v>24</v>
      </c>
      <c r="F805" t="s">
        <v>25</v>
      </c>
      <c r="G805" t="s">
        <v>50</v>
      </c>
      <c r="H805" s="3">
        <v>48.96</v>
      </c>
      <c r="I805">
        <v>9</v>
      </c>
      <c r="J805" s="3">
        <v>22.032</v>
      </c>
      <c r="K805" s="3">
        <v>462.67200000000003</v>
      </c>
      <c r="L805" t="s">
        <v>34</v>
      </c>
      <c r="M805" s="3">
        <v>440.64</v>
      </c>
      <c r="N805">
        <v>4.7619047620000003</v>
      </c>
      <c r="O805" s="3">
        <v>22.032</v>
      </c>
      <c r="P805">
        <v>8</v>
      </c>
      <c r="Q805" t="str">
        <f>IF(supermarketData[[#This Row],[Customer stratification rating]]&lt;6, "Low", IF(supermarketData[[#This Row],[Customer stratification rating]] &lt; 8, "Medium", "High"))</f>
        <v>High</v>
      </c>
      <c r="R805" s="1">
        <v>43528.477083333331</v>
      </c>
      <c r="S805">
        <v>2019</v>
      </c>
      <c r="T805" t="s">
        <v>35</v>
      </c>
      <c r="U805">
        <f>DAY(supermarketData[[#This Row],[Datetime]])</f>
        <v>4</v>
      </c>
      <c r="V805" t="s">
        <v>45</v>
      </c>
      <c r="W805">
        <v>11</v>
      </c>
      <c r="X805" t="s">
        <v>37</v>
      </c>
    </row>
    <row r="806" spans="1:24" x14ac:dyDescent="0.3">
      <c r="A806" t="s">
        <v>22</v>
      </c>
      <c r="B806" t="s">
        <v>47</v>
      </c>
      <c r="C806">
        <v>21.974730000000001</v>
      </c>
      <c r="D806">
        <v>96.083590000000001</v>
      </c>
      <c r="E806" t="s">
        <v>24</v>
      </c>
      <c r="F806" t="s">
        <v>25</v>
      </c>
      <c r="G806" t="s">
        <v>33</v>
      </c>
      <c r="H806" s="3">
        <v>75.59</v>
      </c>
      <c r="I806">
        <v>9</v>
      </c>
      <c r="J806" s="3">
        <v>34.015500000000003</v>
      </c>
      <c r="K806" s="3">
        <v>714.32550000000003</v>
      </c>
      <c r="L806" t="s">
        <v>34</v>
      </c>
      <c r="M806" s="3">
        <v>680.31</v>
      </c>
      <c r="N806">
        <v>4.7619047620000003</v>
      </c>
      <c r="O806" s="3">
        <v>34.015500000000003</v>
      </c>
      <c r="P806">
        <v>8</v>
      </c>
      <c r="Q806" t="str">
        <f>IF(supermarketData[[#This Row],[Customer stratification rating]]&lt;6, "Low", IF(supermarketData[[#This Row],[Customer stratification rating]] &lt; 8, "Medium", "High"))</f>
        <v>High</v>
      </c>
      <c r="R806" s="1">
        <v>43519.466666666667</v>
      </c>
      <c r="S806">
        <v>2019</v>
      </c>
      <c r="T806" t="s">
        <v>44</v>
      </c>
      <c r="U806">
        <f>DAY(supermarketData[[#This Row],[Datetime]])</f>
        <v>23</v>
      </c>
      <c r="V806" t="s">
        <v>29</v>
      </c>
      <c r="W806">
        <v>11</v>
      </c>
      <c r="X806" t="s">
        <v>37</v>
      </c>
    </row>
    <row r="807" spans="1:24" x14ac:dyDescent="0.3">
      <c r="A807" t="s">
        <v>22</v>
      </c>
      <c r="B807" t="s">
        <v>23</v>
      </c>
      <c r="C807">
        <v>16.80528</v>
      </c>
      <c r="D807">
        <v>96.156109999999998</v>
      </c>
      <c r="E807" t="s">
        <v>32</v>
      </c>
      <c r="F807" t="s">
        <v>25</v>
      </c>
      <c r="G807" t="s">
        <v>39</v>
      </c>
      <c r="H807" s="3">
        <v>77.47</v>
      </c>
      <c r="I807">
        <v>4</v>
      </c>
      <c r="J807" s="3">
        <v>15.494</v>
      </c>
      <c r="K807" s="3">
        <v>325.37400000000002</v>
      </c>
      <c r="L807" t="s">
        <v>34</v>
      </c>
      <c r="M807" s="3">
        <v>309.88</v>
      </c>
      <c r="N807">
        <v>4.7619047620000003</v>
      </c>
      <c r="O807" s="3">
        <v>15.494</v>
      </c>
      <c r="P807">
        <v>4.2</v>
      </c>
      <c r="Q807" t="str">
        <f>IF(supermarketData[[#This Row],[Customer stratification rating]]&lt;6, "Low", IF(supermarketData[[#This Row],[Customer stratification rating]] &lt; 8, "Medium", "High"))</f>
        <v>Low</v>
      </c>
      <c r="R807" s="1">
        <v>43541.691666666673</v>
      </c>
      <c r="S807">
        <v>2019</v>
      </c>
      <c r="T807" t="s">
        <v>35</v>
      </c>
      <c r="U807">
        <f>DAY(supermarketData[[#This Row],[Datetime]])</f>
        <v>17</v>
      </c>
      <c r="V807" t="s">
        <v>41</v>
      </c>
      <c r="W807">
        <v>16</v>
      </c>
      <c r="X807" t="s">
        <v>30</v>
      </c>
    </row>
    <row r="808" spans="1:24" x14ac:dyDescent="0.3">
      <c r="A808" t="s">
        <v>22</v>
      </c>
      <c r="B808" t="s">
        <v>23</v>
      </c>
      <c r="C808">
        <v>16.80528</v>
      </c>
      <c r="D808">
        <v>96.156109999999998</v>
      </c>
      <c r="E808" t="s">
        <v>32</v>
      </c>
      <c r="F808" t="s">
        <v>25</v>
      </c>
      <c r="G808" t="s">
        <v>43</v>
      </c>
      <c r="H808" s="3">
        <v>93.18</v>
      </c>
      <c r="I808">
        <v>2</v>
      </c>
      <c r="J808" s="3">
        <v>9.3179999999999996</v>
      </c>
      <c r="K808" s="3">
        <v>195.678</v>
      </c>
      <c r="L808" t="s">
        <v>40</v>
      </c>
      <c r="M808" s="3">
        <v>186.36</v>
      </c>
      <c r="N808">
        <v>4.7619047620000003</v>
      </c>
      <c r="O808" s="3">
        <v>9.3179999999999996</v>
      </c>
      <c r="P808">
        <v>8.5</v>
      </c>
      <c r="Q808" t="str">
        <f>IF(supermarketData[[#This Row],[Customer stratification rating]]&lt;6, "Low", IF(supermarketData[[#This Row],[Customer stratification rating]] &lt; 8, "Medium", "High"))</f>
        <v>High</v>
      </c>
      <c r="R808" s="1">
        <v>43481.77847222222</v>
      </c>
      <c r="S808">
        <v>2019</v>
      </c>
      <c r="T808" t="s">
        <v>28</v>
      </c>
      <c r="U808">
        <f>DAY(supermarketData[[#This Row],[Datetime]])</f>
        <v>16</v>
      </c>
      <c r="V808" t="s">
        <v>49</v>
      </c>
      <c r="W808">
        <v>18</v>
      </c>
      <c r="X808" t="s">
        <v>42</v>
      </c>
    </row>
    <row r="809" spans="1:24" x14ac:dyDescent="0.3">
      <c r="A809" t="s">
        <v>22</v>
      </c>
      <c r="B809" t="s">
        <v>23</v>
      </c>
      <c r="C809">
        <v>16.80528</v>
      </c>
      <c r="D809">
        <v>96.156109999999998</v>
      </c>
      <c r="E809" t="s">
        <v>32</v>
      </c>
      <c r="F809" t="s">
        <v>25</v>
      </c>
      <c r="G809" t="s">
        <v>33</v>
      </c>
      <c r="H809" s="3">
        <v>50.23</v>
      </c>
      <c r="I809">
        <v>4</v>
      </c>
      <c r="J809" s="3">
        <v>10.045999999999999</v>
      </c>
      <c r="K809" s="3">
        <v>210.96600000000001</v>
      </c>
      <c r="L809" t="s">
        <v>34</v>
      </c>
      <c r="M809" s="3">
        <v>200.92</v>
      </c>
      <c r="N809">
        <v>4.7619047620000003</v>
      </c>
      <c r="O809" s="3">
        <v>10.045999999999999</v>
      </c>
      <c r="P809">
        <v>9</v>
      </c>
      <c r="Q809" t="str">
        <f>IF(supermarketData[[#This Row],[Customer stratification rating]]&lt;6, "Low", IF(supermarketData[[#This Row],[Customer stratification rating]] &lt; 8, "Medium", "High"))</f>
        <v>High</v>
      </c>
      <c r="R809" s="1">
        <v>43473.716666666667</v>
      </c>
      <c r="S809">
        <v>2019</v>
      </c>
      <c r="T809" t="s">
        <v>28</v>
      </c>
      <c r="U809">
        <f>DAY(supermarketData[[#This Row],[Datetime]])</f>
        <v>8</v>
      </c>
      <c r="V809" t="s">
        <v>51</v>
      </c>
      <c r="W809">
        <v>17</v>
      </c>
      <c r="X809" t="s">
        <v>30</v>
      </c>
    </row>
    <row r="810" spans="1:24" x14ac:dyDescent="0.3">
      <c r="A810" t="s">
        <v>22</v>
      </c>
      <c r="B810" t="s">
        <v>47</v>
      </c>
      <c r="C810">
        <v>21.974730000000001</v>
      </c>
      <c r="D810">
        <v>96.083590000000001</v>
      </c>
      <c r="E810" t="s">
        <v>32</v>
      </c>
      <c r="F810" t="s">
        <v>25</v>
      </c>
      <c r="G810" t="s">
        <v>26</v>
      </c>
      <c r="H810" s="3">
        <v>17.75</v>
      </c>
      <c r="I810">
        <v>1</v>
      </c>
      <c r="J810" s="3">
        <v>0.88749999999999996</v>
      </c>
      <c r="K810" s="3">
        <v>18.637499999999999</v>
      </c>
      <c r="L810" t="s">
        <v>34</v>
      </c>
      <c r="M810" s="3">
        <v>17.75</v>
      </c>
      <c r="N810">
        <v>4.7619047620000003</v>
      </c>
      <c r="O810" s="3">
        <v>0.88749999999999996</v>
      </c>
      <c r="P810">
        <v>8.6</v>
      </c>
      <c r="Q810" t="str">
        <f>IF(supermarketData[[#This Row],[Customer stratification rating]]&lt;6, "Low", IF(supermarketData[[#This Row],[Customer stratification rating]] &lt; 8, "Medium", "High"))</f>
        <v>High</v>
      </c>
      <c r="R810" s="1">
        <v>43479.443055555559</v>
      </c>
      <c r="S810">
        <v>2019</v>
      </c>
      <c r="T810" t="s">
        <v>28</v>
      </c>
      <c r="U810">
        <f>DAY(supermarketData[[#This Row],[Datetime]])</f>
        <v>14</v>
      </c>
      <c r="V810" t="s">
        <v>45</v>
      </c>
      <c r="W810">
        <v>10</v>
      </c>
      <c r="X810" t="s">
        <v>37</v>
      </c>
    </row>
    <row r="811" spans="1:24" x14ac:dyDescent="0.3">
      <c r="A811" t="s">
        <v>22</v>
      </c>
      <c r="B811" t="s">
        <v>31</v>
      </c>
      <c r="C811">
        <v>19.745000000000001</v>
      </c>
      <c r="D811">
        <v>96.129720000000006</v>
      </c>
      <c r="E811" t="s">
        <v>32</v>
      </c>
      <c r="F811" t="s">
        <v>25</v>
      </c>
      <c r="G811" t="s">
        <v>50</v>
      </c>
      <c r="H811" s="3">
        <v>62.18</v>
      </c>
      <c r="I811">
        <v>10</v>
      </c>
      <c r="J811" s="3">
        <v>31.09</v>
      </c>
      <c r="K811" s="3">
        <v>652.89</v>
      </c>
      <c r="L811" t="s">
        <v>27</v>
      </c>
      <c r="M811" s="3">
        <v>621.79999999999995</v>
      </c>
      <c r="N811">
        <v>4.7619047620000003</v>
      </c>
      <c r="O811" s="3">
        <v>31.09</v>
      </c>
      <c r="P811">
        <v>6</v>
      </c>
      <c r="Q811" t="str">
        <f>IF(supermarketData[[#This Row],[Customer stratification rating]]&lt;6, "Low", IF(supermarketData[[#This Row],[Customer stratification rating]] &lt; 8, "Medium", "High"))</f>
        <v>Medium</v>
      </c>
      <c r="R811" s="1">
        <v>43496.439583333333</v>
      </c>
      <c r="S811">
        <v>2019</v>
      </c>
      <c r="T811" t="s">
        <v>28</v>
      </c>
      <c r="U811">
        <f>DAY(supermarketData[[#This Row],[Datetime]])</f>
        <v>31</v>
      </c>
      <c r="V811" t="s">
        <v>46</v>
      </c>
      <c r="W811">
        <v>10</v>
      </c>
      <c r="X811" t="s">
        <v>37</v>
      </c>
    </row>
    <row r="812" spans="1:24" x14ac:dyDescent="0.3">
      <c r="A812" t="s">
        <v>22</v>
      </c>
      <c r="B812" t="s">
        <v>47</v>
      </c>
      <c r="C812">
        <v>21.974730000000001</v>
      </c>
      <c r="D812">
        <v>96.083590000000001</v>
      </c>
      <c r="E812" t="s">
        <v>32</v>
      </c>
      <c r="F812" t="s">
        <v>38</v>
      </c>
      <c r="G812" t="s">
        <v>26</v>
      </c>
      <c r="H812" s="3">
        <v>10.75</v>
      </c>
      <c r="I812">
        <v>8</v>
      </c>
      <c r="J812" s="3">
        <v>4.3</v>
      </c>
      <c r="K812" s="3">
        <v>90.3</v>
      </c>
      <c r="L812" t="s">
        <v>27</v>
      </c>
      <c r="M812" s="3">
        <v>86</v>
      </c>
      <c r="N812">
        <v>4.7619047620000003</v>
      </c>
      <c r="O812" s="3">
        <v>4.3</v>
      </c>
      <c r="P812">
        <v>6.2</v>
      </c>
      <c r="Q812" t="str">
        <f>IF(supermarketData[[#This Row],[Customer stratification rating]]&lt;6, "Low", IF(supermarketData[[#This Row],[Customer stratification rating]] &lt; 8, "Medium", "High"))</f>
        <v>Medium</v>
      </c>
      <c r="R812" s="1">
        <v>43539.609722222223</v>
      </c>
      <c r="S812">
        <v>2019</v>
      </c>
      <c r="T812" t="s">
        <v>35</v>
      </c>
      <c r="U812">
        <f>DAY(supermarketData[[#This Row],[Datetime]])</f>
        <v>15</v>
      </c>
      <c r="V812" t="s">
        <v>36</v>
      </c>
      <c r="W812">
        <v>14</v>
      </c>
      <c r="X812" t="s">
        <v>30</v>
      </c>
    </row>
    <row r="813" spans="1:24" x14ac:dyDescent="0.3">
      <c r="A813" t="s">
        <v>22</v>
      </c>
      <c r="B813" t="s">
        <v>23</v>
      </c>
      <c r="C813">
        <v>16.80528</v>
      </c>
      <c r="D813">
        <v>96.156109999999998</v>
      </c>
      <c r="E813" t="s">
        <v>32</v>
      </c>
      <c r="F813" t="s">
        <v>25</v>
      </c>
      <c r="G813" t="s">
        <v>33</v>
      </c>
      <c r="H813" s="3">
        <v>40.26</v>
      </c>
      <c r="I813">
        <v>10</v>
      </c>
      <c r="J813" s="3">
        <v>20.13</v>
      </c>
      <c r="K813" s="3">
        <v>422.73</v>
      </c>
      <c r="L813" t="s">
        <v>40</v>
      </c>
      <c r="M813" s="3">
        <v>402.6</v>
      </c>
      <c r="N813">
        <v>4.7619047620000003</v>
      </c>
      <c r="O813" s="3">
        <v>20.13</v>
      </c>
      <c r="P813">
        <v>5</v>
      </c>
      <c r="Q813" t="str">
        <f>IF(supermarketData[[#This Row],[Customer stratification rating]]&lt;6, "Low", IF(supermarketData[[#This Row],[Customer stratification rating]] &lt; 8, "Medium", "High"))</f>
        <v>Low</v>
      </c>
      <c r="R813" s="1">
        <v>43520.754166666673</v>
      </c>
      <c r="S813">
        <v>2019</v>
      </c>
      <c r="T813" t="s">
        <v>44</v>
      </c>
      <c r="U813">
        <f>DAY(supermarketData[[#This Row],[Datetime]])</f>
        <v>24</v>
      </c>
      <c r="V813" t="s">
        <v>41</v>
      </c>
      <c r="W813">
        <v>18</v>
      </c>
      <c r="X813" t="s">
        <v>42</v>
      </c>
    </row>
    <row r="814" spans="1:24" x14ac:dyDescent="0.3">
      <c r="A814" t="s">
        <v>22</v>
      </c>
      <c r="B814" t="s">
        <v>31</v>
      </c>
      <c r="C814">
        <v>19.745000000000001</v>
      </c>
      <c r="D814">
        <v>96.129720000000006</v>
      </c>
      <c r="E814" t="s">
        <v>24</v>
      </c>
      <c r="F814" t="s">
        <v>25</v>
      </c>
      <c r="G814" t="s">
        <v>43</v>
      </c>
      <c r="H814" s="3">
        <v>64.97</v>
      </c>
      <c r="I814">
        <v>5</v>
      </c>
      <c r="J814" s="3">
        <v>16.2425</v>
      </c>
      <c r="K814" s="3">
        <v>341.09249999999997</v>
      </c>
      <c r="L814" t="s">
        <v>40</v>
      </c>
      <c r="M814" s="3">
        <v>324.85000000000002</v>
      </c>
      <c r="N814">
        <v>4.7619047620000003</v>
      </c>
      <c r="O814" s="3">
        <v>16.2425</v>
      </c>
      <c r="P814">
        <v>6.5</v>
      </c>
      <c r="Q814" t="str">
        <f>IF(supermarketData[[#This Row],[Customer stratification rating]]&lt;6, "Low", IF(supermarketData[[#This Row],[Customer stratification rating]] &lt; 8, "Medium", "High"))</f>
        <v>Medium</v>
      </c>
      <c r="R814" s="1">
        <v>43504.536111111112</v>
      </c>
      <c r="S814">
        <v>2019</v>
      </c>
      <c r="T814" t="s">
        <v>44</v>
      </c>
      <c r="U814">
        <f>DAY(supermarketData[[#This Row],[Datetime]])</f>
        <v>8</v>
      </c>
      <c r="V814" t="s">
        <v>36</v>
      </c>
      <c r="W814">
        <v>12</v>
      </c>
      <c r="X814" t="s">
        <v>30</v>
      </c>
    </row>
    <row r="815" spans="1:24" x14ac:dyDescent="0.3">
      <c r="A815" t="s">
        <v>22</v>
      </c>
      <c r="B815" t="s">
        <v>23</v>
      </c>
      <c r="C815">
        <v>16.80528</v>
      </c>
      <c r="D815">
        <v>96.156109999999998</v>
      </c>
      <c r="E815" t="s">
        <v>32</v>
      </c>
      <c r="F815" t="s">
        <v>38</v>
      </c>
      <c r="G815" t="s">
        <v>33</v>
      </c>
      <c r="H815" s="3">
        <v>95.15</v>
      </c>
      <c r="I815">
        <v>1</v>
      </c>
      <c r="J815" s="3">
        <v>4.7575000000000003</v>
      </c>
      <c r="K815" s="3">
        <v>99.907499999999999</v>
      </c>
      <c r="L815" t="s">
        <v>34</v>
      </c>
      <c r="M815" s="3">
        <v>95.15</v>
      </c>
      <c r="N815">
        <v>4.7619047620000003</v>
      </c>
      <c r="O815" s="3">
        <v>4.7575000000000003</v>
      </c>
      <c r="P815">
        <v>6</v>
      </c>
      <c r="Q815" t="str">
        <f>IF(supermarketData[[#This Row],[Customer stratification rating]]&lt;6, "Low", IF(supermarketData[[#This Row],[Customer stratification rating]] &lt; 8, "Medium", "High"))</f>
        <v>Medium</v>
      </c>
      <c r="R815" s="1">
        <v>43546.583333333343</v>
      </c>
      <c r="S815">
        <v>2019</v>
      </c>
      <c r="T815" t="s">
        <v>35</v>
      </c>
      <c r="U815">
        <f>DAY(supermarketData[[#This Row],[Datetime]])</f>
        <v>22</v>
      </c>
      <c r="V815" t="s">
        <v>36</v>
      </c>
      <c r="W815">
        <v>14</v>
      </c>
      <c r="X815" t="s">
        <v>30</v>
      </c>
    </row>
    <row r="816" spans="1:24" x14ac:dyDescent="0.3">
      <c r="A816" t="s">
        <v>22</v>
      </c>
      <c r="B816" t="s">
        <v>23</v>
      </c>
      <c r="C816">
        <v>16.80528</v>
      </c>
      <c r="D816">
        <v>96.156109999999998</v>
      </c>
      <c r="E816" t="s">
        <v>24</v>
      </c>
      <c r="F816" t="s">
        <v>25</v>
      </c>
      <c r="G816" t="s">
        <v>33</v>
      </c>
      <c r="H816" s="3">
        <v>48.62</v>
      </c>
      <c r="I816">
        <v>8</v>
      </c>
      <c r="J816" s="3">
        <v>19.448</v>
      </c>
      <c r="K816" s="3">
        <v>408.40800000000002</v>
      </c>
      <c r="L816" t="s">
        <v>34</v>
      </c>
      <c r="M816" s="3">
        <v>388.96</v>
      </c>
      <c r="N816">
        <v>4.7619047620000003</v>
      </c>
      <c r="O816" s="3">
        <v>19.448</v>
      </c>
      <c r="P816">
        <v>5</v>
      </c>
      <c r="Q816" t="str">
        <f>IF(supermarketData[[#This Row],[Customer stratification rating]]&lt;6, "Low", IF(supermarketData[[#This Row],[Customer stratification rating]] &lt; 8, "Medium", "High"))</f>
        <v>Low</v>
      </c>
      <c r="R816" s="1">
        <v>43489.456250000003</v>
      </c>
      <c r="S816">
        <v>2019</v>
      </c>
      <c r="T816" t="s">
        <v>28</v>
      </c>
      <c r="U816">
        <f>DAY(supermarketData[[#This Row],[Datetime]])</f>
        <v>24</v>
      </c>
      <c r="V816" t="s">
        <v>46</v>
      </c>
      <c r="W816">
        <v>10</v>
      </c>
      <c r="X816" t="s">
        <v>37</v>
      </c>
    </row>
    <row r="817" spans="1:24" x14ac:dyDescent="0.3">
      <c r="A817" t="s">
        <v>22</v>
      </c>
      <c r="B817" t="s">
        <v>47</v>
      </c>
      <c r="C817">
        <v>21.974730000000001</v>
      </c>
      <c r="D817">
        <v>96.083590000000001</v>
      </c>
      <c r="E817" t="s">
        <v>32</v>
      </c>
      <c r="F817" t="s">
        <v>25</v>
      </c>
      <c r="G817" t="s">
        <v>48</v>
      </c>
      <c r="H817" s="3">
        <v>53.21</v>
      </c>
      <c r="I817">
        <v>8</v>
      </c>
      <c r="J817" s="3">
        <v>21.283999999999999</v>
      </c>
      <c r="K817" s="3">
        <v>446.964</v>
      </c>
      <c r="L817" t="s">
        <v>27</v>
      </c>
      <c r="M817" s="3">
        <v>425.68</v>
      </c>
      <c r="N817">
        <v>4.7619047620000003</v>
      </c>
      <c r="O817" s="3">
        <v>21.283999999999999</v>
      </c>
      <c r="P817">
        <v>5</v>
      </c>
      <c r="Q817" t="str">
        <f>IF(supermarketData[[#This Row],[Customer stratification rating]]&lt;6, "Low", IF(supermarketData[[#This Row],[Customer stratification rating]] &lt; 8, "Medium", "High"))</f>
        <v>Low</v>
      </c>
      <c r="R817" s="1">
        <v>43538.697916666657</v>
      </c>
      <c r="S817">
        <v>2019</v>
      </c>
      <c r="T817" t="s">
        <v>35</v>
      </c>
      <c r="U817">
        <f>DAY(supermarketData[[#This Row],[Datetime]])</f>
        <v>14</v>
      </c>
      <c r="V817" t="s">
        <v>46</v>
      </c>
      <c r="W817">
        <v>16</v>
      </c>
      <c r="X817" t="s">
        <v>30</v>
      </c>
    </row>
    <row r="818" spans="1:24" x14ac:dyDescent="0.3">
      <c r="A818" t="s">
        <v>22</v>
      </c>
      <c r="B818" t="s">
        <v>31</v>
      </c>
      <c r="C818">
        <v>19.745000000000001</v>
      </c>
      <c r="D818">
        <v>96.129720000000006</v>
      </c>
      <c r="E818" t="s">
        <v>32</v>
      </c>
      <c r="F818" t="s">
        <v>25</v>
      </c>
      <c r="G818" t="s">
        <v>50</v>
      </c>
      <c r="H818" s="3">
        <v>45.44</v>
      </c>
      <c r="I818">
        <v>7</v>
      </c>
      <c r="J818" s="3">
        <v>15.904</v>
      </c>
      <c r="K818" s="3">
        <v>333.98399999999998</v>
      </c>
      <c r="L818" t="s">
        <v>34</v>
      </c>
      <c r="M818" s="3">
        <v>318.08</v>
      </c>
      <c r="N818">
        <v>4.7619047620000003</v>
      </c>
      <c r="O818" s="3">
        <v>15.904</v>
      </c>
      <c r="P818">
        <v>9.1999999999999993</v>
      </c>
      <c r="Q818" t="str">
        <f>IF(supermarketData[[#This Row],[Customer stratification rating]]&lt;6, "Low", IF(supermarketData[[#This Row],[Customer stratification rating]] &lt; 8, "Medium", "High"))</f>
        <v>High</v>
      </c>
      <c r="R818" s="1">
        <v>43488.46875</v>
      </c>
      <c r="S818">
        <v>2019</v>
      </c>
      <c r="T818" t="s">
        <v>28</v>
      </c>
      <c r="U818">
        <f>DAY(supermarketData[[#This Row],[Datetime]])</f>
        <v>23</v>
      </c>
      <c r="V818" t="s">
        <v>49</v>
      </c>
      <c r="W818">
        <v>11</v>
      </c>
      <c r="X818" t="s">
        <v>37</v>
      </c>
    </row>
    <row r="819" spans="1:24" x14ac:dyDescent="0.3">
      <c r="A819" t="s">
        <v>22</v>
      </c>
      <c r="B819" t="s">
        <v>23</v>
      </c>
      <c r="C819">
        <v>16.80528</v>
      </c>
      <c r="D819">
        <v>96.156109999999998</v>
      </c>
      <c r="E819" t="s">
        <v>32</v>
      </c>
      <c r="F819" t="s">
        <v>38</v>
      </c>
      <c r="G819" t="s">
        <v>48</v>
      </c>
      <c r="H819" s="3">
        <v>33.880000000000003</v>
      </c>
      <c r="I819">
        <v>8</v>
      </c>
      <c r="J819" s="3">
        <v>13.552</v>
      </c>
      <c r="K819" s="3">
        <v>284.59199999999998</v>
      </c>
      <c r="L819" t="s">
        <v>27</v>
      </c>
      <c r="M819" s="3">
        <v>271.04000000000002</v>
      </c>
      <c r="N819">
        <v>4.7619047620000003</v>
      </c>
      <c r="O819" s="3">
        <v>13.552</v>
      </c>
      <c r="P819">
        <v>9.6</v>
      </c>
      <c r="Q819" t="str">
        <f>IF(supermarketData[[#This Row],[Customer stratification rating]]&lt;6, "Low", IF(supermarketData[[#This Row],[Customer stratification rating]] &lt; 8, "Medium", "High"))</f>
        <v>High</v>
      </c>
      <c r="R819" s="1">
        <v>43484.853472222218</v>
      </c>
      <c r="S819">
        <v>2019</v>
      </c>
      <c r="T819" t="s">
        <v>28</v>
      </c>
      <c r="U819">
        <f>DAY(supermarketData[[#This Row],[Datetime]])</f>
        <v>19</v>
      </c>
      <c r="V819" t="s">
        <v>29</v>
      </c>
      <c r="W819">
        <v>20</v>
      </c>
      <c r="X819" t="s">
        <v>42</v>
      </c>
    </row>
    <row r="820" spans="1:24" x14ac:dyDescent="0.3">
      <c r="A820" t="s">
        <v>22</v>
      </c>
      <c r="B820" t="s">
        <v>47</v>
      </c>
      <c r="C820">
        <v>21.974730000000001</v>
      </c>
      <c r="D820">
        <v>96.083590000000001</v>
      </c>
      <c r="E820" t="s">
        <v>24</v>
      </c>
      <c r="F820" t="s">
        <v>38</v>
      </c>
      <c r="G820" t="s">
        <v>26</v>
      </c>
      <c r="H820" s="3">
        <v>96.16</v>
      </c>
      <c r="I820">
        <v>4</v>
      </c>
      <c r="J820" s="3">
        <v>19.231999999999999</v>
      </c>
      <c r="K820" s="3">
        <v>403.87200000000001</v>
      </c>
      <c r="L820" t="s">
        <v>40</v>
      </c>
      <c r="M820" s="3">
        <v>384.64</v>
      </c>
      <c r="N820">
        <v>4.7619047620000003</v>
      </c>
      <c r="O820" s="3">
        <v>19.231999999999999</v>
      </c>
      <c r="P820">
        <v>8.4</v>
      </c>
      <c r="Q820" t="str">
        <f>IF(supermarketData[[#This Row],[Customer stratification rating]]&lt;6, "Low", IF(supermarketData[[#This Row],[Customer stratification rating]] &lt; 8, "Medium", "High"))</f>
        <v>High</v>
      </c>
      <c r="R820" s="1">
        <v>43492.835416666669</v>
      </c>
      <c r="S820">
        <v>2019</v>
      </c>
      <c r="T820" t="s">
        <v>28</v>
      </c>
      <c r="U820">
        <f>DAY(supermarketData[[#This Row],[Datetime]])</f>
        <v>27</v>
      </c>
      <c r="V820" t="s">
        <v>41</v>
      </c>
      <c r="W820">
        <v>20</v>
      </c>
      <c r="X820" t="s">
        <v>42</v>
      </c>
    </row>
    <row r="821" spans="1:24" x14ac:dyDescent="0.3">
      <c r="A821" t="s">
        <v>22</v>
      </c>
      <c r="B821" t="s">
        <v>47</v>
      </c>
      <c r="C821">
        <v>21.974730000000001</v>
      </c>
      <c r="D821">
        <v>96.083590000000001</v>
      </c>
      <c r="E821" t="s">
        <v>24</v>
      </c>
      <c r="F821" t="s">
        <v>38</v>
      </c>
      <c r="G821" t="s">
        <v>48</v>
      </c>
      <c r="H821" s="3">
        <v>47.16</v>
      </c>
      <c r="I821">
        <v>5</v>
      </c>
      <c r="J821" s="3">
        <v>11.79</v>
      </c>
      <c r="K821" s="3">
        <v>247.59</v>
      </c>
      <c r="L821" t="s">
        <v>40</v>
      </c>
      <c r="M821" s="3">
        <v>235.8</v>
      </c>
      <c r="N821">
        <v>4.7619047620000003</v>
      </c>
      <c r="O821" s="3">
        <v>11.79</v>
      </c>
      <c r="P821">
        <v>6</v>
      </c>
      <c r="Q821" t="str">
        <f>IF(supermarketData[[#This Row],[Customer stratification rating]]&lt;6, "Low", IF(supermarketData[[#This Row],[Customer stratification rating]] &lt; 8, "Medium", "High"))</f>
        <v>Medium</v>
      </c>
      <c r="R821" s="1">
        <v>43499.607638888891</v>
      </c>
      <c r="S821">
        <v>2019</v>
      </c>
      <c r="T821" t="s">
        <v>44</v>
      </c>
      <c r="U821">
        <f>DAY(supermarketData[[#This Row],[Datetime]])</f>
        <v>3</v>
      </c>
      <c r="V821" t="s">
        <v>41</v>
      </c>
      <c r="W821">
        <v>14</v>
      </c>
      <c r="X821" t="s">
        <v>30</v>
      </c>
    </row>
    <row r="822" spans="1:24" x14ac:dyDescent="0.3">
      <c r="A822" t="s">
        <v>22</v>
      </c>
      <c r="B822" t="s">
        <v>47</v>
      </c>
      <c r="C822">
        <v>21.974730000000001</v>
      </c>
      <c r="D822">
        <v>96.083590000000001</v>
      </c>
      <c r="E822" t="s">
        <v>32</v>
      </c>
      <c r="F822" t="s">
        <v>38</v>
      </c>
      <c r="G822" t="s">
        <v>33</v>
      </c>
      <c r="H822" s="3">
        <v>52.89</v>
      </c>
      <c r="I822">
        <v>4</v>
      </c>
      <c r="J822" s="3">
        <v>10.577999999999999</v>
      </c>
      <c r="K822" s="3">
        <v>222.13800000000001</v>
      </c>
      <c r="L822" t="s">
        <v>27</v>
      </c>
      <c r="M822" s="3">
        <v>211.56</v>
      </c>
      <c r="N822">
        <v>4.7619047620000003</v>
      </c>
      <c r="O822" s="3">
        <v>10.577999999999999</v>
      </c>
      <c r="P822">
        <v>6.7</v>
      </c>
      <c r="Q822" t="str">
        <f>IF(supermarketData[[#This Row],[Customer stratification rating]]&lt;6, "Low", IF(supermarketData[[#This Row],[Customer stratification rating]] &lt; 8, "Medium", "High"))</f>
        <v>Medium</v>
      </c>
      <c r="R822" s="1">
        <v>43549.688888888893</v>
      </c>
      <c r="S822">
        <v>2019</v>
      </c>
      <c r="T822" t="s">
        <v>35</v>
      </c>
      <c r="U822">
        <f>DAY(supermarketData[[#This Row],[Datetime]])</f>
        <v>25</v>
      </c>
      <c r="V822" t="s">
        <v>45</v>
      </c>
      <c r="W822">
        <v>16</v>
      </c>
      <c r="X822" t="s">
        <v>30</v>
      </c>
    </row>
    <row r="823" spans="1:24" x14ac:dyDescent="0.3">
      <c r="A823" t="s">
        <v>22</v>
      </c>
      <c r="B823" t="s">
        <v>23</v>
      </c>
      <c r="C823">
        <v>16.80528</v>
      </c>
      <c r="D823">
        <v>96.156109999999998</v>
      </c>
      <c r="E823" t="s">
        <v>24</v>
      </c>
      <c r="F823" t="s">
        <v>25</v>
      </c>
      <c r="G823" t="s">
        <v>39</v>
      </c>
      <c r="H823" s="3">
        <v>47.68</v>
      </c>
      <c r="I823">
        <v>2</v>
      </c>
      <c r="J823" s="3">
        <v>4.7679999999999998</v>
      </c>
      <c r="K823" s="3">
        <v>100.128</v>
      </c>
      <c r="L823" t="s">
        <v>40</v>
      </c>
      <c r="M823" s="3">
        <v>95.36</v>
      </c>
      <c r="N823">
        <v>4.7619047620000003</v>
      </c>
      <c r="O823" s="3">
        <v>4.7679999999999998</v>
      </c>
      <c r="P823">
        <v>4.0999999999999996</v>
      </c>
      <c r="Q823" t="str">
        <f>IF(supermarketData[[#This Row],[Customer stratification rating]]&lt;6, "Low", IF(supermarketData[[#This Row],[Customer stratification rating]] &lt; 8, "Medium", "High"))</f>
        <v>Low</v>
      </c>
      <c r="R823" s="1">
        <v>43520.423611111109</v>
      </c>
      <c r="S823">
        <v>2019</v>
      </c>
      <c r="T823" t="s">
        <v>44</v>
      </c>
      <c r="U823">
        <f>DAY(supermarketData[[#This Row],[Datetime]])</f>
        <v>24</v>
      </c>
      <c r="V823" t="s">
        <v>41</v>
      </c>
      <c r="W823">
        <v>10</v>
      </c>
      <c r="X823" t="s">
        <v>37</v>
      </c>
    </row>
    <row r="824" spans="1:24" x14ac:dyDescent="0.3">
      <c r="A824" t="s">
        <v>22</v>
      </c>
      <c r="B824" t="s">
        <v>31</v>
      </c>
      <c r="C824">
        <v>19.745000000000001</v>
      </c>
      <c r="D824">
        <v>96.129720000000006</v>
      </c>
      <c r="E824" t="s">
        <v>24</v>
      </c>
      <c r="F824" t="s">
        <v>38</v>
      </c>
      <c r="G824" t="s">
        <v>43</v>
      </c>
      <c r="H824" s="3">
        <v>10.17</v>
      </c>
      <c r="I824">
        <v>1</v>
      </c>
      <c r="J824" s="3">
        <v>0.50849999999999995</v>
      </c>
      <c r="K824" s="3">
        <v>10.6785</v>
      </c>
      <c r="L824" t="s">
        <v>34</v>
      </c>
      <c r="M824" s="3">
        <v>10.17</v>
      </c>
      <c r="N824">
        <v>4.7619047620000003</v>
      </c>
      <c r="O824" s="3">
        <v>0.50849999999999995</v>
      </c>
      <c r="P824">
        <v>5.9</v>
      </c>
      <c r="Q824" t="str">
        <f>IF(supermarketData[[#This Row],[Customer stratification rating]]&lt;6, "Low", IF(supermarketData[[#This Row],[Customer stratification rating]] &lt; 8, "Medium", "High"))</f>
        <v>Low</v>
      </c>
      <c r="R824" s="1">
        <v>43503.59375</v>
      </c>
      <c r="S824">
        <v>2019</v>
      </c>
      <c r="T824" t="s">
        <v>44</v>
      </c>
      <c r="U824">
        <f>DAY(supermarketData[[#This Row],[Datetime]])</f>
        <v>7</v>
      </c>
      <c r="V824" t="s">
        <v>46</v>
      </c>
      <c r="W824">
        <v>14</v>
      </c>
      <c r="X824" t="s">
        <v>30</v>
      </c>
    </row>
    <row r="825" spans="1:24" x14ac:dyDescent="0.3">
      <c r="A825" t="s">
        <v>22</v>
      </c>
      <c r="B825" t="s">
        <v>23</v>
      </c>
      <c r="C825">
        <v>16.80528</v>
      </c>
      <c r="D825">
        <v>96.156109999999998</v>
      </c>
      <c r="E825" t="s">
        <v>32</v>
      </c>
      <c r="F825" t="s">
        <v>25</v>
      </c>
      <c r="G825" t="s">
        <v>26</v>
      </c>
      <c r="H825" s="3">
        <v>68.709999999999994</v>
      </c>
      <c r="I825">
        <v>3</v>
      </c>
      <c r="J825" s="3">
        <v>10.3065</v>
      </c>
      <c r="K825" s="3">
        <v>216.4365</v>
      </c>
      <c r="L825" t="s">
        <v>34</v>
      </c>
      <c r="M825" s="3">
        <v>206.13</v>
      </c>
      <c r="N825">
        <v>4.7619047620000003</v>
      </c>
      <c r="O825" s="3">
        <v>10.3065</v>
      </c>
      <c r="P825">
        <v>8.6999999999999993</v>
      </c>
      <c r="Q825" t="str">
        <f>IF(supermarketData[[#This Row],[Customer stratification rating]]&lt;6, "Low", IF(supermarketData[[#This Row],[Customer stratification rating]] &lt; 8, "Medium", "High"))</f>
        <v>High</v>
      </c>
      <c r="R825" s="1">
        <v>43528.420138888891</v>
      </c>
      <c r="S825">
        <v>2019</v>
      </c>
      <c r="T825" t="s">
        <v>35</v>
      </c>
      <c r="U825">
        <f>DAY(supermarketData[[#This Row],[Datetime]])</f>
        <v>4</v>
      </c>
      <c r="V825" t="s">
        <v>45</v>
      </c>
      <c r="W825">
        <v>10</v>
      </c>
      <c r="X825" t="s">
        <v>37</v>
      </c>
    </row>
    <row r="826" spans="1:24" x14ac:dyDescent="0.3">
      <c r="A826" t="s">
        <v>22</v>
      </c>
      <c r="B826" t="s">
        <v>47</v>
      </c>
      <c r="C826">
        <v>21.974730000000001</v>
      </c>
      <c r="D826">
        <v>96.083590000000001</v>
      </c>
      <c r="E826" t="s">
        <v>24</v>
      </c>
      <c r="F826" t="s">
        <v>25</v>
      </c>
      <c r="G826" t="s">
        <v>43</v>
      </c>
      <c r="H826" s="3">
        <v>60.08</v>
      </c>
      <c r="I826">
        <v>7</v>
      </c>
      <c r="J826" s="3">
        <v>21.027999999999999</v>
      </c>
      <c r="K826" s="3">
        <v>441.58800000000002</v>
      </c>
      <c r="L826" t="s">
        <v>40</v>
      </c>
      <c r="M826" s="3">
        <v>420.56</v>
      </c>
      <c r="N826">
        <v>4.7619047620000003</v>
      </c>
      <c r="O826" s="3">
        <v>21.027999999999999</v>
      </c>
      <c r="P826">
        <v>4.5</v>
      </c>
      <c r="Q826" t="str">
        <f>IF(supermarketData[[#This Row],[Customer stratification rating]]&lt;6, "Low", IF(supermarketData[[#This Row],[Customer stratification rating]] &lt; 8, "Medium", "High"))</f>
        <v>Low</v>
      </c>
      <c r="R826" s="1">
        <v>43510.48333333333</v>
      </c>
      <c r="S826">
        <v>2019</v>
      </c>
      <c r="T826" t="s">
        <v>44</v>
      </c>
      <c r="U826">
        <f>DAY(supermarketData[[#This Row],[Datetime]])</f>
        <v>14</v>
      </c>
      <c r="V826" t="s">
        <v>46</v>
      </c>
      <c r="W826">
        <v>11</v>
      </c>
      <c r="X826" t="s">
        <v>37</v>
      </c>
    </row>
    <row r="827" spans="1:24" x14ac:dyDescent="0.3">
      <c r="A827" t="s">
        <v>22</v>
      </c>
      <c r="B827" t="s">
        <v>23</v>
      </c>
      <c r="C827">
        <v>16.80528</v>
      </c>
      <c r="D827">
        <v>96.156109999999998</v>
      </c>
      <c r="E827" t="s">
        <v>24</v>
      </c>
      <c r="F827" t="s">
        <v>25</v>
      </c>
      <c r="G827" t="s">
        <v>43</v>
      </c>
      <c r="H827" s="3">
        <v>22.01</v>
      </c>
      <c r="I827">
        <v>4</v>
      </c>
      <c r="J827" s="3">
        <v>4.4020000000000001</v>
      </c>
      <c r="K827" s="3">
        <v>92.441999999999993</v>
      </c>
      <c r="L827" t="s">
        <v>40</v>
      </c>
      <c r="M827" s="3">
        <v>88.04</v>
      </c>
      <c r="N827">
        <v>4.7619047620000003</v>
      </c>
      <c r="O827" s="3">
        <v>4.4020000000000001</v>
      </c>
      <c r="P827">
        <v>6.6</v>
      </c>
      <c r="Q827" t="str">
        <f>IF(supermarketData[[#This Row],[Customer stratification rating]]&lt;6, "Low", IF(supermarketData[[#This Row],[Customer stratification rating]] &lt; 8, "Medium", "High"))</f>
        <v>Medium</v>
      </c>
      <c r="R827" s="1">
        <v>43494.760416666657</v>
      </c>
      <c r="S827">
        <v>2019</v>
      </c>
      <c r="T827" t="s">
        <v>28</v>
      </c>
      <c r="U827">
        <f>DAY(supermarketData[[#This Row],[Datetime]])</f>
        <v>29</v>
      </c>
      <c r="V827" t="s">
        <v>51</v>
      </c>
      <c r="W827">
        <v>18</v>
      </c>
      <c r="X827" t="s">
        <v>42</v>
      </c>
    </row>
    <row r="828" spans="1:24" x14ac:dyDescent="0.3">
      <c r="A828" t="s">
        <v>22</v>
      </c>
      <c r="B828" t="s">
        <v>47</v>
      </c>
      <c r="C828">
        <v>21.974730000000001</v>
      </c>
      <c r="D828">
        <v>96.083590000000001</v>
      </c>
      <c r="E828" t="s">
        <v>24</v>
      </c>
      <c r="F828" t="s">
        <v>25</v>
      </c>
      <c r="G828" t="s">
        <v>26</v>
      </c>
      <c r="H828" s="3">
        <v>72.11</v>
      </c>
      <c r="I828">
        <v>9</v>
      </c>
      <c r="J828" s="3">
        <v>32.4495</v>
      </c>
      <c r="K828" s="3">
        <v>681.43949999999995</v>
      </c>
      <c r="L828" t="s">
        <v>40</v>
      </c>
      <c r="M828" s="3">
        <v>648.99</v>
      </c>
      <c r="N828">
        <v>4.7619047620000003</v>
      </c>
      <c r="O828" s="3">
        <v>32.4495</v>
      </c>
      <c r="P828">
        <v>7.7</v>
      </c>
      <c r="Q828" t="str">
        <f>IF(supermarketData[[#This Row],[Customer stratification rating]]&lt;6, "Low", IF(supermarketData[[#This Row],[Customer stratification rating]] &lt; 8, "Medium", "High"))</f>
        <v>Medium</v>
      </c>
      <c r="R828" s="1">
        <v>43493.578472222223</v>
      </c>
      <c r="S828">
        <v>2019</v>
      </c>
      <c r="T828" t="s">
        <v>28</v>
      </c>
      <c r="U828">
        <f>DAY(supermarketData[[#This Row],[Datetime]])</f>
        <v>28</v>
      </c>
      <c r="V828" t="s">
        <v>45</v>
      </c>
      <c r="W828">
        <v>13</v>
      </c>
      <c r="X828" t="s">
        <v>30</v>
      </c>
    </row>
    <row r="829" spans="1:24" x14ac:dyDescent="0.3">
      <c r="A829" t="s">
        <v>22</v>
      </c>
      <c r="B829" t="s">
        <v>23</v>
      </c>
      <c r="C829">
        <v>16.80528</v>
      </c>
      <c r="D829">
        <v>96.156109999999998</v>
      </c>
      <c r="E829" t="s">
        <v>24</v>
      </c>
      <c r="F829" t="s">
        <v>38</v>
      </c>
      <c r="G829" t="s">
        <v>50</v>
      </c>
      <c r="H829" s="3">
        <v>41.28</v>
      </c>
      <c r="I829">
        <v>3</v>
      </c>
      <c r="J829" s="3">
        <v>6.1920000000000002</v>
      </c>
      <c r="K829" s="3">
        <v>130.03200000000001</v>
      </c>
      <c r="L829" t="s">
        <v>40</v>
      </c>
      <c r="M829" s="3">
        <v>123.84</v>
      </c>
      <c r="N829">
        <v>4.7619047620000003</v>
      </c>
      <c r="O829" s="3">
        <v>6.1920000000000002</v>
      </c>
      <c r="P829">
        <v>8.5</v>
      </c>
      <c r="Q829" t="str">
        <f>IF(supermarketData[[#This Row],[Customer stratification rating]]&lt;6, "Low", IF(supermarketData[[#This Row],[Customer stratification rating]] &lt; 8, "Medium", "High"))</f>
        <v>High</v>
      </c>
      <c r="R829" s="1">
        <v>43550.775694444441</v>
      </c>
      <c r="S829">
        <v>2019</v>
      </c>
      <c r="T829" t="s">
        <v>35</v>
      </c>
      <c r="U829">
        <f>DAY(supermarketData[[#This Row],[Datetime]])</f>
        <v>26</v>
      </c>
      <c r="V829" t="s">
        <v>51</v>
      </c>
      <c r="W829">
        <v>18</v>
      </c>
      <c r="X829" t="s">
        <v>42</v>
      </c>
    </row>
    <row r="830" spans="1:24" x14ac:dyDescent="0.3">
      <c r="A830" t="s">
        <v>22</v>
      </c>
      <c r="B830" t="s">
        <v>31</v>
      </c>
      <c r="C830">
        <v>19.745000000000001</v>
      </c>
      <c r="D830">
        <v>96.129720000000006</v>
      </c>
      <c r="E830" t="s">
        <v>32</v>
      </c>
      <c r="F830" t="s">
        <v>38</v>
      </c>
      <c r="G830" t="s">
        <v>33</v>
      </c>
      <c r="H830" s="3">
        <v>64.95</v>
      </c>
      <c r="I830">
        <v>10</v>
      </c>
      <c r="J830" s="3">
        <v>32.475000000000001</v>
      </c>
      <c r="K830" s="3">
        <v>681.97500000000002</v>
      </c>
      <c r="L830" t="s">
        <v>34</v>
      </c>
      <c r="M830" s="3">
        <v>649.5</v>
      </c>
      <c r="N830">
        <v>4.7619047620000003</v>
      </c>
      <c r="O830" s="3">
        <v>32.475000000000001</v>
      </c>
      <c r="P830">
        <v>5.2</v>
      </c>
      <c r="Q830" t="str">
        <f>IF(supermarketData[[#This Row],[Customer stratification rating]]&lt;6, "Low", IF(supermarketData[[#This Row],[Customer stratification rating]] &lt; 8, "Medium", "High"))</f>
        <v>Low</v>
      </c>
      <c r="R830" s="1">
        <v>43548.768750000003</v>
      </c>
      <c r="S830">
        <v>2019</v>
      </c>
      <c r="T830" t="s">
        <v>35</v>
      </c>
      <c r="U830">
        <f>DAY(supermarketData[[#This Row],[Datetime]])</f>
        <v>24</v>
      </c>
      <c r="V830" t="s">
        <v>41</v>
      </c>
      <c r="W830">
        <v>18</v>
      </c>
      <c r="X830" t="s">
        <v>42</v>
      </c>
    </row>
    <row r="831" spans="1:24" x14ac:dyDescent="0.3">
      <c r="A831" t="s">
        <v>22</v>
      </c>
      <c r="B831" t="s">
        <v>23</v>
      </c>
      <c r="C831">
        <v>16.80528</v>
      </c>
      <c r="D831">
        <v>96.156109999999998</v>
      </c>
      <c r="E831" t="s">
        <v>24</v>
      </c>
      <c r="F831" t="s">
        <v>25</v>
      </c>
      <c r="G831" t="s">
        <v>33</v>
      </c>
      <c r="H831" s="3">
        <v>74.22</v>
      </c>
      <c r="I831">
        <v>10</v>
      </c>
      <c r="J831" s="3">
        <v>37.11</v>
      </c>
      <c r="K831" s="3">
        <v>779.31</v>
      </c>
      <c r="L831" t="s">
        <v>40</v>
      </c>
      <c r="M831" s="3">
        <v>742.2</v>
      </c>
      <c r="N831">
        <v>4.7619047620000003</v>
      </c>
      <c r="O831" s="3">
        <v>37.11</v>
      </c>
      <c r="P831">
        <v>4.3</v>
      </c>
      <c r="Q831" t="str">
        <f>IF(supermarketData[[#This Row],[Customer stratification rating]]&lt;6, "Low", IF(supermarketData[[#This Row],[Customer stratification rating]] &lt; 8, "Medium", "High"))</f>
        <v>Low</v>
      </c>
      <c r="R831" s="1">
        <v>43466.612500000003</v>
      </c>
      <c r="S831">
        <v>2019</v>
      </c>
      <c r="T831" t="s">
        <v>28</v>
      </c>
      <c r="U831">
        <f>DAY(supermarketData[[#This Row],[Datetime]])</f>
        <v>1</v>
      </c>
      <c r="V831" t="s">
        <v>51</v>
      </c>
      <c r="W831">
        <v>14</v>
      </c>
      <c r="X831" t="s">
        <v>30</v>
      </c>
    </row>
    <row r="832" spans="1:24" x14ac:dyDescent="0.3">
      <c r="A832" t="s">
        <v>22</v>
      </c>
      <c r="B832" t="s">
        <v>23</v>
      </c>
      <c r="C832">
        <v>16.80528</v>
      </c>
      <c r="D832">
        <v>96.156109999999998</v>
      </c>
      <c r="E832" t="s">
        <v>32</v>
      </c>
      <c r="F832" t="s">
        <v>38</v>
      </c>
      <c r="G832" t="s">
        <v>33</v>
      </c>
      <c r="H832" s="3">
        <v>10.56</v>
      </c>
      <c r="I832">
        <v>8</v>
      </c>
      <c r="J832" s="3">
        <v>4.2240000000000002</v>
      </c>
      <c r="K832" s="3">
        <v>88.703999999999994</v>
      </c>
      <c r="L832" t="s">
        <v>34</v>
      </c>
      <c r="M832" s="3">
        <v>84.48</v>
      </c>
      <c r="N832">
        <v>4.7619047620000003</v>
      </c>
      <c r="O832" s="3">
        <v>4.2240000000000002</v>
      </c>
      <c r="P832">
        <v>7.6</v>
      </c>
      <c r="Q832" t="str">
        <f>IF(supermarketData[[#This Row],[Customer stratification rating]]&lt;6, "Low", IF(supermarketData[[#This Row],[Customer stratification rating]] &lt; 8, "Medium", "High"))</f>
        <v>Medium</v>
      </c>
      <c r="R832" s="1">
        <v>43489.738194444442</v>
      </c>
      <c r="S832">
        <v>2019</v>
      </c>
      <c r="T832" t="s">
        <v>28</v>
      </c>
      <c r="U832">
        <f>DAY(supermarketData[[#This Row],[Datetime]])</f>
        <v>24</v>
      </c>
      <c r="V832" t="s">
        <v>46</v>
      </c>
      <c r="W832">
        <v>17</v>
      </c>
      <c r="X832" t="s">
        <v>30</v>
      </c>
    </row>
    <row r="833" spans="1:24" x14ac:dyDescent="0.3">
      <c r="A833" t="s">
        <v>22</v>
      </c>
      <c r="B833" t="s">
        <v>47</v>
      </c>
      <c r="C833">
        <v>21.974730000000001</v>
      </c>
      <c r="D833">
        <v>96.083590000000001</v>
      </c>
      <c r="E833" t="s">
        <v>32</v>
      </c>
      <c r="F833" t="s">
        <v>38</v>
      </c>
      <c r="G833" t="s">
        <v>26</v>
      </c>
      <c r="H833" s="3">
        <v>62.57</v>
      </c>
      <c r="I833">
        <v>4</v>
      </c>
      <c r="J833" s="3">
        <v>12.513999999999999</v>
      </c>
      <c r="K833" s="3">
        <v>262.79399999999998</v>
      </c>
      <c r="L833" t="s">
        <v>34</v>
      </c>
      <c r="M833" s="3">
        <v>250.28</v>
      </c>
      <c r="N833">
        <v>4.7619047620000003</v>
      </c>
      <c r="O833" s="3">
        <v>12.513999999999999</v>
      </c>
      <c r="P833">
        <v>9.5</v>
      </c>
      <c r="Q833" t="str">
        <f>IF(supermarketData[[#This Row],[Customer stratification rating]]&lt;6, "Low", IF(supermarketData[[#This Row],[Customer stratification rating]] &lt; 8, "Medium", "High"))</f>
        <v>High</v>
      </c>
      <c r="R833" s="1">
        <v>43521.775694444441</v>
      </c>
      <c r="S833">
        <v>2019</v>
      </c>
      <c r="T833" t="s">
        <v>44</v>
      </c>
      <c r="U833">
        <f>DAY(supermarketData[[#This Row],[Datetime]])</f>
        <v>25</v>
      </c>
      <c r="V833" t="s">
        <v>45</v>
      </c>
      <c r="W833">
        <v>18</v>
      </c>
      <c r="X833" t="s">
        <v>42</v>
      </c>
    </row>
    <row r="834" spans="1:24" x14ac:dyDescent="0.3">
      <c r="A834" t="s">
        <v>22</v>
      </c>
      <c r="B834" t="s">
        <v>47</v>
      </c>
      <c r="C834">
        <v>21.974730000000001</v>
      </c>
      <c r="D834">
        <v>96.083590000000001</v>
      </c>
      <c r="E834" t="s">
        <v>24</v>
      </c>
      <c r="F834" t="s">
        <v>25</v>
      </c>
      <c r="G834" t="s">
        <v>43</v>
      </c>
      <c r="H834" s="3">
        <v>11.85</v>
      </c>
      <c r="I834">
        <v>8</v>
      </c>
      <c r="J834" s="3">
        <v>4.74</v>
      </c>
      <c r="K834" s="3">
        <v>99.54</v>
      </c>
      <c r="L834" t="s">
        <v>34</v>
      </c>
      <c r="M834" s="3">
        <v>94.8</v>
      </c>
      <c r="N834">
        <v>4.7619047620000003</v>
      </c>
      <c r="O834" s="3">
        <v>4.74</v>
      </c>
      <c r="P834">
        <v>4.0999999999999996</v>
      </c>
      <c r="Q834" t="str">
        <f>IF(supermarketData[[#This Row],[Customer stratification rating]]&lt;6, "Low", IF(supermarketData[[#This Row],[Customer stratification rating]] &lt; 8, "Medium", "High"))</f>
        <v>Low</v>
      </c>
      <c r="R834" s="1">
        <v>43474.69027777778</v>
      </c>
      <c r="S834">
        <v>2019</v>
      </c>
      <c r="T834" t="s">
        <v>28</v>
      </c>
      <c r="U834">
        <f>DAY(supermarketData[[#This Row],[Datetime]])</f>
        <v>9</v>
      </c>
      <c r="V834" t="s">
        <v>49</v>
      </c>
      <c r="W834">
        <v>16</v>
      </c>
      <c r="X834" t="s">
        <v>30</v>
      </c>
    </row>
    <row r="835" spans="1:24" x14ac:dyDescent="0.3">
      <c r="A835" t="s">
        <v>22</v>
      </c>
      <c r="B835" t="s">
        <v>23</v>
      </c>
      <c r="C835">
        <v>16.80528</v>
      </c>
      <c r="D835">
        <v>96.156109999999998</v>
      </c>
      <c r="E835" t="s">
        <v>24</v>
      </c>
      <c r="F835" t="s">
        <v>38</v>
      </c>
      <c r="G835" t="s">
        <v>26</v>
      </c>
      <c r="H835" s="3">
        <v>91.3</v>
      </c>
      <c r="I835">
        <v>1</v>
      </c>
      <c r="J835" s="3">
        <v>4.5650000000000004</v>
      </c>
      <c r="K835" s="3">
        <v>95.864999999999995</v>
      </c>
      <c r="L835" t="s">
        <v>27</v>
      </c>
      <c r="M835" s="3">
        <v>91.3</v>
      </c>
      <c r="N835">
        <v>4.7619047620000003</v>
      </c>
      <c r="O835" s="3">
        <v>4.5650000000000004</v>
      </c>
      <c r="P835">
        <v>9.1999999999999993</v>
      </c>
      <c r="Q835" t="str">
        <f>IF(supermarketData[[#This Row],[Customer stratification rating]]&lt;6, "Low", IF(supermarketData[[#This Row],[Customer stratification rating]] &lt; 8, "Medium", "High"))</f>
        <v>High</v>
      </c>
      <c r="R835" s="1">
        <v>43510.612500000003</v>
      </c>
      <c r="S835">
        <v>2019</v>
      </c>
      <c r="T835" t="s">
        <v>44</v>
      </c>
      <c r="U835">
        <f>DAY(supermarketData[[#This Row],[Datetime]])</f>
        <v>14</v>
      </c>
      <c r="V835" t="s">
        <v>46</v>
      </c>
      <c r="W835">
        <v>14</v>
      </c>
      <c r="X835" t="s">
        <v>30</v>
      </c>
    </row>
    <row r="836" spans="1:24" x14ac:dyDescent="0.3">
      <c r="A836" t="s">
        <v>22</v>
      </c>
      <c r="B836" t="s">
        <v>47</v>
      </c>
      <c r="C836">
        <v>21.974730000000001</v>
      </c>
      <c r="D836">
        <v>96.083590000000001</v>
      </c>
      <c r="E836" t="s">
        <v>24</v>
      </c>
      <c r="F836" t="s">
        <v>25</v>
      </c>
      <c r="G836" t="s">
        <v>39</v>
      </c>
      <c r="H836" s="3">
        <v>40.729999999999997</v>
      </c>
      <c r="I836">
        <v>7</v>
      </c>
      <c r="J836" s="3">
        <v>14.2555</v>
      </c>
      <c r="K836" s="3">
        <v>299.3655</v>
      </c>
      <c r="L836" t="s">
        <v>27</v>
      </c>
      <c r="M836" s="3">
        <v>285.11</v>
      </c>
      <c r="N836">
        <v>4.7619047620000003</v>
      </c>
      <c r="O836" s="3">
        <v>14.2555</v>
      </c>
      <c r="P836">
        <v>5.4</v>
      </c>
      <c r="Q836" t="str">
        <f>IF(supermarketData[[#This Row],[Customer stratification rating]]&lt;6, "Low", IF(supermarketData[[#This Row],[Customer stratification rating]] &lt; 8, "Medium", "High"))</f>
        <v>Low</v>
      </c>
      <c r="R836" s="1">
        <v>43536.459027777782</v>
      </c>
      <c r="S836">
        <v>2019</v>
      </c>
      <c r="T836" t="s">
        <v>35</v>
      </c>
      <c r="U836">
        <f>DAY(supermarketData[[#This Row],[Datetime]])</f>
        <v>12</v>
      </c>
      <c r="V836" t="s">
        <v>51</v>
      </c>
      <c r="W836">
        <v>11</v>
      </c>
      <c r="X836" t="s">
        <v>37</v>
      </c>
    </row>
    <row r="837" spans="1:24" x14ac:dyDescent="0.3">
      <c r="A837" t="s">
        <v>22</v>
      </c>
      <c r="B837" t="s">
        <v>23</v>
      </c>
      <c r="C837">
        <v>16.80528</v>
      </c>
      <c r="D837">
        <v>96.156109999999998</v>
      </c>
      <c r="E837" t="s">
        <v>32</v>
      </c>
      <c r="F837" t="s">
        <v>38</v>
      </c>
      <c r="G837" t="s">
        <v>50</v>
      </c>
      <c r="H837" s="3">
        <v>52.38</v>
      </c>
      <c r="I837">
        <v>1</v>
      </c>
      <c r="J837" s="3">
        <v>2.6190000000000002</v>
      </c>
      <c r="K837" s="3">
        <v>54.999000000000002</v>
      </c>
      <c r="L837" t="s">
        <v>34</v>
      </c>
      <c r="M837" s="3">
        <v>52.38</v>
      </c>
      <c r="N837">
        <v>4.7619047620000003</v>
      </c>
      <c r="O837" s="3">
        <v>2.6190000000000002</v>
      </c>
      <c r="P837">
        <v>5.8</v>
      </c>
      <c r="Q837" t="str">
        <f>IF(supermarketData[[#This Row],[Customer stratification rating]]&lt;6, "Low", IF(supermarketData[[#This Row],[Customer stratification rating]] &lt; 8, "Medium", "High"))</f>
        <v>Low</v>
      </c>
      <c r="R837" s="1">
        <v>43550.822222222218</v>
      </c>
      <c r="S837">
        <v>2019</v>
      </c>
      <c r="T837" t="s">
        <v>35</v>
      </c>
      <c r="U837">
        <f>DAY(supermarketData[[#This Row],[Datetime]])</f>
        <v>26</v>
      </c>
      <c r="V837" t="s">
        <v>51</v>
      </c>
      <c r="W837">
        <v>19</v>
      </c>
      <c r="X837" t="s">
        <v>42</v>
      </c>
    </row>
    <row r="838" spans="1:24" x14ac:dyDescent="0.3">
      <c r="A838" t="s">
        <v>22</v>
      </c>
      <c r="B838" t="s">
        <v>23</v>
      </c>
      <c r="C838">
        <v>16.80528</v>
      </c>
      <c r="D838">
        <v>96.156109999999998</v>
      </c>
      <c r="E838" t="s">
        <v>24</v>
      </c>
      <c r="F838" t="s">
        <v>38</v>
      </c>
      <c r="G838" t="s">
        <v>50</v>
      </c>
      <c r="H838" s="3">
        <v>38.54</v>
      </c>
      <c r="I838">
        <v>5</v>
      </c>
      <c r="J838" s="3">
        <v>9.6349999999999998</v>
      </c>
      <c r="K838" s="3">
        <v>202.33500000000001</v>
      </c>
      <c r="L838" t="s">
        <v>27</v>
      </c>
      <c r="M838" s="3">
        <v>192.7</v>
      </c>
      <c r="N838">
        <v>4.7619047620000003</v>
      </c>
      <c r="O838" s="3">
        <v>9.6349999999999998</v>
      </c>
      <c r="P838">
        <v>5.6</v>
      </c>
      <c r="Q838" t="str">
        <f>IF(supermarketData[[#This Row],[Customer stratification rating]]&lt;6, "Low", IF(supermarketData[[#This Row],[Customer stratification rating]] &lt; 8, "Medium", "High"))</f>
        <v>Low</v>
      </c>
      <c r="R838" s="1">
        <v>43474.56527777778</v>
      </c>
      <c r="S838">
        <v>2019</v>
      </c>
      <c r="T838" t="s">
        <v>28</v>
      </c>
      <c r="U838">
        <f>DAY(supermarketData[[#This Row],[Datetime]])</f>
        <v>9</v>
      </c>
      <c r="V838" t="s">
        <v>49</v>
      </c>
      <c r="W838">
        <v>13</v>
      </c>
      <c r="X838" t="s">
        <v>30</v>
      </c>
    </row>
    <row r="839" spans="1:24" x14ac:dyDescent="0.3">
      <c r="A839" t="s">
        <v>22</v>
      </c>
      <c r="B839" t="s">
        <v>47</v>
      </c>
      <c r="C839">
        <v>21.974730000000001</v>
      </c>
      <c r="D839">
        <v>96.083590000000001</v>
      </c>
      <c r="E839" t="s">
        <v>32</v>
      </c>
      <c r="F839" t="s">
        <v>38</v>
      </c>
      <c r="G839" t="s">
        <v>43</v>
      </c>
      <c r="H839" s="3">
        <v>44.63</v>
      </c>
      <c r="I839">
        <v>6</v>
      </c>
      <c r="J839" s="3">
        <v>13.388999999999999</v>
      </c>
      <c r="K839" s="3">
        <v>281.16899999999998</v>
      </c>
      <c r="L839" t="s">
        <v>40</v>
      </c>
      <c r="M839" s="3">
        <v>267.77999999999997</v>
      </c>
      <c r="N839">
        <v>4.7619047620000003</v>
      </c>
      <c r="O839" s="3">
        <v>13.388999999999999</v>
      </c>
      <c r="P839">
        <v>5.0999999999999996</v>
      </c>
      <c r="Q839" t="str">
        <f>IF(supermarketData[[#This Row],[Customer stratification rating]]&lt;6, "Low", IF(supermarketData[[#This Row],[Customer stratification rating]] &lt; 8, "Medium", "High"))</f>
        <v>Low</v>
      </c>
      <c r="R839" s="1">
        <v>43467.838888888888</v>
      </c>
      <c r="S839">
        <v>2019</v>
      </c>
      <c r="T839" t="s">
        <v>28</v>
      </c>
      <c r="U839">
        <f>DAY(supermarketData[[#This Row],[Datetime]])</f>
        <v>2</v>
      </c>
      <c r="V839" t="s">
        <v>49</v>
      </c>
      <c r="W839">
        <v>20</v>
      </c>
      <c r="X839" t="s">
        <v>42</v>
      </c>
    </row>
    <row r="840" spans="1:24" x14ac:dyDescent="0.3">
      <c r="A840" t="s">
        <v>22</v>
      </c>
      <c r="B840" t="s">
        <v>31</v>
      </c>
      <c r="C840">
        <v>19.745000000000001</v>
      </c>
      <c r="D840">
        <v>96.129720000000006</v>
      </c>
      <c r="E840" t="s">
        <v>32</v>
      </c>
      <c r="F840" t="s">
        <v>38</v>
      </c>
      <c r="G840" t="s">
        <v>33</v>
      </c>
      <c r="H840" s="3">
        <v>55.87</v>
      </c>
      <c r="I840">
        <v>10</v>
      </c>
      <c r="J840" s="3">
        <v>27.934999999999999</v>
      </c>
      <c r="K840" s="3">
        <v>586.63499999999999</v>
      </c>
      <c r="L840" t="s">
        <v>34</v>
      </c>
      <c r="M840" s="3">
        <v>558.70000000000005</v>
      </c>
      <c r="N840">
        <v>4.7619047620000003</v>
      </c>
      <c r="O840" s="3">
        <v>27.934999999999999</v>
      </c>
      <c r="P840">
        <v>5.8</v>
      </c>
      <c r="Q840" t="str">
        <f>IF(supermarketData[[#This Row],[Customer stratification rating]]&lt;6, "Low", IF(supermarketData[[#This Row],[Customer stratification rating]] &lt; 8, "Medium", "High"))</f>
        <v>Low</v>
      </c>
      <c r="R840" s="1">
        <v>43480.625694444447</v>
      </c>
      <c r="S840">
        <v>2019</v>
      </c>
      <c r="T840" t="s">
        <v>28</v>
      </c>
      <c r="U840">
        <f>DAY(supermarketData[[#This Row],[Datetime]])</f>
        <v>15</v>
      </c>
      <c r="V840" t="s">
        <v>51</v>
      </c>
      <c r="W840">
        <v>15</v>
      </c>
      <c r="X840" t="s">
        <v>30</v>
      </c>
    </row>
    <row r="841" spans="1:24" x14ac:dyDescent="0.3">
      <c r="A841" t="s">
        <v>22</v>
      </c>
      <c r="B841" t="s">
        <v>31</v>
      </c>
      <c r="C841">
        <v>19.745000000000001</v>
      </c>
      <c r="D841">
        <v>96.129720000000006</v>
      </c>
      <c r="E841" t="s">
        <v>24</v>
      </c>
      <c r="F841" t="s">
        <v>25</v>
      </c>
      <c r="G841" t="s">
        <v>43</v>
      </c>
      <c r="H841" s="3">
        <v>29.22</v>
      </c>
      <c r="I841">
        <v>6</v>
      </c>
      <c r="J841" s="3">
        <v>8.766</v>
      </c>
      <c r="K841" s="3">
        <v>184.08600000000001</v>
      </c>
      <c r="L841" t="s">
        <v>27</v>
      </c>
      <c r="M841" s="3">
        <v>175.32</v>
      </c>
      <c r="N841">
        <v>4.7619047620000003</v>
      </c>
      <c r="O841" s="3">
        <v>8.766</v>
      </c>
      <c r="P841">
        <v>5</v>
      </c>
      <c r="Q841" t="str">
        <f>IF(supermarketData[[#This Row],[Customer stratification rating]]&lt;6, "Low", IF(supermarketData[[#This Row],[Customer stratification rating]] &lt; 8, "Medium", "High"))</f>
        <v>Low</v>
      </c>
      <c r="R841" s="1">
        <v>43466.486111111109</v>
      </c>
      <c r="S841">
        <v>2019</v>
      </c>
      <c r="T841" t="s">
        <v>28</v>
      </c>
      <c r="U841">
        <f>DAY(supermarketData[[#This Row],[Datetime]])</f>
        <v>1</v>
      </c>
      <c r="V841" t="s">
        <v>51</v>
      </c>
      <c r="W841">
        <v>11</v>
      </c>
      <c r="X841" t="s">
        <v>37</v>
      </c>
    </row>
    <row r="842" spans="1:24" x14ac:dyDescent="0.3">
      <c r="A842" t="s">
        <v>22</v>
      </c>
      <c r="B842" t="s">
        <v>23</v>
      </c>
      <c r="C842">
        <v>16.80528</v>
      </c>
      <c r="D842">
        <v>96.156109999999998</v>
      </c>
      <c r="E842" t="s">
        <v>32</v>
      </c>
      <c r="F842" t="s">
        <v>38</v>
      </c>
      <c r="G842" t="s">
        <v>50</v>
      </c>
      <c r="H842" s="3">
        <v>51.94</v>
      </c>
      <c r="I842">
        <v>3</v>
      </c>
      <c r="J842" s="3">
        <v>7.7910000000000004</v>
      </c>
      <c r="K842" s="3">
        <v>163.61099999999999</v>
      </c>
      <c r="L842" t="s">
        <v>34</v>
      </c>
      <c r="M842" s="3">
        <v>155.82</v>
      </c>
      <c r="N842">
        <v>4.7619047620000003</v>
      </c>
      <c r="O842" s="3">
        <v>7.7910000000000004</v>
      </c>
      <c r="P842">
        <v>7.9</v>
      </c>
      <c r="Q842" t="str">
        <f>IF(supermarketData[[#This Row],[Customer stratification rating]]&lt;6, "Low", IF(supermarketData[[#This Row],[Customer stratification rating]] &lt; 8, "Medium", "High"))</f>
        <v>Medium</v>
      </c>
      <c r="R842" s="1">
        <v>43511.63958333333</v>
      </c>
      <c r="S842">
        <v>2019</v>
      </c>
      <c r="T842" t="s">
        <v>44</v>
      </c>
      <c r="U842">
        <f>DAY(supermarketData[[#This Row],[Datetime]])</f>
        <v>15</v>
      </c>
      <c r="V842" t="s">
        <v>36</v>
      </c>
      <c r="W842">
        <v>15</v>
      </c>
      <c r="X842" t="s">
        <v>30</v>
      </c>
    </row>
    <row r="843" spans="1:24" x14ac:dyDescent="0.3">
      <c r="A843" t="s">
        <v>22</v>
      </c>
      <c r="B843" t="s">
        <v>47</v>
      </c>
      <c r="C843">
        <v>21.974730000000001</v>
      </c>
      <c r="D843">
        <v>96.083590000000001</v>
      </c>
      <c r="E843" t="s">
        <v>32</v>
      </c>
      <c r="F843" t="s">
        <v>38</v>
      </c>
      <c r="G843" t="s">
        <v>33</v>
      </c>
      <c r="H843" s="3">
        <v>60.3</v>
      </c>
      <c r="I843">
        <v>1</v>
      </c>
      <c r="J843" s="3">
        <v>3.0150000000000001</v>
      </c>
      <c r="K843" s="3">
        <v>63.314999999999998</v>
      </c>
      <c r="L843" t="s">
        <v>34</v>
      </c>
      <c r="M843" s="3">
        <v>60.3</v>
      </c>
      <c r="N843">
        <v>4.7619047620000003</v>
      </c>
      <c r="O843" s="3">
        <v>3.0150000000000001</v>
      </c>
      <c r="P843">
        <v>6</v>
      </c>
      <c r="Q843" t="str">
        <f>IF(supermarketData[[#This Row],[Customer stratification rating]]&lt;6, "Low", IF(supermarketData[[#This Row],[Customer stratification rating]] &lt; 8, "Medium", "High"))</f>
        <v>Medium</v>
      </c>
      <c r="R843" s="1">
        <v>43524.734722222223</v>
      </c>
      <c r="S843">
        <v>2019</v>
      </c>
      <c r="T843" t="s">
        <v>44</v>
      </c>
      <c r="U843">
        <f>DAY(supermarketData[[#This Row],[Datetime]])</f>
        <v>28</v>
      </c>
      <c r="V843" t="s">
        <v>46</v>
      </c>
      <c r="W843">
        <v>17</v>
      </c>
      <c r="X843" t="s">
        <v>30</v>
      </c>
    </row>
    <row r="844" spans="1:24" x14ac:dyDescent="0.3">
      <c r="A844" t="s">
        <v>22</v>
      </c>
      <c r="B844" t="s">
        <v>23</v>
      </c>
      <c r="C844">
        <v>16.80528</v>
      </c>
      <c r="D844">
        <v>96.156109999999998</v>
      </c>
      <c r="E844" t="s">
        <v>24</v>
      </c>
      <c r="F844" t="s">
        <v>25</v>
      </c>
      <c r="G844" t="s">
        <v>43</v>
      </c>
      <c r="H844" s="3">
        <v>39.47</v>
      </c>
      <c r="I844">
        <v>2</v>
      </c>
      <c r="J844" s="3">
        <v>3.9470000000000001</v>
      </c>
      <c r="K844" s="3">
        <v>82.887</v>
      </c>
      <c r="L844" t="s">
        <v>40</v>
      </c>
      <c r="M844" s="3">
        <v>78.94</v>
      </c>
      <c r="N844">
        <v>4.7619047620000003</v>
      </c>
      <c r="O844" s="3">
        <v>3.9470000000000001</v>
      </c>
      <c r="P844">
        <v>5</v>
      </c>
      <c r="Q844" t="str">
        <f>IF(supermarketData[[#This Row],[Customer stratification rating]]&lt;6, "Low", IF(supermarketData[[#This Row],[Customer stratification rating]] &lt; 8, "Medium", "High"))</f>
        <v>Low</v>
      </c>
      <c r="R844" s="1">
        <v>43526.677777777782</v>
      </c>
      <c r="S844">
        <v>2019</v>
      </c>
      <c r="T844" t="s">
        <v>35</v>
      </c>
      <c r="U844">
        <f>DAY(supermarketData[[#This Row],[Datetime]])</f>
        <v>2</v>
      </c>
      <c r="V844" t="s">
        <v>29</v>
      </c>
      <c r="W844">
        <v>16</v>
      </c>
      <c r="X844" t="s">
        <v>30</v>
      </c>
    </row>
    <row r="845" spans="1:24" x14ac:dyDescent="0.3">
      <c r="A845" t="s">
        <v>22</v>
      </c>
      <c r="B845" t="s">
        <v>31</v>
      </c>
      <c r="C845">
        <v>19.745000000000001</v>
      </c>
      <c r="D845">
        <v>96.129720000000006</v>
      </c>
      <c r="E845" t="s">
        <v>24</v>
      </c>
      <c r="F845" t="s">
        <v>25</v>
      </c>
      <c r="G845" t="s">
        <v>48</v>
      </c>
      <c r="H845" s="3">
        <v>14.87</v>
      </c>
      <c r="I845">
        <v>2</v>
      </c>
      <c r="J845" s="3">
        <v>1.4870000000000001</v>
      </c>
      <c r="K845" s="3">
        <v>31.227</v>
      </c>
      <c r="L845" t="s">
        <v>40</v>
      </c>
      <c r="M845" s="3">
        <v>29.74</v>
      </c>
      <c r="N845">
        <v>4.7619047620000003</v>
      </c>
      <c r="O845" s="3">
        <v>1.4870000000000001</v>
      </c>
      <c r="P845">
        <v>8.9</v>
      </c>
      <c r="Q845" t="str">
        <f>IF(supermarketData[[#This Row],[Customer stratification rating]]&lt;6, "Low", IF(supermarketData[[#This Row],[Customer stratification rating]] &lt; 8, "Medium", "High"))</f>
        <v>High</v>
      </c>
      <c r="R845" s="1">
        <v>43509.760416666657</v>
      </c>
      <c r="S845">
        <v>2019</v>
      </c>
      <c r="T845" t="s">
        <v>44</v>
      </c>
      <c r="U845">
        <f>DAY(supermarketData[[#This Row],[Datetime]])</f>
        <v>13</v>
      </c>
      <c r="V845" t="s">
        <v>49</v>
      </c>
      <c r="W845">
        <v>18</v>
      </c>
      <c r="X845" t="s">
        <v>42</v>
      </c>
    </row>
    <row r="846" spans="1:24" x14ac:dyDescent="0.3">
      <c r="A846" t="s">
        <v>22</v>
      </c>
      <c r="B846" t="s">
        <v>23</v>
      </c>
      <c r="C846">
        <v>16.80528</v>
      </c>
      <c r="D846">
        <v>96.156109999999998</v>
      </c>
      <c r="E846" t="s">
        <v>32</v>
      </c>
      <c r="F846" t="s">
        <v>38</v>
      </c>
      <c r="G846" t="s">
        <v>50</v>
      </c>
      <c r="H846" s="3">
        <v>21.32</v>
      </c>
      <c r="I846">
        <v>1</v>
      </c>
      <c r="J846" s="3">
        <v>1.0660000000000001</v>
      </c>
      <c r="K846" s="3">
        <v>22.385999999999999</v>
      </c>
      <c r="L846" t="s">
        <v>34</v>
      </c>
      <c r="M846" s="3">
        <v>21.32</v>
      </c>
      <c r="N846">
        <v>4.7619047620000003</v>
      </c>
      <c r="O846" s="3">
        <v>1.0660000000000001</v>
      </c>
      <c r="P846">
        <v>5.9</v>
      </c>
      <c r="Q846" t="str">
        <f>IF(supermarketData[[#This Row],[Customer stratification rating]]&lt;6, "Low", IF(supermarketData[[#This Row],[Customer stratification rating]] &lt; 8, "Medium", "High"))</f>
        <v>Low</v>
      </c>
      <c r="R846" s="1">
        <v>43491.529861111107</v>
      </c>
      <c r="S846">
        <v>2019</v>
      </c>
      <c r="T846" t="s">
        <v>28</v>
      </c>
      <c r="U846">
        <f>DAY(supermarketData[[#This Row],[Datetime]])</f>
        <v>26</v>
      </c>
      <c r="V846" t="s">
        <v>29</v>
      </c>
      <c r="W846">
        <v>12</v>
      </c>
      <c r="X846" t="s">
        <v>30</v>
      </c>
    </row>
    <row r="847" spans="1:24" x14ac:dyDescent="0.3">
      <c r="A847" t="s">
        <v>22</v>
      </c>
      <c r="B847" t="s">
        <v>23</v>
      </c>
      <c r="C847">
        <v>16.80528</v>
      </c>
      <c r="D847">
        <v>96.156109999999998</v>
      </c>
      <c r="E847" t="s">
        <v>24</v>
      </c>
      <c r="F847" t="s">
        <v>38</v>
      </c>
      <c r="G847" t="s">
        <v>33</v>
      </c>
      <c r="H847" s="3">
        <v>93.78</v>
      </c>
      <c r="I847">
        <v>3</v>
      </c>
      <c r="J847" s="3">
        <v>14.067</v>
      </c>
      <c r="K847" s="3">
        <v>295.40699999999998</v>
      </c>
      <c r="L847" t="s">
        <v>40</v>
      </c>
      <c r="M847" s="3">
        <v>281.33999999999997</v>
      </c>
      <c r="N847">
        <v>4.7619047620000003</v>
      </c>
      <c r="O847" s="3">
        <v>14.067</v>
      </c>
      <c r="P847">
        <v>5.9</v>
      </c>
      <c r="Q847" t="str">
        <f>IF(supermarketData[[#This Row],[Customer stratification rating]]&lt;6, "Low", IF(supermarketData[[#This Row],[Customer stratification rating]] &lt; 8, "Medium", "High"))</f>
        <v>Low</v>
      </c>
      <c r="R847" s="1">
        <v>43495.480555555558</v>
      </c>
      <c r="S847">
        <v>2019</v>
      </c>
      <c r="T847" t="s">
        <v>28</v>
      </c>
      <c r="U847">
        <f>DAY(supermarketData[[#This Row],[Datetime]])</f>
        <v>30</v>
      </c>
      <c r="V847" t="s">
        <v>49</v>
      </c>
      <c r="W847">
        <v>11</v>
      </c>
      <c r="X847" t="s">
        <v>37</v>
      </c>
    </row>
    <row r="848" spans="1:24" x14ac:dyDescent="0.3">
      <c r="A848" t="s">
        <v>22</v>
      </c>
      <c r="B848" t="s">
        <v>23</v>
      </c>
      <c r="C848">
        <v>16.80528</v>
      </c>
      <c r="D848">
        <v>96.156109999999998</v>
      </c>
      <c r="E848" t="s">
        <v>24</v>
      </c>
      <c r="F848" t="s">
        <v>38</v>
      </c>
      <c r="G848" t="s">
        <v>33</v>
      </c>
      <c r="H848" s="3">
        <v>73.260000000000005</v>
      </c>
      <c r="I848">
        <v>1</v>
      </c>
      <c r="J848" s="3">
        <v>3.6629999999999998</v>
      </c>
      <c r="K848" s="3">
        <v>76.923000000000002</v>
      </c>
      <c r="L848" t="s">
        <v>27</v>
      </c>
      <c r="M848" s="3">
        <v>73.260000000000005</v>
      </c>
      <c r="N848">
        <v>4.7619047620000003</v>
      </c>
      <c r="O848" s="3">
        <v>3.6629999999999998</v>
      </c>
      <c r="P848">
        <v>9.6999999999999993</v>
      </c>
      <c r="Q848" t="str">
        <f>IF(supermarketData[[#This Row],[Customer stratification rating]]&lt;6, "Low", IF(supermarketData[[#This Row],[Customer stratification rating]] &lt; 8, "Medium", "High"))</f>
        <v>High</v>
      </c>
      <c r="R848" s="1">
        <v>43492.755555555559</v>
      </c>
      <c r="S848">
        <v>2019</v>
      </c>
      <c r="T848" t="s">
        <v>28</v>
      </c>
      <c r="U848">
        <f>DAY(supermarketData[[#This Row],[Datetime]])</f>
        <v>27</v>
      </c>
      <c r="V848" t="s">
        <v>41</v>
      </c>
      <c r="W848">
        <v>18</v>
      </c>
      <c r="X848" t="s">
        <v>42</v>
      </c>
    </row>
    <row r="849" spans="1:24" x14ac:dyDescent="0.3">
      <c r="A849" t="s">
        <v>22</v>
      </c>
      <c r="B849" t="s">
        <v>31</v>
      </c>
      <c r="C849">
        <v>19.745000000000001</v>
      </c>
      <c r="D849">
        <v>96.129720000000006</v>
      </c>
      <c r="E849" t="s">
        <v>32</v>
      </c>
      <c r="F849" t="s">
        <v>25</v>
      </c>
      <c r="G849" t="s">
        <v>43</v>
      </c>
      <c r="H849" s="3">
        <v>22.38</v>
      </c>
      <c r="I849">
        <v>1</v>
      </c>
      <c r="J849" s="3">
        <v>1.119</v>
      </c>
      <c r="K849" s="3">
        <v>23.498999999999999</v>
      </c>
      <c r="L849" t="s">
        <v>40</v>
      </c>
      <c r="M849" s="3">
        <v>22.38</v>
      </c>
      <c r="N849">
        <v>4.7619047620000003</v>
      </c>
      <c r="O849" s="3">
        <v>1.119</v>
      </c>
      <c r="P849">
        <v>8.6</v>
      </c>
      <c r="Q849" t="str">
        <f>IF(supermarketData[[#This Row],[Customer stratification rating]]&lt;6, "Low", IF(supermarketData[[#This Row],[Customer stratification rating]] &lt; 8, "Medium", "High"))</f>
        <v>High</v>
      </c>
      <c r="R849" s="1">
        <v>43495.713888888888</v>
      </c>
      <c r="S849">
        <v>2019</v>
      </c>
      <c r="T849" t="s">
        <v>28</v>
      </c>
      <c r="U849">
        <f>DAY(supermarketData[[#This Row],[Datetime]])</f>
        <v>30</v>
      </c>
      <c r="V849" t="s">
        <v>49</v>
      </c>
      <c r="W849">
        <v>17</v>
      </c>
      <c r="X849" t="s">
        <v>30</v>
      </c>
    </row>
    <row r="850" spans="1:24" x14ac:dyDescent="0.3">
      <c r="A850" t="s">
        <v>22</v>
      </c>
      <c r="B850" t="s">
        <v>31</v>
      </c>
      <c r="C850">
        <v>19.745000000000001</v>
      </c>
      <c r="D850">
        <v>96.129720000000006</v>
      </c>
      <c r="E850" t="s">
        <v>24</v>
      </c>
      <c r="F850" t="s">
        <v>25</v>
      </c>
      <c r="G850" t="s">
        <v>48</v>
      </c>
      <c r="H850" s="3">
        <v>72.88</v>
      </c>
      <c r="I850">
        <v>9</v>
      </c>
      <c r="J850" s="3">
        <v>32.795999999999999</v>
      </c>
      <c r="K850" s="3">
        <v>688.71600000000001</v>
      </c>
      <c r="L850" t="s">
        <v>34</v>
      </c>
      <c r="M850" s="3">
        <v>655.92</v>
      </c>
      <c r="N850">
        <v>4.7619047620000003</v>
      </c>
      <c r="O850" s="3">
        <v>32.795999999999999</v>
      </c>
      <c r="P850">
        <v>4</v>
      </c>
      <c r="Q850" t="str">
        <f>IF(supermarketData[[#This Row],[Customer stratification rating]]&lt;6, "Low", IF(supermarketData[[#This Row],[Customer stratification rating]] &lt; 8, "Medium", "High"))</f>
        <v>Low</v>
      </c>
      <c r="R850" s="1">
        <v>43473.818055555559</v>
      </c>
      <c r="S850">
        <v>2019</v>
      </c>
      <c r="T850" t="s">
        <v>28</v>
      </c>
      <c r="U850">
        <f>DAY(supermarketData[[#This Row],[Datetime]])</f>
        <v>8</v>
      </c>
      <c r="V850" t="s">
        <v>51</v>
      </c>
      <c r="W850">
        <v>19</v>
      </c>
      <c r="X850" t="s">
        <v>42</v>
      </c>
    </row>
    <row r="851" spans="1:24" x14ac:dyDescent="0.3">
      <c r="A851" t="s">
        <v>22</v>
      </c>
      <c r="B851" t="s">
        <v>23</v>
      </c>
      <c r="C851">
        <v>16.80528</v>
      </c>
      <c r="D851">
        <v>96.156109999999998</v>
      </c>
      <c r="E851" t="s">
        <v>32</v>
      </c>
      <c r="F851" t="s">
        <v>25</v>
      </c>
      <c r="G851" t="s">
        <v>50</v>
      </c>
      <c r="H851" s="3">
        <v>99.1</v>
      </c>
      <c r="I851">
        <v>6</v>
      </c>
      <c r="J851" s="3">
        <v>29.73</v>
      </c>
      <c r="K851" s="3">
        <v>624.33000000000004</v>
      </c>
      <c r="L851" t="s">
        <v>34</v>
      </c>
      <c r="M851" s="3">
        <v>594.6</v>
      </c>
      <c r="N851">
        <v>4.7619047620000003</v>
      </c>
      <c r="O851" s="3">
        <v>29.73</v>
      </c>
      <c r="P851">
        <v>4.2</v>
      </c>
      <c r="Q851" t="str">
        <f>IF(supermarketData[[#This Row],[Customer stratification rating]]&lt;6, "Low", IF(supermarketData[[#This Row],[Customer stratification rating]] &lt; 8, "Medium", "High"))</f>
        <v>Low</v>
      </c>
      <c r="R851" s="1">
        <v>43484.549305555563</v>
      </c>
      <c r="S851">
        <v>2019</v>
      </c>
      <c r="T851" t="s">
        <v>28</v>
      </c>
      <c r="U851">
        <f>DAY(supermarketData[[#This Row],[Datetime]])</f>
        <v>19</v>
      </c>
      <c r="V851" t="s">
        <v>29</v>
      </c>
      <c r="W851">
        <v>13</v>
      </c>
      <c r="X851" t="s">
        <v>30</v>
      </c>
    </row>
    <row r="852" spans="1:24" x14ac:dyDescent="0.3">
      <c r="A852" t="s">
        <v>22</v>
      </c>
      <c r="B852" t="s">
        <v>23</v>
      </c>
      <c r="C852">
        <v>16.80528</v>
      </c>
      <c r="D852">
        <v>96.156109999999998</v>
      </c>
      <c r="E852" t="s">
        <v>32</v>
      </c>
      <c r="F852" t="s">
        <v>38</v>
      </c>
      <c r="G852" t="s">
        <v>50</v>
      </c>
      <c r="H852" s="3">
        <v>74.099999999999994</v>
      </c>
      <c r="I852">
        <v>1</v>
      </c>
      <c r="J852" s="3">
        <v>3.7050000000000001</v>
      </c>
      <c r="K852" s="3">
        <v>77.805000000000007</v>
      </c>
      <c r="L852" t="s">
        <v>34</v>
      </c>
      <c r="M852" s="3">
        <v>74.099999999999994</v>
      </c>
      <c r="N852">
        <v>4.7619047620000003</v>
      </c>
      <c r="O852" s="3">
        <v>3.7050000000000001</v>
      </c>
      <c r="P852">
        <v>9.1999999999999993</v>
      </c>
      <c r="Q852" t="str">
        <f>IF(supermarketData[[#This Row],[Customer stratification rating]]&lt;6, "Low", IF(supermarketData[[#This Row],[Customer stratification rating]] &lt; 8, "Medium", "High"))</f>
        <v>High</v>
      </c>
      <c r="R852" s="1">
        <v>43490.461805555547</v>
      </c>
      <c r="S852">
        <v>2019</v>
      </c>
      <c r="T852" t="s">
        <v>28</v>
      </c>
      <c r="U852">
        <f>DAY(supermarketData[[#This Row],[Datetime]])</f>
        <v>25</v>
      </c>
      <c r="V852" t="s">
        <v>36</v>
      </c>
      <c r="W852">
        <v>11</v>
      </c>
      <c r="X852" t="s">
        <v>37</v>
      </c>
    </row>
    <row r="853" spans="1:24" x14ac:dyDescent="0.3">
      <c r="A853" t="s">
        <v>22</v>
      </c>
      <c r="B853" t="s">
        <v>23</v>
      </c>
      <c r="C853">
        <v>16.80528</v>
      </c>
      <c r="D853">
        <v>96.156109999999998</v>
      </c>
      <c r="E853" t="s">
        <v>32</v>
      </c>
      <c r="F853" t="s">
        <v>25</v>
      </c>
      <c r="G853" t="s">
        <v>50</v>
      </c>
      <c r="H853" s="3">
        <v>98.48</v>
      </c>
      <c r="I853">
        <v>2</v>
      </c>
      <c r="J853" s="3">
        <v>9.8480000000000008</v>
      </c>
      <c r="K853" s="3">
        <v>206.80799999999999</v>
      </c>
      <c r="L853" t="s">
        <v>27</v>
      </c>
      <c r="M853" s="3">
        <v>196.96</v>
      </c>
      <c r="N853">
        <v>4.7619047620000003</v>
      </c>
      <c r="O853" s="3">
        <v>9.8480000000000008</v>
      </c>
      <c r="P853">
        <v>9.1999999999999993</v>
      </c>
      <c r="Q853" t="str">
        <f>IF(supermarketData[[#This Row],[Customer stratification rating]]&lt;6, "Low", IF(supermarketData[[#This Row],[Customer stratification rating]] &lt; 8, "Medium", "High"))</f>
        <v>High</v>
      </c>
      <c r="R853" s="1">
        <v>43515.425000000003</v>
      </c>
      <c r="S853">
        <v>2019</v>
      </c>
      <c r="T853" t="s">
        <v>44</v>
      </c>
      <c r="U853">
        <f>DAY(supermarketData[[#This Row],[Datetime]])</f>
        <v>19</v>
      </c>
      <c r="V853" t="s">
        <v>51</v>
      </c>
      <c r="W853">
        <v>10</v>
      </c>
      <c r="X853" t="s">
        <v>37</v>
      </c>
    </row>
    <row r="854" spans="1:24" x14ac:dyDescent="0.3">
      <c r="A854" t="s">
        <v>22</v>
      </c>
      <c r="B854" t="s">
        <v>31</v>
      </c>
      <c r="C854">
        <v>19.745000000000001</v>
      </c>
      <c r="D854">
        <v>96.129720000000006</v>
      </c>
      <c r="E854" t="s">
        <v>32</v>
      </c>
      <c r="F854" t="s">
        <v>38</v>
      </c>
      <c r="G854" t="s">
        <v>26</v>
      </c>
      <c r="H854" s="3">
        <v>53.19</v>
      </c>
      <c r="I854">
        <v>7</v>
      </c>
      <c r="J854" s="3">
        <v>18.616499999999998</v>
      </c>
      <c r="K854" s="3">
        <v>390.94650000000001</v>
      </c>
      <c r="L854" t="s">
        <v>27</v>
      </c>
      <c r="M854" s="3">
        <v>372.33</v>
      </c>
      <c r="N854">
        <v>4.7619047620000003</v>
      </c>
      <c r="O854" s="3">
        <v>18.616499999999998</v>
      </c>
      <c r="P854">
        <v>5</v>
      </c>
      <c r="Q854" t="str">
        <f>IF(supermarketData[[#This Row],[Customer stratification rating]]&lt;6, "Low", IF(supermarketData[[#This Row],[Customer stratification rating]] &lt; 8, "Medium", "High"))</f>
        <v>Low</v>
      </c>
      <c r="R854" s="1">
        <v>43479.654166666667</v>
      </c>
      <c r="S854">
        <v>2019</v>
      </c>
      <c r="T854" t="s">
        <v>28</v>
      </c>
      <c r="U854">
        <f>DAY(supermarketData[[#This Row],[Datetime]])</f>
        <v>14</v>
      </c>
      <c r="V854" t="s">
        <v>45</v>
      </c>
      <c r="W854">
        <v>15</v>
      </c>
      <c r="X854" t="s">
        <v>30</v>
      </c>
    </row>
    <row r="855" spans="1:24" x14ac:dyDescent="0.3">
      <c r="A855" t="s">
        <v>22</v>
      </c>
      <c r="B855" t="s">
        <v>47</v>
      </c>
      <c r="C855">
        <v>21.974730000000001</v>
      </c>
      <c r="D855">
        <v>96.083590000000001</v>
      </c>
      <c r="E855" t="s">
        <v>32</v>
      </c>
      <c r="F855" t="s">
        <v>25</v>
      </c>
      <c r="G855" t="s">
        <v>33</v>
      </c>
      <c r="H855" s="3">
        <v>52.79</v>
      </c>
      <c r="I855">
        <v>10</v>
      </c>
      <c r="J855" s="3">
        <v>26.395</v>
      </c>
      <c r="K855" s="3">
        <v>554.29499999999996</v>
      </c>
      <c r="L855" t="s">
        <v>27</v>
      </c>
      <c r="M855" s="3">
        <v>527.9</v>
      </c>
      <c r="N855">
        <v>4.7619047620000003</v>
      </c>
      <c r="O855" s="3">
        <v>26.395</v>
      </c>
      <c r="P855">
        <v>10</v>
      </c>
      <c r="Q855" t="str">
        <f>IF(supermarketData[[#This Row],[Customer stratification rating]]&lt;6, "Low", IF(supermarketData[[#This Row],[Customer stratification rating]] &lt; 8, "Medium", "High"))</f>
        <v>High</v>
      </c>
      <c r="R855" s="1">
        <v>43521.498611111107</v>
      </c>
      <c r="S855">
        <v>2019</v>
      </c>
      <c r="T855" t="s">
        <v>44</v>
      </c>
      <c r="U855">
        <f>DAY(supermarketData[[#This Row],[Datetime]])</f>
        <v>25</v>
      </c>
      <c r="V855" t="s">
        <v>45</v>
      </c>
      <c r="W855">
        <v>11</v>
      </c>
      <c r="X855" t="s">
        <v>37</v>
      </c>
    </row>
    <row r="856" spans="1:24" x14ac:dyDescent="0.3">
      <c r="A856" t="s">
        <v>22</v>
      </c>
      <c r="B856" t="s">
        <v>23</v>
      </c>
      <c r="C856">
        <v>16.80528</v>
      </c>
      <c r="D856">
        <v>96.156109999999998</v>
      </c>
      <c r="E856" t="s">
        <v>24</v>
      </c>
      <c r="F856" t="s">
        <v>25</v>
      </c>
      <c r="G856" t="s">
        <v>26</v>
      </c>
      <c r="H856" s="3">
        <v>95.95</v>
      </c>
      <c r="I856">
        <v>5</v>
      </c>
      <c r="J856" s="3">
        <v>23.987500000000001</v>
      </c>
      <c r="K856" s="3">
        <v>503.73750000000001</v>
      </c>
      <c r="L856" t="s">
        <v>27</v>
      </c>
      <c r="M856" s="3">
        <v>479.75</v>
      </c>
      <c r="N856">
        <v>4.7619047620000003</v>
      </c>
      <c r="O856" s="3">
        <v>23.987500000000001</v>
      </c>
      <c r="P856">
        <v>8.8000000000000007</v>
      </c>
      <c r="Q856" t="str">
        <f>IF(supermarketData[[#This Row],[Customer stratification rating]]&lt;6, "Low", IF(supermarketData[[#This Row],[Customer stratification rating]] &lt; 8, "Medium", "High"))</f>
        <v>High</v>
      </c>
      <c r="R856" s="1">
        <v>43488.597916666673</v>
      </c>
      <c r="S856">
        <v>2019</v>
      </c>
      <c r="T856" t="s">
        <v>28</v>
      </c>
      <c r="U856">
        <f>DAY(supermarketData[[#This Row],[Datetime]])</f>
        <v>23</v>
      </c>
      <c r="V856" t="s">
        <v>49</v>
      </c>
      <c r="W856">
        <v>14</v>
      </c>
      <c r="X856" t="s">
        <v>30</v>
      </c>
    </row>
    <row r="857" spans="1:24" x14ac:dyDescent="0.3">
      <c r="A857" t="s">
        <v>22</v>
      </c>
      <c r="B857" t="s">
        <v>47</v>
      </c>
      <c r="C857">
        <v>21.974730000000001</v>
      </c>
      <c r="D857">
        <v>96.083590000000001</v>
      </c>
      <c r="E857" t="s">
        <v>32</v>
      </c>
      <c r="F857" t="s">
        <v>25</v>
      </c>
      <c r="G857" t="s">
        <v>50</v>
      </c>
      <c r="H857" s="3">
        <v>36.51</v>
      </c>
      <c r="I857">
        <v>9</v>
      </c>
      <c r="J857" s="3">
        <v>16.429500000000001</v>
      </c>
      <c r="K857" s="3">
        <v>345.01949999999999</v>
      </c>
      <c r="L857" t="s">
        <v>34</v>
      </c>
      <c r="M857" s="3">
        <v>328.59</v>
      </c>
      <c r="N857">
        <v>4.7619047620000003</v>
      </c>
      <c r="O857" s="3">
        <v>16.429500000000001</v>
      </c>
      <c r="P857">
        <v>4.2</v>
      </c>
      <c r="Q857" t="str">
        <f>IF(supermarketData[[#This Row],[Customer stratification rating]]&lt;6, "Low", IF(supermarketData[[#This Row],[Customer stratification rating]] &lt; 8, "Medium", "High"))</f>
        <v>Low</v>
      </c>
      <c r="R857" s="1">
        <v>43512.452777777777</v>
      </c>
      <c r="S857">
        <v>2019</v>
      </c>
      <c r="T857" t="s">
        <v>44</v>
      </c>
      <c r="U857">
        <f>DAY(supermarketData[[#This Row],[Datetime]])</f>
        <v>16</v>
      </c>
      <c r="V857" t="s">
        <v>29</v>
      </c>
      <c r="W857">
        <v>10</v>
      </c>
      <c r="X857" t="s">
        <v>37</v>
      </c>
    </row>
    <row r="858" spans="1:24" x14ac:dyDescent="0.3">
      <c r="A858" t="s">
        <v>22</v>
      </c>
      <c r="B858" t="s">
        <v>47</v>
      </c>
      <c r="C858">
        <v>21.974730000000001</v>
      </c>
      <c r="D858">
        <v>96.083590000000001</v>
      </c>
      <c r="E858" t="s">
        <v>32</v>
      </c>
      <c r="F858" t="s">
        <v>38</v>
      </c>
      <c r="G858" t="s">
        <v>48</v>
      </c>
      <c r="H858" s="3">
        <v>21.12</v>
      </c>
      <c r="I858">
        <v>8</v>
      </c>
      <c r="J858" s="3">
        <v>8.4480000000000004</v>
      </c>
      <c r="K858" s="3">
        <v>177.40799999999999</v>
      </c>
      <c r="L858" t="s">
        <v>34</v>
      </c>
      <c r="M858" s="3">
        <v>168.96</v>
      </c>
      <c r="N858">
        <v>4.7619047620000003</v>
      </c>
      <c r="O858" s="3">
        <v>8.4480000000000004</v>
      </c>
      <c r="P858">
        <v>6.3</v>
      </c>
      <c r="Q858" t="str">
        <f>IF(supermarketData[[#This Row],[Customer stratification rating]]&lt;6, "Low", IF(supermarketData[[#This Row],[Customer stratification rating]] &lt; 8, "Medium", "High"))</f>
        <v>Medium</v>
      </c>
      <c r="R858" s="1">
        <v>43466.813194444447</v>
      </c>
      <c r="S858">
        <v>2019</v>
      </c>
      <c r="T858" t="s">
        <v>28</v>
      </c>
      <c r="U858">
        <f>DAY(supermarketData[[#This Row],[Datetime]])</f>
        <v>1</v>
      </c>
      <c r="V858" t="s">
        <v>51</v>
      </c>
      <c r="W858">
        <v>19</v>
      </c>
      <c r="X858" t="s">
        <v>42</v>
      </c>
    </row>
    <row r="859" spans="1:24" x14ac:dyDescent="0.3">
      <c r="A859" t="s">
        <v>22</v>
      </c>
      <c r="B859" t="s">
        <v>23</v>
      </c>
      <c r="C859">
        <v>16.80528</v>
      </c>
      <c r="D859">
        <v>96.156109999999998</v>
      </c>
      <c r="E859" t="s">
        <v>24</v>
      </c>
      <c r="F859" t="s">
        <v>25</v>
      </c>
      <c r="G859" t="s">
        <v>39</v>
      </c>
      <c r="H859" s="3">
        <v>28.31</v>
      </c>
      <c r="I859">
        <v>4</v>
      </c>
      <c r="J859" s="3">
        <v>5.6619999999999999</v>
      </c>
      <c r="K859" s="3">
        <v>118.902</v>
      </c>
      <c r="L859" t="s">
        <v>34</v>
      </c>
      <c r="M859" s="3">
        <v>113.24</v>
      </c>
      <c r="N859">
        <v>4.7619047620000003</v>
      </c>
      <c r="O859" s="3">
        <v>5.6619999999999999</v>
      </c>
      <c r="P859">
        <v>8.1999999999999993</v>
      </c>
      <c r="Q859" t="str">
        <f>IF(supermarketData[[#This Row],[Customer stratification rating]]&lt;6, "Low", IF(supermarketData[[#This Row],[Customer stratification rating]] &lt; 8, "Medium", "High"))</f>
        <v>High</v>
      </c>
      <c r="R859" s="1">
        <v>43531.774305555547</v>
      </c>
      <c r="S859">
        <v>2019</v>
      </c>
      <c r="T859" t="s">
        <v>35</v>
      </c>
      <c r="U859">
        <f>DAY(supermarketData[[#This Row],[Datetime]])</f>
        <v>7</v>
      </c>
      <c r="V859" t="s">
        <v>46</v>
      </c>
      <c r="W859">
        <v>18</v>
      </c>
      <c r="X859" t="s">
        <v>42</v>
      </c>
    </row>
    <row r="860" spans="1:24" x14ac:dyDescent="0.3">
      <c r="A860" t="s">
        <v>22</v>
      </c>
      <c r="B860" t="s">
        <v>47</v>
      </c>
      <c r="C860">
        <v>21.974730000000001</v>
      </c>
      <c r="D860">
        <v>96.083590000000001</v>
      </c>
      <c r="E860" t="s">
        <v>32</v>
      </c>
      <c r="F860" t="s">
        <v>38</v>
      </c>
      <c r="G860" t="s">
        <v>26</v>
      </c>
      <c r="H860" s="3">
        <v>57.59</v>
      </c>
      <c r="I860">
        <v>6</v>
      </c>
      <c r="J860" s="3">
        <v>17.277000000000001</v>
      </c>
      <c r="K860" s="3">
        <v>362.81700000000001</v>
      </c>
      <c r="L860" t="s">
        <v>34</v>
      </c>
      <c r="M860" s="3">
        <v>345.54</v>
      </c>
      <c r="N860">
        <v>4.7619047620000003</v>
      </c>
      <c r="O860" s="3">
        <v>17.277000000000001</v>
      </c>
      <c r="P860">
        <v>5.0999999999999996</v>
      </c>
      <c r="Q860" t="str">
        <f>IF(supermarketData[[#This Row],[Customer stratification rating]]&lt;6, "Low", IF(supermarketData[[#This Row],[Customer stratification rating]] &lt; 8, "Medium", "High"))</f>
        <v>Low</v>
      </c>
      <c r="R860" s="1">
        <v>43511.57708333333</v>
      </c>
      <c r="S860">
        <v>2019</v>
      </c>
      <c r="T860" t="s">
        <v>44</v>
      </c>
      <c r="U860">
        <f>DAY(supermarketData[[#This Row],[Datetime]])</f>
        <v>15</v>
      </c>
      <c r="V860" t="s">
        <v>36</v>
      </c>
      <c r="W860">
        <v>13</v>
      </c>
      <c r="X860" t="s">
        <v>30</v>
      </c>
    </row>
    <row r="861" spans="1:24" x14ac:dyDescent="0.3">
      <c r="A861" t="s">
        <v>22</v>
      </c>
      <c r="B861" t="s">
        <v>23</v>
      </c>
      <c r="C861">
        <v>16.80528</v>
      </c>
      <c r="D861">
        <v>96.156109999999998</v>
      </c>
      <c r="E861" t="s">
        <v>24</v>
      </c>
      <c r="F861" t="s">
        <v>25</v>
      </c>
      <c r="G861" t="s">
        <v>48</v>
      </c>
      <c r="H861" s="3">
        <v>47.63</v>
      </c>
      <c r="I861">
        <v>9</v>
      </c>
      <c r="J861" s="3">
        <v>21.433499999999999</v>
      </c>
      <c r="K861" s="3">
        <v>450.1035</v>
      </c>
      <c r="L861" t="s">
        <v>34</v>
      </c>
      <c r="M861" s="3">
        <v>428.67</v>
      </c>
      <c r="N861">
        <v>4.7619047620000003</v>
      </c>
      <c r="O861" s="3">
        <v>21.433499999999999</v>
      </c>
      <c r="P861">
        <v>5</v>
      </c>
      <c r="Q861" t="str">
        <f>IF(supermarketData[[#This Row],[Customer stratification rating]]&lt;6, "Low", IF(supermarketData[[#This Row],[Customer stratification rating]] &lt; 8, "Medium", "High"))</f>
        <v>Low</v>
      </c>
      <c r="R861" s="1">
        <v>43488.524305555547</v>
      </c>
      <c r="S861">
        <v>2019</v>
      </c>
      <c r="T861" t="s">
        <v>28</v>
      </c>
      <c r="U861">
        <f>DAY(supermarketData[[#This Row],[Datetime]])</f>
        <v>23</v>
      </c>
      <c r="V861" t="s">
        <v>49</v>
      </c>
      <c r="W861">
        <v>12</v>
      </c>
      <c r="X861" t="s">
        <v>30</v>
      </c>
    </row>
    <row r="862" spans="1:24" x14ac:dyDescent="0.3">
      <c r="A862" t="s">
        <v>22</v>
      </c>
      <c r="B862" t="s">
        <v>31</v>
      </c>
      <c r="C862">
        <v>19.745000000000001</v>
      </c>
      <c r="D862">
        <v>96.129720000000006</v>
      </c>
      <c r="E862" t="s">
        <v>24</v>
      </c>
      <c r="F862" t="s">
        <v>25</v>
      </c>
      <c r="G862" t="s">
        <v>39</v>
      </c>
      <c r="H862" s="3">
        <v>86.27</v>
      </c>
      <c r="I862">
        <v>1</v>
      </c>
      <c r="J862" s="3">
        <v>4.3135000000000003</v>
      </c>
      <c r="K862" s="3">
        <v>90.583500000000001</v>
      </c>
      <c r="L862" t="s">
        <v>27</v>
      </c>
      <c r="M862" s="3">
        <v>86.27</v>
      </c>
      <c r="N862">
        <v>4.7619047620000003</v>
      </c>
      <c r="O862" s="3">
        <v>4.3135000000000003</v>
      </c>
      <c r="P862">
        <v>7</v>
      </c>
      <c r="Q862" t="str">
        <f>IF(supermarketData[[#This Row],[Customer stratification rating]]&lt;6, "Low", IF(supermarketData[[#This Row],[Customer stratification rating]] &lt; 8, "Medium", "High"))</f>
        <v>Medium</v>
      </c>
      <c r="R862" s="1">
        <v>43516.558333333327</v>
      </c>
      <c r="S862">
        <v>2019</v>
      </c>
      <c r="T862" t="s">
        <v>44</v>
      </c>
      <c r="U862">
        <f>DAY(supermarketData[[#This Row],[Datetime]])</f>
        <v>20</v>
      </c>
      <c r="V862" t="s">
        <v>49</v>
      </c>
      <c r="W862">
        <v>13</v>
      </c>
      <c r="X862" t="s">
        <v>30</v>
      </c>
    </row>
    <row r="863" spans="1:24" x14ac:dyDescent="0.3">
      <c r="A863" t="s">
        <v>22</v>
      </c>
      <c r="B863" t="s">
        <v>23</v>
      </c>
      <c r="C863">
        <v>16.80528</v>
      </c>
      <c r="D863">
        <v>96.156109999999998</v>
      </c>
      <c r="E863" t="s">
        <v>24</v>
      </c>
      <c r="F863" t="s">
        <v>38</v>
      </c>
      <c r="G863" t="s">
        <v>43</v>
      </c>
      <c r="H863" s="3">
        <v>12.76</v>
      </c>
      <c r="I863">
        <v>2</v>
      </c>
      <c r="J863" s="3">
        <v>1.276</v>
      </c>
      <c r="K863" s="3">
        <v>26.795999999999999</v>
      </c>
      <c r="L863" t="s">
        <v>27</v>
      </c>
      <c r="M863" s="3">
        <v>25.52</v>
      </c>
      <c r="N863">
        <v>4.7619047620000003</v>
      </c>
      <c r="O863" s="3">
        <v>1.276</v>
      </c>
      <c r="P863">
        <v>7.8</v>
      </c>
      <c r="Q863" t="str">
        <f>IF(supermarketData[[#This Row],[Customer stratification rating]]&lt;6, "Low", IF(supermarketData[[#This Row],[Customer stratification rating]] &lt; 8, "Medium", "High"))</f>
        <v>Medium</v>
      </c>
      <c r="R863" s="1">
        <v>43473.754166666673</v>
      </c>
      <c r="S863">
        <v>2019</v>
      </c>
      <c r="T863" t="s">
        <v>28</v>
      </c>
      <c r="U863">
        <f>DAY(supermarketData[[#This Row],[Datetime]])</f>
        <v>8</v>
      </c>
      <c r="V863" t="s">
        <v>51</v>
      </c>
      <c r="W863">
        <v>18</v>
      </c>
      <c r="X863" t="s">
        <v>42</v>
      </c>
    </row>
    <row r="864" spans="1:24" x14ac:dyDescent="0.3">
      <c r="A864" t="s">
        <v>22</v>
      </c>
      <c r="B864" t="s">
        <v>47</v>
      </c>
      <c r="C864">
        <v>21.974730000000001</v>
      </c>
      <c r="D864">
        <v>96.083590000000001</v>
      </c>
      <c r="E864" t="s">
        <v>32</v>
      </c>
      <c r="F864" t="s">
        <v>25</v>
      </c>
      <c r="G864" t="s">
        <v>39</v>
      </c>
      <c r="H864" s="3">
        <v>11.28</v>
      </c>
      <c r="I864">
        <v>9</v>
      </c>
      <c r="J864" s="3">
        <v>5.0759999999999996</v>
      </c>
      <c r="K864" s="3">
        <v>106.596</v>
      </c>
      <c r="L864" t="s">
        <v>40</v>
      </c>
      <c r="M864" s="3">
        <v>101.52</v>
      </c>
      <c r="N864">
        <v>4.7619047620000003</v>
      </c>
      <c r="O864" s="3">
        <v>5.0759999999999996</v>
      </c>
      <c r="P864">
        <v>4.3</v>
      </c>
      <c r="Q864" t="str">
        <f>IF(supermarketData[[#This Row],[Customer stratification rating]]&lt;6, "Low", IF(supermarketData[[#This Row],[Customer stratification rating]] &lt; 8, "Medium", "High"))</f>
        <v>Low</v>
      </c>
      <c r="R864" s="1">
        <v>43541.496527777781</v>
      </c>
      <c r="S864">
        <v>2019</v>
      </c>
      <c r="T864" t="s">
        <v>35</v>
      </c>
      <c r="U864">
        <f>DAY(supermarketData[[#This Row],[Datetime]])</f>
        <v>17</v>
      </c>
      <c r="V864" t="s">
        <v>41</v>
      </c>
      <c r="W864">
        <v>11</v>
      </c>
      <c r="X864" t="s">
        <v>37</v>
      </c>
    </row>
    <row r="865" spans="1:24" x14ac:dyDescent="0.3">
      <c r="A865" t="s">
        <v>22</v>
      </c>
      <c r="B865" t="s">
        <v>47</v>
      </c>
      <c r="C865">
        <v>21.974730000000001</v>
      </c>
      <c r="D865">
        <v>96.083590000000001</v>
      </c>
      <c r="E865" t="s">
        <v>32</v>
      </c>
      <c r="F865" t="s">
        <v>25</v>
      </c>
      <c r="G865" t="s">
        <v>39</v>
      </c>
      <c r="H865" s="3">
        <v>51.07</v>
      </c>
      <c r="I865">
        <v>7</v>
      </c>
      <c r="J865" s="3">
        <v>17.874500000000001</v>
      </c>
      <c r="K865" s="3">
        <v>375.36450000000002</v>
      </c>
      <c r="L865" t="s">
        <v>34</v>
      </c>
      <c r="M865" s="3">
        <v>357.49</v>
      </c>
      <c r="N865">
        <v>4.7619047620000003</v>
      </c>
      <c r="O865" s="3">
        <v>17.874500000000001</v>
      </c>
      <c r="P865">
        <v>7</v>
      </c>
      <c r="Q865" t="str">
        <f>IF(supermarketData[[#This Row],[Customer stratification rating]]&lt;6, "Low", IF(supermarketData[[#This Row],[Customer stratification rating]] &lt; 8, "Medium", "High"))</f>
        <v>Medium</v>
      </c>
      <c r="R865" s="1">
        <v>43477.487500000003</v>
      </c>
      <c r="S865">
        <v>2019</v>
      </c>
      <c r="T865" t="s">
        <v>28</v>
      </c>
      <c r="U865">
        <f>DAY(supermarketData[[#This Row],[Datetime]])</f>
        <v>12</v>
      </c>
      <c r="V865" t="s">
        <v>29</v>
      </c>
      <c r="W865">
        <v>11</v>
      </c>
      <c r="X865" t="s">
        <v>37</v>
      </c>
    </row>
    <row r="866" spans="1:24" x14ac:dyDescent="0.3">
      <c r="A866" t="s">
        <v>22</v>
      </c>
      <c r="B866" t="s">
        <v>23</v>
      </c>
      <c r="C866">
        <v>16.80528</v>
      </c>
      <c r="D866">
        <v>96.156109999999998</v>
      </c>
      <c r="E866" t="s">
        <v>24</v>
      </c>
      <c r="F866" t="s">
        <v>25</v>
      </c>
      <c r="G866" t="s">
        <v>33</v>
      </c>
      <c r="H866" s="3">
        <v>79.59</v>
      </c>
      <c r="I866">
        <v>3</v>
      </c>
      <c r="J866" s="3">
        <v>11.938499999999999</v>
      </c>
      <c r="K866" s="3">
        <v>250.70849999999999</v>
      </c>
      <c r="L866" t="s">
        <v>34</v>
      </c>
      <c r="M866" s="3">
        <v>238.77</v>
      </c>
      <c r="N866">
        <v>4.7619047620000003</v>
      </c>
      <c r="O866" s="3">
        <v>11.938499999999999</v>
      </c>
      <c r="P866">
        <v>6.6</v>
      </c>
      <c r="Q866" t="str">
        <f>IF(supermarketData[[#This Row],[Customer stratification rating]]&lt;6, "Low", IF(supermarketData[[#This Row],[Customer stratification rating]] &lt; 8, "Medium", "High"))</f>
        <v>Medium</v>
      </c>
      <c r="R866" s="1">
        <v>43473.604166666657</v>
      </c>
      <c r="S866">
        <v>2019</v>
      </c>
      <c r="T866" t="s">
        <v>28</v>
      </c>
      <c r="U866">
        <f>DAY(supermarketData[[#This Row],[Datetime]])</f>
        <v>8</v>
      </c>
      <c r="V866" t="s">
        <v>51</v>
      </c>
      <c r="W866">
        <v>14</v>
      </c>
      <c r="X866" t="s">
        <v>30</v>
      </c>
    </row>
    <row r="867" spans="1:24" x14ac:dyDescent="0.3">
      <c r="A867" t="s">
        <v>22</v>
      </c>
      <c r="B867" t="s">
        <v>31</v>
      </c>
      <c r="C867">
        <v>19.745000000000001</v>
      </c>
      <c r="D867">
        <v>96.129720000000006</v>
      </c>
      <c r="E867" t="s">
        <v>24</v>
      </c>
      <c r="F867" t="s">
        <v>38</v>
      </c>
      <c r="G867" t="s">
        <v>26</v>
      </c>
      <c r="H867" s="3">
        <v>33.81</v>
      </c>
      <c r="I867">
        <v>3</v>
      </c>
      <c r="J867" s="3">
        <v>5.0715000000000003</v>
      </c>
      <c r="K867" s="3">
        <v>106.50149999999999</v>
      </c>
      <c r="L867" t="s">
        <v>27</v>
      </c>
      <c r="M867" s="3">
        <v>101.43</v>
      </c>
      <c r="N867">
        <v>4.7619047620000003</v>
      </c>
      <c r="O867" s="3">
        <v>5.0715000000000003</v>
      </c>
      <c r="P867">
        <v>7.3</v>
      </c>
      <c r="Q867" t="str">
        <f>IF(supermarketData[[#This Row],[Customer stratification rating]]&lt;6, "Low", IF(supermarketData[[#This Row],[Customer stratification rating]] &lt; 8, "Medium", "High"))</f>
        <v>Medium</v>
      </c>
      <c r="R867" s="1">
        <v>43491.632638888892</v>
      </c>
      <c r="S867">
        <v>2019</v>
      </c>
      <c r="T867" t="s">
        <v>28</v>
      </c>
      <c r="U867">
        <f>DAY(supermarketData[[#This Row],[Datetime]])</f>
        <v>26</v>
      </c>
      <c r="V867" t="s">
        <v>29</v>
      </c>
      <c r="W867">
        <v>15</v>
      </c>
      <c r="X867" t="s">
        <v>30</v>
      </c>
    </row>
    <row r="868" spans="1:24" x14ac:dyDescent="0.3">
      <c r="A868" t="s">
        <v>22</v>
      </c>
      <c r="B868" t="s">
        <v>47</v>
      </c>
      <c r="C868">
        <v>21.974730000000001</v>
      </c>
      <c r="D868">
        <v>96.083590000000001</v>
      </c>
      <c r="E868" t="s">
        <v>24</v>
      </c>
      <c r="F868" t="s">
        <v>38</v>
      </c>
      <c r="G868" t="s">
        <v>43</v>
      </c>
      <c r="H868" s="3">
        <v>90.53</v>
      </c>
      <c r="I868">
        <v>8</v>
      </c>
      <c r="J868" s="3">
        <v>36.212000000000003</v>
      </c>
      <c r="K868" s="3">
        <v>760.452</v>
      </c>
      <c r="L868" t="s">
        <v>40</v>
      </c>
      <c r="M868" s="3">
        <v>724.24</v>
      </c>
      <c r="N868">
        <v>4.7619047620000003</v>
      </c>
      <c r="O868" s="3">
        <v>36.212000000000003</v>
      </c>
      <c r="P868">
        <v>6.5</v>
      </c>
      <c r="Q868" t="str">
        <f>IF(supermarketData[[#This Row],[Customer stratification rating]]&lt;6, "Low", IF(supermarketData[[#This Row],[Customer stratification rating]] &lt; 8, "Medium", "High"))</f>
        <v>Medium</v>
      </c>
      <c r="R868" s="1">
        <v>43539.616666666669</v>
      </c>
      <c r="S868">
        <v>2019</v>
      </c>
      <c r="T868" t="s">
        <v>35</v>
      </c>
      <c r="U868">
        <f>DAY(supermarketData[[#This Row],[Datetime]])</f>
        <v>15</v>
      </c>
      <c r="V868" t="s">
        <v>36</v>
      </c>
      <c r="W868">
        <v>14</v>
      </c>
      <c r="X868" t="s">
        <v>30</v>
      </c>
    </row>
    <row r="869" spans="1:24" x14ac:dyDescent="0.3">
      <c r="A869" t="s">
        <v>22</v>
      </c>
      <c r="B869" t="s">
        <v>31</v>
      </c>
      <c r="C869">
        <v>19.745000000000001</v>
      </c>
      <c r="D869">
        <v>96.129720000000006</v>
      </c>
      <c r="E869" t="s">
        <v>24</v>
      </c>
      <c r="F869" t="s">
        <v>25</v>
      </c>
      <c r="G869" t="s">
        <v>26</v>
      </c>
      <c r="H869" s="3">
        <v>62.82</v>
      </c>
      <c r="I869">
        <v>2</v>
      </c>
      <c r="J869" s="3">
        <v>6.282</v>
      </c>
      <c r="K869" s="3">
        <v>131.922</v>
      </c>
      <c r="L869" t="s">
        <v>27</v>
      </c>
      <c r="M869" s="3">
        <v>125.64</v>
      </c>
      <c r="N869">
        <v>4.7619047620000003</v>
      </c>
      <c r="O869" s="3">
        <v>6.282</v>
      </c>
      <c r="P869">
        <v>4.9000000000000004</v>
      </c>
      <c r="Q869" t="str">
        <f>IF(supermarketData[[#This Row],[Customer stratification rating]]&lt;6, "Low", IF(supermarketData[[#This Row],[Customer stratification rating]] &lt; 8, "Medium", "High"))</f>
        <v>Low</v>
      </c>
      <c r="R869" s="1">
        <v>43482.525000000001</v>
      </c>
      <c r="S869">
        <v>2019</v>
      </c>
      <c r="T869" t="s">
        <v>28</v>
      </c>
      <c r="U869">
        <f>DAY(supermarketData[[#This Row],[Datetime]])</f>
        <v>17</v>
      </c>
      <c r="V869" t="s">
        <v>46</v>
      </c>
      <c r="W869">
        <v>12</v>
      </c>
      <c r="X869" t="s">
        <v>30</v>
      </c>
    </row>
    <row r="870" spans="1:24" x14ac:dyDescent="0.3">
      <c r="A870" t="s">
        <v>22</v>
      </c>
      <c r="B870" t="s">
        <v>31</v>
      </c>
      <c r="C870">
        <v>19.745000000000001</v>
      </c>
      <c r="D870">
        <v>96.129720000000006</v>
      </c>
      <c r="E870" t="s">
        <v>24</v>
      </c>
      <c r="F870" t="s">
        <v>38</v>
      </c>
      <c r="G870" t="s">
        <v>48</v>
      </c>
      <c r="H870" s="3">
        <v>24.31</v>
      </c>
      <c r="I870">
        <v>3</v>
      </c>
      <c r="J870" s="3">
        <v>3.6465000000000001</v>
      </c>
      <c r="K870" s="3">
        <v>76.576499999999996</v>
      </c>
      <c r="L870" t="s">
        <v>40</v>
      </c>
      <c r="M870" s="3">
        <v>72.930000000000007</v>
      </c>
      <c r="N870">
        <v>4.7619047620000003</v>
      </c>
      <c r="O870" s="3">
        <v>3.6465000000000001</v>
      </c>
      <c r="P870">
        <v>4.3</v>
      </c>
      <c r="Q870" t="str">
        <f>IF(supermarketData[[#This Row],[Customer stratification rating]]&lt;6, "Low", IF(supermarketData[[#This Row],[Customer stratification rating]] &lt; 8, "Medium", "High"))</f>
        <v>Low</v>
      </c>
      <c r="R870" s="1">
        <v>43473.79791666667</v>
      </c>
      <c r="S870">
        <v>2019</v>
      </c>
      <c r="T870" t="s">
        <v>28</v>
      </c>
      <c r="U870">
        <f>DAY(supermarketData[[#This Row],[Datetime]])</f>
        <v>8</v>
      </c>
      <c r="V870" t="s">
        <v>51</v>
      </c>
      <c r="W870">
        <v>19</v>
      </c>
      <c r="X870" t="s">
        <v>42</v>
      </c>
    </row>
    <row r="871" spans="1:24" x14ac:dyDescent="0.3">
      <c r="A871" t="s">
        <v>22</v>
      </c>
      <c r="B871" t="s">
        <v>23</v>
      </c>
      <c r="C871">
        <v>16.80528</v>
      </c>
      <c r="D871">
        <v>96.156109999999998</v>
      </c>
      <c r="E871" t="s">
        <v>32</v>
      </c>
      <c r="F871" t="s">
        <v>38</v>
      </c>
      <c r="G871" t="s">
        <v>43</v>
      </c>
      <c r="H871" s="3">
        <v>64.59</v>
      </c>
      <c r="I871">
        <v>4</v>
      </c>
      <c r="J871" s="3">
        <v>12.917999999999999</v>
      </c>
      <c r="K871" s="3">
        <v>271.27800000000002</v>
      </c>
      <c r="L871" t="s">
        <v>27</v>
      </c>
      <c r="M871" s="3">
        <v>258.36</v>
      </c>
      <c r="N871">
        <v>4.7619047620000003</v>
      </c>
      <c r="O871" s="3">
        <v>12.917999999999999</v>
      </c>
      <c r="P871">
        <v>9.3000000000000007</v>
      </c>
      <c r="Q871" t="str">
        <f>IF(supermarketData[[#This Row],[Customer stratification rating]]&lt;6, "Low", IF(supermarketData[[#This Row],[Customer stratification rating]] &lt; 8, "Medium", "High"))</f>
        <v>High</v>
      </c>
      <c r="R871" s="1">
        <v>43471.565972222219</v>
      </c>
      <c r="S871">
        <v>2019</v>
      </c>
      <c r="T871" t="s">
        <v>28</v>
      </c>
      <c r="U871">
        <f>DAY(supermarketData[[#This Row],[Datetime]])</f>
        <v>6</v>
      </c>
      <c r="V871" t="s">
        <v>41</v>
      </c>
      <c r="W871">
        <v>13</v>
      </c>
      <c r="X871" t="s">
        <v>30</v>
      </c>
    </row>
    <row r="872" spans="1:24" x14ac:dyDescent="0.3">
      <c r="A872" t="s">
        <v>22</v>
      </c>
      <c r="B872" t="s">
        <v>23</v>
      </c>
      <c r="C872">
        <v>16.80528</v>
      </c>
      <c r="D872">
        <v>96.156109999999998</v>
      </c>
      <c r="E872" t="s">
        <v>24</v>
      </c>
      <c r="F872" t="s">
        <v>38</v>
      </c>
      <c r="G872" t="s">
        <v>48</v>
      </c>
      <c r="H872" s="3">
        <v>24.82</v>
      </c>
      <c r="I872">
        <v>7</v>
      </c>
      <c r="J872" s="3">
        <v>8.6869999999999994</v>
      </c>
      <c r="K872" s="3">
        <v>182.42699999999999</v>
      </c>
      <c r="L872" t="s">
        <v>40</v>
      </c>
      <c r="M872" s="3">
        <v>173.74</v>
      </c>
      <c r="N872">
        <v>4.7619047620000003</v>
      </c>
      <c r="O872" s="3">
        <v>8.6869999999999994</v>
      </c>
      <c r="P872">
        <v>7.1</v>
      </c>
      <c r="Q872" t="str">
        <f>IF(supermarketData[[#This Row],[Customer stratification rating]]&lt;6, "Low", IF(supermarketData[[#This Row],[Customer stratification rating]] &lt; 8, "Medium", "High"))</f>
        <v>Medium</v>
      </c>
      <c r="R872" s="1">
        <v>43512.439583333333</v>
      </c>
      <c r="S872">
        <v>2019</v>
      </c>
      <c r="T872" t="s">
        <v>44</v>
      </c>
      <c r="U872">
        <f>DAY(supermarketData[[#This Row],[Datetime]])</f>
        <v>16</v>
      </c>
      <c r="V872" t="s">
        <v>29</v>
      </c>
      <c r="W872">
        <v>10</v>
      </c>
      <c r="X872" t="s">
        <v>37</v>
      </c>
    </row>
    <row r="873" spans="1:24" x14ac:dyDescent="0.3">
      <c r="A873" t="s">
        <v>22</v>
      </c>
      <c r="B873" t="s">
        <v>31</v>
      </c>
      <c r="C873">
        <v>19.745000000000001</v>
      </c>
      <c r="D873">
        <v>96.129720000000006</v>
      </c>
      <c r="E873" t="s">
        <v>32</v>
      </c>
      <c r="F873" t="s">
        <v>38</v>
      </c>
      <c r="G873" t="s">
        <v>50</v>
      </c>
      <c r="H873" s="3">
        <v>56.5</v>
      </c>
      <c r="I873">
        <v>1</v>
      </c>
      <c r="J873" s="3">
        <v>2.8250000000000002</v>
      </c>
      <c r="K873" s="3">
        <v>59.325000000000003</v>
      </c>
      <c r="L873" t="s">
        <v>27</v>
      </c>
      <c r="M873" s="3">
        <v>56.5</v>
      </c>
      <c r="N873">
        <v>4.7619047620000003</v>
      </c>
      <c r="O873" s="3">
        <v>2.8250000000000002</v>
      </c>
      <c r="P873">
        <v>9.6</v>
      </c>
      <c r="Q873" t="str">
        <f>IF(supermarketData[[#This Row],[Customer stratification rating]]&lt;6, "Low", IF(supermarketData[[#This Row],[Customer stratification rating]] &lt; 8, "Medium", "High"))</f>
        <v>High</v>
      </c>
      <c r="R873" s="1">
        <v>43537.65625</v>
      </c>
      <c r="S873">
        <v>2019</v>
      </c>
      <c r="T873" t="s">
        <v>35</v>
      </c>
      <c r="U873">
        <f>DAY(supermarketData[[#This Row],[Datetime]])</f>
        <v>13</v>
      </c>
      <c r="V873" t="s">
        <v>49</v>
      </c>
      <c r="W873">
        <v>15</v>
      </c>
      <c r="X873" t="s">
        <v>30</v>
      </c>
    </row>
    <row r="874" spans="1:24" x14ac:dyDescent="0.3">
      <c r="A874" t="s">
        <v>22</v>
      </c>
      <c r="B874" t="s">
        <v>47</v>
      </c>
      <c r="C874">
        <v>21.974730000000001</v>
      </c>
      <c r="D874">
        <v>96.083590000000001</v>
      </c>
      <c r="E874" t="s">
        <v>24</v>
      </c>
      <c r="F874" t="s">
        <v>25</v>
      </c>
      <c r="G874" t="s">
        <v>33</v>
      </c>
      <c r="H874" s="3">
        <v>21.43</v>
      </c>
      <c r="I874">
        <v>10</v>
      </c>
      <c r="J874" s="3">
        <v>10.715</v>
      </c>
      <c r="K874" s="3">
        <v>225.01499999999999</v>
      </c>
      <c r="L874" t="s">
        <v>34</v>
      </c>
      <c r="M874" s="3">
        <v>214.3</v>
      </c>
      <c r="N874">
        <v>4.7619047620000003</v>
      </c>
      <c r="O874" s="3">
        <v>10.715</v>
      </c>
      <c r="P874">
        <v>6.2</v>
      </c>
      <c r="Q874" t="str">
        <f>IF(supermarketData[[#This Row],[Customer stratification rating]]&lt;6, "Low", IF(supermarketData[[#This Row],[Customer stratification rating]] &lt; 8, "Medium", "High"))</f>
        <v>Medium</v>
      </c>
      <c r="R874" s="1">
        <v>43493.493750000001</v>
      </c>
      <c r="S874">
        <v>2019</v>
      </c>
      <c r="T874" t="s">
        <v>28</v>
      </c>
      <c r="U874">
        <f>DAY(supermarketData[[#This Row],[Datetime]])</f>
        <v>28</v>
      </c>
      <c r="V874" t="s">
        <v>45</v>
      </c>
      <c r="W874">
        <v>11</v>
      </c>
      <c r="X874" t="s">
        <v>37</v>
      </c>
    </row>
    <row r="875" spans="1:24" x14ac:dyDescent="0.3">
      <c r="A875" t="s">
        <v>22</v>
      </c>
      <c r="B875" t="s">
        <v>23</v>
      </c>
      <c r="C875">
        <v>16.80528</v>
      </c>
      <c r="D875">
        <v>96.156109999999998</v>
      </c>
      <c r="E875" t="s">
        <v>24</v>
      </c>
      <c r="F875" t="s">
        <v>38</v>
      </c>
      <c r="G875" t="s">
        <v>43</v>
      </c>
      <c r="H875" s="3">
        <v>89.06</v>
      </c>
      <c r="I875">
        <v>6</v>
      </c>
      <c r="J875" s="3">
        <v>26.718</v>
      </c>
      <c r="K875" s="3">
        <v>561.07799999999997</v>
      </c>
      <c r="L875" t="s">
        <v>34</v>
      </c>
      <c r="M875" s="3">
        <v>534.36</v>
      </c>
      <c r="N875">
        <v>4.7619047620000003</v>
      </c>
      <c r="O875" s="3">
        <v>26.718</v>
      </c>
      <c r="P875">
        <v>9.9</v>
      </c>
      <c r="Q875" t="str">
        <f>IF(supermarketData[[#This Row],[Customer stratification rating]]&lt;6, "Low", IF(supermarketData[[#This Row],[Customer stratification rating]] &lt; 8, "Medium", "High"))</f>
        <v>High</v>
      </c>
      <c r="R875" s="1">
        <v>43483.726388888892</v>
      </c>
      <c r="S875">
        <v>2019</v>
      </c>
      <c r="T875" t="s">
        <v>28</v>
      </c>
      <c r="U875">
        <f>DAY(supermarketData[[#This Row],[Datetime]])</f>
        <v>18</v>
      </c>
      <c r="V875" t="s">
        <v>36</v>
      </c>
      <c r="W875">
        <v>17</v>
      </c>
      <c r="X875" t="s">
        <v>30</v>
      </c>
    </row>
    <row r="876" spans="1:24" x14ac:dyDescent="0.3">
      <c r="A876" t="s">
        <v>22</v>
      </c>
      <c r="B876" t="s">
        <v>23</v>
      </c>
      <c r="C876">
        <v>16.80528</v>
      </c>
      <c r="D876">
        <v>96.156109999999998</v>
      </c>
      <c r="E876" t="s">
        <v>24</v>
      </c>
      <c r="F876" t="s">
        <v>38</v>
      </c>
      <c r="G876" t="s">
        <v>39</v>
      </c>
      <c r="H876" s="3">
        <v>23.29</v>
      </c>
      <c r="I876">
        <v>4</v>
      </c>
      <c r="J876" s="3">
        <v>4.6580000000000004</v>
      </c>
      <c r="K876" s="3">
        <v>97.817999999999998</v>
      </c>
      <c r="L876" t="s">
        <v>40</v>
      </c>
      <c r="M876" s="3">
        <v>93.16</v>
      </c>
      <c r="N876">
        <v>4.7619047620000003</v>
      </c>
      <c r="O876" s="3">
        <v>4.6580000000000004</v>
      </c>
      <c r="P876">
        <v>5.9</v>
      </c>
      <c r="Q876" t="str">
        <f>IF(supermarketData[[#This Row],[Customer stratification rating]]&lt;6, "Low", IF(supermarketData[[#This Row],[Customer stratification rating]] &lt; 8, "Medium", "High"))</f>
        <v>Low</v>
      </c>
      <c r="R876" s="1">
        <v>43543.494444444441</v>
      </c>
      <c r="S876">
        <v>2019</v>
      </c>
      <c r="T876" t="s">
        <v>35</v>
      </c>
      <c r="U876">
        <f>DAY(supermarketData[[#This Row],[Datetime]])</f>
        <v>19</v>
      </c>
      <c r="V876" t="s">
        <v>51</v>
      </c>
      <c r="W876">
        <v>11</v>
      </c>
      <c r="X876" t="s">
        <v>37</v>
      </c>
    </row>
    <row r="877" spans="1:24" x14ac:dyDescent="0.3">
      <c r="A877" t="s">
        <v>22</v>
      </c>
      <c r="B877" t="s">
        <v>31</v>
      </c>
      <c r="C877">
        <v>19.745000000000001</v>
      </c>
      <c r="D877">
        <v>96.129720000000006</v>
      </c>
      <c r="E877" t="s">
        <v>32</v>
      </c>
      <c r="F877" t="s">
        <v>38</v>
      </c>
      <c r="G877" t="s">
        <v>39</v>
      </c>
      <c r="H877" s="3">
        <v>65.260000000000005</v>
      </c>
      <c r="I877">
        <v>8</v>
      </c>
      <c r="J877" s="3">
        <v>26.103999999999999</v>
      </c>
      <c r="K877" s="3">
        <v>548.18399999999997</v>
      </c>
      <c r="L877" t="s">
        <v>27</v>
      </c>
      <c r="M877" s="3">
        <v>522.08000000000004</v>
      </c>
      <c r="N877">
        <v>4.7619047620000003</v>
      </c>
      <c r="O877" s="3">
        <v>26.103999999999999</v>
      </c>
      <c r="P877">
        <v>6.3</v>
      </c>
      <c r="Q877" t="str">
        <f>IF(supermarketData[[#This Row],[Customer stratification rating]]&lt;6, "Low", IF(supermarketData[[#This Row],[Customer stratification rating]] &lt; 8, "Medium", "High"))</f>
        <v>Medium</v>
      </c>
      <c r="R877" s="1">
        <v>43539.586111111108</v>
      </c>
      <c r="S877">
        <v>2019</v>
      </c>
      <c r="T877" t="s">
        <v>35</v>
      </c>
      <c r="U877">
        <f>DAY(supermarketData[[#This Row],[Datetime]])</f>
        <v>15</v>
      </c>
      <c r="V877" t="s">
        <v>36</v>
      </c>
      <c r="W877">
        <v>14</v>
      </c>
      <c r="X877" t="s">
        <v>30</v>
      </c>
    </row>
    <row r="878" spans="1:24" x14ac:dyDescent="0.3">
      <c r="A878" t="s">
        <v>22</v>
      </c>
      <c r="B878" t="s">
        <v>31</v>
      </c>
      <c r="C878">
        <v>19.745000000000001</v>
      </c>
      <c r="D878">
        <v>96.129720000000006</v>
      </c>
      <c r="E878" t="s">
        <v>24</v>
      </c>
      <c r="F878" t="s">
        <v>38</v>
      </c>
      <c r="G878" t="s">
        <v>50</v>
      </c>
      <c r="H878" s="3">
        <v>52.35</v>
      </c>
      <c r="I878">
        <v>1</v>
      </c>
      <c r="J878" s="3">
        <v>2.6175000000000002</v>
      </c>
      <c r="K878" s="3">
        <v>54.967500000000001</v>
      </c>
      <c r="L878" t="s">
        <v>34</v>
      </c>
      <c r="M878" s="3">
        <v>52.35</v>
      </c>
      <c r="N878">
        <v>4.7619047620000003</v>
      </c>
      <c r="O878" s="3">
        <v>2.6175000000000002</v>
      </c>
      <c r="P878">
        <v>4</v>
      </c>
      <c r="Q878" t="str">
        <f>IF(supermarketData[[#This Row],[Customer stratification rating]]&lt;6, "Low", IF(supermarketData[[#This Row],[Customer stratification rating]] &lt; 8, "Medium", "High"))</f>
        <v>Low</v>
      </c>
      <c r="R878" s="1">
        <v>43508.742361111108</v>
      </c>
      <c r="S878">
        <v>2019</v>
      </c>
      <c r="T878" t="s">
        <v>44</v>
      </c>
      <c r="U878">
        <f>DAY(supermarketData[[#This Row],[Datetime]])</f>
        <v>12</v>
      </c>
      <c r="V878" t="s">
        <v>51</v>
      </c>
      <c r="W878">
        <v>17</v>
      </c>
      <c r="X878" t="s">
        <v>30</v>
      </c>
    </row>
    <row r="879" spans="1:24" x14ac:dyDescent="0.3">
      <c r="A879" t="s">
        <v>22</v>
      </c>
      <c r="B879" t="s">
        <v>47</v>
      </c>
      <c r="C879">
        <v>21.974730000000001</v>
      </c>
      <c r="D879">
        <v>96.083590000000001</v>
      </c>
      <c r="E879" t="s">
        <v>24</v>
      </c>
      <c r="F879" t="s">
        <v>38</v>
      </c>
      <c r="G879" t="s">
        <v>33</v>
      </c>
      <c r="H879" s="3">
        <v>39.75</v>
      </c>
      <c r="I879">
        <v>1</v>
      </c>
      <c r="J879" s="3">
        <v>1.9875</v>
      </c>
      <c r="K879" s="3">
        <v>41.737499999999997</v>
      </c>
      <c r="L879" t="s">
        <v>34</v>
      </c>
      <c r="M879" s="3">
        <v>39.75</v>
      </c>
      <c r="N879">
        <v>4.7619047620000003</v>
      </c>
      <c r="O879" s="3">
        <v>1.9875</v>
      </c>
      <c r="P879">
        <v>6.1</v>
      </c>
      <c r="Q879" t="str">
        <f>IF(supermarketData[[#This Row],[Customer stratification rating]]&lt;6, "Low", IF(supermarketData[[#This Row],[Customer stratification rating]] &lt; 8, "Medium", "High"))</f>
        <v>Medium</v>
      </c>
      <c r="R879" s="1">
        <v>43521.84652777778</v>
      </c>
      <c r="S879">
        <v>2019</v>
      </c>
      <c r="T879" t="s">
        <v>44</v>
      </c>
      <c r="U879">
        <f>DAY(supermarketData[[#This Row],[Datetime]])</f>
        <v>25</v>
      </c>
      <c r="V879" t="s">
        <v>45</v>
      </c>
      <c r="W879">
        <v>20</v>
      </c>
      <c r="X879" t="s">
        <v>42</v>
      </c>
    </row>
    <row r="880" spans="1:24" x14ac:dyDescent="0.3">
      <c r="A880" t="s">
        <v>22</v>
      </c>
      <c r="B880" t="s">
        <v>23</v>
      </c>
      <c r="C880">
        <v>16.80528</v>
      </c>
      <c r="D880">
        <v>96.156109999999998</v>
      </c>
      <c r="E880" t="s">
        <v>32</v>
      </c>
      <c r="F880" t="s">
        <v>25</v>
      </c>
      <c r="G880" t="s">
        <v>33</v>
      </c>
      <c r="H880" s="3">
        <v>90.02</v>
      </c>
      <c r="I880">
        <v>8</v>
      </c>
      <c r="J880" s="3">
        <v>36.008000000000003</v>
      </c>
      <c r="K880" s="3">
        <v>756.16800000000001</v>
      </c>
      <c r="L880" t="s">
        <v>40</v>
      </c>
      <c r="M880" s="3">
        <v>720.16</v>
      </c>
      <c r="N880">
        <v>4.7619047620000003</v>
      </c>
      <c r="O880" s="3">
        <v>36.008000000000003</v>
      </c>
      <c r="P880">
        <v>4.5</v>
      </c>
      <c r="Q880" t="str">
        <f>IF(supermarketData[[#This Row],[Customer stratification rating]]&lt;6, "Low", IF(supermarketData[[#This Row],[Customer stratification rating]] &lt; 8, "Medium", "High"))</f>
        <v>Low</v>
      </c>
      <c r="R880" s="1">
        <v>43545.672222222223</v>
      </c>
      <c r="S880">
        <v>2019</v>
      </c>
      <c r="T880" t="s">
        <v>35</v>
      </c>
      <c r="U880">
        <f>DAY(supermarketData[[#This Row],[Datetime]])</f>
        <v>21</v>
      </c>
      <c r="V880" t="s">
        <v>46</v>
      </c>
      <c r="W880">
        <v>16</v>
      </c>
      <c r="X880" t="s">
        <v>30</v>
      </c>
    </row>
    <row r="881" spans="1:24" x14ac:dyDescent="0.3">
      <c r="A881" t="s">
        <v>22</v>
      </c>
      <c r="B881" t="s">
        <v>47</v>
      </c>
      <c r="C881">
        <v>21.974730000000001</v>
      </c>
      <c r="D881">
        <v>96.083590000000001</v>
      </c>
      <c r="E881" t="s">
        <v>24</v>
      </c>
      <c r="F881" t="s">
        <v>25</v>
      </c>
      <c r="G881" t="s">
        <v>33</v>
      </c>
      <c r="H881" s="3">
        <v>12.1</v>
      </c>
      <c r="I881">
        <v>8</v>
      </c>
      <c r="J881" s="3">
        <v>4.84</v>
      </c>
      <c r="K881" s="3">
        <v>101.64</v>
      </c>
      <c r="L881" t="s">
        <v>27</v>
      </c>
      <c r="M881" s="3">
        <v>96.8</v>
      </c>
      <c r="N881">
        <v>4.7619047620000003</v>
      </c>
      <c r="O881" s="3">
        <v>4.84</v>
      </c>
      <c r="P881">
        <v>8.6</v>
      </c>
      <c r="Q881" t="str">
        <f>IF(supermarketData[[#This Row],[Customer stratification rating]]&lt;6, "Low", IF(supermarketData[[#This Row],[Customer stratification rating]] &lt; 8, "Medium", "High"))</f>
        <v>High</v>
      </c>
      <c r="R881" s="1">
        <v>43484.428472222222</v>
      </c>
      <c r="S881">
        <v>2019</v>
      </c>
      <c r="T881" t="s">
        <v>28</v>
      </c>
      <c r="U881">
        <f>DAY(supermarketData[[#This Row],[Datetime]])</f>
        <v>19</v>
      </c>
      <c r="V881" t="s">
        <v>29</v>
      </c>
      <c r="W881">
        <v>10</v>
      </c>
      <c r="X881" t="s">
        <v>37</v>
      </c>
    </row>
    <row r="882" spans="1:24" x14ac:dyDescent="0.3">
      <c r="A882" t="s">
        <v>22</v>
      </c>
      <c r="B882" t="s">
        <v>47</v>
      </c>
      <c r="C882">
        <v>21.974730000000001</v>
      </c>
      <c r="D882">
        <v>96.083590000000001</v>
      </c>
      <c r="E882" t="s">
        <v>24</v>
      </c>
      <c r="F882" t="s">
        <v>25</v>
      </c>
      <c r="G882" t="s">
        <v>48</v>
      </c>
      <c r="H882" s="3">
        <v>33.21</v>
      </c>
      <c r="I882">
        <v>10</v>
      </c>
      <c r="J882" s="3">
        <v>16.605</v>
      </c>
      <c r="K882" s="3">
        <v>348.70499999999998</v>
      </c>
      <c r="L882" t="s">
        <v>27</v>
      </c>
      <c r="M882" s="3">
        <v>332.1</v>
      </c>
      <c r="N882">
        <v>4.7619047620000003</v>
      </c>
      <c r="O882" s="3">
        <v>16.605</v>
      </c>
      <c r="P882">
        <v>6</v>
      </c>
      <c r="Q882" t="str">
        <f>IF(supermarketData[[#This Row],[Customer stratification rating]]&lt;6, "Low", IF(supermarketData[[#This Row],[Customer stratification rating]] &lt; 8, "Medium", "High"))</f>
        <v>Medium</v>
      </c>
      <c r="R882" s="1">
        <v>43473.600694444453</v>
      </c>
      <c r="S882">
        <v>2019</v>
      </c>
      <c r="T882" t="s">
        <v>28</v>
      </c>
      <c r="U882">
        <f>DAY(supermarketData[[#This Row],[Datetime]])</f>
        <v>8</v>
      </c>
      <c r="V882" t="s">
        <v>51</v>
      </c>
      <c r="W882">
        <v>14</v>
      </c>
      <c r="X882" t="s">
        <v>30</v>
      </c>
    </row>
    <row r="883" spans="1:24" x14ac:dyDescent="0.3">
      <c r="A883" t="s">
        <v>22</v>
      </c>
      <c r="B883" t="s">
        <v>31</v>
      </c>
      <c r="C883">
        <v>19.745000000000001</v>
      </c>
      <c r="D883">
        <v>96.129720000000006</v>
      </c>
      <c r="E883" t="s">
        <v>24</v>
      </c>
      <c r="F883" t="s">
        <v>25</v>
      </c>
      <c r="G883" t="s">
        <v>50</v>
      </c>
      <c r="H883" s="3">
        <v>10.18</v>
      </c>
      <c r="I883">
        <v>8</v>
      </c>
      <c r="J883" s="3">
        <v>4.0720000000000001</v>
      </c>
      <c r="K883" s="3">
        <v>85.512</v>
      </c>
      <c r="L883" t="s">
        <v>40</v>
      </c>
      <c r="M883" s="3">
        <v>81.44</v>
      </c>
      <c r="N883">
        <v>4.7619047620000003</v>
      </c>
      <c r="O883" s="3">
        <v>4.0720000000000001</v>
      </c>
      <c r="P883">
        <v>9.5</v>
      </c>
      <c r="Q883" t="str">
        <f>IF(supermarketData[[#This Row],[Customer stratification rating]]&lt;6, "Low", IF(supermarketData[[#This Row],[Customer stratification rating]] &lt; 8, "Medium", "High"))</f>
        <v>High</v>
      </c>
      <c r="R883" s="1">
        <v>43554.535416666673</v>
      </c>
      <c r="S883">
        <v>2019</v>
      </c>
      <c r="T883" t="s">
        <v>35</v>
      </c>
      <c r="U883">
        <f>DAY(supermarketData[[#This Row],[Datetime]])</f>
        <v>30</v>
      </c>
      <c r="V883" t="s">
        <v>29</v>
      </c>
      <c r="W883">
        <v>12</v>
      </c>
      <c r="X883" t="s">
        <v>30</v>
      </c>
    </row>
    <row r="884" spans="1:24" x14ac:dyDescent="0.3">
      <c r="A884" t="s">
        <v>22</v>
      </c>
      <c r="B884" t="s">
        <v>47</v>
      </c>
      <c r="C884">
        <v>21.974730000000001</v>
      </c>
      <c r="D884">
        <v>96.083590000000001</v>
      </c>
      <c r="E884" t="s">
        <v>24</v>
      </c>
      <c r="F884" t="s">
        <v>38</v>
      </c>
      <c r="G884" t="s">
        <v>43</v>
      </c>
      <c r="H884" s="3">
        <v>31.99</v>
      </c>
      <c r="I884">
        <v>10</v>
      </c>
      <c r="J884" s="3">
        <v>15.994999999999999</v>
      </c>
      <c r="K884" s="3">
        <v>335.89499999999998</v>
      </c>
      <c r="L884" t="s">
        <v>40</v>
      </c>
      <c r="M884" s="3">
        <v>319.89999999999998</v>
      </c>
      <c r="N884">
        <v>4.7619047620000003</v>
      </c>
      <c r="O884" s="3">
        <v>15.994999999999999</v>
      </c>
      <c r="P884">
        <v>9.9</v>
      </c>
      <c r="Q884" t="str">
        <f>IF(supermarketData[[#This Row],[Customer stratification rating]]&lt;6, "Low", IF(supermarketData[[#This Row],[Customer stratification rating]] &lt; 8, "Medium", "High"))</f>
        <v>High</v>
      </c>
      <c r="R884" s="1">
        <v>43516.637499999997</v>
      </c>
      <c r="S884">
        <v>2019</v>
      </c>
      <c r="T884" t="s">
        <v>44</v>
      </c>
      <c r="U884">
        <f>DAY(supermarketData[[#This Row],[Datetime]])</f>
        <v>20</v>
      </c>
      <c r="V884" t="s">
        <v>49</v>
      </c>
      <c r="W884">
        <v>15</v>
      </c>
      <c r="X884" t="s">
        <v>30</v>
      </c>
    </row>
    <row r="885" spans="1:24" x14ac:dyDescent="0.3">
      <c r="A885" t="s">
        <v>22</v>
      </c>
      <c r="B885" t="s">
        <v>23</v>
      </c>
      <c r="C885">
        <v>16.80528</v>
      </c>
      <c r="D885">
        <v>96.156109999999998</v>
      </c>
      <c r="E885" t="s">
        <v>24</v>
      </c>
      <c r="F885" t="s">
        <v>25</v>
      </c>
      <c r="G885" t="s">
        <v>39</v>
      </c>
      <c r="H885" s="3">
        <v>34.42</v>
      </c>
      <c r="I885">
        <v>6</v>
      </c>
      <c r="J885" s="3">
        <v>10.326000000000001</v>
      </c>
      <c r="K885" s="3">
        <v>216.846</v>
      </c>
      <c r="L885" t="s">
        <v>27</v>
      </c>
      <c r="M885" s="3">
        <v>206.52</v>
      </c>
      <c r="N885">
        <v>4.7619047620000003</v>
      </c>
      <c r="O885" s="3">
        <v>10.326000000000001</v>
      </c>
      <c r="P885">
        <v>7.5</v>
      </c>
      <c r="Q885" t="str">
        <f>IF(supermarketData[[#This Row],[Customer stratification rating]]&lt;6, "Low", IF(supermarketData[[#This Row],[Customer stratification rating]] &lt; 8, "Medium", "High"))</f>
        <v>Medium</v>
      </c>
      <c r="R885" s="1">
        <v>43554.53125</v>
      </c>
      <c r="S885">
        <v>2019</v>
      </c>
      <c r="T885" t="s">
        <v>35</v>
      </c>
      <c r="U885">
        <f>DAY(supermarketData[[#This Row],[Datetime]])</f>
        <v>30</v>
      </c>
      <c r="V885" t="s">
        <v>29</v>
      </c>
      <c r="W885">
        <v>12</v>
      </c>
      <c r="X885" t="s">
        <v>30</v>
      </c>
    </row>
    <row r="886" spans="1:24" x14ac:dyDescent="0.3">
      <c r="A886" t="s">
        <v>22</v>
      </c>
      <c r="B886" t="s">
        <v>23</v>
      </c>
      <c r="C886">
        <v>16.80528</v>
      </c>
      <c r="D886">
        <v>96.156109999999998</v>
      </c>
      <c r="E886" t="s">
        <v>24</v>
      </c>
      <c r="F886" t="s">
        <v>25</v>
      </c>
      <c r="G886" t="s">
        <v>48</v>
      </c>
      <c r="H886" s="3">
        <v>83.34</v>
      </c>
      <c r="I886">
        <v>2</v>
      </c>
      <c r="J886" s="3">
        <v>8.3339999999999996</v>
      </c>
      <c r="K886" s="3">
        <v>175.01400000000001</v>
      </c>
      <c r="L886" t="s">
        <v>34</v>
      </c>
      <c r="M886" s="3">
        <v>166.68</v>
      </c>
      <c r="N886">
        <v>4.7619047620000003</v>
      </c>
      <c r="O886" s="3">
        <v>8.3339999999999996</v>
      </c>
      <c r="P886">
        <v>7.6</v>
      </c>
      <c r="Q886" t="str">
        <f>IF(supermarketData[[#This Row],[Customer stratification rating]]&lt;6, "Low", IF(supermarketData[[#This Row],[Customer stratification rating]] &lt; 8, "Medium", "High"))</f>
        <v>Medium</v>
      </c>
      <c r="R886" s="1">
        <v>43543.567361111112</v>
      </c>
      <c r="S886">
        <v>2019</v>
      </c>
      <c r="T886" t="s">
        <v>35</v>
      </c>
      <c r="U886">
        <f>DAY(supermarketData[[#This Row],[Datetime]])</f>
        <v>19</v>
      </c>
      <c r="V886" t="s">
        <v>51</v>
      </c>
      <c r="W886">
        <v>13</v>
      </c>
      <c r="X886" t="s">
        <v>30</v>
      </c>
    </row>
    <row r="887" spans="1:24" x14ac:dyDescent="0.3">
      <c r="A887" t="s">
        <v>22</v>
      </c>
      <c r="B887" t="s">
        <v>23</v>
      </c>
      <c r="C887">
        <v>16.80528</v>
      </c>
      <c r="D887">
        <v>96.156109999999998</v>
      </c>
      <c r="E887" t="s">
        <v>32</v>
      </c>
      <c r="F887" t="s">
        <v>38</v>
      </c>
      <c r="G887" t="s">
        <v>43</v>
      </c>
      <c r="H887" s="3">
        <v>45.58</v>
      </c>
      <c r="I887">
        <v>7</v>
      </c>
      <c r="J887" s="3">
        <v>15.952999999999999</v>
      </c>
      <c r="K887" s="3">
        <v>335.01299999999998</v>
      </c>
      <c r="L887" t="s">
        <v>34</v>
      </c>
      <c r="M887" s="3">
        <v>319.06</v>
      </c>
      <c r="N887">
        <v>4.7619047620000003</v>
      </c>
      <c r="O887" s="3">
        <v>15.952999999999999</v>
      </c>
      <c r="P887">
        <v>5</v>
      </c>
      <c r="Q887" t="str">
        <f>IF(supermarketData[[#This Row],[Customer stratification rating]]&lt;6, "Low", IF(supermarketData[[#This Row],[Customer stratification rating]] &lt; 8, "Medium", "High"))</f>
        <v>Low</v>
      </c>
      <c r="R887" s="1">
        <v>43478.418749999997</v>
      </c>
      <c r="S887">
        <v>2019</v>
      </c>
      <c r="T887" t="s">
        <v>28</v>
      </c>
      <c r="U887">
        <f>DAY(supermarketData[[#This Row],[Datetime]])</f>
        <v>13</v>
      </c>
      <c r="V887" t="s">
        <v>41</v>
      </c>
      <c r="W887">
        <v>10</v>
      </c>
      <c r="X887" t="s">
        <v>37</v>
      </c>
    </row>
    <row r="888" spans="1:24" x14ac:dyDescent="0.3">
      <c r="A888" t="s">
        <v>22</v>
      </c>
      <c r="B888" t="s">
        <v>23</v>
      </c>
      <c r="C888">
        <v>16.80528</v>
      </c>
      <c r="D888">
        <v>96.156109999999998</v>
      </c>
      <c r="E888" t="s">
        <v>24</v>
      </c>
      <c r="F888" t="s">
        <v>38</v>
      </c>
      <c r="G888" t="s">
        <v>48</v>
      </c>
      <c r="H888" s="3">
        <v>87.9</v>
      </c>
      <c r="I888">
        <v>1</v>
      </c>
      <c r="J888" s="3">
        <v>4.3949999999999996</v>
      </c>
      <c r="K888" s="3">
        <v>92.295000000000002</v>
      </c>
      <c r="L888" t="s">
        <v>27</v>
      </c>
      <c r="M888" s="3">
        <v>87.9</v>
      </c>
      <c r="N888">
        <v>4.7619047620000003</v>
      </c>
      <c r="O888" s="3">
        <v>4.3949999999999996</v>
      </c>
      <c r="P888">
        <v>6.7</v>
      </c>
      <c r="Q888" t="str">
        <f>IF(supermarketData[[#This Row],[Customer stratification rating]]&lt;6, "Low", IF(supermarketData[[#This Row],[Customer stratification rating]] &lt; 8, "Medium", "High"))</f>
        <v>Medium</v>
      </c>
      <c r="R888" s="1">
        <v>43501.820833333331</v>
      </c>
      <c r="S888">
        <v>2019</v>
      </c>
      <c r="T888" t="s">
        <v>44</v>
      </c>
      <c r="U888">
        <f>DAY(supermarketData[[#This Row],[Datetime]])</f>
        <v>5</v>
      </c>
      <c r="V888" t="s">
        <v>51</v>
      </c>
      <c r="W888">
        <v>19</v>
      </c>
      <c r="X888" t="s">
        <v>42</v>
      </c>
    </row>
    <row r="889" spans="1:24" x14ac:dyDescent="0.3">
      <c r="A889" t="s">
        <v>22</v>
      </c>
      <c r="B889" t="s">
        <v>23</v>
      </c>
      <c r="C889">
        <v>16.80528</v>
      </c>
      <c r="D889">
        <v>96.156109999999998</v>
      </c>
      <c r="E889" t="s">
        <v>24</v>
      </c>
      <c r="F889" t="s">
        <v>25</v>
      </c>
      <c r="G889" t="s">
        <v>33</v>
      </c>
      <c r="H889" s="3">
        <v>73.47</v>
      </c>
      <c r="I889">
        <v>10</v>
      </c>
      <c r="J889" s="3">
        <v>36.734999999999999</v>
      </c>
      <c r="K889" s="3">
        <v>771.43499999999995</v>
      </c>
      <c r="L889" t="s">
        <v>27</v>
      </c>
      <c r="M889" s="3">
        <v>734.7</v>
      </c>
      <c r="N889">
        <v>4.7619047620000003</v>
      </c>
      <c r="O889" s="3">
        <v>36.734999999999999</v>
      </c>
      <c r="P889">
        <v>9.5</v>
      </c>
      <c r="Q889" t="str">
        <f>IF(supermarketData[[#This Row],[Customer stratification rating]]&lt;6, "Low", IF(supermarketData[[#This Row],[Customer stratification rating]] &lt; 8, "Medium", "High"))</f>
        <v>High</v>
      </c>
      <c r="R889" s="1">
        <v>43547.551388888889</v>
      </c>
      <c r="S889">
        <v>2019</v>
      </c>
      <c r="T889" t="s">
        <v>35</v>
      </c>
      <c r="U889">
        <f>DAY(supermarketData[[#This Row],[Datetime]])</f>
        <v>23</v>
      </c>
      <c r="V889" t="s">
        <v>29</v>
      </c>
      <c r="W889">
        <v>13</v>
      </c>
      <c r="X889" t="s">
        <v>30</v>
      </c>
    </row>
    <row r="890" spans="1:24" x14ac:dyDescent="0.3">
      <c r="A890" t="s">
        <v>22</v>
      </c>
      <c r="B890" t="s">
        <v>31</v>
      </c>
      <c r="C890">
        <v>19.745000000000001</v>
      </c>
      <c r="D890">
        <v>96.129720000000006</v>
      </c>
      <c r="E890" t="s">
        <v>32</v>
      </c>
      <c r="F890" t="s">
        <v>25</v>
      </c>
      <c r="G890" t="s">
        <v>50</v>
      </c>
      <c r="H890" s="3">
        <v>12.19</v>
      </c>
      <c r="I890">
        <v>8</v>
      </c>
      <c r="J890" s="3">
        <v>4.8760000000000003</v>
      </c>
      <c r="K890" s="3">
        <v>102.396</v>
      </c>
      <c r="L890" t="s">
        <v>27</v>
      </c>
      <c r="M890" s="3">
        <v>97.52</v>
      </c>
      <c r="N890">
        <v>4.7619047620000003</v>
      </c>
      <c r="O890" s="3">
        <v>4.8760000000000003</v>
      </c>
      <c r="P890">
        <v>6.8</v>
      </c>
      <c r="Q890" t="str">
        <f>IF(supermarketData[[#This Row],[Customer stratification rating]]&lt;6, "Low", IF(supermarketData[[#This Row],[Customer stratification rating]] &lt; 8, "Medium", "High"))</f>
        <v>Medium</v>
      </c>
      <c r="R890" s="1">
        <v>43537.532638888893</v>
      </c>
      <c r="S890">
        <v>2019</v>
      </c>
      <c r="T890" t="s">
        <v>35</v>
      </c>
      <c r="U890">
        <f>DAY(supermarketData[[#This Row],[Datetime]])</f>
        <v>13</v>
      </c>
      <c r="V890" t="s">
        <v>49</v>
      </c>
      <c r="W890">
        <v>12</v>
      </c>
      <c r="X890" t="s">
        <v>30</v>
      </c>
    </row>
    <row r="891" spans="1:24" x14ac:dyDescent="0.3">
      <c r="A891" t="s">
        <v>22</v>
      </c>
      <c r="B891" t="s">
        <v>23</v>
      </c>
      <c r="C891">
        <v>16.80528</v>
      </c>
      <c r="D891">
        <v>96.156109999999998</v>
      </c>
      <c r="E891" t="s">
        <v>24</v>
      </c>
      <c r="F891" t="s">
        <v>38</v>
      </c>
      <c r="G891" t="s">
        <v>43</v>
      </c>
      <c r="H891" s="3">
        <v>76.92</v>
      </c>
      <c r="I891">
        <v>10</v>
      </c>
      <c r="J891" s="3">
        <v>38.46</v>
      </c>
      <c r="K891" s="3">
        <v>807.66</v>
      </c>
      <c r="L891" t="s">
        <v>27</v>
      </c>
      <c r="M891" s="3">
        <v>769.2</v>
      </c>
      <c r="N891">
        <v>4.7619047620000003</v>
      </c>
      <c r="O891" s="3">
        <v>38.46</v>
      </c>
      <c r="P891">
        <v>5.6</v>
      </c>
      <c r="Q891" t="str">
        <f>IF(supermarketData[[#This Row],[Customer stratification rating]]&lt;6, "Low", IF(supermarketData[[#This Row],[Customer stratification rating]] &lt; 8, "Medium", "High"))</f>
        <v>Low</v>
      </c>
      <c r="R891" s="1">
        <v>43541.828472222223</v>
      </c>
      <c r="S891">
        <v>2019</v>
      </c>
      <c r="T891" t="s">
        <v>35</v>
      </c>
      <c r="U891">
        <f>DAY(supermarketData[[#This Row],[Datetime]])</f>
        <v>17</v>
      </c>
      <c r="V891" t="s">
        <v>41</v>
      </c>
      <c r="W891">
        <v>19</v>
      </c>
      <c r="X891" t="s">
        <v>42</v>
      </c>
    </row>
    <row r="892" spans="1:24" x14ac:dyDescent="0.3">
      <c r="A892" t="s">
        <v>22</v>
      </c>
      <c r="B892" t="s">
        <v>31</v>
      </c>
      <c r="C892">
        <v>19.745000000000001</v>
      </c>
      <c r="D892">
        <v>96.129720000000006</v>
      </c>
      <c r="E892" t="s">
        <v>32</v>
      </c>
      <c r="F892" t="s">
        <v>25</v>
      </c>
      <c r="G892" t="s">
        <v>26</v>
      </c>
      <c r="H892" s="3">
        <v>83.66</v>
      </c>
      <c r="I892">
        <v>5</v>
      </c>
      <c r="J892" s="3">
        <v>20.914999999999999</v>
      </c>
      <c r="K892" s="3">
        <v>439.21499999999997</v>
      </c>
      <c r="L892" t="s">
        <v>34</v>
      </c>
      <c r="M892" s="3">
        <v>418.3</v>
      </c>
      <c r="N892">
        <v>4.7619047620000003</v>
      </c>
      <c r="O892" s="3">
        <v>20.914999999999999</v>
      </c>
      <c r="P892">
        <v>7.2</v>
      </c>
      <c r="Q892" t="str">
        <f>IF(supermarketData[[#This Row],[Customer stratification rating]]&lt;6, "Low", IF(supermarketData[[#This Row],[Customer stratification rating]] &lt; 8, "Medium", "High"))</f>
        <v>Medium</v>
      </c>
      <c r="R892" s="1">
        <v>43517.43472222222</v>
      </c>
      <c r="S892">
        <v>2019</v>
      </c>
      <c r="T892" t="s">
        <v>44</v>
      </c>
      <c r="U892">
        <f>DAY(supermarketData[[#This Row],[Datetime]])</f>
        <v>21</v>
      </c>
      <c r="V892" t="s">
        <v>46</v>
      </c>
      <c r="W892">
        <v>10</v>
      </c>
      <c r="X892" t="s">
        <v>37</v>
      </c>
    </row>
    <row r="893" spans="1:24" x14ac:dyDescent="0.3">
      <c r="A893" t="s">
        <v>22</v>
      </c>
      <c r="B893" t="s">
        <v>47</v>
      </c>
      <c r="C893">
        <v>21.974730000000001</v>
      </c>
      <c r="D893">
        <v>96.083590000000001</v>
      </c>
      <c r="E893" t="s">
        <v>32</v>
      </c>
      <c r="F893" t="s">
        <v>25</v>
      </c>
      <c r="G893" t="s">
        <v>33</v>
      </c>
      <c r="H893" s="3">
        <v>57.91</v>
      </c>
      <c r="I893">
        <v>8</v>
      </c>
      <c r="J893" s="3">
        <v>23.164000000000001</v>
      </c>
      <c r="K893" s="3">
        <v>486.44400000000002</v>
      </c>
      <c r="L893" t="s">
        <v>34</v>
      </c>
      <c r="M893" s="3">
        <v>463.28</v>
      </c>
      <c r="N893">
        <v>4.7619047620000003</v>
      </c>
      <c r="O893" s="3">
        <v>23.164000000000001</v>
      </c>
      <c r="P893">
        <v>8.1</v>
      </c>
      <c r="Q893" t="str">
        <f>IF(supermarketData[[#This Row],[Customer stratification rating]]&lt;6, "Low", IF(supermarketData[[#This Row],[Customer stratification rating]] &lt; 8, "Medium", "High"))</f>
        <v>High</v>
      </c>
      <c r="R893" s="1">
        <v>43503.629166666673</v>
      </c>
      <c r="S893">
        <v>2019</v>
      </c>
      <c r="T893" t="s">
        <v>44</v>
      </c>
      <c r="U893">
        <f>DAY(supermarketData[[#This Row],[Datetime]])</f>
        <v>7</v>
      </c>
      <c r="V893" t="s">
        <v>46</v>
      </c>
      <c r="W893">
        <v>15</v>
      </c>
      <c r="X893" t="s">
        <v>30</v>
      </c>
    </row>
    <row r="894" spans="1:24" x14ac:dyDescent="0.3">
      <c r="A894" t="s">
        <v>22</v>
      </c>
      <c r="B894" t="s">
        <v>31</v>
      </c>
      <c r="C894">
        <v>19.745000000000001</v>
      </c>
      <c r="D894">
        <v>96.129720000000006</v>
      </c>
      <c r="E894" t="s">
        <v>24</v>
      </c>
      <c r="F894" t="s">
        <v>25</v>
      </c>
      <c r="G894" t="s">
        <v>50</v>
      </c>
      <c r="H894" s="3">
        <v>92.49</v>
      </c>
      <c r="I894">
        <v>5</v>
      </c>
      <c r="J894" s="3">
        <v>23.122499999999999</v>
      </c>
      <c r="K894" s="3">
        <v>485.57249999999999</v>
      </c>
      <c r="L894" t="s">
        <v>40</v>
      </c>
      <c r="M894" s="3">
        <v>462.45</v>
      </c>
      <c r="N894">
        <v>4.7619047620000003</v>
      </c>
      <c r="O894" s="3">
        <v>23.122499999999999</v>
      </c>
      <c r="P894">
        <v>8.6</v>
      </c>
      <c r="Q894" t="str">
        <f>IF(supermarketData[[#This Row],[Customer stratification rating]]&lt;6, "Low", IF(supermarketData[[#This Row],[Customer stratification rating]] &lt; 8, "Medium", "High"))</f>
        <v>High</v>
      </c>
      <c r="R894" s="1">
        <v>43526.690972222219</v>
      </c>
      <c r="S894">
        <v>2019</v>
      </c>
      <c r="T894" t="s">
        <v>35</v>
      </c>
      <c r="U894">
        <f>DAY(supermarketData[[#This Row],[Datetime]])</f>
        <v>2</v>
      </c>
      <c r="V894" t="s">
        <v>29</v>
      </c>
      <c r="W894">
        <v>16</v>
      </c>
      <c r="X894" t="s">
        <v>30</v>
      </c>
    </row>
    <row r="895" spans="1:24" x14ac:dyDescent="0.3">
      <c r="A895" t="s">
        <v>22</v>
      </c>
      <c r="B895" t="s">
        <v>47</v>
      </c>
      <c r="C895">
        <v>21.974730000000001</v>
      </c>
      <c r="D895">
        <v>96.083590000000001</v>
      </c>
      <c r="E895" t="s">
        <v>32</v>
      </c>
      <c r="F895" t="s">
        <v>38</v>
      </c>
      <c r="G895" t="s">
        <v>33</v>
      </c>
      <c r="H895" s="3">
        <v>28.38</v>
      </c>
      <c r="I895">
        <v>5</v>
      </c>
      <c r="J895" s="3">
        <v>7.0949999999999998</v>
      </c>
      <c r="K895" s="3">
        <v>148.995</v>
      </c>
      <c r="L895" t="s">
        <v>34</v>
      </c>
      <c r="M895" s="3">
        <v>141.9</v>
      </c>
      <c r="N895">
        <v>4.7619047620000003</v>
      </c>
      <c r="O895" s="3">
        <v>7.0949999999999998</v>
      </c>
      <c r="P895">
        <v>9.4</v>
      </c>
      <c r="Q895" t="str">
        <f>IF(supermarketData[[#This Row],[Customer stratification rating]]&lt;6, "Low", IF(supermarketData[[#This Row],[Customer stratification rating]] &lt; 8, "Medium", "High"))</f>
        <v>High</v>
      </c>
      <c r="R895" s="1">
        <v>43530.872916666667</v>
      </c>
      <c r="S895">
        <v>2019</v>
      </c>
      <c r="T895" t="s">
        <v>35</v>
      </c>
      <c r="U895">
        <f>DAY(supermarketData[[#This Row],[Datetime]])</f>
        <v>6</v>
      </c>
      <c r="V895" t="s">
        <v>49</v>
      </c>
      <c r="W895">
        <v>20</v>
      </c>
      <c r="X895" t="s">
        <v>42</v>
      </c>
    </row>
    <row r="896" spans="1:24" x14ac:dyDescent="0.3">
      <c r="A896" t="s">
        <v>22</v>
      </c>
      <c r="B896" t="s">
        <v>47</v>
      </c>
      <c r="C896">
        <v>21.974730000000001</v>
      </c>
      <c r="D896">
        <v>96.083590000000001</v>
      </c>
      <c r="E896" t="s">
        <v>24</v>
      </c>
      <c r="F896" t="s">
        <v>38</v>
      </c>
      <c r="G896" t="s">
        <v>33</v>
      </c>
      <c r="H896" s="3">
        <v>50.45</v>
      </c>
      <c r="I896">
        <v>6</v>
      </c>
      <c r="J896" s="3">
        <v>15.135</v>
      </c>
      <c r="K896" s="3">
        <v>317.83499999999998</v>
      </c>
      <c r="L896" t="s">
        <v>40</v>
      </c>
      <c r="M896" s="3">
        <v>302.7</v>
      </c>
      <c r="N896">
        <v>4.7619047620000003</v>
      </c>
      <c r="O896" s="3">
        <v>15.135</v>
      </c>
      <c r="P896">
        <v>8.9</v>
      </c>
      <c r="Q896" t="str">
        <f>IF(supermarketData[[#This Row],[Customer stratification rating]]&lt;6, "Low", IF(supermarketData[[#This Row],[Customer stratification rating]] &lt; 8, "Medium", "High"))</f>
        <v>High</v>
      </c>
      <c r="R896" s="1">
        <v>43502.636111111111</v>
      </c>
      <c r="S896">
        <v>2019</v>
      </c>
      <c r="T896" t="s">
        <v>44</v>
      </c>
      <c r="U896">
        <f>DAY(supermarketData[[#This Row],[Datetime]])</f>
        <v>6</v>
      </c>
      <c r="V896" t="s">
        <v>49</v>
      </c>
      <c r="W896">
        <v>15</v>
      </c>
      <c r="X896" t="s">
        <v>30</v>
      </c>
    </row>
    <row r="897" spans="1:24" x14ac:dyDescent="0.3">
      <c r="A897" t="s">
        <v>22</v>
      </c>
      <c r="B897" t="s">
        <v>47</v>
      </c>
      <c r="C897">
        <v>21.974730000000001</v>
      </c>
      <c r="D897">
        <v>96.083590000000001</v>
      </c>
      <c r="E897" t="s">
        <v>32</v>
      </c>
      <c r="F897" t="s">
        <v>38</v>
      </c>
      <c r="G897" t="s">
        <v>26</v>
      </c>
      <c r="H897" s="3">
        <v>99.16</v>
      </c>
      <c r="I897">
        <v>8</v>
      </c>
      <c r="J897" s="3">
        <v>39.664000000000001</v>
      </c>
      <c r="K897" s="3">
        <v>832.94399999999996</v>
      </c>
      <c r="L897" t="s">
        <v>40</v>
      </c>
      <c r="M897" s="3">
        <v>793.28</v>
      </c>
      <c r="N897">
        <v>4.7619047620000003</v>
      </c>
      <c r="O897" s="3">
        <v>39.664000000000001</v>
      </c>
      <c r="P897">
        <v>4.2</v>
      </c>
      <c r="Q897" t="str">
        <f>IF(supermarketData[[#This Row],[Customer stratification rating]]&lt;6, "Low", IF(supermarketData[[#This Row],[Customer stratification rating]] &lt; 8, "Medium", "High"))</f>
        <v>Low</v>
      </c>
      <c r="R897" s="1">
        <v>43493.740972222222</v>
      </c>
      <c r="S897">
        <v>2019</v>
      </c>
      <c r="T897" t="s">
        <v>28</v>
      </c>
      <c r="U897">
        <f>DAY(supermarketData[[#This Row],[Datetime]])</f>
        <v>28</v>
      </c>
      <c r="V897" t="s">
        <v>45</v>
      </c>
      <c r="W897">
        <v>17</v>
      </c>
      <c r="X897" t="s">
        <v>30</v>
      </c>
    </row>
    <row r="898" spans="1:24" x14ac:dyDescent="0.3">
      <c r="A898" t="s">
        <v>22</v>
      </c>
      <c r="B898" t="s">
        <v>31</v>
      </c>
      <c r="C898">
        <v>19.745000000000001</v>
      </c>
      <c r="D898">
        <v>96.129720000000006</v>
      </c>
      <c r="E898" t="s">
        <v>32</v>
      </c>
      <c r="F898" t="s">
        <v>38</v>
      </c>
      <c r="G898" t="s">
        <v>50</v>
      </c>
      <c r="H898" s="3">
        <v>60.74</v>
      </c>
      <c r="I898">
        <v>7</v>
      </c>
      <c r="J898" s="3">
        <v>21.259</v>
      </c>
      <c r="K898" s="3">
        <v>446.43900000000002</v>
      </c>
      <c r="L898" t="s">
        <v>27</v>
      </c>
      <c r="M898" s="3">
        <v>425.18</v>
      </c>
      <c r="N898">
        <v>4.7619047620000003</v>
      </c>
      <c r="O898" s="3">
        <v>21.259</v>
      </c>
      <c r="P898">
        <v>5</v>
      </c>
      <c r="Q898" t="str">
        <f>IF(supermarketData[[#This Row],[Customer stratification rating]]&lt;6, "Low", IF(supermarketData[[#This Row],[Customer stratification rating]] &lt; 8, "Medium", "High"))</f>
        <v>Low</v>
      </c>
      <c r="R898" s="1">
        <v>43483.682638888888</v>
      </c>
      <c r="S898">
        <v>2019</v>
      </c>
      <c r="T898" t="s">
        <v>28</v>
      </c>
      <c r="U898">
        <f>DAY(supermarketData[[#This Row],[Datetime]])</f>
        <v>18</v>
      </c>
      <c r="V898" t="s">
        <v>36</v>
      </c>
      <c r="W898">
        <v>16</v>
      </c>
      <c r="X898" t="s">
        <v>30</v>
      </c>
    </row>
    <row r="899" spans="1:24" x14ac:dyDescent="0.3">
      <c r="A899" t="s">
        <v>22</v>
      </c>
      <c r="B899" t="s">
        <v>31</v>
      </c>
      <c r="C899">
        <v>19.745000000000001</v>
      </c>
      <c r="D899">
        <v>96.129720000000006</v>
      </c>
      <c r="E899" t="s">
        <v>24</v>
      </c>
      <c r="F899" t="s">
        <v>25</v>
      </c>
      <c r="G899" t="s">
        <v>48</v>
      </c>
      <c r="H899" s="3">
        <v>47.27</v>
      </c>
      <c r="I899">
        <v>6</v>
      </c>
      <c r="J899" s="3">
        <v>14.180999999999999</v>
      </c>
      <c r="K899" s="3">
        <v>297.80099999999999</v>
      </c>
      <c r="L899" t="s">
        <v>34</v>
      </c>
      <c r="M899" s="3">
        <v>283.62</v>
      </c>
      <c r="N899">
        <v>4.7619047620000003</v>
      </c>
      <c r="O899" s="3">
        <v>14.180999999999999</v>
      </c>
      <c r="P899">
        <v>8.8000000000000007</v>
      </c>
      <c r="Q899" t="str">
        <f>IF(supermarketData[[#This Row],[Customer stratification rating]]&lt;6, "Low", IF(supermarketData[[#This Row],[Customer stratification rating]] &lt; 8, "Medium", "High"))</f>
        <v>High</v>
      </c>
      <c r="R899" s="1">
        <v>43501.428472222222</v>
      </c>
      <c r="S899">
        <v>2019</v>
      </c>
      <c r="T899" t="s">
        <v>44</v>
      </c>
      <c r="U899">
        <f>DAY(supermarketData[[#This Row],[Datetime]])</f>
        <v>5</v>
      </c>
      <c r="V899" t="s">
        <v>51</v>
      </c>
      <c r="W899">
        <v>10</v>
      </c>
      <c r="X899" t="s">
        <v>37</v>
      </c>
    </row>
    <row r="900" spans="1:24" x14ac:dyDescent="0.3">
      <c r="A900" t="s">
        <v>22</v>
      </c>
      <c r="B900" t="s">
        <v>31</v>
      </c>
      <c r="C900">
        <v>19.745000000000001</v>
      </c>
      <c r="D900">
        <v>96.129720000000006</v>
      </c>
      <c r="E900" t="s">
        <v>24</v>
      </c>
      <c r="F900" t="s">
        <v>38</v>
      </c>
      <c r="G900" t="s">
        <v>26</v>
      </c>
      <c r="H900" s="3">
        <v>85.6</v>
      </c>
      <c r="I900">
        <v>7</v>
      </c>
      <c r="J900" s="3">
        <v>29.96</v>
      </c>
      <c r="K900" s="3">
        <v>629.16</v>
      </c>
      <c r="L900" t="s">
        <v>34</v>
      </c>
      <c r="M900" s="3">
        <v>599.20000000000005</v>
      </c>
      <c r="N900">
        <v>4.7619047620000003</v>
      </c>
      <c r="O900" s="3">
        <v>29.96</v>
      </c>
      <c r="P900">
        <v>5.3</v>
      </c>
      <c r="Q900" t="str">
        <f>IF(supermarketData[[#This Row],[Customer stratification rating]]&lt;6, "Low", IF(supermarketData[[#This Row],[Customer stratification rating]] &lt; 8, "Medium", "High"))</f>
        <v>Low</v>
      </c>
      <c r="R900" s="1">
        <v>43526.576388888891</v>
      </c>
      <c r="S900">
        <v>2019</v>
      </c>
      <c r="T900" t="s">
        <v>35</v>
      </c>
      <c r="U900">
        <f>DAY(supermarketData[[#This Row],[Datetime]])</f>
        <v>2</v>
      </c>
      <c r="V900" t="s">
        <v>29</v>
      </c>
      <c r="W900">
        <v>13</v>
      </c>
      <c r="X900" t="s">
        <v>30</v>
      </c>
    </row>
    <row r="901" spans="1:24" x14ac:dyDescent="0.3">
      <c r="A901" t="s">
        <v>22</v>
      </c>
      <c r="B901" t="s">
        <v>23</v>
      </c>
      <c r="C901">
        <v>16.80528</v>
      </c>
      <c r="D901">
        <v>96.156109999999998</v>
      </c>
      <c r="E901" t="s">
        <v>24</v>
      </c>
      <c r="F901" t="s">
        <v>38</v>
      </c>
      <c r="G901" t="s">
        <v>48</v>
      </c>
      <c r="H901" s="3">
        <v>35.04</v>
      </c>
      <c r="I901">
        <v>9</v>
      </c>
      <c r="J901" s="3">
        <v>15.768000000000001</v>
      </c>
      <c r="K901" s="3">
        <v>331.12799999999999</v>
      </c>
      <c r="L901" t="s">
        <v>27</v>
      </c>
      <c r="M901" s="3">
        <v>315.36</v>
      </c>
      <c r="N901">
        <v>4.7619047620000003</v>
      </c>
      <c r="O901" s="3">
        <v>15.768000000000001</v>
      </c>
      <c r="P901">
        <v>4.5999999999999996</v>
      </c>
      <c r="Q901" t="str">
        <f>IF(supermarketData[[#This Row],[Customer stratification rating]]&lt;6, "Low", IF(supermarketData[[#This Row],[Customer stratification rating]] &lt; 8, "Medium", "High"))</f>
        <v>Low</v>
      </c>
      <c r="R901" s="1">
        <v>43505.803472222222</v>
      </c>
      <c r="S901">
        <v>2019</v>
      </c>
      <c r="T901" t="s">
        <v>44</v>
      </c>
      <c r="U901">
        <f>DAY(supermarketData[[#This Row],[Datetime]])</f>
        <v>9</v>
      </c>
      <c r="V901" t="s">
        <v>29</v>
      </c>
      <c r="W901">
        <v>19</v>
      </c>
      <c r="X901" t="s">
        <v>42</v>
      </c>
    </row>
    <row r="902" spans="1:24" x14ac:dyDescent="0.3">
      <c r="A902" t="s">
        <v>22</v>
      </c>
      <c r="B902" t="s">
        <v>31</v>
      </c>
      <c r="C902">
        <v>19.745000000000001</v>
      </c>
      <c r="D902">
        <v>96.129720000000006</v>
      </c>
      <c r="E902" t="s">
        <v>24</v>
      </c>
      <c r="F902" t="s">
        <v>25</v>
      </c>
      <c r="G902" t="s">
        <v>33</v>
      </c>
      <c r="H902" s="3">
        <v>44.84</v>
      </c>
      <c r="I902">
        <v>9</v>
      </c>
      <c r="J902" s="3">
        <v>20.178000000000001</v>
      </c>
      <c r="K902" s="3">
        <v>423.738</v>
      </c>
      <c r="L902" t="s">
        <v>40</v>
      </c>
      <c r="M902" s="3">
        <v>403.56</v>
      </c>
      <c r="N902">
        <v>4.7619047620000003</v>
      </c>
      <c r="O902" s="3">
        <v>20.178000000000001</v>
      </c>
      <c r="P902">
        <v>7.5</v>
      </c>
      <c r="Q902" t="str">
        <f>IF(supermarketData[[#This Row],[Customer stratification rating]]&lt;6, "Low", IF(supermarketData[[#This Row],[Customer stratification rating]] &lt; 8, "Medium", "High"))</f>
        <v>Medium</v>
      </c>
      <c r="R902" s="1">
        <v>43479.583333333343</v>
      </c>
      <c r="S902">
        <v>2019</v>
      </c>
      <c r="T902" t="s">
        <v>28</v>
      </c>
      <c r="U902">
        <f>DAY(supermarketData[[#This Row],[Datetime]])</f>
        <v>14</v>
      </c>
      <c r="V902" t="s">
        <v>45</v>
      </c>
      <c r="W902">
        <v>14</v>
      </c>
      <c r="X902" t="s">
        <v>30</v>
      </c>
    </row>
    <row r="903" spans="1:24" x14ac:dyDescent="0.3">
      <c r="A903" t="s">
        <v>22</v>
      </c>
      <c r="B903" t="s">
        <v>47</v>
      </c>
      <c r="C903">
        <v>21.974730000000001</v>
      </c>
      <c r="D903">
        <v>96.083590000000001</v>
      </c>
      <c r="E903" t="s">
        <v>32</v>
      </c>
      <c r="F903" t="s">
        <v>38</v>
      </c>
      <c r="G903" t="s">
        <v>39</v>
      </c>
      <c r="H903" s="3">
        <v>45.97</v>
      </c>
      <c r="I903">
        <v>4</v>
      </c>
      <c r="J903" s="3">
        <v>9.1940000000000008</v>
      </c>
      <c r="K903" s="3">
        <v>193.07400000000001</v>
      </c>
      <c r="L903" t="s">
        <v>27</v>
      </c>
      <c r="M903" s="3">
        <v>183.88</v>
      </c>
      <c r="N903">
        <v>4.7619047620000003</v>
      </c>
      <c r="O903" s="3">
        <v>9.1940000000000008</v>
      </c>
      <c r="P903">
        <v>5.0999999999999996</v>
      </c>
      <c r="Q903" t="str">
        <f>IF(supermarketData[[#This Row],[Customer stratification rating]]&lt;6, "Low", IF(supermarketData[[#This Row],[Customer stratification rating]] &lt; 8, "Medium", "High"))</f>
        <v>Low</v>
      </c>
      <c r="R903" s="1">
        <v>43505.501388888893</v>
      </c>
      <c r="S903">
        <v>2019</v>
      </c>
      <c r="T903" t="s">
        <v>44</v>
      </c>
      <c r="U903">
        <f>DAY(supermarketData[[#This Row],[Datetime]])</f>
        <v>9</v>
      </c>
      <c r="V903" t="s">
        <v>29</v>
      </c>
      <c r="W903">
        <v>12</v>
      </c>
      <c r="X903" t="s">
        <v>30</v>
      </c>
    </row>
    <row r="904" spans="1:24" x14ac:dyDescent="0.3">
      <c r="A904" t="s">
        <v>22</v>
      </c>
      <c r="B904" t="s">
        <v>23</v>
      </c>
      <c r="C904">
        <v>16.80528</v>
      </c>
      <c r="D904">
        <v>96.156109999999998</v>
      </c>
      <c r="E904" t="s">
        <v>24</v>
      </c>
      <c r="F904" t="s">
        <v>25</v>
      </c>
      <c r="G904" t="s">
        <v>26</v>
      </c>
      <c r="H904" s="3">
        <v>27.73</v>
      </c>
      <c r="I904">
        <v>5</v>
      </c>
      <c r="J904" s="3">
        <v>6.9325000000000001</v>
      </c>
      <c r="K904" s="3">
        <v>145.58250000000001</v>
      </c>
      <c r="L904" t="s">
        <v>40</v>
      </c>
      <c r="M904" s="3">
        <v>138.65</v>
      </c>
      <c r="N904">
        <v>4.7619047620000003</v>
      </c>
      <c r="O904" s="3">
        <v>6.9325000000000001</v>
      </c>
      <c r="P904">
        <v>4.2</v>
      </c>
      <c r="Q904" t="str">
        <f>IF(supermarketData[[#This Row],[Customer stratification rating]]&lt;6, "Low", IF(supermarketData[[#This Row],[Customer stratification rating]] &lt; 8, "Medium", "High"))</f>
        <v>Low</v>
      </c>
      <c r="R904" s="1">
        <v>43550.847916666673</v>
      </c>
      <c r="S904">
        <v>2019</v>
      </c>
      <c r="T904" t="s">
        <v>35</v>
      </c>
      <c r="U904">
        <f>DAY(supermarketData[[#This Row],[Datetime]])</f>
        <v>26</v>
      </c>
      <c r="V904" t="s">
        <v>51</v>
      </c>
      <c r="W904">
        <v>20</v>
      </c>
      <c r="X904" t="s">
        <v>42</v>
      </c>
    </row>
    <row r="905" spans="1:24" x14ac:dyDescent="0.3">
      <c r="A905" t="s">
        <v>22</v>
      </c>
      <c r="B905" t="s">
        <v>23</v>
      </c>
      <c r="C905">
        <v>16.80528</v>
      </c>
      <c r="D905">
        <v>96.156109999999998</v>
      </c>
      <c r="E905" t="s">
        <v>32</v>
      </c>
      <c r="F905" t="s">
        <v>38</v>
      </c>
      <c r="G905" t="s">
        <v>48</v>
      </c>
      <c r="H905" s="3">
        <v>11.53</v>
      </c>
      <c r="I905">
        <v>7</v>
      </c>
      <c r="J905" s="3">
        <v>4.0354999999999999</v>
      </c>
      <c r="K905" s="3">
        <v>84.745500000000007</v>
      </c>
      <c r="L905" t="s">
        <v>34</v>
      </c>
      <c r="M905" s="3">
        <v>80.709999999999994</v>
      </c>
      <c r="N905">
        <v>4.7619047620000003</v>
      </c>
      <c r="O905" s="3">
        <v>4.0354999999999999</v>
      </c>
      <c r="P905">
        <v>8.1</v>
      </c>
      <c r="Q905" t="str">
        <f>IF(supermarketData[[#This Row],[Customer stratification rating]]&lt;6, "Low", IF(supermarketData[[#This Row],[Customer stratification rating]] &lt; 8, "Medium", "High"))</f>
        <v>High</v>
      </c>
      <c r="R905" s="1">
        <v>43493.732638888891</v>
      </c>
      <c r="S905">
        <v>2019</v>
      </c>
      <c r="T905" t="s">
        <v>28</v>
      </c>
      <c r="U905">
        <f>DAY(supermarketData[[#This Row],[Datetime]])</f>
        <v>28</v>
      </c>
      <c r="V905" t="s">
        <v>45</v>
      </c>
      <c r="W905">
        <v>17</v>
      </c>
      <c r="X905" t="s">
        <v>30</v>
      </c>
    </row>
    <row r="906" spans="1:24" x14ac:dyDescent="0.3">
      <c r="A906" t="s">
        <v>22</v>
      </c>
      <c r="B906" t="s">
        <v>31</v>
      </c>
      <c r="C906">
        <v>19.745000000000001</v>
      </c>
      <c r="D906">
        <v>96.129720000000006</v>
      </c>
      <c r="E906" t="s">
        <v>32</v>
      </c>
      <c r="F906" t="s">
        <v>25</v>
      </c>
      <c r="G906" t="s">
        <v>26</v>
      </c>
      <c r="H906" s="3">
        <v>58.32</v>
      </c>
      <c r="I906">
        <v>2</v>
      </c>
      <c r="J906" s="3">
        <v>5.8319999999999999</v>
      </c>
      <c r="K906" s="3">
        <v>122.47199999999999</v>
      </c>
      <c r="L906" t="s">
        <v>27</v>
      </c>
      <c r="M906" s="3">
        <v>116.64</v>
      </c>
      <c r="N906">
        <v>4.7619047620000003</v>
      </c>
      <c r="O906" s="3">
        <v>5.8319999999999999</v>
      </c>
      <c r="P906">
        <v>6</v>
      </c>
      <c r="Q906" t="str">
        <f>IF(supermarketData[[#This Row],[Customer stratification rating]]&lt;6, "Low", IF(supermarketData[[#This Row],[Customer stratification rating]] &lt; 8, "Medium", "High"))</f>
        <v>Medium</v>
      </c>
      <c r="R906" s="1">
        <v>43510.529166666667</v>
      </c>
      <c r="S906">
        <v>2019</v>
      </c>
      <c r="T906" t="s">
        <v>44</v>
      </c>
      <c r="U906">
        <f>DAY(supermarketData[[#This Row],[Datetime]])</f>
        <v>14</v>
      </c>
      <c r="V906" t="s">
        <v>46</v>
      </c>
      <c r="W906">
        <v>12</v>
      </c>
      <c r="X906" t="s">
        <v>30</v>
      </c>
    </row>
    <row r="907" spans="1:24" x14ac:dyDescent="0.3">
      <c r="A907" t="s">
        <v>22</v>
      </c>
      <c r="B907" t="s">
        <v>31</v>
      </c>
      <c r="C907">
        <v>19.745000000000001</v>
      </c>
      <c r="D907">
        <v>96.129720000000006</v>
      </c>
      <c r="E907" t="s">
        <v>24</v>
      </c>
      <c r="F907" t="s">
        <v>25</v>
      </c>
      <c r="G907" t="s">
        <v>39</v>
      </c>
      <c r="H907" s="3">
        <v>78.38</v>
      </c>
      <c r="I907">
        <v>4</v>
      </c>
      <c r="J907" s="3">
        <v>15.676</v>
      </c>
      <c r="K907" s="3">
        <v>329.19600000000003</v>
      </c>
      <c r="L907" t="s">
        <v>34</v>
      </c>
      <c r="M907" s="3">
        <v>313.52</v>
      </c>
      <c r="N907">
        <v>4.7619047620000003</v>
      </c>
      <c r="O907" s="3">
        <v>15.676</v>
      </c>
      <c r="P907">
        <v>7.9</v>
      </c>
      <c r="Q907" t="str">
        <f>IF(supermarketData[[#This Row],[Customer stratification rating]]&lt;6, "Low", IF(supermarketData[[#This Row],[Customer stratification rating]] &lt; 8, "Medium", "High"))</f>
        <v>Medium</v>
      </c>
      <c r="R907" s="1">
        <v>43548.74722222222</v>
      </c>
      <c r="S907">
        <v>2019</v>
      </c>
      <c r="T907" t="s">
        <v>35</v>
      </c>
      <c r="U907">
        <f>DAY(supermarketData[[#This Row],[Datetime]])</f>
        <v>24</v>
      </c>
      <c r="V907" t="s">
        <v>41</v>
      </c>
      <c r="W907">
        <v>17</v>
      </c>
      <c r="X907" t="s">
        <v>30</v>
      </c>
    </row>
    <row r="908" spans="1:24" x14ac:dyDescent="0.3">
      <c r="A908" t="s">
        <v>22</v>
      </c>
      <c r="B908" t="s">
        <v>31</v>
      </c>
      <c r="C908">
        <v>19.745000000000001</v>
      </c>
      <c r="D908">
        <v>96.129720000000006</v>
      </c>
      <c r="E908" t="s">
        <v>32</v>
      </c>
      <c r="F908" t="s">
        <v>38</v>
      </c>
      <c r="G908" t="s">
        <v>26</v>
      </c>
      <c r="H908" s="3">
        <v>84.61</v>
      </c>
      <c r="I908">
        <v>10</v>
      </c>
      <c r="J908" s="3">
        <v>42.305</v>
      </c>
      <c r="K908" s="3">
        <v>888.40499999999997</v>
      </c>
      <c r="L908" t="s">
        <v>40</v>
      </c>
      <c r="M908" s="3">
        <v>846.1</v>
      </c>
      <c r="N908">
        <v>4.7619047620000003</v>
      </c>
      <c r="O908" s="3">
        <v>42.305</v>
      </c>
      <c r="P908">
        <v>8.8000000000000007</v>
      </c>
      <c r="Q908" t="str">
        <f>IF(supermarketData[[#This Row],[Customer stratification rating]]&lt;6, "Low", IF(supermarketData[[#This Row],[Customer stratification rating]] &lt; 8, "Medium", "High"))</f>
        <v>High</v>
      </c>
      <c r="R908" s="1">
        <v>43505.790277777778</v>
      </c>
      <c r="S908">
        <v>2019</v>
      </c>
      <c r="T908" t="s">
        <v>44</v>
      </c>
      <c r="U908">
        <f>DAY(supermarketData[[#This Row],[Datetime]])</f>
        <v>9</v>
      </c>
      <c r="V908" t="s">
        <v>29</v>
      </c>
      <c r="W908">
        <v>18</v>
      </c>
      <c r="X908" t="s">
        <v>42</v>
      </c>
    </row>
    <row r="909" spans="1:24" x14ac:dyDescent="0.3">
      <c r="A909" t="s">
        <v>22</v>
      </c>
      <c r="B909" t="s">
        <v>47</v>
      </c>
      <c r="C909">
        <v>21.974730000000001</v>
      </c>
      <c r="D909">
        <v>96.083590000000001</v>
      </c>
      <c r="E909" t="s">
        <v>32</v>
      </c>
      <c r="F909" t="s">
        <v>25</v>
      </c>
      <c r="G909" t="s">
        <v>26</v>
      </c>
      <c r="H909" s="3">
        <v>82.88</v>
      </c>
      <c r="I909">
        <v>5</v>
      </c>
      <c r="J909" s="3">
        <v>20.72</v>
      </c>
      <c r="K909" s="3">
        <v>435.12</v>
      </c>
      <c r="L909" t="s">
        <v>40</v>
      </c>
      <c r="M909" s="3">
        <v>414.4</v>
      </c>
      <c r="N909">
        <v>4.7619047620000003</v>
      </c>
      <c r="O909" s="3">
        <v>20.72</v>
      </c>
      <c r="P909">
        <v>6.6</v>
      </c>
      <c r="Q909" t="str">
        <f>IF(supermarketData[[#This Row],[Customer stratification rating]]&lt;6, "Low", IF(supermarketData[[#This Row],[Customer stratification rating]] &lt; 8, "Medium", "High"))</f>
        <v>Medium</v>
      </c>
      <c r="R909" s="1">
        <v>43548.588888888888</v>
      </c>
      <c r="S909">
        <v>2019</v>
      </c>
      <c r="T909" t="s">
        <v>35</v>
      </c>
      <c r="U909">
        <f>DAY(supermarketData[[#This Row],[Datetime]])</f>
        <v>24</v>
      </c>
      <c r="V909" t="s">
        <v>41</v>
      </c>
      <c r="W909">
        <v>14</v>
      </c>
      <c r="X909" t="s">
        <v>30</v>
      </c>
    </row>
    <row r="910" spans="1:24" x14ac:dyDescent="0.3">
      <c r="A910" t="s">
        <v>22</v>
      </c>
      <c r="B910" t="s">
        <v>23</v>
      </c>
      <c r="C910">
        <v>16.80528</v>
      </c>
      <c r="D910">
        <v>96.156109999999998</v>
      </c>
      <c r="E910" t="s">
        <v>24</v>
      </c>
      <c r="F910" t="s">
        <v>25</v>
      </c>
      <c r="G910" t="s">
        <v>48</v>
      </c>
      <c r="H910" s="3">
        <v>79.540000000000006</v>
      </c>
      <c r="I910">
        <v>2</v>
      </c>
      <c r="J910" s="3">
        <v>7.9539999999999997</v>
      </c>
      <c r="K910" s="3">
        <v>167.03399999999999</v>
      </c>
      <c r="L910" t="s">
        <v>27</v>
      </c>
      <c r="M910" s="3">
        <v>159.08000000000001</v>
      </c>
      <c r="N910">
        <v>4.7619047620000003</v>
      </c>
      <c r="O910" s="3">
        <v>7.9539999999999997</v>
      </c>
      <c r="P910">
        <v>6.2</v>
      </c>
      <c r="Q910" t="str">
        <f>IF(supermarketData[[#This Row],[Customer stratification rating]]&lt;6, "Low", IF(supermarketData[[#This Row],[Customer stratification rating]] &lt; 8, "Medium", "High"))</f>
        <v>Medium</v>
      </c>
      <c r="R910" s="1">
        <v>43551.6875</v>
      </c>
      <c r="S910">
        <v>2019</v>
      </c>
      <c r="T910" t="s">
        <v>35</v>
      </c>
      <c r="U910">
        <f>DAY(supermarketData[[#This Row],[Datetime]])</f>
        <v>27</v>
      </c>
      <c r="V910" t="s">
        <v>49</v>
      </c>
      <c r="W910">
        <v>16</v>
      </c>
      <c r="X910" t="s">
        <v>30</v>
      </c>
    </row>
    <row r="911" spans="1:24" x14ac:dyDescent="0.3">
      <c r="A911" t="s">
        <v>22</v>
      </c>
      <c r="B911" t="s">
        <v>47</v>
      </c>
      <c r="C911">
        <v>21.974730000000001</v>
      </c>
      <c r="D911">
        <v>96.083590000000001</v>
      </c>
      <c r="E911" t="s">
        <v>32</v>
      </c>
      <c r="F911" t="s">
        <v>25</v>
      </c>
      <c r="G911" t="s">
        <v>39</v>
      </c>
      <c r="H911" s="3">
        <v>49.01</v>
      </c>
      <c r="I911">
        <v>10</v>
      </c>
      <c r="J911" s="3">
        <v>24.504999999999999</v>
      </c>
      <c r="K911" s="3">
        <v>514.60500000000002</v>
      </c>
      <c r="L911" t="s">
        <v>40</v>
      </c>
      <c r="M911" s="3">
        <v>490.1</v>
      </c>
      <c r="N911">
        <v>4.7619047620000003</v>
      </c>
      <c r="O911" s="3">
        <v>24.504999999999999</v>
      </c>
      <c r="P911">
        <v>4.2</v>
      </c>
      <c r="Q911" t="str">
        <f>IF(supermarketData[[#This Row],[Customer stratification rating]]&lt;6, "Low", IF(supermarketData[[#This Row],[Customer stratification rating]] &lt; 8, "Medium", "High"))</f>
        <v>Low</v>
      </c>
      <c r="R911" s="1">
        <v>43492.447222222218</v>
      </c>
      <c r="S911">
        <v>2019</v>
      </c>
      <c r="T911" t="s">
        <v>28</v>
      </c>
      <c r="U911">
        <f>DAY(supermarketData[[#This Row],[Datetime]])</f>
        <v>27</v>
      </c>
      <c r="V911" t="s">
        <v>41</v>
      </c>
      <c r="W911">
        <v>10</v>
      </c>
      <c r="X911" t="s">
        <v>37</v>
      </c>
    </row>
    <row r="912" spans="1:24" x14ac:dyDescent="0.3">
      <c r="A912" t="s">
        <v>22</v>
      </c>
      <c r="B912" t="s">
        <v>47</v>
      </c>
      <c r="C912">
        <v>21.974730000000001</v>
      </c>
      <c r="D912">
        <v>96.083590000000001</v>
      </c>
      <c r="E912" t="s">
        <v>24</v>
      </c>
      <c r="F912" t="s">
        <v>25</v>
      </c>
      <c r="G912" t="s">
        <v>48</v>
      </c>
      <c r="H912" s="3">
        <v>29.15</v>
      </c>
      <c r="I912">
        <v>3</v>
      </c>
      <c r="J912" s="3">
        <v>4.3724999999999996</v>
      </c>
      <c r="K912" s="3">
        <v>91.822500000000005</v>
      </c>
      <c r="L912" t="s">
        <v>40</v>
      </c>
      <c r="M912" s="3">
        <v>87.45</v>
      </c>
      <c r="N912">
        <v>4.7619047620000003</v>
      </c>
      <c r="O912" s="3">
        <v>4.3724999999999996</v>
      </c>
      <c r="P912">
        <v>7.3</v>
      </c>
      <c r="Q912" t="str">
        <f>IF(supermarketData[[#This Row],[Customer stratification rating]]&lt;6, "Low", IF(supermarketData[[#This Row],[Customer stratification rating]] &lt; 8, "Medium", "High"))</f>
        <v>Medium</v>
      </c>
      <c r="R912" s="1">
        <v>43551.853472222218</v>
      </c>
      <c r="S912">
        <v>2019</v>
      </c>
      <c r="T912" t="s">
        <v>35</v>
      </c>
      <c r="U912">
        <f>DAY(supermarketData[[#This Row],[Datetime]])</f>
        <v>27</v>
      </c>
      <c r="V912" t="s">
        <v>49</v>
      </c>
      <c r="W912">
        <v>20</v>
      </c>
      <c r="X912" t="s">
        <v>42</v>
      </c>
    </row>
    <row r="913" spans="1:24" x14ac:dyDescent="0.3">
      <c r="A913" t="s">
        <v>22</v>
      </c>
      <c r="B913" t="s">
        <v>31</v>
      </c>
      <c r="C913">
        <v>19.745000000000001</v>
      </c>
      <c r="D913">
        <v>96.129720000000006</v>
      </c>
      <c r="E913" t="s">
        <v>32</v>
      </c>
      <c r="F913" t="s">
        <v>25</v>
      </c>
      <c r="G913" t="s">
        <v>33</v>
      </c>
      <c r="H913" s="3">
        <v>56.13</v>
      </c>
      <c r="I913">
        <v>4</v>
      </c>
      <c r="J913" s="3">
        <v>11.226000000000001</v>
      </c>
      <c r="K913" s="3">
        <v>235.74600000000001</v>
      </c>
      <c r="L913" t="s">
        <v>27</v>
      </c>
      <c r="M913" s="3">
        <v>224.52</v>
      </c>
      <c r="N913">
        <v>4.7619047620000003</v>
      </c>
      <c r="O913" s="3">
        <v>11.226000000000001</v>
      </c>
      <c r="P913">
        <v>8.6</v>
      </c>
      <c r="Q913" t="str">
        <f>IF(supermarketData[[#This Row],[Customer stratification rating]]&lt;6, "Low", IF(supermarketData[[#This Row],[Customer stratification rating]] &lt; 8, "Medium", "High"))</f>
        <v>High</v>
      </c>
      <c r="R913" s="1">
        <v>43484.488194444442</v>
      </c>
      <c r="S913">
        <v>2019</v>
      </c>
      <c r="T913" t="s">
        <v>28</v>
      </c>
      <c r="U913">
        <f>DAY(supermarketData[[#This Row],[Datetime]])</f>
        <v>19</v>
      </c>
      <c r="V913" t="s">
        <v>29</v>
      </c>
      <c r="W913">
        <v>11</v>
      </c>
      <c r="X913" t="s">
        <v>37</v>
      </c>
    </row>
    <row r="914" spans="1:24" x14ac:dyDescent="0.3">
      <c r="A914" t="s">
        <v>22</v>
      </c>
      <c r="B914" t="s">
        <v>23</v>
      </c>
      <c r="C914">
        <v>16.80528</v>
      </c>
      <c r="D914">
        <v>96.156109999999998</v>
      </c>
      <c r="E914" t="s">
        <v>32</v>
      </c>
      <c r="F914" t="s">
        <v>25</v>
      </c>
      <c r="G914" t="s">
        <v>39</v>
      </c>
      <c r="H914" s="3">
        <v>93.12</v>
      </c>
      <c r="I914">
        <v>8</v>
      </c>
      <c r="J914" s="3">
        <v>37.247999999999998</v>
      </c>
      <c r="K914" s="3">
        <v>782.20799999999997</v>
      </c>
      <c r="L914" t="s">
        <v>34</v>
      </c>
      <c r="M914" s="3">
        <v>744.96</v>
      </c>
      <c r="N914">
        <v>4.7619047620000003</v>
      </c>
      <c r="O914" s="3">
        <v>37.247999999999998</v>
      </c>
      <c r="P914">
        <v>6.8</v>
      </c>
      <c r="Q914" t="str">
        <f>IF(supermarketData[[#This Row],[Customer stratification rating]]&lt;6, "Low", IF(supermarketData[[#This Row],[Customer stratification rating]] &lt; 8, "Medium", "High"))</f>
        <v>Medium</v>
      </c>
      <c r="R914" s="1">
        <v>43503.42291666667</v>
      </c>
      <c r="S914">
        <v>2019</v>
      </c>
      <c r="T914" t="s">
        <v>44</v>
      </c>
      <c r="U914">
        <f>DAY(supermarketData[[#This Row],[Datetime]])</f>
        <v>7</v>
      </c>
      <c r="V914" t="s">
        <v>46</v>
      </c>
      <c r="W914">
        <v>10</v>
      </c>
      <c r="X914" t="s">
        <v>37</v>
      </c>
    </row>
    <row r="915" spans="1:24" x14ac:dyDescent="0.3">
      <c r="A915" t="s">
        <v>22</v>
      </c>
      <c r="B915" t="s">
        <v>23</v>
      </c>
      <c r="C915">
        <v>16.80528</v>
      </c>
      <c r="D915">
        <v>96.156109999999998</v>
      </c>
      <c r="E915" t="s">
        <v>24</v>
      </c>
      <c r="F915" t="s">
        <v>38</v>
      </c>
      <c r="G915" t="s">
        <v>50</v>
      </c>
      <c r="H915" s="3">
        <v>51.34</v>
      </c>
      <c r="I915">
        <v>8</v>
      </c>
      <c r="J915" s="3">
        <v>20.536000000000001</v>
      </c>
      <c r="K915" s="3">
        <v>431.25599999999997</v>
      </c>
      <c r="L915" t="s">
        <v>27</v>
      </c>
      <c r="M915" s="3">
        <v>410.72</v>
      </c>
      <c r="N915">
        <v>4.7619047620000003</v>
      </c>
      <c r="O915" s="3">
        <v>20.536000000000001</v>
      </c>
      <c r="P915">
        <v>7.6</v>
      </c>
      <c r="Q915" t="str">
        <f>IF(supermarketData[[#This Row],[Customer stratification rating]]&lt;6, "Low", IF(supermarketData[[#This Row],[Customer stratification rating]] &lt; 8, "Medium", "High"))</f>
        <v>Medium</v>
      </c>
      <c r="R915" s="1">
        <v>43496.416666666657</v>
      </c>
      <c r="S915">
        <v>2019</v>
      </c>
      <c r="T915" t="s">
        <v>28</v>
      </c>
      <c r="U915">
        <f>DAY(supermarketData[[#This Row],[Datetime]])</f>
        <v>31</v>
      </c>
      <c r="V915" t="s">
        <v>46</v>
      </c>
      <c r="W915">
        <v>10</v>
      </c>
      <c r="X915" t="s">
        <v>37</v>
      </c>
    </row>
    <row r="916" spans="1:24" x14ac:dyDescent="0.3">
      <c r="A916" t="s">
        <v>22</v>
      </c>
      <c r="B916" t="s">
        <v>23</v>
      </c>
      <c r="C916">
        <v>16.80528</v>
      </c>
      <c r="D916">
        <v>96.156109999999998</v>
      </c>
      <c r="E916" t="s">
        <v>24</v>
      </c>
      <c r="F916" t="s">
        <v>25</v>
      </c>
      <c r="G916" t="s">
        <v>48</v>
      </c>
      <c r="H916" s="3">
        <v>99.6</v>
      </c>
      <c r="I916">
        <v>3</v>
      </c>
      <c r="J916" s="3">
        <v>14.94</v>
      </c>
      <c r="K916" s="3">
        <v>313.74</v>
      </c>
      <c r="L916" t="s">
        <v>34</v>
      </c>
      <c r="M916" s="3">
        <v>298.8</v>
      </c>
      <c r="N916">
        <v>4.7619047620000003</v>
      </c>
      <c r="O916" s="3">
        <v>14.94</v>
      </c>
      <c r="P916">
        <v>5.8</v>
      </c>
      <c r="Q916" t="str">
        <f>IF(supermarketData[[#This Row],[Customer stratification rating]]&lt;6, "Low", IF(supermarketData[[#This Row],[Customer stratification rating]] &lt; 8, "Medium", "High"))</f>
        <v>Low</v>
      </c>
      <c r="R916" s="1">
        <v>43521.78125</v>
      </c>
      <c r="S916">
        <v>2019</v>
      </c>
      <c r="T916" t="s">
        <v>44</v>
      </c>
      <c r="U916">
        <f>DAY(supermarketData[[#This Row],[Datetime]])</f>
        <v>25</v>
      </c>
      <c r="V916" t="s">
        <v>45</v>
      </c>
      <c r="W916">
        <v>18</v>
      </c>
      <c r="X916" t="s">
        <v>42</v>
      </c>
    </row>
    <row r="917" spans="1:24" x14ac:dyDescent="0.3">
      <c r="A917" t="s">
        <v>22</v>
      </c>
      <c r="B917" t="s">
        <v>31</v>
      </c>
      <c r="C917">
        <v>19.745000000000001</v>
      </c>
      <c r="D917">
        <v>96.129720000000006</v>
      </c>
      <c r="E917" t="s">
        <v>32</v>
      </c>
      <c r="F917" t="s">
        <v>25</v>
      </c>
      <c r="G917" t="s">
        <v>33</v>
      </c>
      <c r="H917" s="3">
        <v>35.49</v>
      </c>
      <c r="I917">
        <v>6</v>
      </c>
      <c r="J917" s="3">
        <v>10.647</v>
      </c>
      <c r="K917" s="3">
        <v>223.58699999999999</v>
      </c>
      <c r="L917" t="s">
        <v>34</v>
      </c>
      <c r="M917" s="3">
        <v>212.94</v>
      </c>
      <c r="N917">
        <v>4.7619047620000003</v>
      </c>
      <c r="O917" s="3">
        <v>10.647</v>
      </c>
      <c r="P917">
        <v>4.0999999999999996</v>
      </c>
      <c r="Q917" t="str">
        <f>IF(supermarketData[[#This Row],[Customer stratification rating]]&lt;6, "Low", IF(supermarketData[[#This Row],[Customer stratification rating]] &lt; 8, "Medium", "High"))</f>
        <v>Low</v>
      </c>
      <c r="R917" s="1">
        <v>43498.527777777781</v>
      </c>
      <c r="S917">
        <v>2019</v>
      </c>
      <c r="T917" t="s">
        <v>44</v>
      </c>
      <c r="U917">
        <f>DAY(supermarketData[[#This Row],[Datetime]])</f>
        <v>2</v>
      </c>
      <c r="V917" t="s">
        <v>29</v>
      </c>
      <c r="W917">
        <v>12</v>
      </c>
      <c r="X917" t="s">
        <v>30</v>
      </c>
    </row>
    <row r="918" spans="1:24" x14ac:dyDescent="0.3">
      <c r="A918" t="s">
        <v>22</v>
      </c>
      <c r="B918" t="s">
        <v>31</v>
      </c>
      <c r="C918">
        <v>19.745000000000001</v>
      </c>
      <c r="D918">
        <v>96.129720000000006</v>
      </c>
      <c r="E918" t="s">
        <v>24</v>
      </c>
      <c r="F918" t="s">
        <v>38</v>
      </c>
      <c r="G918" t="s">
        <v>43</v>
      </c>
      <c r="H918" s="3">
        <v>42.85</v>
      </c>
      <c r="I918">
        <v>1</v>
      </c>
      <c r="J918" s="3">
        <v>2.1425000000000001</v>
      </c>
      <c r="K918" s="3">
        <v>44.9925</v>
      </c>
      <c r="L918" t="s">
        <v>40</v>
      </c>
      <c r="M918" s="3">
        <v>42.85</v>
      </c>
      <c r="N918">
        <v>4.7619047620000003</v>
      </c>
      <c r="O918" s="3">
        <v>2.1425000000000001</v>
      </c>
      <c r="P918">
        <v>9.3000000000000007</v>
      </c>
      <c r="Q918" t="str">
        <f>IF(supermarketData[[#This Row],[Customer stratification rating]]&lt;6, "Low", IF(supermarketData[[#This Row],[Customer stratification rating]] &lt; 8, "Medium", "High"))</f>
        <v>High</v>
      </c>
      <c r="R918" s="1">
        <v>43538.65</v>
      </c>
      <c r="S918">
        <v>2019</v>
      </c>
      <c r="T918" t="s">
        <v>35</v>
      </c>
      <c r="U918">
        <f>DAY(supermarketData[[#This Row],[Datetime]])</f>
        <v>14</v>
      </c>
      <c r="V918" t="s">
        <v>46</v>
      </c>
      <c r="W918">
        <v>15</v>
      </c>
      <c r="X918" t="s">
        <v>30</v>
      </c>
    </row>
    <row r="919" spans="1:24" x14ac:dyDescent="0.3">
      <c r="A919" t="s">
        <v>22</v>
      </c>
      <c r="B919" t="s">
        <v>23</v>
      </c>
      <c r="C919">
        <v>16.80528</v>
      </c>
      <c r="D919">
        <v>96.156109999999998</v>
      </c>
      <c r="E919" t="s">
        <v>32</v>
      </c>
      <c r="F919" t="s">
        <v>25</v>
      </c>
      <c r="G919" t="s">
        <v>50</v>
      </c>
      <c r="H919" s="3">
        <v>94.67</v>
      </c>
      <c r="I919">
        <v>4</v>
      </c>
      <c r="J919" s="3">
        <v>18.934000000000001</v>
      </c>
      <c r="K919" s="3">
        <v>397.61399999999998</v>
      </c>
      <c r="L919" t="s">
        <v>34</v>
      </c>
      <c r="M919" s="3">
        <v>378.68</v>
      </c>
      <c r="N919">
        <v>4.7619047620000003</v>
      </c>
      <c r="O919" s="3">
        <v>18.934000000000001</v>
      </c>
      <c r="P919">
        <v>6.8</v>
      </c>
      <c r="Q919" t="str">
        <f>IF(supermarketData[[#This Row],[Customer stratification rating]]&lt;6, "Low", IF(supermarketData[[#This Row],[Customer stratification rating]] &lt; 8, "Medium", "High"))</f>
        <v>Medium</v>
      </c>
      <c r="R919" s="1">
        <v>43535.50277777778</v>
      </c>
      <c r="S919">
        <v>2019</v>
      </c>
      <c r="T919" t="s">
        <v>35</v>
      </c>
      <c r="U919">
        <f>DAY(supermarketData[[#This Row],[Datetime]])</f>
        <v>11</v>
      </c>
      <c r="V919" t="s">
        <v>45</v>
      </c>
      <c r="W919">
        <v>12</v>
      </c>
      <c r="X919" t="s">
        <v>30</v>
      </c>
    </row>
    <row r="920" spans="1:24" x14ac:dyDescent="0.3">
      <c r="A920" t="s">
        <v>22</v>
      </c>
      <c r="B920" t="s">
        <v>47</v>
      </c>
      <c r="C920">
        <v>21.974730000000001</v>
      </c>
      <c r="D920">
        <v>96.083590000000001</v>
      </c>
      <c r="E920" t="s">
        <v>32</v>
      </c>
      <c r="F920" t="s">
        <v>38</v>
      </c>
      <c r="G920" t="s">
        <v>39</v>
      </c>
      <c r="H920" s="3">
        <v>68.97</v>
      </c>
      <c r="I920">
        <v>3</v>
      </c>
      <c r="J920" s="3">
        <v>10.345499999999999</v>
      </c>
      <c r="K920" s="3">
        <v>217.25550000000001</v>
      </c>
      <c r="L920" t="s">
        <v>27</v>
      </c>
      <c r="M920" s="3">
        <v>206.91</v>
      </c>
      <c r="N920">
        <v>4.7619047620000003</v>
      </c>
      <c r="O920" s="3">
        <v>10.345499999999999</v>
      </c>
      <c r="P920">
        <v>8.6999999999999993</v>
      </c>
      <c r="Q920" t="str">
        <f>IF(supermarketData[[#This Row],[Customer stratification rating]]&lt;6, "Low", IF(supermarketData[[#This Row],[Customer stratification rating]] &lt; 8, "Medium", "High"))</f>
        <v>High</v>
      </c>
      <c r="R920" s="1">
        <v>43518.476388888892</v>
      </c>
      <c r="S920">
        <v>2019</v>
      </c>
      <c r="T920" t="s">
        <v>44</v>
      </c>
      <c r="U920">
        <f>DAY(supermarketData[[#This Row],[Datetime]])</f>
        <v>22</v>
      </c>
      <c r="V920" t="s">
        <v>36</v>
      </c>
      <c r="W920">
        <v>11</v>
      </c>
      <c r="X920" t="s">
        <v>37</v>
      </c>
    </row>
    <row r="921" spans="1:24" x14ac:dyDescent="0.3">
      <c r="A921" t="s">
        <v>22</v>
      </c>
      <c r="B921" t="s">
        <v>47</v>
      </c>
      <c r="C921">
        <v>21.974730000000001</v>
      </c>
      <c r="D921">
        <v>96.083590000000001</v>
      </c>
      <c r="E921" t="s">
        <v>24</v>
      </c>
      <c r="F921" t="s">
        <v>25</v>
      </c>
      <c r="G921" t="s">
        <v>33</v>
      </c>
      <c r="H921" s="3">
        <v>26.26</v>
      </c>
      <c r="I921">
        <v>3</v>
      </c>
      <c r="J921" s="3">
        <v>3.9390000000000001</v>
      </c>
      <c r="K921" s="3">
        <v>82.718999999999994</v>
      </c>
      <c r="L921" t="s">
        <v>27</v>
      </c>
      <c r="M921" s="3">
        <v>78.78</v>
      </c>
      <c r="N921">
        <v>4.7619047620000003</v>
      </c>
      <c r="O921" s="3">
        <v>3.9390000000000001</v>
      </c>
      <c r="P921">
        <v>6.3</v>
      </c>
      <c r="Q921" t="str">
        <f>IF(supermarketData[[#This Row],[Customer stratification rating]]&lt;6, "Low", IF(supermarketData[[#This Row],[Customer stratification rating]] &lt; 8, "Medium", "High"))</f>
        <v>Medium</v>
      </c>
      <c r="R921" s="1">
        <v>43526.525000000001</v>
      </c>
      <c r="S921">
        <v>2019</v>
      </c>
      <c r="T921" t="s">
        <v>35</v>
      </c>
      <c r="U921">
        <f>DAY(supermarketData[[#This Row],[Datetime]])</f>
        <v>2</v>
      </c>
      <c r="V921" t="s">
        <v>29</v>
      </c>
      <c r="W921">
        <v>12</v>
      </c>
      <c r="X921" t="s">
        <v>30</v>
      </c>
    </row>
    <row r="922" spans="1:24" x14ac:dyDescent="0.3">
      <c r="A922" t="s">
        <v>22</v>
      </c>
      <c r="B922" t="s">
        <v>31</v>
      </c>
      <c r="C922">
        <v>19.745000000000001</v>
      </c>
      <c r="D922">
        <v>96.129720000000006</v>
      </c>
      <c r="E922" t="s">
        <v>24</v>
      </c>
      <c r="F922" t="s">
        <v>25</v>
      </c>
      <c r="G922" t="s">
        <v>39</v>
      </c>
      <c r="H922" s="3">
        <v>35.79</v>
      </c>
      <c r="I922">
        <v>9</v>
      </c>
      <c r="J922" s="3">
        <v>16.105499999999999</v>
      </c>
      <c r="K922" s="3">
        <v>338.21550000000002</v>
      </c>
      <c r="L922" t="s">
        <v>40</v>
      </c>
      <c r="M922" s="3">
        <v>322.11</v>
      </c>
      <c r="N922">
        <v>4.7619047620000003</v>
      </c>
      <c r="O922" s="3">
        <v>16.105499999999999</v>
      </c>
      <c r="P922">
        <v>5.0999999999999996</v>
      </c>
      <c r="Q922" t="str">
        <f>IF(supermarketData[[#This Row],[Customer stratification rating]]&lt;6, "Low", IF(supermarketData[[#This Row],[Customer stratification rating]] &lt; 8, "Medium", "High"))</f>
        <v>Low</v>
      </c>
      <c r="R922" s="1">
        <v>43534.629166666673</v>
      </c>
      <c r="S922">
        <v>2019</v>
      </c>
      <c r="T922" t="s">
        <v>35</v>
      </c>
      <c r="U922">
        <f>DAY(supermarketData[[#This Row],[Datetime]])</f>
        <v>10</v>
      </c>
      <c r="V922" t="s">
        <v>41</v>
      </c>
      <c r="W922">
        <v>15</v>
      </c>
      <c r="X922" t="s">
        <v>30</v>
      </c>
    </row>
    <row r="923" spans="1:24" x14ac:dyDescent="0.3">
      <c r="A923" t="s">
        <v>22</v>
      </c>
      <c r="B923" t="s">
        <v>47</v>
      </c>
      <c r="C923">
        <v>21.974730000000001</v>
      </c>
      <c r="D923">
        <v>96.083590000000001</v>
      </c>
      <c r="E923" t="s">
        <v>32</v>
      </c>
      <c r="F923" t="s">
        <v>25</v>
      </c>
      <c r="G923" t="s">
        <v>39</v>
      </c>
      <c r="H923" s="3">
        <v>16.37</v>
      </c>
      <c r="I923">
        <v>6</v>
      </c>
      <c r="J923" s="3">
        <v>4.9109999999999996</v>
      </c>
      <c r="K923" s="3">
        <v>103.131</v>
      </c>
      <c r="L923" t="s">
        <v>34</v>
      </c>
      <c r="M923" s="3">
        <v>98.22</v>
      </c>
      <c r="N923">
        <v>4.7619047620000003</v>
      </c>
      <c r="O923" s="3">
        <v>4.9109999999999996</v>
      </c>
      <c r="P923">
        <v>7</v>
      </c>
      <c r="Q923" t="str">
        <f>IF(supermarketData[[#This Row],[Customer stratification rating]]&lt;6, "Low", IF(supermarketData[[#This Row],[Customer stratification rating]] &lt; 8, "Medium", "High"))</f>
        <v>Medium</v>
      </c>
      <c r="R923" s="1">
        <v>43504.456944444442</v>
      </c>
      <c r="S923">
        <v>2019</v>
      </c>
      <c r="T923" t="s">
        <v>44</v>
      </c>
      <c r="U923">
        <f>DAY(supermarketData[[#This Row],[Datetime]])</f>
        <v>8</v>
      </c>
      <c r="V923" t="s">
        <v>36</v>
      </c>
      <c r="W923">
        <v>10</v>
      </c>
      <c r="X923" t="s">
        <v>37</v>
      </c>
    </row>
    <row r="924" spans="1:24" x14ac:dyDescent="0.3">
      <c r="A924" t="s">
        <v>22</v>
      </c>
      <c r="B924" t="s">
        <v>31</v>
      </c>
      <c r="C924">
        <v>19.745000000000001</v>
      </c>
      <c r="D924">
        <v>96.129720000000006</v>
      </c>
      <c r="E924" t="s">
        <v>24</v>
      </c>
      <c r="F924" t="s">
        <v>25</v>
      </c>
      <c r="G924" t="s">
        <v>39</v>
      </c>
      <c r="H924" s="3">
        <v>12.73</v>
      </c>
      <c r="I924">
        <v>2</v>
      </c>
      <c r="J924" s="3">
        <v>1.2729999999999999</v>
      </c>
      <c r="K924" s="3">
        <v>26.733000000000001</v>
      </c>
      <c r="L924" t="s">
        <v>40</v>
      </c>
      <c r="M924" s="3">
        <v>25.46</v>
      </c>
      <c r="N924">
        <v>4.7619047620000003</v>
      </c>
      <c r="O924" s="3">
        <v>1.2729999999999999</v>
      </c>
      <c r="P924">
        <v>5.2</v>
      </c>
      <c r="Q924" t="str">
        <f>IF(supermarketData[[#This Row],[Customer stratification rating]]&lt;6, "Low", IF(supermarketData[[#This Row],[Customer stratification rating]] &lt; 8, "Medium", "High"))</f>
        <v>Low</v>
      </c>
      <c r="R924" s="1">
        <v>43518.506944444453</v>
      </c>
      <c r="S924">
        <v>2019</v>
      </c>
      <c r="T924" t="s">
        <v>44</v>
      </c>
      <c r="U924">
        <f>DAY(supermarketData[[#This Row],[Datetime]])</f>
        <v>22</v>
      </c>
      <c r="V924" t="s">
        <v>36</v>
      </c>
      <c r="W924">
        <v>12</v>
      </c>
      <c r="X924" t="s">
        <v>30</v>
      </c>
    </row>
    <row r="925" spans="1:24" x14ac:dyDescent="0.3">
      <c r="A925" t="s">
        <v>22</v>
      </c>
      <c r="B925" t="s">
        <v>31</v>
      </c>
      <c r="C925">
        <v>19.745000000000001</v>
      </c>
      <c r="D925">
        <v>96.129720000000006</v>
      </c>
      <c r="E925" t="s">
        <v>32</v>
      </c>
      <c r="F925" t="s">
        <v>25</v>
      </c>
      <c r="G925" t="s">
        <v>43</v>
      </c>
      <c r="H925" s="3">
        <v>83.14</v>
      </c>
      <c r="I925">
        <v>7</v>
      </c>
      <c r="J925" s="3">
        <v>29.099</v>
      </c>
      <c r="K925" s="3">
        <v>611.07899999999995</v>
      </c>
      <c r="L925" t="s">
        <v>40</v>
      </c>
      <c r="M925" s="3">
        <v>581.98</v>
      </c>
      <c r="N925">
        <v>4.7619047620000003</v>
      </c>
      <c r="O925" s="3">
        <v>29.099</v>
      </c>
      <c r="P925">
        <v>6.6</v>
      </c>
      <c r="Q925" t="str">
        <f>IF(supermarketData[[#This Row],[Customer stratification rating]]&lt;6, "Low", IF(supermarketData[[#This Row],[Customer stratification rating]] &lt; 8, "Medium", "High"))</f>
        <v>Medium</v>
      </c>
      <c r="R925" s="1">
        <v>43475.438194444447</v>
      </c>
      <c r="S925">
        <v>2019</v>
      </c>
      <c r="T925" t="s">
        <v>28</v>
      </c>
      <c r="U925">
        <f>DAY(supermarketData[[#This Row],[Datetime]])</f>
        <v>10</v>
      </c>
      <c r="V925" t="s">
        <v>46</v>
      </c>
      <c r="W925">
        <v>10</v>
      </c>
      <c r="X925" t="s">
        <v>37</v>
      </c>
    </row>
    <row r="926" spans="1:24" x14ac:dyDescent="0.3">
      <c r="A926" t="s">
        <v>22</v>
      </c>
      <c r="B926" t="s">
        <v>31</v>
      </c>
      <c r="C926">
        <v>19.745000000000001</v>
      </c>
      <c r="D926">
        <v>96.129720000000006</v>
      </c>
      <c r="E926" t="s">
        <v>24</v>
      </c>
      <c r="F926" t="s">
        <v>25</v>
      </c>
      <c r="G926" t="s">
        <v>43</v>
      </c>
      <c r="H926" s="3">
        <v>35.22</v>
      </c>
      <c r="I926">
        <v>6</v>
      </c>
      <c r="J926" s="3">
        <v>10.566000000000001</v>
      </c>
      <c r="K926" s="3">
        <v>221.886</v>
      </c>
      <c r="L926" t="s">
        <v>27</v>
      </c>
      <c r="M926" s="3">
        <v>211.32</v>
      </c>
      <c r="N926">
        <v>4.7619047620000003</v>
      </c>
      <c r="O926" s="3">
        <v>10.566000000000001</v>
      </c>
      <c r="P926">
        <v>6.5</v>
      </c>
      <c r="Q926" t="str">
        <f>IF(supermarketData[[#This Row],[Customer stratification rating]]&lt;6, "Low", IF(supermarketData[[#This Row],[Customer stratification rating]] &lt; 8, "Medium", "High"))</f>
        <v>Medium</v>
      </c>
      <c r="R926" s="1">
        <v>43538.575694444437</v>
      </c>
      <c r="S926">
        <v>2019</v>
      </c>
      <c r="T926" t="s">
        <v>35</v>
      </c>
      <c r="U926">
        <f>DAY(supermarketData[[#This Row],[Datetime]])</f>
        <v>14</v>
      </c>
      <c r="V926" t="s">
        <v>46</v>
      </c>
      <c r="W926">
        <v>13</v>
      </c>
      <c r="X926" t="s">
        <v>30</v>
      </c>
    </row>
    <row r="927" spans="1:24" x14ac:dyDescent="0.3">
      <c r="A927" t="s">
        <v>22</v>
      </c>
      <c r="B927" t="s">
        <v>47</v>
      </c>
      <c r="C927">
        <v>21.974730000000001</v>
      </c>
      <c r="D927">
        <v>96.083590000000001</v>
      </c>
      <c r="E927" t="s">
        <v>32</v>
      </c>
      <c r="F927" t="s">
        <v>25</v>
      </c>
      <c r="G927" t="s">
        <v>33</v>
      </c>
      <c r="H927" s="3">
        <v>13.78</v>
      </c>
      <c r="I927">
        <v>4</v>
      </c>
      <c r="J927" s="3">
        <v>2.7559999999999998</v>
      </c>
      <c r="K927" s="3">
        <v>57.875999999999998</v>
      </c>
      <c r="L927" t="s">
        <v>27</v>
      </c>
      <c r="M927" s="3">
        <v>55.12</v>
      </c>
      <c r="N927">
        <v>4.7619047620000003</v>
      </c>
      <c r="O927" s="3">
        <v>2.7559999999999998</v>
      </c>
      <c r="P927">
        <v>9</v>
      </c>
      <c r="Q927" t="str">
        <f>IF(supermarketData[[#This Row],[Customer stratification rating]]&lt;6, "Low", IF(supermarketData[[#This Row],[Customer stratification rating]] &lt; 8, "Medium", "High"))</f>
        <v>High</v>
      </c>
      <c r="R927" s="1">
        <v>43475.465277777781</v>
      </c>
      <c r="S927">
        <v>2019</v>
      </c>
      <c r="T927" t="s">
        <v>28</v>
      </c>
      <c r="U927">
        <f>DAY(supermarketData[[#This Row],[Datetime]])</f>
        <v>10</v>
      </c>
      <c r="V927" t="s">
        <v>46</v>
      </c>
      <c r="W927">
        <v>11</v>
      </c>
      <c r="X927" t="s">
        <v>37</v>
      </c>
    </row>
    <row r="928" spans="1:24" x14ac:dyDescent="0.3">
      <c r="A928" t="s">
        <v>22</v>
      </c>
      <c r="B928" t="s">
        <v>47</v>
      </c>
      <c r="C928">
        <v>21.974730000000001</v>
      </c>
      <c r="D928">
        <v>96.083590000000001</v>
      </c>
      <c r="E928" t="s">
        <v>24</v>
      </c>
      <c r="F928" t="s">
        <v>38</v>
      </c>
      <c r="G928" t="s">
        <v>43</v>
      </c>
      <c r="H928" s="3">
        <v>88.31</v>
      </c>
      <c r="I928">
        <v>1</v>
      </c>
      <c r="J928" s="3">
        <v>4.4154999999999998</v>
      </c>
      <c r="K928" s="3">
        <v>92.725499999999997</v>
      </c>
      <c r="L928" t="s">
        <v>40</v>
      </c>
      <c r="M928" s="3">
        <v>88.31</v>
      </c>
      <c r="N928">
        <v>4.7619047620000003</v>
      </c>
      <c r="O928" s="3">
        <v>4.4154999999999998</v>
      </c>
      <c r="P928">
        <v>5.2</v>
      </c>
      <c r="Q928" t="str">
        <f>IF(supermarketData[[#This Row],[Customer stratification rating]]&lt;6, "Low", IF(supermarketData[[#This Row],[Customer stratification rating]] &lt; 8, "Medium", "High"))</f>
        <v>Low</v>
      </c>
      <c r="R928" s="1">
        <v>43511.734722222223</v>
      </c>
      <c r="S928">
        <v>2019</v>
      </c>
      <c r="T928" t="s">
        <v>44</v>
      </c>
      <c r="U928">
        <f>DAY(supermarketData[[#This Row],[Datetime]])</f>
        <v>15</v>
      </c>
      <c r="V928" t="s">
        <v>36</v>
      </c>
      <c r="W928">
        <v>17</v>
      </c>
      <c r="X928" t="s">
        <v>30</v>
      </c>
    </row>
    <row r="929" spans="1:24" x14ac:dyDescent="0.3">
      <c r="A929" t="s">
        <v>22</v>
      </c>
      <c r="B929" t="s">
        <v>23</v>
      </c>
      <c r="C929">
        <v>16.80528</v>
      </c>
      <c r="D929">
        <v>96.156109999999998</v>
      </c>
      <c r="E929" t="s">
        <v>24</v>
      </c>
      <c r="F929" t="s">
        <v>25</v>
      </c>
      <c r="G929" t="s">
        <v>26</v>
      </c>
      <c r="H929" s="3">
        <v>39.619999999999997</v>
      </c>
      <c r="I929">
        <v>9</v>
      </c>
      <c r="J929" s="3">
        <v>17.829000000000001</v>
      </c>
      <c r="K929" s="3">
        <v>374.40899999999999</v>
      </c>
      <c r="L929" t="s">
        <v>40</v>
      </c>
      <c r="M929" s="3">
        <v>356.58</v>
      </c>
      <c r="N929">
        <v>4.7619047620000003</v>
      </c>
      <c r="O929" s="3">
        <v>17.829000000000001</v>
      </c>
      <c r="P929">
        <v>6.8</v>
      </c>
      <c r="Q929" t="str">
        <f>IF(supermarketData[[#This Row],[Customer stratification rating]]&lt;6, "Low", IF(supermarketData[[#This Row],[Customer stratification rating]] &lt; 8, "Medium", "High"))</f>
        <v>Medium</v>
      </c>
      <c r="R929" s="1">
        <v>43478.745833333327</v>
      </c>
      <c r="S929">
        <v>2019</v>
      </c>
      <c r="T929" t="s">
        <v>28</v>
      </c>
      <c r="U929">
        <f>DAY(supermarketData[[#This Row],[Datetime]])</f>
        <v>13</v>
      </c>
      <c r="V929" t="s">
        <v>41</v>
      </c>
      <c r="W929">
        <v>17</v>
      </c>
      <c r="X929" t="s">
        <v>30</v>
      </c>
    </row>
    <row r="930" spans="1:24" x14ac:dyDescent="0.3">
      <c r="A930" t="s">
        <v>22</v>
      </c>
      <c r="B930" t="s">
        <v>47</v>
      </c>
      <c r="C930">
        <v>21.974730000000001</v>
      </c>
      <c r="D930">
        <v>96.083590000000001</v>
      </c>
      <c r="E930" t="s">
        <v>32</v>
      </c>
      <c r="F930" t="s">
        <v>25</v>
      </c>
      <c r="G930" t="s">
        <v>33</v>
      </c>
      <c r="H930" s="3">
        <v>88.25</v>
      </c>
      <c r="I930">
        <v>9</v>
      </c>
      <c r="J930" s="3">
        <v>39.712499999999999</v>
      </c>
      <c r="K930" s="3">
        <v>833.96249999999998</v>
      </c>
      <c r="L930" t="s">
        <v>40</v>
      </c>
      <c r="M930" s="3">
        <v>794.25</v>
      </c>
      <c r="N930">
        <v>4.7619047620000003</v>
      </c>
      <c r="O930" s="3">
        <v>39.712499999999999</v>
      </c>
      <c r="P930">
        <v>7.6</v>
      </c>
      <c r="Q930" t="str">
        <f>IF(supermarketData[[#This Row],[Customer stratification rating]]&lt;6, "Low", IF(supermarketData[[#This Row],[Customer stratification rating]] &lt; 8, "Medium", "High"))</f>
        <v>Medium</v>
      </c>
      <c r="R930" s="1">
        <v>43511.868750000001</v>
      </c>
      <c r="S930">
        <v>2019</v>
      </c>
      <c r="T930" t="s">
        <v>44</v>
      </c>
      <c r="U930">
        <f>DAY(supermarketData[[#This Row],[Datetime]])</f>
        <v>15</v>
      </c>
      <c r="V930" t="s">
        <v>36</v>
      </c>
      <c r="W930">
        <v>20</v>
      </c>
      <c r="X930" t="s">
        <v>42</v>
      </c>
    </row>
    <row r="931" spans="1:24" x14ac:dyDescent="0.3">
      <c r="A931" t="s">
        <v>22</v>
      </c>
      <c r="B931" t="s">
        <v>47</v>
      </c>
      <c r="C931">
        <v>21.974730000000001</v>
      </c>
      <c r="D931">
        <v>96.083590000000001</v>
      </c>
      <c r="E931" t="s">
        <v>32</v>
      </c>
      <c r="F931" t="s">
        <v>38</v>
      </c>
      <c r="G931" t="s">
        <v>43</v>
      </c>
      <c r="H931" s="3">
        <v>25.31</v>
      </c>
      <c r="I931">
        <v>2</v>
      </c>
      <c r="J931" s="3">
        <v>2.5310000000000001</v>
      </c>
      <c r="K931" s="3">
        <v>53.151000000000003</v>
      </c>
      <c r="L931" t="s">
        <v>27</v>
      </c>
      <c r="M931" s="3">
        <v>50.62</v>
      </c>
      <c r="N931">
        <v>4.7619047620000003</v>
      </c>
      <c r="O931" s="3">
        <v>2.5310000000000001</v>
      </c>
      <c r="P931">
        <v>7.2</v>
      </c>
      <c r="Q931" t="str">
        <f>IF(supermarketData[[#This Row],[Customer stratification rating]]&lt;6, "Low", IF(supermarketData[[#This Row],[Customer stratification rating]] &lt; 8, "Medium", "High"))</f>
        <v>Medium</v>
      </c>
      <c r="R931" s="1">
        <v>43526.80972222222</v>
      </c>
      <c r="S931">
        <v>2019</v>
      </c>
      <c r="T931" t="s">
        <v>35</v>
      </c>
      <c r="U931">
        <f>DAY(supermarketData[[#This Row],[Datetime]])</f>
        <v>2</v>
      </c>
      <c r="V931" t="s">
        <v>29</v>
      </c>
      <c r="W931">
        <v>19</v>
      </c>
      <c r="X931" t="s">
        <v>42</v>
      </c>
    </row>
    <row r="932" spans="1:24" x14ac:dyDescent="0.3">
      <c r="A932" t="s">
        <v>22</v>
      </c>
      <c r="B932" t="s">
        <v>47</v>
      </c>
      <c r="C932">
        <v>21.974730000000001</v>
      </c>
      <c r="D932">
        <v>96.083590000000001</v>
      </c>
      <c r="E932" t="s">
        <v>32</v>
      </c>
      <c r="F932" t="s">
        <v>38</v>
      </c>
      <c r="G932" t="s">
        <v>39</v>
      </c>
      <c r="H932" s="3">
        <v>99.92</v>
      </c>
      <c r="I932">
        <v>6</v>
      </c>
      <c r="J932" s="3">
        <v>29.975999999999999</v>
      </c>
      <c r="K932" s="3">
        <v>629.49599999999998</v>
      </c>
      <c r="L932" t="s">
        <v>27</v>
      </c>
      <c r="M932" s="3">
        <v>599.52</v>
      </c>
      <c r="N932">
        <v>4.7619047620000003</v>
      </c>
      <c r="O932" s="3">
        <v>29.975999999999999</v>
      </c>
      <c r="P932">
        <v>7.1</v>
      </c>
      <c r="Q932" t="str">
        <f>IF(supermarketData[[#This Row],[Customer stratification rating]]&lt;6, "Low", IF(supermarketData[[#This Row],[Customer stratification rating]] &lt; 8, "Medium", "High"))</f>
        <v>Medium</v>
      </c>
      <c r="R932" s="1">
        <v>43548.564583333333</v>
      </c>
      <c r="S932">
        <v>2019</v>
      </c>
      <c r="T932" t="s">
        <v>35</v>
      </c>
      <c r="U932">
        <f>DAY(supermarketData[[#This Row],[Datetime]])</f>
        <v>24</v>
      </c>
      <c r="V932" t="s">
        <v>41</v>
      </c>
      <c r="W932">
        <v>13</v>
      </c>
      <c r="X932" t="s">
        <v>30</v>
      </c>
    </row>
    <row r="933" spans="1:24" x14ac:dyDescent="0.3">
      <c r="A933" t="s">
        <v>22</v>
      </c>
      <c r="B933" t="s">
        <v>31</v>
      </c>
      <c r="C933">
        <v>19.745000000000001</v>
      </c>
      <c r="D933">
        <v>96.129720000000006</v>
      </c>
      <c r="E933" t="s">
        <v>24</v>
      </c>
      <c r="F933" t="s">
        <v>25</v>
      </c>
      <c r="G933" t="s">
        <v>50</v>
      </c>
      <c r="H933" s="3">
        <v>83.35</v>
      </c>
      <c r="I933">
        <v>2</v>
      </c>
      <c r="J933" s="3">
        <v>8.3350000000000009</v>
      </c>
      <c r="K933" s="3">
        <v>175.035</v>
      </c>
      <c r="L933" t="s">
        <v>40</v>
      </c>
      <c r="M933" s="3">
        <v>166.7</v>
      </c>
      <c r="N933">
        <v>4.7619047620000003</v>
      </c>
      <c r="O933" s="3">
        <v>8.3350000000000009</v>
      </c>
      <c r="P933">
        <v>9.5</v>
      </c>
      <c r="Q933" t="str">
        <f>IF(supermarketData[[#This Row],[Customer stratification rating]]&lt;6, "Low", IF(supermarketData[[#This Row],[Customer stratification rating]] &lt; 8, "Medium", "High"))</f>
        <v>High</v>
      </c>
      <c r="R933" s="1">
        <v>43498.586805555547</v>
      </c>
      <c r="S933">
        <v>2019</v>
      </c>
      <c r="T933" t="s">
        <v>44</v>
      </c>
      <c r="U933">
        <f>DAY(supermarketData[[#This Row],[Datetime]])</f>
        <v>2</v>
      </c>
      <c r="V933" t="s">
        <v>29</v>
      </c>
      <c r="W933">
        <v>14</v>
      </c>
      <c r="X933" t="s">
        <v>30</v>
      </c>
    </row>
    <row r="934" spans="1:24" x14ac:dyDescent="0.3">
      <c r="A934" t="s">
        <v>22</v>
      </c>
      <c r="B934" t="s">
        <v>23</v>
      </c>
      <c r="C934">
        <v>16.80528</v>
      </c>
      <c r="D934">
        <v>96.156109999999998</v>
      </c>
      <c r="E934" t="s">
        <v>32</v>
      </c>
      <c r="F934" t="s">
        <v>25</v>
      </c>
      <c r="G934" t="s">
        <v>48</v>
      </c>
      <c r="H934" s="3">
        <v>74.44</v>
      </c>
      <c r="I934">
        <v>10</v>
      </c>
      <c r="J934" s="3">
        <v>37.22</v>
      </c>
      <c r="K934" s="3">
        <v>781.62</v>
      </c>
      <c r="L934" t="s">
        <v>27</v>
      </c>
      <c r="M934" s="3">
        <v>744.4</v>
      </c>
      <c r="N934">
        <v>4.7619047620000003</v>
      </c>
      <c r="O934" s="3">
        <v>37.22</v>
      </c>
      <c r="P934">
        <v>5.0999999999999996</v>
      </c>
      <c r="Q934" t="str">
        <f>IF(supermarketData[[#This Row],[Customer stratification rating]]&lt;6, "Low", IF(supermarketData[[#This Row],[Customer stratification rating]] &lt; 8, "Medium", "High"))</f>
        <v>Low</v>
      </c>
      <c r="R934" s="1">
        <v>43523.486111111109</v>
      </c>
      <c r="S934">
        <v>2019</v>
      </c>
      <c r="T934" t="s">
        <v>44</v>
      </c>
      <c r="U934">
        <f>DAY(supermarketData[[#This Row],[Datetime]])</f>
        <v>27</v>
      </c>
      <c r="V934" t="s">
        <v>49</v>
      </c>
      <c r="W934">
        <v>11</v>
      </c>
      <c r="X934" t="s">
        <v>37</v>
      </c>
    </row>
    <row r="935" spans="1:24" x14ac:dyDescent="0.3">
      <c r="A935" t="s">
        <v>22</v>
      </c>
      <c r="B935" t="s">
        <v>31</v>
      </c>
      <c r="C935">
        <v>19.745000000000001</v>
      </c>
      <c r="D935">
        <v>96.129720000000006</v>
      </c>
      <c r="E935" t="s">
        <v>32</v>
      </c>
      <c r="F935" t="s">
        <v>38</v>
      </c>
      <c r="G935" t="s">
        <v>26</v>
      </c>
      <c r="H935" s="3">
        <v>64.08</v>
      </c>
      <c r="I935">
        <v>7</v>
      </c>
      <c r="J935" s="3">
        <v>22.428000000000001</v>
      </c>
      <c r="K935" s="3">
        <v>470.988</v>
      </c>
      <c r="L935" t="s">
        <v>27</v>
      </c>
      <c r="M935" s="3">
        <v>448.56</v>
      </c>
      <c r="N935">
        <v>4.7619047620000003</v>
      </c>
      <c r="O935" s="3">
        <v>22.428000000000001</v>
      </c>
      <c r="P935">
        <v>7.6</v>
      </c>
      <c r="Q935" t="str">
        <f>IF(supermarketData[[#This Row],[Customer stratification rating]]&lt;6, "Low", IF(supermarketData[[#This Row],[Customer stratification rating]] &lt; 8, "Medium", "High"))</f>
        <v>Medium</v>
      </c>
      <c r="R935" s="1">
        <v>43485.518750000003</v>
      </c>
      <c r="S935">
        <v>2019</v>
      </c>
      <c r="T935" t="s">
        <v>28</v>
      </c>
      <c r="U935">
        <f>DAY(supermarketData[[#This Row],[Datetime]])</f>
        <v>20</v>
      </c>
      <c r="V935" t="s">
        <v>41</v>
      </c>
      <c r="W935">
        <v>12</v>
      </c>
      <c r="X935" t="s">
        <v>30</v>
      </c>
    </row>
    <row r="936" spans="1:24" x14ac:dyDescent="0.3">
      <c r="A936" t="s">
        <v>22</v>
      </c>
      <c r="B936" t="s">
        <v>47</v>
      </c>
      <c r="C936">
        <v>21.974730000000001</v>
      </c>
      <c r="D936">
        <v>96.083590000000001</v>
      </c>
      <c r="E936" t="s">
        <v>32</v>
      </c>
      <c r="F936" t="s">
        <v>25</v>
      </c>
      <c r="G936" t="s">
        <v>39</v>
      </c>
      <c r="H936" s="3">
        <v>63.15</v>
      </c>
      <c r="I936">
        <v>6</v>
      </c>
      <c r="J936" s="3">
        <v>18.945</v>
      </c>
      <c r="K936" s="3">
        <v>397.84500000000003</v>
      </c>
      <c r="L936" t="s">
        <v>27</v>
      </c>
      <c r="M936" s="3">
        <v>378.9</v>
      </c>
      <c r="N936">
        <v>4.7619047620000003</v>
      </c>
      <c r="O936" s="3">
        <v>18.945</v>
      </c>
      <c r="P936">
        <v>9.8000000000000007</v>
      </c>
      <c r="Q936" t="str">
        <f>IF(supermarketData[[#This Row],[Customer stratification rating]]&lt;6, "Low", IF(supermarketData[[#This Row],[Customer stratification rating]] &lt; 8, "Medium", "High"))</f>
        <v>High</v>
      </c>
      <c r="R936" s="1">
        <v>43468.85</v>
      </c>
      <c r="S936">
        <v>2019</v>
      </c>
      <c r="T936" t="s">
        <v>28</v>
      </c>
      <c r="U936">
        <f>DAY(supermarketData[[#This Row],[Datetime]])</f>
        <v>3</v>
      </c>
      <c r="V936" t="s">
        <v>46</v>
      </c>
      <c r="W936">
        <v>20</v>
      </c>
      <c r="X936" t="s">
        <v>42</v>
      </c>
    </row>
    <row r="937" spans="1:24" x14ac:dyDescent="0.3">
      <c r="A937" t="s">
        <v>22</v>
      </c>
      <c r="B937" t="s">
        <v>31</v>
      </c>
      <c r="C937">
        <v>19.745000000000001</v>
      </c>
      <c r="D937">
        <v>96.129720000000006</v>
      </c>
      <c r="E937" t="s">
        <v>24</v>
      </c>
      <c r="F937" t="s">
        <v>38</v>
      </c>
      <c r="G937" t="s">
        <v>39</v>
      </c>
      <c r="H937" s="3">
        <v>85.72</v>
      </c>
      <c r="I937">
        <v>3</v>
      </c>
      <c r="J937" s="3">
        <v>12.858000000000001</v>
      </c>
      <c r="K937" s="3">
        <v>270.01799999999997</v>
      </c>
      <c r="L937" t="s">
        <v>27</v>
      </c>
      <c r="M937" s="3">
        <v>257.16000000000003</v>
      </c>
      <c r="N937">
        <v>4.7619047620000003</v>
      </c>
      <c r="O937" s="3">
        <v>12.858000000000001</v>
      </c>
      <c r="P937">
        <v>5.0999999999999996</v>
      </c>
      <c r="Q937" t="str">
        <f>IF(supermarketData[[#This Row],[Customer stratification rating]]&lt;6, "Low", IF(supermarketData[[#This Row],[Customer stratification rating]] &lt; 8, "Medium", "High"))</f>
        <v>Low</v>
      </c>
      <c r="R937" s="1">
        <v>43489.874305555553</v>
      </c>
      <c r="S937">
        <v>2019</v>
      </c>
      <c r="T937" t="s">
        <v>28</v>
      </c>
      <c r="U937">
        <f>DAY(supermarketData[[#This Row],[Datetime]])</f>
        <v>24</v>
      </c>
      <c r="V937" t="s">
        <v>46</v>
      </c>
      <c r="W937">
        <v>20</v>
      </c>
      <c r="X937" t="s">
        <v>42</v>
      </c>
    </row>
    <row r="938" spans="1:24" x14ac:dyDescent="0.3">
      <c r="A938" t="s">
        <v>22</v>
      </c>
      <c r="B938" t="s">
        <v>31</v>
      </c>
      <c r="C938">
        <v>19.745000000000001</v>
      </c>
      <c r="D938">
        <v>96.129720000000006</v>
      </c>
      <c r="E938" t="s">
        <v>32</v>
      </c>
      <c r="F938" t="s">
        <v>25</v>
      </c>
      <c r="G938" t="s">
        <v>26</v>
      </c>
      <c r="H938" s="3">
        <v>78.89</v>
      </c>
      <c r="I938">
        <v>7</v>
      </c>
      <c r="J938" s="3">
        <v>27.611499999999999</v>
      </c>
      <c r="K938" s="3">
        <v>579.8415</v>
      </c>
      <c r="L938" t="s">
        <v>27</v>
      </c>
      <c r="M938" s="3">
        <v>552.23</v>
      </c>
      <c r="N938">
        <v>4.7619047620000003</v>
      </c>
      <c r="O938" s="3">
        <v>27.611499999999999</v>
      </c>
      <c r="P938">
        <v>7.5</v>
      </c>
      <c r="Q938" t="str">
        <f>IF(supermarketData[[#This Row],[Customer stratification rating]]&lt;6, "Low", IF(supermarketData[[#This Row],[Customer stratification rating]] &lt; 8, "Medium", "High"))</f>
        <v>Medium</v>
      </c>
      <c r="R938" s="1">
        <v>43470.824999999997</v>
      </c>
      <c r="S938">
        <v>2019</v>
      </c>
      <c r="T938" t="s">
        <v>28</v>
      </c>
      <c r="U938">
        <f>DAY(supermarketData[[#This Row],[Datetime]])</f>
        <v>5</v>
      </c>
      <c r="V938" t="s">
        <v>29</v>
      </c>
      <c r="W938">
        <v>19</v>
      </c>
      <c r="X938" t="s">
        <v>42</v>
      </c>
    </row>
    <row r="939" spans="1:24" x14ac:dyDescent="0.3">
      <c r="A939" t="s">
        <v>22</v>
      </c>
      <c r="B939" t="s">
        <v>23</v>
      </c>
      <c r="C939">
        <v>16.80528</v>
      </c>
      <c r="D939">
        <v>96.156109999999998</v>
      </c>
      <c r="E939" t="s">
        <v>32</v>
      </c>
      <c r="F939" t="s">
        <v>25</v>
      </c>
      <c r="G939" t="s">
        <v>43</v>
      </c>
      <c r="H939" s="3">
        <v>89.48</v>
      </c>
      <c r="I939">
        <v>5</v>
      </c>
      <c r="J939" s="3">
        <v>22.37</v>
      </c>
      <c r="K939" s="3">
        <v>469.77</v>
      </c>
      <c r="L939" t="s">
        <v>34</v>
      </c>
      <c r="M939" s="3">
        <v>447.4</v>
      </c>
      <c r="N939">
        <v>4.7619047620000003</v>
      </c>
      <c r="O939" s="3">
        <v>22.37</v>
      </c>
      <c r="P939">
        <v>7.4</v>
      </c>
      <c r="Q939" t="str">
        <f>IF(supermarketData[[#This Row],[Customer stratification rating]]&lt;6, "Low", IF(supermarketData[[#This Row],[Customer stratification rating]] &lt; 8, "Medium", "High"))</f>
        <v>Medium</v>
      </c>
      <c r="R939" s="1">
        <v>43554.429166666669</v>
      </c>
      <c r="S939">
        <v>2019</v>
      </c>
      <c r="T939" t="s">
        <v>35</v>
      </c>
      <c r="U939">
        <f>DAY(supermarketData[[#This Row],[Datetime]])</f>
        <v>30</v>
      </c>
      <c r="V939" t="s">
        <v>29</v>
      </c>
      <c r="W939">
        <v>10</v>
      </c>
      <c r="X939" t="s">
        <v>37</v>
      </c>
    </row>
    <row r="940" spans="1:24" x14ac:dyDescent="0.3">
      <c r="A940" t="s">
        <v>22</v>
      </c>
      <c r="B940" t="s">
        <v>23</v>
      </c>
      <c r="C940">
        <v>16.80528</v>
      </c>
      <c r="D940">
        <v>96.156109999999998</v>
      </c>
      <c r="E940" t="s">
        <v>24</v>
      </c>
      <c r="F940" t="s">
        <v>25</v>
      </c>
      <c r="G940" t="s">
        <v>26</v>
      </c>
      <c r="H940" s="3">
        <v>92.09</v>
      </c>
      <c r="I940">
        <v>3</v>
      </c>
      <c r="J940" s="3">
        <v>13.813499999999999</v>
      </c>
      <c r="K940" s="3">
        <v>290.08350000000002</v>
      </c>
      <c r="L940" t="s">
        <v>34</v>
      </c>
      <c r="M940" s="3">
        <v>276.27</v>
      </c>
      <c r="N940">
        <v>4.7619047620000003</v>
      </c>
      <c r="O940" s="3">
        <v>13.813499999999999</v>
      </c>
      <c r="P940">
        <v>4.2</v>
      </c>
      <c r="Q940" t="str">
        <f>IF(supermarketData[[#This Row],[Customer stratification rating]]&lt;6, "Low", IF(supermarketData[[#This Row],[Customer stratification rating]] &lt; 8, "Medium", "High"))</f>
        <v>Low</v>
      </c>
      <c r="R940" s="1">
        <v>43513.685416666667</v>
      </c>
      <c r="S940">
        <v>2019</v>
      </c>
      <c r="T940" t="s">
        <v>44</v>
      </c>
      <c r="U940">
        <f>DAY(supermarketData[[#This Row],[Datetime]])</f>
        <v>17</v>
      </c>
      <c r="V940" t="s">
        <v>41</v>
      </c>
      <c r="W940">
        <v>16</v>
      </c>
      <c r="X940" t="s">
        <v>30</v>
      </c>
    </row>
    <row r="941" spans="1:24" x14ac:dyDescent="0.3">
      <c r="A941" t="s">
        <v>22</v>
      </c>
      <c r="B941" t="s">
        <v>31</v>
      </c>
      <c r="C941">
        <v>19.745000000000001</v>
      </c>
      <c r="D941">
        <v>96.129720000000006</v>
      </c>
      <c r="E941" t="s">
        <v>32</v>
      </c>
      <c r="F941" t="s">
        <v>25</v>
      </c>
      <c r="G941" t="s">
        <v>48</v>
      </c>
      <c r="H941" s="3">
        <v>57.29</v>
      </c>
      <c r="I941">
        <v>6</v>
      </c>
      <c r="J941" s="3">
        <v>17.187000000000001</v>
      </c>
      <c r="K941" s="3">
        <v>360.92700000000002</v>
      </c>
      <c r="L941" t="s">
        <v>27</v>
      </c>
      <c r="M941" s="3">
        <v>343.74</v>
      </c>
      <c r="N941">
        <v>4.7619047620000003</v>
      </c>
      <c r="O941" s="3">
        <v>17.187000000000001</v>
      </c>
      <c r="P941">
        <v>5.9</v>
      </c>
      <c r="Q941" t="str">
        <f>IF(supermarketData[[#This Row],[Customer stratification rating]]&lt;6, "Low", IF(supermarketData[[#This Row],[Customer stratification rating]] &lt; 8, "Medium", "High"))</f>
        <v>Low</v>
      </c>
      <c r="R941" s="1">
        <v>43545.711111111108</v>
      </c>
      <c r="S941">
        <v>2019</v>
      </c>
      <c r="T941" t="s">
        <v>35</v>
      </c>
      <c r="U941">
        <f>DAY(supermarketData[[#This Row],[Datetime]])</f>
        <v>21</v>
      </c>
      <c r="V941" t="s">
        <v>46</v>
      </c>
      <c r="W941">
        <v>17</v>
      </c>
      <c r="X941" t="s">
        <v>30</v>
      </c>
    </row>
    <row r="942" spans="1:24" x14ac:dyDescent="0.3">
      <c r="A942" t="s">
        <v>22</v>
      </c>
      <c r="B942" t="s">
        <v>23</v>
      </c>
      <c r="C942">
        <v>16.80528</v>
      </c>
      <c r="D942">
        <v>96.156109999999998</v>
      </c>
      <c r="E942" t="s">
        <v>32</v>
      </c>
      <c r="F942" t="s">
        <v>38</v>
      </c>
      <c r="G942" t="s">
        <v>48</v>
      </c>
      <c r="H942" s="3">
        <v>66.52</v>
      </c>
      <c r="I942">
        <v>4</v>
      </c>
      <c r="J942" s="3">
        <v>13.304</v>
      </c>
      <c r="K942" s="3">
        <v>279.38400000000001</v>
      </c>
      <c r="L942" t="s">
        <v>27</v>
      </c>
      <c r="M942" s="3">
        <v>266.08</v>
      </c>
      <c r="N942">
        <v>4.7619047620000003</v>
      </c>
      <c r="O942" s="3">
        <v>13.304</v>
      </c>
      <c r="P942">
        <v>6.9</v>
      </c>
      <c r="Q942" t="str">
        <f>IF(supermarketData[[#This Row],[Customer stratification rating]]&lt;6, "Low", IF(supermarketData[[#This Row],[Customer stratification rating]] &lt; 8, "Medium", "High"))</f>
        <v>Medium</v>
      </c>
      <c r="R942" s="1">
        <v>43526.759722222218</v>
      </c>
      <c r="S942">
        <v>2019</v>
      </c>
      <c r="T942" t="s">
        <v>35</v>
      </c>
      <c r="U942">
        <f>DAY(supermarketData[[#This Row],[Datetime]])</f>
        <v>2</v>
      </c>
      <c r="V942" t="s">
        <v>29</v>
      </c>
      <c r="W942">
        <v>18</v>
      </c>
      <c r="X942" t="s">
        <v>42</v>
      </c>
    </row>
    <row r="943" spans="1:24" x14ac:dyDescent="0.3">
      <c r="A943" t="s">
        <v>22</v>
      </c>
      <c r="B943" t="s">
        <v>31</v>
      </c>
      <c r="C943">
        <v>19.745000000000001</v>
      </c>
      <c r="D943">
        <v>96.129720000000006</v>
      </c>
      <c r="E943" t="s">
        <v>24</v>
      </c>
      <c r="F943" t="s">
        <v>38</v>
      </c>
      <c r="G943" t="s">
        <v>50</v>
      </c>
      <c r="H943" s="3">
        <v>99.82</v>
      </c>
      <c r="I943">
        <v>9</v>
      </c>
      <c r="J943" s="3">
        <v>44.918999999999997</v>
      </c>
      <c r="K943" s="3">
        <v>943.29899999999998</v>
      </c>
      <c r="L943" t="s">
        <v>34</v>
      </c>
      <c r="M943" s="3">
        <v>898.38</v>
      </c>
      <c r="N943">
        <v>4.7619047620000003</v>
      </c>
      <c r="O943" s="3">
        <v>44.918999999999997</v>
      </c>
      <c r="P943">
        <v>6.6</v>
      </c>
      <c r="Q943" t="str">
        <f>IF(supermarketData[[#This Row],[Customer stratification rating]]&lt;6, "Low", IF(supermarketData[[#This Row],[Customer stratification rating]] &lt; 8, "Medium", "High"))</f>
        <v>Medium</v>
      </c>
      <c r="R943" s="1">
        <v>43551.446527777778</v>
      </c>
      <c r="S943">
        <v>2019</v>
      </c>
      <c r="T943" t="s">
        <v>35</v>
      </c>
      <c r="U943">
        <f>DAY(supermarketData[[#This Row],[Datetime]])</f>
        <v>27</v>
      </c>
      <c r="V943" t="s">
        <v>49</v>
      </c>
      <c r="W943">
        <v>10</v>
      </c>
      <c r="X943" t="s">
        <v>37</v>
      </c>
    </row>
    <row r="944" spans="1:24" x14ac:dyDescent="0.3">
      <c r="A944" t="s">
        <v>22</v>
      </c>
      <c r="B944" t="s">
        <v>23</v>
      </c>
      <c r="C944">
        <v>16.80528</v>
      </c>
      <c r="D944">
        <v>96.156109999999998</v>
      </c>
      <c r="E944" t="s">
        <v>32</v>
      </c>
      <c r="F944" t="s">
        <v>25</v>
      </c>
      <c r="G944" t="s">
        <v>39</v>
      </c>
      <c r="H944" s="3">
        <v>45.68</v>
      </c>
      <c r="I944">
        <v>10</v>
      </c>
      <c r="J944" s="3">
        <v>22.84</v>
      </c>
      <c r="K944" s="3">
        <v>479.64</v>
      </c>
      <c r="L944" t="s">
        <v>27</v>
      </c>
      <c r="M944" s="3">
        <v>456.8</v>
      </c>
      <c r="N944">
        <v>4.7619047620000003</v>
      </c>
      <c r="O944" s="3">
        <v>22.84</v>
      </c>
      <c r="P944">
        <v>5.7</v>
      </c>
      <c r="Q944" t="str">
        <f>IF(supermarketData[[#This Row],[Customer stratification rating]]&lt;6, "Low", IF(supermarketData[[#This Row],[Customer stratification rating]] &lt; 8, "Medium", "High"))</f>
        <v>Low</v>
      </c>
      <c r="R944" s="1">
        <v>43484.8125</v>
      </c>
      <c r="S944">
        <v>2019</v>
      </c>
      <c r="T944" t="s">
        <v>28</v>
      </c>
      <c r="U944">
        <f>DAY(supermarketData[[#This Row],[Datetime]])</f>
        <v>19</v>
      </c>
      <c r="V944" t="s">
        <v>29</v>
      </c>
      <c r="W944">
        <v>19</v>
      </c>
      <c r="X944" t="s">
        <v>42</v>
      </c>
    </row>
    <row r="945" spans="1:24" x14ac:dyDescent="0.3">
      <c r="A945" t="s">
        <v>22</v>
      </c>
      <c r="B945" t="s">
        <v>23</v>
      </c>
      <c r="C945">
        <v>16.80528</v>
      </c>
      <c r="D945">
        <v>96.156109999999998</v>
      </c>
      <c r="E945" t="s">
        <v>32</v>
      </c>
      <c r="F945" t="s">
        <v>38</v>
      </c>
      <c r="G945" t="s">
        <v>26</v>
      </c>
      <c r="H945" s="3">
        <v>50.79</v>
      </c>
      <c r="I945">
        <v>5</v>
      </c>
      <c r="J945" s="3">
        <v>12.6975</v>
      </c>
      <c r="K945" s="3">
        <v>266.64749999999998</v>
      </c>
      <c r="L945" t="s">
        <v>40</v>
      </c>
      <c r="M945" s="3">
        <v>253.95</v>
      </c>
      <c r="N945">
        <v>4.7619047620000003</v>
      </c>
      <c r="O945" s="3">
        <v>12.6975</v>
      </c>
      <c r="P945">
        <v>5.3</v>
      </c>
      <c r="Q945" t="str">
        <f>IF(supermarketData[[#This Row],[Customer stratification rating]]&lt;6, "Low", IF(supermarketData[[#This Row],[Customer stratification rating]] &lt; 8, "Medium", "High"))</f>
        <v>Low</v>
      </c>
      <c r="R945" s="1">
        <v>43515.620138888888</v>
      </c>
      <c r="S945">
        <v>2019</v>
      </c>
      <c r="T945" t="s">
        <v>44</v>
      </c>
      <c r="U945">
        <f>DAY(supermarketData[[#This Row],[Datetime]])</f>
        <v>19</v>
      </c>
      <c r="V945" t="s">
        <v>51</v>
      </c>
      <c r="W945">
        <v>14</v>
      </c>
      <c r="X945" t="s">
        <v>30</v>
      </c>
    </row>
    <row r="946" spans="1:24" x14ac:dyDescent="0.3">
      <c r="A946" t="s">
        <v>22</v>
      </c>
      <c r="B946" t="s">
        <v>23</v>
      </c>
      <c r="C946">
        <v>16.80528</v>
      </c>
      <c r="D946">
        <v>96.156109999999998</v>
      </c>
      <c r="E946" t="s">
        <v>24</v>
      </c>
      <c r="F946" t="s">
        <v>38</v>
      </c>
      <c r="G946" t="s">
        <v>26</v>
      </c>
      <c r="H946" s="3">
        <v>10.08</v>
      </c>
      <c r="I946">
        <v>7</v>
      </c>
      <c r="J946" s="3">
        <v>3.528</v>
      </c>
      <c r="K946" s="3">
        <v>74.087999999999994</v>
      </c>
      <c r="L946" t="s">
        <v>34</v>
      </c>
      <c r="M946" s="3">
        <v>70.56</v>
      </c>
      <c r="N946">
        <v>4.7619047620000003</v>
      </c>
      <c r="O946" s="3">
        <v>3.528</v>
      </c>
      <c r="P946">
        <v>4.2</v>
      </c>
      <c r="Q946" t="str">
        <f>IF(supermarketData[[#This Row],[Customer stratification rating]]&lt;6, "Low", IF(supermarketData[[#This Row],[Customer stratification rating]] &lt; 8, "Medium", "High"))</f>
        <v>Low</v>
      </c>
      <c r="R946" s="1">
        <v>43552.843055555553</v>
      </c>
      <c r="S946">
        <v>2019</v>
      </c>
      <c r="T946" t="s">
        <v>35</v>
      </c>
      <c r="U946">
        <f>DAY(supermarketData[[#This Row],[Datetime]])</f>
        <v>28</v>
      </c>
      <c r="V946" t="s">
        <v>46</v>
      </c>
      <c r="W946">
        <v>20</v>
      </c>
      <c r="X946" t="s">
        <v>42</v>
      </c>
    </row>
    <row r="947" spans="1:24" x14ac:dyDescent="0.3">
      <c r="A947" t="s">
        <v>22</v>
      </c>
      <c r="B947" t="s">
        <v>23</v>
      </c>
      <c r="C947">
        <v>16.80528</v>
      </c>
      <c r="D947">
        <v>96.156109999999998</v>
      </c>
      <c r="E947" t="s">
        <v>32</v>
      </c>
      <c r="F947" t="s">
        <v>25</v>
      </c>
      <c r="G947" t="s">
        <v>33</v>
      </c>
      <c r="H947" s="3">
        <v>93.88</v>
      </c>
      <c r="I947">
        <v>7</v>
      </c>
      <c r="J947" s="3">
        <v>32.857999999999997</v>
      </c>
      <c r="K947" s="3">
        <v>690.01800000000003</v>
      </c>
      <c r="L947" t="s">
        <v>40</v>
      </c>
      <c r="M947" s="3">
        <v>657.16</v>
      </c>
      <c r="N947">
        <v>4.7619047620000003</v>
      </c>
      <c r="O947" s="3">
        <v>32.857999999999997</v>
      </c>
      <c r="P947">
        <v>7.3</v>
      </c>
      <c r="Q947" t="str">
        <f>IF(supermarketData[[#This Row],[Customer stratification rating]]&lt;6, "Low", IF(supermarketData[[#This Row],[Customer stratification rating]] &lt; 8, "Medium", "High"))</f>
        <v>Medium</v>
      </c>
      <c r="R947" s="1">
        <v>43470.493750000001</v>
      </c>
      <c r="S947">
        <v>2019</v>
      </c>
      <c r="T947" t="s">
        <v>28</v>
      </c>
      <c r="U947">
        <f>DAY(supermarketData[[#This Row],[Datetime]])</f>
        <v>5</v>
      </c>
      <c r="V947" t="s">
        <v>29</v>
      </c>
      <c r="W947">
        <v>11</v>
      </c>
      <c r="X947" t="s">
        <v>37</v>
      </c>
    </row>
    <row r="948" spans="1:24" x14ac:dyDescent="0.3">
      <c r="A948" t="s">
        <v>22</v>
      </c>
      <c r="B948" t="s">
        <v>31</v>
      </c>
      <c r="C948">
        <v>19.745000000000001</v>
      </c>
      <c r="D948">
        <v>96.129720000000006</v>
      </c>
      <c r="E948" t="s">
        <v>24</v>
      </c>
      <c r="F948" t="s">
        <v>38</v>
      </c>
      <c r="G948" t="s">
        <v>33</v>
      </c>
      <c r="H948" s="3">
        <v>84.25</v>
      </c>
      <c r="I948">
        <v>2</v>
      </c>
      <c r="J948" s="3">
        <v>8.4250000000000007</v>
      </c>
      <c r="K948" s="3">
        <v>176.92500000000001</v>
      </c>
      <c r="L948" t="s">
        <v>40</v>
      </c>
      <c r="M948" s="3">
        <v>168.5</v>
      </c>
      <c r="N948">
        <v>4.7619047620000003</v>
      </c>
      <c r="O948" s="3">
        <v>8.4250000000000007</v>
      </c>
      <c r="P948">
        <v>5.3</v>
      </c>
      <c r="Q948" t="str">
        <f>IF(supermarketData[[#This Row],[Customer stratification rating]]&lt;6, "Low", IF(supermarketData[[#This Row],[Customer stratification rating]] &lt; 8, "Medium", "High"))</f>
        <v>Low</v>
      </c>
      <c r="R948" s="1">
        <v>43550.592361111107</v>
      </c>
      <c r="S948">
        <v>2019</v>
      </c>
      <c r="T948" t="s">
        <v>35</v>
      </c>
      <c r="U948">
        <f>DAY(supermarketData[[#This Row],[Datetime]])</f>
        <v>26</v>
      </c>
      <c r="V948" t="s">
        <v>51</v>
      </c>
      <c r="W948">
        <v>14</v>
      </c>
      <c r="X948" t="s">
        <v>30</v>
      </c>
    </row>
    <row r="949" spans="1:24" x14ac:dyDescent="0.3">
      <c r="A949" t="s">
        <v>22</v>
      </c>
      <c r="B949" t="s">
        <v>47</v>
      </c>
      <c r="C949">
        <v>21.974730000000001</v>
      </c>
      <c r="D949">
        <v>96.083590000000001</v>
      </c>
      <c r="E949" t="s">
        <v>24</v>
      </c>
      <c r="F949" t="s">
        <v>38</v>
      </c>
      <c r="G949" t="s">
        <v>50</v>
      </c>
      <c r="H949" s="3">
        <v>53.78</v>
      </c>
      <c r="I949">
        <v>1</v>
      </c>
      <c r="J949" s="3">
        <v>2.6890000000000001</v>
      </c>
      <c r="K949" s="3">
        <v>56.469000000000001</v>
      </c>
      <c r="L949" t="s">
        <v>27</v>
      </c>
      <c r="M949" s="3">
        <v>53.78</v>
      </c>
      <c r="N949">
        <v>4.7619047620000003</v>
      </c>
      <c r="O949" s="3">
        <v>2.6890000000000001</v>
      </c>
      <c r="P949">
        <v>4.7</v>
      </c>
      <c r="Q949" t="str">
        <f>IF(supermarketData[[#This Row],[Customer stratification rating]]&lt;6, "Low", IF(supermarketData[[#This Row],[Customer stratification rating]] &lt; 8, "Medium", "High"))</f>
        <v>Low</v>
      </c>
      <c r="R949" s="1">
        <v>43499.842361111107</v>
      </c>
      <c r="S949">
        <v>2019</v>
      </c>
      <c r="T949" t="s">
        <v>44</v>
      </c>
      <c r="U949">
        <f>DAY(supermarketData[[#This Row],[Datetime]])</f>
        <v>3</v>
      </c>
      <c r="V949" t="s">
        <v>41</v>
      </c>
      <c r="W949">
        <v>20</v>
      </c>
      <c r="X949" t="s">
        <v>42</v>
      </c>
    </row>
    <row r="950" spans="1:24" x14ac:dyDescent="0.3">
      <c r="A950" t="s">
        <v>22</v>
      </c>
      <c r="B950" t="s">
        <v>31</v>
      </c>
      <c r="C950">
        <v>19.745000000000001</v>
      </c>
      <c r="D950">
        <v>96.129720000000006</v>
      </c>
      <c r="E950" t="s">
        <v>24</v>
      </c>
      <c r="F950" t="s">
        <v>38</v>
      </c>
      <c r="G950" t="s">
        <v>39</v>
      </c>
      <c r="H950" s="3">
        <v>35.81</v>
      </c>
      <c r="I950">
        <v>5</v>
      </c>
      <c r="J950" s="3">
        <v>8.9525000000000006</v>
      </c>
      <c r="K950" s="3">
        <v>188.0025</v>
      </c>
      <c r="L950" t="s">
        <v>27</v>
      </c>
      <c r="M950" s="3">
        <v>179.05</v>
      </c>
      <c r="N950">
        <v>4.7619047620000003</v>
      </c>
      <c r="O950" s="3">
        <v>8.9525000000000006</v>
      </c>
      <c r="P950">
        <v>7.9</v>
      </c>
      <c r="Q950" t="str">
        <f>IF(supermarketData[[#This Row],[Customer stratification rating]]&lt;6, "Low", IF(supermarketData[[#This Row],[Customer stratification rating]] &lt; 8, "Medium", "High"))</f>
        <v>Medium</v>
      </c>
      <c r="R950" s="1">
        <v>43502.780555555553</v>
      </c>
      <c r="S950">
        <v>2019</v>
      </c>
      <c r="T950" t="s">
        <v>44</v>
      </c>
      <c r="U950">
        <f>DAY(supermarketData[[#This Row],[Datetime]])</f>
        <v>6</v>
      </c>
      <c r="V950" t="s">
        <v>49</v>
      </c>
      <c r="W950">
        <v>18</v>
      </c>
      <c r="X950" t="s">
        <v>42</v>
      </c>
    </row>
    <row r="951" spans="1:24" x14ac:dyDescent="0.3">
      <c r="A951" t="s">
        <v>22</v>
      </c>
      <c r="B951" t="s">
        <v>47</v>
      </c>
      <c r="C951">
        <v>21.974730000000001</v>
      </c>
      <c r="D951">
        <v>96.083590000000001</v>
      </c>
      <c r="E951" t="s">
        <v>32</v>
      </c>
      <c r="F951" t="s">
        <v>25</v>
      </c>
      <c r="G951" t="s">
        <v>48</v>
      </c>
      <c r="H951" s="3">
        <v>26.43</v>
      </c>
      <c r="I951">
        <v>8</v>
      </c>
      <c r="J951" s="3">
        <v>10.571999999999999</v>
      </c>
      <c r="K951" s="3">
        <v>222.012</v>
      </c>
      <c r="L951" t="s">
        <v>27</v>
      </c>
      <c r="M951" s="3">
        <v>211.44</v>
      </c>
      <c r="N951">
        <v>4.7619047620000003</v>
      </c>
      <c r="O951" s="3">
        <v>10.571999999999999</v>
      </c>
      <c r="P951">
        <v>8.9</v>
      </c>
      <c r="Q951" t="str">
        <f>IF(supermarketData[[#This Row],[Customer stratification rating]]&lt;6, "Low", IF(supermarketData[[#This Row],[Customer stratification rating]] &lt; 8, "Medium", "High"))</f>
        <v>High</v>
      </c>
      <c r="R951" s="1">
        <v>43520.601388888892</v>
      </c>
      <c r="S951">
        <v>2019</v>
      </c>
      <c r="T951" t="s">
        <v>44</v>
      </c>
      <c r="U951">
        <f>DAY(supermarketData[[#This Row],[Datetime]])</f>
        <v>24</v>
      </c>
      <c r="V951" t="s">
        <v>41</v>
      </c>
      <c r="W951">
        <v>14</v>
      </c>
      <c r="X951" t="s">
        <v>30</v>
      </c>
    </row>
    <row r="952" spans="1:24" x14ac:dyDescent="0.3">
      <c r="A952" t="s">
        <v>22</v>
      </c>
      <c r="B952" t="s">
        <v>47</v>
      </c>
      <c r="C952">
        <v>21.974730000000001</v>
      </c>
      <c r="D952">
        <v>96.083590000000001</v>
      </c>
      <c r="E952" t="s">
        <v>24</v>
      </c>
      <c r="F952" t="s">
        <v>38</v>
      </c>
      <c r="G952" t="s">
        <v>26</v>
      </c>
      <c r="H952" s="3">
        <v>39.909999999999997</v>
      </c>
      <c r="I952">
        <v>3</v>
      </c>
      <c r="J952" s="3">
        <v>5.9865000000000004</v>
      </c>
      <c r="K952" s="3">
        <v>125.7165</v>
      </c>
      <c r="L952" t="s">
        <v>27</v>
      </c>
      <c r="M952" s="3">
        <v>119.73</v>
      </c>
      <c r="N952">
        <v>4.7619047620000003</v>
      </c>
      <c r="O952" s="3">
        <v>5.9865000000000004</v>
      </c>
      <c r="P952">
        <v>9.3000000000000007</v>
      </c>
      <c r="Q952" t="str">
        <f>IF(supermarketData[[#This Row],[Customer stratification rating]]&lt;6, "Low", IF(supermarketData[[#This Row],[Customer stratification rating]] &lt; 8, "Medium", "High"))</f>
        <v>High</v>
      </c>
      <c r="R952" s="1">
        <v>43517.527777777781</v>
      </c>
      <c r="S952">
        <v>2019</v>
      </c>
      <c r="T952" t="s">
        <v>44</v>
      </c>
      <c r="U952">
        <f>DAY(supermarketData[[#This Row],[Datetime]])</f>
        <v>21</v>
      </c>
      <c r="V952" t="s">
        <v>46</v>
      </c>
      <c r="W952">
        <v>12</v>
      </c>
      <c r="X952" t="s">
        <v>30</v>
      </c>
    </row>
    <row r="953" spans="1:24" x14ac:dyDescent="0.3">
      <c r="A953" t="s">
        <v>22</v>
      </c>
      <c r="B953" t="s">
        <v>47</v>
      </c>
      <c r="C953">
        <v>21.974730000000001</v>
      </c>
      <c r="D953">
        <v>96.083590000000001</v>
      </c>
      <c r="E953" t="s">
        <v>24</v>
      </c>
      <c r="F953" t="s">
        <v>25</v>
      </c>
      <c r="G953" t="s">
        <v>39</v>
      </c>
      <c r="H953" s="3">
        <v>21.9</v>
      </c>
      <c r="I953">
        <v>3</v>
      </c>
      <c r="J953" s="3">
        <v>3.2850000000000001</v>
      </c>
      <c r="K953" s="3">
        <v>68.984999999999999</v>
      </c>
      <c r="L953" t="s">
        <v>27</v>
      </c>
      <c r="M953" s="3">
        <v>65.7</v>
      </c>
      <c r="N953">
        <v>4.7619047620000003</v>
      </c>
      <c r="O953" s="3">
        <v>3.2850000000000001</v>
      </c>
      <c r="P953">
        <v>4.7</v>
      </c>
      <c r="Q953" t="str">
        <f>IF(supermarketData[[#This Row],[Customer stratification rating]]&lt;6, "Low", IF(supermarketData[[#This Row],[Customer stratification rating]] &lt; 8, "Medium", "High"))</f>
        <v>Low</v>
      </c>
      <c r="R953" s="1">
        <v>43474.779861111107</v>
      </c>
      <c r="S953">
        <v>2019</v>
      </c>
      <c r="T953" t="s">
        <v>28</v>
      </c>
      <c r="U953">
        <f>DAY(supermarketData[[#This Row],[Datetime]])</f>
        <v>9</v>
      </c>
      <c r="V953" t="s">
        <v>49</v>
      </c>
      <c r="W953">
        <v>18</v>
      </c>
      <c r="X953" t="s">
        <v>42</v>
      </c>
    </row>
    <row r="954" spans="1:24" x14ac:dyDescent="0.3">
      <c r="A954" t="s">
        <v>22</v>
      </c>
      <c r="B954" t="s">
        <v>47</v>
      </c>
      <c r="C954">
        <v>21.974730000000001</v>
      </c>
      <c r="D954">
        <v>96.083590000000001</v>
      </c>
      <c r="E954" t="s">
        <v>24</v>
      </c>
      <c r="F954" t="s">
        <v>25</v>
      </c>
      <c r="G954" t="s">
        <v>48</v>
      </c>
      <c r="H954" s="3">
        <v>62.85</v>
      </c>
      <c r="I954">
        <v>4</v>
      </c>
      <c r="J954" s="3">
        <v>12.57</v>
      </c>
      <c r="K954" s="3">
        <v>263.97000000000003</v>
      </c>
      <c r="L954" t="s">
        <v>27</v>
      </c>
      <c r="M954" s="3">
        <v>251.4</v>
      </c>
      <c r="N954">
        <v>4.7619047620000003</v>
      </c>
      <c r="O954" s="3">
        <v>12.57</v>
      </c>
      <c r="P954">
        <v>8.6999999999999993</v>
      </c>
      <c r="Q954" t="str">
        <f>IF(supermarketData[[#This Row],[Customer stratification rating]]&lt;6, "Low", IF(supermarketData[[#This Row],[Customer stratification rating]] &lt; 8, "Medium", "High"))</f>
        <v>High</v>
      </c>
      <c r="R954" s="1">
        <v>43521.556944444441</v>
      </c>
      <c r="S954">
        <v>2019</v>
      </c>
      <c r="T954" t="s">
        <v>44</v>
      </c>
      <c r="U954">
        <f>DAY(supermarketData[[#This Row],[Datetime]])</f>
        <v>25</v>
      </c>
      <c r="V954" t="s">
        <v>45</v>
      </c>
      <c r="W954">
        <v>13</v>
      </c>
      <c r="X954" t="s">
        <v>30</v>
      </c>
    </row>
    <row r="955" spans="1:24" x14ac:dyDescent="0.3">
      <c r="A955" t="s">
        <v>22</v>
      </c>
      <c r="B955" t="s">
        <v>31</v>
      </c>
      <c r="C955">
        <v>19.745000000000001</v>
      </c>
      <c r="D955">
        <v>96.129720000000006</v>
      </c>
      <c r="E955" t="s">
        <v>24</v>
      </c>
      <c r="F955" t="s">
        <v>25</v>
      </c>
      <c r="G955" t="s">
        <v>48</v>
      </c>
      <c r="H955" s="3">
        <v>21.04</v>
      </c>
      <c r="I955">
        <v>4</v>
      </c>
      <c r="J955" s="3">
        <v>4.2080000000000002</v>
      </c>
      <c r="K955" s="3">
        <v>88.367999999999995</v>
      </c>
      <c r="L955" t="s">
        <v>34</v>
      </c>
      <c r="M955" s="3">
        <v>84.16</v>
      </c>
      <c r="N955">
        <v>4.7619047620000003</v>
      </c>
      <c r="O955" s="3">
        <v>4.2080000000000002</v>
      </c>
      <c r="P955">
        <v>7.6</v>
      </c>
      <c r="Q955" t="str">
        <f>IF(supermarketData[[#This Row],[Customer stratification rating]]&lt;6, "Low", IF(supermarketData[[#This Row],[Customer stratification rating]] &lt; 8, "Medium", "High"))</f>
        <v>Medium</v>
      </c>
      <c r="R955" s="1">
        <v>43478.581944444442</v>
      </c>
      <c r="S955">
        <v>2019</v>
      </c>
      <c r="T955" t="s">
        <v>28</v>
      </c>
      <c r="U955">
        <f>DAY(supermarketData[[#This Row],[Datetime]])</f>
        <v>13</v>
      </c>
      <c r="V955" t="s">
        <v>41</v>
      </c>
      <c r="W955">
        <v>13</v>
      </c>
      <c r="X955" t="s">
        <v>30</v>
      </c>
    </row>
    <row r="956" spans="1:24" x14ac:dyDescent="0.3">
      <c r="A956" t="s">
        <v>22</v>
      </c>
      <c r="B956" t="s">
        <v>47</v>
      </c>
      <c r="C956">
        <v>21.974730000000001</v>
      </c>
      <c r="D956">
        <v>96.083590000000001</v>
      </c>
      <c r="E956" t="s">
        <v>24</v>
      </c>
      <c r="F956" t="s">
        <v>38</v>
      </c>
      <c r="G956" t="s">
        <v>39</v>
      </c>
      <c r="H956" s="3">
        <v>65.91</v>
      </c>
      <c r="I956">
        <v>6</v>
      </c>
      <c r="J956" s="3">
        <v>19.773</v>
      </c>
      <c r="K956" s="3">
        <v>415.233</v>
      </c>
      <c r="L956" t="s">
        <v>34</v>
      </c>
      <c r="M956" s="3">
        <v>395.46</v>
      </c>
      <c r="N956">
        <v>4.7619047620000003</v>
      </c>
      <c r="O956" s="3">
        <v>19.773</v>
      </c>
      <c r="P956">
        <v>5.7</v>
      </c>
      <c r="Q956" t="str">
        <f>IF(supermarketData[[#This Row],[Customer stratification rating]]&lt;6, "Low", IF(supermarketData[[#This Row],[Customer stratification rating]] &lt; 8, "Medium", "High"))</f>
        <v>Low</v>
      </c>
      <c r="R956" s="1">
        <v>43505.489583333343</v>
      </c>
      <c r="S956">
        <v>2019</v>
      </c>
      <c r="T956" t="s">
        <v>44</v>
      </c>
      <c r="U956">
        <f>DAY(supermarketData[[#This Row],[Datetime]])</f>
        <v>9</v>
      </c>
      <c r="V956" t="s">
        <v>29</v>
      </c>
      <c r="W956">
        <v>11</v>
      </c>
      <c r="X956" t="s">
        <v>37</v>
      </c>
    </row>
    <row r="957" spans="1:24" x14ac:dyDescent="0.3">
      <c r="A957" t="s">
        <v>22</v>
      </c>
      <c r="B957" t="s">
        <v>23</v>
      </c>
      <c r="C957">
        <v>16.80528</v>
      </c>
      <c r="D957">
        <v>96.156109999999998</v>
      </c>
      <c r="E957" t="s">
        <v>32</v>
      </c>
      <c r="F957" t="s">
        <v>25</v>
      </c>
      <c r="G957" t="s">
        <v>50</v>
      </c>
      <c r="H957" s="3">
        <v>42.57</v>
      </c>
      <c r="I957">
        <v>7</v>
      </c>
      <c r="J957" s="3">
        <v>14.8995</v>
      </c>
      <c r="K957" s="3">
        <v>312.8895</v>
      </c>
      <c r="L957" t="s">
        <v>34</v>
      </c>
      <c r="M957" s="3">
        <v>297.99</v>
      </c>
      <c r="N957">
        <v>4.7619047620000003</v>
      </c>
      <c r="O957" s="3">
        <v>14.8995</v>
      </c>
      <c r="P957">
        <v>6.8</v>
      </c>
      <c r="Q957" t="str">
        <f>IF(supermarketData[[#This Row],[Customer stratification rating]]&lt;6, "Low", IF(supermarketData[[#This Row],[Customer stratification rating]] &lt; 8, "Medium", "High"))</f>
        <v>Medium</v>
      </c>
      <c r="R957" s="1">
        <v>43471.493750000001</v>
      </c>
      <c r="S957">
        <v>2019</v>
      </c>
      <c r="T957" t="s">
        <v>28</v>
      </c>
      <c r="U957">
        <f>DAY(supermarketData[[#This Row],[Datetime]])</f>
        <v>6</v>
      </c>
      <c r="V957" t="s">
        <v>41</v>
      </c>
      <c r="W957">
        <v>11</v>
      </c>
      <c r="X957" t="s">
        <v>37</v>
      </c>
    </row>
    <row r="958" spans="1:24" x14ac:dyDescent="0.3">
      <c r="A958" t="s">
        <v>22</v>
      </c>
      <c r="B958" t="s">
        <v>31</v>
      </c>
      <c r="C958">
        <v>19.745000000000001</v>
      </c>
      <c r="D958">
        <v>96.129720000000006</v>
      </c>
      <c r="E958" t="s">
        <v>24</v>
      </c>
      <c r="F958" t="s">
        <v>38</v>
      </c>
      <c r="G958" t="s">
        <v>48</v>
      </c>
      <c r="H958" s="3">
        <v>50.49</v>
      </c>
      <c r="I958">
        <v>9</v>
      </c>
      <c r="J958" s="3">
        <v>22.720500000000001</v>
      </c>
      <c r="K958" s="3">
        <v>477.13049999999998</v>
      </c>
      <c r="L958" t="s">
        <v>34</v>
      </c>
      <c r="M958" s="3">
        <v>454.41</v>
      </c>
      <c r="N958">
        <v>4.7619047620000003</v>
      </c>
      <c r="O958" s="3">
        <v>22.720500000000001</v>
      </c>
      <c r="P958">
        <v>5.4</v>
      </c>
      <c r="Q958" t="str">
        <f>IF(supermarketData[[#This Row],[Customer stratification rating]]&lt;6, "Low", IF(supermarketData[[#This Row],[Customer stratification rating]] &lt; 8, "Medium", "High"))</f>
        <v>Low</v>
      </c>
      <c r="R958" s="1">
        <v>43475.719444444447</v>
      </c>
      <c r="S958">
        <v>2019</v>
      </c>
      <c r="T958" t="s">
        <v>28</v>
      </c>
      <c r="U958">
        <f>DAY(supermarketData[[#This Row],[Datetime]])</f>
        <v>10</v>
      </c>
      <c r="V958" t="s">
        <v>46</v>
      </c>
      <c r="W958">
        <v>17</v>
      </c>
      <c r="X958" t="s">
        <v>30</v>
      </c>
    </row>
    <row r="959" spans="1:24" x14ac:dyDescent="0.3">
      <c r="A959" t="s">
        <v>22</v>
      </c>
      <c r="B959" t="s">
        <v>47</v>
      </c>
      <c r="C959">
        <v>21.974730000000001</v>
      </c>
      <c r="D959">
        <v>96.083590000000001</v>
      </c>
      <c r="E959" t="s">
        <v>32</v>
      </c>
      <c r="F959" t="s">
        <v>38</v>
      </c>
      <c r="G959" t="s">
        <v>33</v>
      </c>
      <c r="H959" s="3">
        <v>46.02</v>
      </c>
      <c r="I959">
        <v>6</v>
      </c>
      <c r="J959" s="3">
        <v>13.805999999999999</v>
      </c>
      <c r="K959" s="3">
        <v>289.92599999999999</v>
      </c>
      <c r="L959" t="s">
        <v>34</v>
      </c>
      <c r="M959" s="3">
        <v>276.12</v>
      </c>
      <c r="N959">
        <v>4.7619047620000003</v>
      </c>
      <c r="O959" s="3">
        <v>13.805999999999999</v>
      </c>
      <c r="P959">
        <v>7.1</v>
      </c>
      <c r="Q959" t="str">
        <f>IF(supermarketData[[#This Row],[Customer stratification rating]]&lt;6, "Low", IF(supermarketData[[#This Row],[Customer stratification rating]] &lt; 8, "Medium", "High"))</f>
        <v>Medium</v>
      </c>
      <c r="R959" s="1">
        <v>43503.663194444453</v>
      </c>
      <c r="S959">
        <v>2019</v>
      </c>
      <c r="T959" t="s">
        <v>44</v>
      </c>
      <c r="U959">
        <f>DAY(supermarketData[[#This Row],[Datetime]])</f>
        <v>7</v>
      </c>
      <c r="V959" t="s">
        <v>46</v>
      </c>
      <c r="W959">
        <v>15</v>
      </c>
      <c r="X959" t="s">
        <v>30</v>
      </c>
    </row>
    <row r="960" spans="1:24" x14ac:dyDescent="0.3">
      <c r="A960" t="s">
        <v>22</v>
      </c>
      <c r="B960" t="s">
        <v>31</v>
      </c>
      <c r="C960">
        <v>19.745000000000001</v>
      </c>
      <c r="D960">
        <v>96.129720000000006</v>
      </c>
      <c r="E960" t="s">
        <v>32</v>
      </c>
      <c r="F960" t="s">
        <v>25</v>
      </c>
      <c r="G960" t="s">
        <v>39</v>
      </c>
      <c r="H960" s="3">
        <v>15.8</v>
      </c>
      <c r="I960">
        <v>10</v>
      </c>
      <c r="J960" s="3">
        <v>7.9</v>
      </c>
      <c r="K960" s="3">
        <v>165.9</v>
      </c>
      <c r="L960" t="s">
        <v>34</v>
      </c>
      <c r="M960" s="3">
        <v>158</v>
      </c>
      <c r="N960">
        <v>4.7619047620000003</v>
      </c>
      <c r="O960" s="3">
        <v>7.9</v>
      </c>
      <c r="P960">
        <v>7.8</v>
      </c>
      <c r="Q960" t="str">
        <f>IF(supermarketData[[#This Row],[Customer stratification rating]]&lt;6, "Low", IF(supermarketData[[#This Row],[Customer stratification rating]] &lt; 8, "Medium", "High"))</f>
        <v>Medium</v>
      </c>
      <c r="R960" s="1">
        <v>43474.504861111112</v>
      </c>
      <c r="S960">
        <v>2019</v>
      </c>
      <c r="T960" t="s">
        <v>28</v>
      </c>
      <c r="U960">
        <f>DAY(supermarketData[[#This Row],[Datetime]])</f>
        <v>9</v>
      </c>
      <c r="V960" t="s">
        <v>49</v>
      </c>
      <c r="W960">
        <v>12</v>
      </c>
      <c r="X960" t="s">
        <v>30</v>
      </c>
    </row>
    <row r="961" spans="1:24" x14ac:dyDescent="0.3">
      <c r="A961" t="s">
        <v>22</v>
      </c>
      <c r="B961" t="s">
        <v>23</v>
      </c>
      <c r="C961">
        <v>16.80528</v>
      </c>
      <c r="D961">
        <v>96.156109999999998</v>
      </c>
      <c r="E961" t="s">
        <v>24</v>
      </c>
      <c r="F961" t="s">
        <v>25</v>
      </c>
      <c r="G961" t="s">
        <v>48</v>
      </c>
      <c r="H961" s="3">
        <v>98.66</v>
      </c>
      <c r="I961">
        <v>9</v>
      </c>
      <c r="J961" s="3">
        <v>44.396999999999998</v>
      </c>
      <c r="K961" s="3">
        <v>932.33699999999999</v>
      </c>
      <c r="L961" t="s">
        <v>34</v>
      </c>
      <c r="M961" s="3">
        <v>887.94</v>
      </c>
      <c r="N961">
        <v>4.7619047620000003</v>
      </c>
      <c r="O961" s="3">
        <v>44.396999999999998</v>
      </c>
      <c r="P961">
        <v>8.4</v>
      </c>
      <c r="Q961" t="str">
        <f>IF(supermarketData[[#This Row],[Customer stratification rating]]&lt;6, "Low", IF(supermarketData[[#This Row],[Customer stratification rating]] &lt; 8, "Medium", "High"))</f>
        <v>High</v>
      </c>
      <c r="R961" s="1">
        <v>43515.629861111112</v>
      </c>
      <c r="S961">
        <v>2019</v>
      </c>
      <c r="T961" t="s">
        <v>44</v>
      </c>
      <c r="U961">
        <f>DAY(supermarketData[[#This Row],[Datetime]])</f>
        <v>19</v>
      </c>
      <c r="V961" t="s">
        <v>51</v>
      </c>
      <c r="W961">
        <v>15</v>
      </c>
      <c r="X961" t="s">
        <v>30</v>
      </c>
    </row>
    <row r="962" spans="1:24" x14ac:dyDescent="0.3">
      <c r="A962" t="s">
        <v>22</v>
      </c>
      <c r="B962" t="s">
        <v>31</v>
      </c>
      <c r="C962">
        <v>19.745000000000001</v>
      </c>
      <c r="D962">
        <v>96.129720000000006</v>
      </c>
      <c r="E962" t="s">
        <v>24</v>
      </c>
      <c r="F962" t="s">
        <v>38</v>
      </c>
      <c r="G962" t="s">
        <v>50</v>
      </c>
      <c r="H962" s="3">
        <v>91.98</v>
      </c>
      <c r="I962">
        <v>1</v>
      </c>
      <c r="J962" s="3">
        <v>4.5990000000000002</v>
      </c>
      <c r="K962" s="3">
        <v>96.578999999999994</v>
      </c>
      <c r="L962" t="s">
        <v>34</v>
      </c>
      <c r="M962" s="3">
        <v>91.98</v>
      </c>
      <c r="N962">
        <v>4.7619047620000003</v>
      </c>
      <c r="O962" s="3">
        <v>4.5990000000000002</v>
      </c>
      <c r="P962">
        <v>9.8000000000000007</v>
      </c>
      <c r="Q962" t="str">
        <f>IF(supermarketData[[#This Row],[Customer stratification rating]]&lt;6, "Low", IF(supermarketData[[#This Row],[Customer stratification rating]] &lt; 8, "Medium", "High"))</f>
        <v>High</v>
      </c>
      <c r="R962" s="1">
        <v>43542.645138888889</v>
      </c>
      <c r="S962">
        <v>2019</v>
      </c>
      <c r="T962" t="s">
        <v>35</v>
      </c>
      <c r="U962">
        <f>DAY(supermarketData[[#This Row],[Datetime]])</f>
        <v>18</v>
      </c>
      <c r="V962" t="s">
        <v>45</v>
      </c>
      <c r="W962">
        <v>15</v>
      </c>
      <c r="X962" t="s">
        <v>30</v>
      </c>
    </row>
    <row r="963" spans="1:24" x14ac:dyDescent="0.3">
      <c r="A963" t="s">
        <v>22</v>
      </c>
      <c r="B963" t="s">
        <v>23</v>
      </c>
      <c r="C963">
        <v>16.80528</v>
      </c>
      <c r="D963">
        <v>96.156109999999998</v>
      </c>
      <c r="E963" t="s">
        <v>24</v>
      </c>
      <c r="F963" t="s">
        <v>38</v>
      </c>
      <c r="G963" t="s">
        <v>33</v>
      </c>
      <c r="H963" s="3">
        <v>20.89</v>
      </c>
      <c r="I963">
        <v>2</v>
      </c>
      <c r="J963" s="3">
        <v>2.089</v>
      </c>
      <c r="K963" s="3">
        <v>43.869</v>
      </c>
      <c r="L963" t="s">
        <v>34</v>
      </c>
      <c r="M963" s="3">
        <v>41.78</v>
      </c>
      <c r="N963">
        <v>4.7619047620000003</v>
      </c>
      <c r="O963" s="3">
        <v>2.089</v>
      </c>
      <c r="P963">
        <v>9.8000000000000007</v>
      </c>
      <c r="Q963" t="str">
        <f>IF(supermarketData[[#This Row],[Customer stratification rating]]&lt;6, "Low", IF(supermarketData[[#This Row],[Customer stratification rating]] &lt; 8, "Medium", "High"))</f>
        <v>High</v>
      </c>
      <c r="R963" s="1">
        <v>43501.78125</v>
      </c>
      <c r="S963">
        <v>2019</v>
      </c>
      <c r="T963" t="s">
        <v>44</v>
      </c>
      <c r="U963">
        <f>DAY(supermarketData[[#This Row],[Datetime]])</f>
        <v>5</v>
      </c>
      <c r="V963" t="s">
        <v>51</v>
      </c>
      <c r="W963">
        <v>18</v>
      </c>
      <c r="X963" t="s">
        <v>42</v>
      </c>
    </row>
    <row r="964" spans="1:24" x14ac:dyDescent="0.3">
      <c r="A964" t="s">
        <v>22</v>
      </c>
      <c r="B964" t="s">
        <v>23</v>
      </c>
      <c r="C964">
        <v>16.80528</v>
      </c>
      <c r="D964">
        <v>96.156109999999998</v>
      </c>
      <c r="E964" t="s">
        <v>32</v>
      </c>
      <c r="F964" t="s">
        <v>25</v>
      </c>
      <c r="G964" t="s">
        <v>50</v>
      </c>
      <c r="H964" s="3">
        <v>15.5</v>
      </c>
      <c r="I964">
        <v>1</v>
      </c>
      <c r="J964" s="3">
        <v>0.77500000000000002</v>
      </c>
      <c r="K964" s="3">
        <v>16.274999999999999</v>
      </c>
      <c r="L964" t="s">
        <v>40</v>
      </c>
      <c r="M964" s="3">
        <v>15.5</v>
      </c>
      <c r="N964">
        <v>4.7619047620000003</v>
      </c>
      <c r="O964" s="3">
        <v>0.77500000000000002</v>
      </c>
      <c r="P964">
        <v>7.4</v>
      </c>
      <c r="Q964" t="str">
        <f>IF(supermarketData[[#This Row],[Customer stratification rating]]&lt;6, "Low", IF(supermarketData[[#This Row],[Customer stratification rating]] &lt; 8, "Medium", "High"))</f>
        <v>Medium</v>
      </c>
      <c r="R964" s="1">
        <v>43543.640972222223</v>
      </c>
      <c r="S964">
        <v>2019</v>
      </c>
      <c r="T964" t="s">
        <v>35</v>
      </c>
      <c r="U964">
        <f>DAY(supermarketData[[#This Row],[Datetime]])</f>
        <v>19</v>
      </c>
      <c r="V964" t="s">
        <v>51</v>
      </c>
      <c r="W964">
        <v>15</v>
      </c>
      <c r="X964" t="s">
        <v>30</v>
      </c>
    </row>
    <row r="965" spans="1:24" x14ac:dyDescent="0.3">
      <c r="A965" t="s">
        <v>22</v>
      </c>
      <c r="B965" t="s">
        <v>31</v>
      </c>
      <c r="C965">
        <v>19.745000000000001</v>
      </c>
      <c r="D965">
        <v>96.129720000000006</v>
      </c>
      <c r="E965" t="s">
        <v>24</v>
      </c>
      <c r="F965" t="s">
        <v>38</v>
      </c>
      <c r="G965" t="s">
        <v>33</v>
      </c>
      <c r="H965" s="3">
        <v>96.82</v>
      </c>
      <c r="I965">
        <v>3</v>
      </c>
      <c r="J965" s="3">
        <v>14.523</v>
      </c>
      <c r="K965" s="3">
        <v>304.983</v>
      </c>
      <c r="L965" t="s">
        <v>34</v>
      </c>
      <c r="M965" s="3">
        <v>290.45999999999998</v>
      </c>
      <c r="N965">
        <v>4.7619047620000003</v>
      </c>
      <c r="O965" s="3">
        <v>14.523</v>
      </c>
      <c r="P965">
        <v>6.7</v>
      </c>
      <c r="Q965" t="str">
        <f>IF(supermarketData[[#This Row],[Customer stratification rating]]&lt;6, "Low", IF(supermarketData[[#This Row],[Customer stratification rating]] &lt; 8, "Medium", "High"))</f>
        <v>Medium</v>
      </c>
      <c r="R965" s="1">
        <v>43554.859027777777</v>
      </c>
      <c r="S965">
        <v>2019</v>
      </c>
      <c r="T965" t="s">
        <v>35</v>
      </c>
      <c r="U965">
        <f>DAY(supermarketData[[#This Row],[Datetime]])</f>
        <v>30</v>
      </c>
      <c r="V965" t="s">
        <v>29</v>
      </c>
      <c r="W965">
        <v>20</v>
      </c>
      <c r="X965" t="s">
        <v>42</v>
      </c>
    </row>
    <row r="966" spans="1:24" x14ac:dyDescent="0.3">
      <c r="A966" t="s">
        <v>22</v>
      </c>
      <c r="B966" t="s">
        <v>47</v>
      </c>
      <c r="C966">
        <v>21.974730000000001</v>
      </c>
      <c r="D966">
        <v>96.083590000000001</v>
      </c>
      <c r="E966" t="s">
        <v>32</v>
      </c>
      <c r="F966" t="s">
        <v>38</v>
      </c>
      <c r="G966" t="s">
        <v>48</v>
      </c>
      <c r="H966" s="3">
        <v>33.33</v>
      </c>
      <c r="I966">
        <v>2</v>
      </c>
      <c r="J966" s="3">
        <v>3.3330000000000002</v>
      </c>
      <c r="K966" s="3">
        <v>69.992999999999995</v>
      </c>
      <c r="L966" t="s">
        <v>40</v>
      </c>
      <c r="M966" s="3">
        <v>66.66</v>
      </c>
      <c r="N966">
        <v>4.7619047620000003</v>
      </c>
      <c r="O966" s="3">
        <v>3.3330000000000002</v>
      </c>
      <c r="P966">
        <v>6.4</v>
      </c>
      <c r="Q966" t="str">
        <f>IF(supermarketData[[#This Row],[Customer stratification rating]]&lt;6, "Low", IF(supermarketData[[#This Row],[Customer stratification rating]] &lt; 8, "Medium", "High"))</f>
        <v>Medium</v>
      </c>
      <c r="R966" s="1">
        <v>43491.611805555563</v>
      </c>
      <c r="S966">
        <v>2019</v>
      </c>
      <c r="T966" t="s">
        <v>28</v>
      </c>
      <c r="U966">
        <f>DAY(supermarketData[[#This Row],[Datetime]])</f>
        <v>26</v>
      </c>
      <c r="V966" t="s">
        <v>29</v>
      </c>
      <c r="W966">
        <v>14</v>
      </c>
      <c r="X966" t="s">
        <v>30</v>
      </c>
    </row>
    <row r="967" spans="1:24" x14ac:dyDescent="0.3">
      <c r="A967" t="s">
        <v>22</v>
      </c>
      <c r="B967" t="s">
        <v>47</v>
      </c>
      <c r="C967">
        <v>21.974730000000001</v>
      </c>
      <c r="D967">
        <v>96.083590000000001</v>
      </c>
      <c r="E967" t="s">
        <v>32</v>
      </c>
      <c r="F967" t="s">
        <v>25</v>
      </c>
      <c r="G967" t="s">
        <v>33</v>
      </c>
      <c r="H967" s="3">
        <v>38.270000000000003</v>
      </c>
      <c r="I967">
        <v>2</v>
      </c>
      <c r="J967" s="3">
        <v>3.827</v>
      </c>
      <c r="K967" s="3">
        <v>80.367000000000004</v>
      </c>
      <c r="L967" t="s">
        <v>40</v>
      </c>
      <c r="M967" s="3">
        <v>76.540000000000006</v>
      </c>
      <c r="N967">
        <v>4.7619047620000003</v>
      </c>
      <c r="O967" s="3">
        <v>3.827</v>
      </c>
      <c r="P967">
        <v>5.8</v>
      </c>
      <c r="Q967" t="str">
        <f>IF(supermarketData[[#This Row],[Customer stratification rating]]&lt;6, "Low", IF(supermarketData[[#This Row],[Customer stratification rating]] &lt; 8, "Medium", "High"))</f>
        <v>Low</v>
      </c>
      <c r="R967" s="1">
        <v>43526.762499999997</v>
      </c>
      <c r="S967">
        <v>2019</v>
      </c>
      <c r="T967" t="s">
        <v>35</v>
      </c>
      <c r="U967">
        <f>DAY(supermarketData[[#This Row],[Datetime]])</f>
        <v>2</v>
      </c>
      <c r="V967" t="s">
        <v>29</v>
      </c>
      <c r="W967">
        <v>18</v>
      </c>
      <c r="X967" t="s">
        <v>42</v>
      </c>
    </row>
    <row r="968" spans="1:24" x14ac:dyDescent="0.3">
      <c r="A968" t="s">
        <v>22</v>
      </c>
      <c r="B968" t="s">
        <v>23</v>
      </c>
      <c r="C968">
        <v>16.80528</v>
      </c>
      <c r="D968">
        <v>96.156109999999998</v>
      </c>
      <c r="E968" t="s">
        <v>32</v>
      </c>
      <c r="F968" t="s">
        <v>25</v>
      </c>
      <c r="G968" t="s">
        <v>39</v>
      </c>
      <c r="H968" s="3">
        <v>33.299999999999997</v>
      </c>
      <c r="I968">
        <v>9</v>
      </c>
      <c r="J968" s="3">
        <v>14.984999999999999</v>
      </c>
      <c r="K968" s="3">
        <v>314.685</v>
      </c>
      <c r="L968" t="s">
        <v>27</v>
      </c>
      <c r="M968" s="3">
        <v>299.7</v>
      </c>
      <c r="N968">
        <v>4.7619047620000003</v>
      </c>
      <c r="O968" s="3">
        <v>14.984999999999999</v>
      </c>
      <c r="P968">
        <v>7.2</v>
      </c>
      <c r="Q968" t="str">
        <f>IF(supermarketData[[#This Row],[Customer stratification rating]]&lt;6, "Low", IF(supermarketData[[#This Row],[Customer stratification rating]] &lt; 8, "Medium", "High"))</f>
        <v>Medium</v>
      </c>
      <c r="R968" s="1">
        <v>43528.643750000003</v>
      </c>
      <c r="S968">
        <v>2019</v>
      </c>
      <c r="T968" t="s">
        <v>35</v>
      </c>
      <c r="U968">
        <f>DAY(supermarketData[[#This Row],[Datetime]])</f>
        <v>4</v>
      </c>
      <c r="V968" t="s">
        <v>45</v>
      </c>
      <c r="W968">
        <v>15</v>
      </c>
      <c r="X968" t="s">
        <v>30</v>
      </c>
    </row>
    <row r="969" spans="1:24" x14ac:dyDescent="0.3">
      <c r="A969" t="s">
        <v>22</v>
      </c>
      <c r="B969" t="s">
        <v>23</v>
      </c>
      <c r="C969">
        <v>16.80528</v>
      </c>
      <c r="D969">
        <v>96.156109999999998</v>
      </c>
      <c r="E969" t="s">
        <v>24</v>
      </c>
      <c r="F969" t="s">
        <v>38</v>
      </c>
      <c r="G969" t="s">
        <v>39</v>
      </c>
      <c r="H969" s="3">
        <v>81.010000000000005</v>
      </c>
      <c r="I969">
        <v>3</v>
      </c>
      <c r="J969" s="3">
        <v>12.1515</v>
      </c>
      <c r="K969" s="3">
        <v>255.1815</v>
      </c>
      <c r="L969" t="s">
        <v>40</v>
      </c>
      <c r="M969" s="3">
        <v>243.03</v>
      </c>
      <c r="N969">
        <v>4.7619047620000003</v>
      </c>
      <c r="O969" s="3">
        <v>12.1515</v>
      </c>
      <c r="P969">
        <v>9.3000000000000007</v>
      </c>
      <c r="Q969" t="str">
        <f>IF(supermarketData[[#This Row],[Customer stratification rating]]&lt;6, "Low", IF(supermarketData[[#This Row],[Customer stratification rating]] &lt; 8, "Medium", "High"))</f>
        <v>High</v>
      </c>
      <c r="R969" s="1">
        <v>43478.538194444453</v>
      </c>
      <c r="S969">
        <v>2019</v>
      </c>
      <c r="T969" t="s">
        <v>28</v>
      </c>
      <c r="U969">
        <f>DAY(supermarketData[[#This Row],[Datetime]])</f>
        <v>13</v>
      </c>
      <c r="V969" t="s">
        <v>41</v>
      </c>
      <c r="W969">
        <v>12</v>
      </c>
      <c r="X969" t="s">
        <v>30</v>
      </c>
    </row>
    <row r="970" spans="1:24" x14ac:dyDescent="0.3">
      <c r="A970" t="s">
        <v>22</v>
      </c>
      <c r="B970" t="s">
        <v>23</v>
      </c>
      <c r="C970">
        <v>16.80528</v>
      </c>
      <c r="D970">
        <v>96.156109999999998</v>
      </c>
      <c r="E970" t="s">
        <v>32</v>
      </c>
      <c r="F970" t="s">
        <v>25</v>
      </c>
      <c r="G970" t="s">
        <v>26</v>
      </c>
      <c r="H970" s="3">
        <v>15.8</v>
      </c>
      <c r="I970">
        <v>3</v>
      </c>
      <c r="J970" s="3">
        <v>2.37</v>
      </c>
      <c r="K970" s="3">
        <v>49.77</v>
      </c>
      <c r="L970" t="s">
        <v>34</v>
      </c>
      <c r="M970" s="3">
        <v>47.4</v>
      </c>
      <c r="N970">
        <v>4.7619047620000003</v>
      </c>
      <c r="O970" s="3">
        <v>2.37</v>
      </c>
      <c r="P970">
        <v>9.5</v>
      </c>
      <c r="Q970" t="str">
        <f>IF(supermarketData[[#This Row],[Customer stratification rating]]&lt;6, "Low", IF(supermarketData[[#This Row],[Customer stratification rating]] &lt; 8, "Medium", "High"))</f>
        <v>High</v>
      </c>
      <c r="R970" s="1">
        <v>43549.751388888893</v>
      </c>
      <c r="S970">
        <v>2019</v>
      </c>
      <c r="T970" t="s">
        <v>35</v>
      </c>
      <c r="U970">
        <f>DAY(supermarketData[[#This Row],[Datetime]])</f>
        <v>25</v>
      </c>
      <c r="V970" t="s">
        <v>45</v>
      </c>
      <c r="W970">
        <v>18</v>
      </c>
      <c r="X970" t="s">
        <v>42</v>
      </c>
    </row>
    <row r="971" spans="1:24" x14ac:dyDescent="0.3">
      <c r="A971" t="s">
        <v>22</v>
      </c>
      <c r="B971" t="s">
        <v>47</v>
      </c>
      <c r="C971">
        <v>21.974730000000001</v>
      </c>
      <c r="D971">
        <v>96.083590000000001</v>
      </c>
      <c r="E971" t="s">
        <v>24</v>
      </c>
      <c r="F971" t="s">
        <v>25</v>
      </c>
      <c r="G971" t="s">
        <v>33</v>
      </c>
      <c r="H971" s="3">
        <v>34.49</v>
      </c>
      <c r="I971">
        <v>5</v>
      </c>
      <c r="J971" s="3">
        <v>8.6225000000000005</v>
      </c>
      <c r="K971" s="3">
        <v>181.07249999999999</v>
      </c>
      <c r="L971" t="s">
        <v>40</v>
      </c>
      <c r="M971" s="3">
        <v>172.45</v>
      </c>
      <c r="N971">
        <v>4.7619047620000003</v>
      </c>
      <c r="O971" s="3">
        <v>8.6225000000000005</v>
      </c>
      <c r="P971">
        <v>9</v>
      </c>
      <c r="Q971" t="str">
        <f>IF(supermarketData[[#This Row],[Customer stratification rating]]&lt;6, "Low", IF(supermarketData[[#This Row],[Customer stratification rating]] &lt; 8, "Medium", "High"))</f>
        <v>High</v>
      </c>
      <c r="R971" s="1">
        <v>43535.822222222218</v>
      </c>
      <c r="S971">
        <v>2019</v>
      </c>
      <c r="T971" t="s">
        <v>35</v>
      </c>
      <c r="U971">
        <f>DAY(supermarketData[[#This Row],[Datetime]])</f>
        <v>11</v>
      </c>
      <c r="V971" t="s">
        <v>45</v>
      </c>
      <c r="W971">
        <v>19</v>
      </c>
      <c r="X971" t="s">
        <v>42</v>
      </c>
    </row>
    <row r="972" spans="1:24" x14ac:dyDescent="0.3">
      <c r="A972" t="s">
        <v>22</v>
      </c>
      <c r="B972" t="s">
        <v>47</v>
      </c>
      <c r="C972">
        <v>21.974730000000001</v>
      </c>
      <c r="D972">
        <v>96.083590000000001</v>
      </c>
      <c r="E972" t="s">
        <v>24</v>
      </c>
      <c r="F972" t="s">
        <v>25</v>
      </c>
      <c r="G972" t="s">
        <v>48</v>
      </c>
      <c r="H972" s="3">
        <v>84.63</v>
      </c>
      <c r="I972">
        <v>10</v>
      </c>
      <c r="J972" s="3">
        <v>42.314999999999998</v>
      </c>
      <c r="K972" s="3">
        <v>888.61500000000001</v>
      </c>
      <c r="L972" t="s">
        <v>40</v>
      </c>
      <c r="M972" s="3">
        <v>846.3</v>
      </c>
      <c r="N972">
        <v>4.7619047620000003</v>
      </c>
      <c r="O972" s="3">
        <v>42.314999999999998</v>
      </c>
      <c r="P972">
        <v>9</v>
      </c>
      <c r="Q972" t="str">
        <f>IF(supermarketData[[#This Row],[Customer stratification rating]]&lt;6, "Low", IF(supermarketData[[#This Row],[Customer stratification rating]] &lt; 8, "Medium", "High"))</f>
        <v>High</v>
      </c>
      <c r="R972" s="1">
        <v>43466.48333333333</v>
      </c>
      <c r="S972">
        <v>2019</v>
      </c>
      <c r="T972" t="s">
        <v>28</v>
      </c>
      <c r="U972">
        <f>DAY(supermarketData[[#This Row],[Datetime]])</f>
        <v>1</v>
      </c>
      <c r="V972" t="s">
        <v>51</v>
      </c>
      <c r="W972">
        <v>11</v>
      </c>
      <c r="X972" t="s">
        <v>37</v>
      </c>
    </row>
    <row r="973" spans="1:24" x14ac:dyDescent="0.3">
      <c r="A973" t="s">
        <v>22</v>
      </c>
      <c r="B973" t="s">
        <v>47</v>
      </c>
      <c r="C973">
        <v>21.974730000000001</v>
      </c>
      <c r="D973">
        <v>96.083590000000001</v>
      </c>
      <c r="E973" t="s">
        <v>24</v>
      </c>
      <c r="F973" t="s">
        <v>38</v>
      </c>
      <c r="G973" t="s">
        <v>39</v>
      </c>
      <c r="H973" s="3">
        <v>36.909999999999997</v>
      </c>
      <c r="I973">
        <v>7</v>
      </c>
      <c r="J973" s="3">
        <v>12.9185</v>
      </c>
      <c r="K973" s="3">
        <v>271.2885</v>
      </c>
      <c r="L973" t="s">
        <v>27</v>
      </c>
      <c r="M973" s="3">
        <v>258.37</v>
      </c>
      <c r="N973">
        <v>4.7619047620000003</v>
      </c>
      <c r="O973" s="3">
        <v>12.9185</v>
      </c>
      <c r="P973">
        <v>6.7</v>
      </c>
      <c r="Q973" t="str">
        <f>IF(supermarketData[[#This Row],[Customer stratification rating]]&lt;6, "Low", IF(supermarketData[[#This Row],[Customer stratification rating]] &lt; 8, "Medium", "High"))</f>
        <v>Medium</v>
      </c>
      <c r="R973" s="1">
        <v>43506.57708333333</v>
      </c>
      <c r="S973">
        <v>2019</v>
      </c>
      <c r="T973" t="s">
        <v>44</v>
      </c>
      <c r="U973">
        <f>DAY(supermarketData[[#This Row],[Datetime]])</f>
        <v>10</v>
      </c>
      <c r="V973" t="s">
        <v>41</v>
      </c>
      <c r="W973">
        <v>13</v>
      </c>
      <c r="X973" t="s">
        <v>30</v>
      </c>
    </row>
    <row r="974" spans="1:24" x14ac:dyDescent="0.3">
      <c r="A974" t="s">
        <v>22</v>
      </c>
      <c r="B974" t="s">
        <v>47</v>
      </c>
      <c r="C974">
        <v>21.974730000000001</v>
      </c>
      <c r="D974">
        <v>96.083590000000001</v>
      </c>
      <c r="E974" t="s">
        <v>32</v>
      </c>
      <c r="F974" t="s">
        <v>38</v>
      </c>
      <c r="G974" t="s">
        <v>33</v>
      </c>
      <c r="H974" s="3">
        <v>87.08</v>
      </c>
      <c r="I974">
        <v>7</v>
      </c>
      <c r="J974" s="3">
        <v>30.478000000000002</v>
      </c>
      <c r="K974" s="3">
        <v>640.03800000000001</v>
      </c>
      <c r="L974" t="s">
        <v>34</v>
      </c>
      <c r="M974" s="3">
        <v>609.55999999999995</v>
      </c>
      <c r="N974">
        <v>4.7619047620000003</v>
      </c>
      <c r="O974" s="3">
        <v>30.478000000000002</v>
      </c>
      <c r="P974">
        <v>5.5</v>
      </c>
      <c r="Q974" t="str">
        <f>IF(supermarketData[[#This Row],[Customer stratification rating]]&lt;6, "Low", IF(supermarketData[[#This Row],[Customer stratification rating]] &lt; 8, "Medium", "High"))</f>
        <v>Low</v>
      </c>
      <c r="R974" s="1">
        <v>43491.636805555558</v>
      </c>
      <c r="S974">
        <v>2019</v>
      </c>
      <c r="T974" t="s">
        <v>28</v>
      </c>
      <c r="U974">
        <f>DAY(supermarketData[[#This Row],[Datetime]])</f>
        <v>26</v>
      </c>
      <c r="V974" t="s">
        <v>29</v>
      </c>
      <c r="W974">
        <v>15</v>
      </c>
      <c r="X974" t="s">
        <v>30</v>
      </c>
    </row>
    <row r="975" spans="1:24" x14ac:dyDescent="0.3">
      <c r="A975" t="s">
        <v>22</v>
      </c>
      <c r="B975" t="s">
        <v>23</v>
      </c>
      <c r="C975">
        <v>16.80528</v>
      </c>
      <c r="D975">
        <v>96.156109999999998</v>
      </c>
      <c r="E975" t="s">
        <v>32</v>
      </c>
      <c r="F975" t="s">
        <v>38</v>
      </c>
      <c r="G975" t="s">
        <v>39</v>
      </c>
      <c r="H975" s="3">
        <v>80.08</v>
      </c>
      <c r="I975">
        <v>3</v>
      </c>
      <c r="J975" s="3">
        <v>12.012</v>
      </c>
      <c r="K975" s="3">
        <v>252.25200000000001</v>
      </c>
      <c r="L975" t="s">
        <v>34</v>
      </c>
      <c r="M975" s="3">
        <v>240.24</v>
      </c>
      <c r="N975">
        <v>4.7619047620000003</v>
      </c>
      <c r="O975" s="3">
        <v>12.012</v>
      </c>
      <c r="P975">
        <v>5.4</v>
      </c>
      <c r="Q975" t="str">
        <f>IF(supermarketData[[#This Row],[Customer stratification rating]]&lt;6, "Low", IF(supermarketData[[#This Row],[Customer stratification rating]] &lt; 8, "Medium", "High"))</f>
        <v>Low</v>
      </c>
      <c r="R975" s="1">
        <v>43507.645138888889</v>
      </c>
      <c r="S975">
        <v>2019</v>
      </c>
      <c r="T975" t="s">
        <v>44</v>
      </c>
      <c r="U975">
        <f>DAY(supermarketData[[#This Row],[Datetime]])</f>
        <v>11</v>
      </c>
      <c r="V975" t="s">
        <v>45</v>
      </c>
      <c r="W975">
        <v>15</v>
      </c>
      <c r="X975" t="s">
        <v>30</v>
      </c>
    </row>
    <row r="976" spans="1:24" x14ac:dyDescent="0.3">
      <c r="A976" t="s">
        <v>22</v>
      </c>
      <c r="B976" t="s">
        <v>31</v>
      </c>
      <c r="C976">
        <v>19.745000000000001</v>
      </c>
      <c r="D976">
        <v>96.129720000000006</v>
      </c>
      <c r="E976" t="s">
        <v>32</v>
      </c>
      <c r="F976" t="s">
        <v>38</v>
      </c>
      <c r="G976" t="s">
        <v>50</v>
      </c>
      <c r="H976" s="3">
        <v>86.13</v>
      </c>
      <c r="I976">
        <v>2</v>
      </c>
      <c r="J976" s="3">
        <v>8.6129999999999995</v>
      </c>
      <c r="K976" s="3">
        <v>180.87299999999999</v>
      </c>
      <c r="L976" t="s">
        <v>34</v>
      </c>
      <c r="M976" s="3">
        <v>172.26</v>
      </c>
      <c r="N976">
        <v>4.7619047620000003</v>
      </c>
      <c r="O976" s="3">
        <v>8.6129999999999995</v>
      </c>
      <c r="P976">
        <v>8.1999999999999993</v>
      </c>
      <c r="Q976" t="str">
        <f>IF(supermarketData[[#This Row],[Customer stratification rating]]&lt;6, "Low", IF(supermarketData[[#This Row],[Customer stratification rating]] &lt; 8, "Medium", "High"))</f>
        <v>High</v>
      </c>
      <c r="R976" s="1">
        <v>43503.749305555553</v>
      </c>
      <c r="S976">
        <v>2019</v>
      </c>
      <c r="T976" t="s">
        <v>44</v>
      </c>
      <c r="U976">
        <f>DAY(supermarketData[[#This Row],[Datetime]])</f>
        <v>7</v>
      </c>
      <c r="V976" t="s">
        <v>46</v>
      </c>
      <c r="W976">
        <v>17</v>
      </c>
      <c r="X976" t="s">
        <v>30</v>
      </c>
    </row>
    <row r="977" spans="1:24" x14ac:dyDescent="0.3">
      <c r="A977" t="s">
        <v>22</v>
      </c>
      <c r="B977" t="s">
        <v>47</v>
      </c>
      <c r="C977">
        <v>21.974730000000001</v>
      </c>
      <c r="D977">
        <v>96.083590000000001</v>
      </c>
      <c r="E977" t="s">
        <v>24</v>
      </c>
      <c r="F977" t="s">
        <v>38</v>
      </c>
      <c r="G977" t="s">
        <v>50</v>
      </c>
      <c r="H977" s="3">
        <v>49.92</v>
      </c>
      <c r="I977">
        <v>2</v>
      </c>
      <c r="J977" s="3">
        <v>4.992</v>
      </c>
      <c r="K977" s="3">
        <v>104.83199999999999</v>
      </c>
      <c r="L977" t="s">
        <v>40</v>
      </c>
      <c r="M977" s="3">
        <v>99.84</v>
      </c>
      <c r="N977">
        <v>4.7619047620000003</v>
      </c>
      <c r="O977" s="3">
        <v>4.992</v>
      </c>
      <c r="P977">
        <v>7</v>
      </c>
      <c r="Q977" t="str">
        <f>IF(supermarketData[[#This Row],[Customer stratification rating]]&lt;6, "Low", IF(supermarketData[[#This Row],[Customer stratification rating]] &lt; 8, "Medium", "High"))</f>
        <v>Medium</v>
      </c>
      <c r="R977" s="1">
        <v>43530.496527777781</v>
      </c>
      <c r="S977">
        <v>2019</v>
      </c>
      <c r="T977" t="s">
        <v>35</v>
      </c>
      <c r="U977">
        <f>DAY(supermarketData[[#This Row],[Datetime]])</f>
        <v>6</v>
      </c>
      <c r="V977" t="s">
        <v>49</v>
      </c>
      <c r="W977">
        <v>11</v>
      </c>
      <c r="X977" t="s">
        <v>37</v>
      </c>
    </row>
    <row r="978" spans="1:24" x14ac:dyDescent="0.3">
      <c r="A978" t="s">
        <v>22</v>
      </c>
      <c r="B978" t="s">
        <v>23</v>
      </c>
      <c r="C978">
        <v>16.80528</v>
      </c>
      <c r="D978">
        <v>96.156109999999998</v>
      </c>
      <c r="E978" t="s">
        <v>32</v>
      </c>
      <c r="F978" t="s">
        <v>25</v>
      </c>
      <c r="G978" t="s">
        <v>48</v>
      </c>
      <c r="H978" s="3">
        <v>74.66</v>
      </c>
      <c r="I978">
        <v>4</v>
      </c>
      <c r="J978" s="3">
        <v>14.932</v>
      </c>
      <c r="K978" s="3">
        <v>313.572</v>
      </c>
      <c r="L978" t="s">
        <v>34</v>
      </c>
      <c r="M978" s="3">
        <v>298.64</v>
      </c>
      <c r="N978">
        <v>4.7619047620000003</v>
      </c>
      <c r="O978" s="3">
        <v>14.932</v>
      </c>
      <c r="P978">
        <v>8.5</v>
      </c>
      <c r="Q978" t="str">
        <f>IF(supermarketData[[#This Row],[Customer stratification rating]]&lt;6, "Low", IF(supermarketData[[#This Row],[Customer stratification rating]] &lt; 8, "Medium", "High"))</f>
        <v>High</v>
      </c>
      <c r="R978" s="1">
        <v>43528.443749999999</v>
      </c>
      <c r="S978">
        <v>2019</v>
      </c>
      <c r="T978" t="s">
        <v>35</v>
      </c>
      <c r="U978">
        <f>DAY(supermarketData[[#This Row],[Datetime]])</f>
        <v>4</v>
      </c>
      <c r="V978" t="s">
        <v>45</v>
      </c>
      <c r="W978">
        <v>10</v>
      </c>
      <c r="X978" t="s">
        <v>37</v>
      </c>
    </row>
    <row r="979" spans="1:24" x14ac:dyDescent="0.3">
      <c r="A979" t="s">
        <v>22</v>
      </c>
      <c r="B979" t="s">
        <v>47</v>
      </c>
      <c r="C979">
        <v>21.974730000000001</v>
      </c>
      <c r="D979">
        <v>96.083590000000001</v>
      </c>
      <c r="E979" t="s">
        <v>24</v>
      </c>
      <c r="F979" t="s">
        <v>38</v>
      </c>
      <c r="G979" t="s">
        <v>48</v>
      </c>
      <c r="H979" s="3">
        <v>26.6</v>
      </c>
      <c r="I979">
        <v>6</v>
      </c>
      <c r="J979" s="3">
        <v>7.98</v>
      </c>
      <c r="K979" s="3">
        <v>167.58</v>
      </c>
      <c r="L979" t="s">
        <v>27</v>
      </c>
      <c r="M979" s="3">
        <v>159.6</v>
      </c>
      <c r="N979">
        <v>4.7619047620000003</v>
      </c>
      <c r="O979" s="3">
        <v>7.98</v>
      </c>
      <c r="P979">
        <v>4.9000000000000004</v>
      </c>
      <c r="Q979" t="str">
        <f>IF(supermarketData[[#This Row],[Customer stratification rating]]&lt;6, "Low", IF(supermarketData[[#This Row],[Customer stratification rating]] &lt; 8, "Medium", "High"))</f>
        <v>Low</v>
      </c>
      <c r="R979" s="1">
        <v>43522.631944444453</v>
      </c>
      <c r="S979">
        <v>2019</v>
      </c>
      <c r="T979" t="s">
        <v>44</v>
      </c>
      <c r="U979">
        <f>DAY(supermarketData[[#This Row],[Datetime]])</f>
        <v>26</v>
      </c>
      <c r="V979" t="s">
        <v>51</v>
      </c>
      <c r="W979">
        <v>15</v>
      </c>
      <c r="X979" t="s">
        <v>30</v>
      </c>
    </row>
    <row r="980" spans="1:24" x14ac:dyDescent="0.3">
      <c r="A980" t="s">
        <v>22</v>
      </c>
      <c r="B980" t="s">
        <v>47</v>
      </c>
      <c r="C980">
        <v>21.974730000000001</v>
      </c>
      <c r="D980">
        <v>96.083590000000001</v>
      </c>
      <c r="E980" t="s">
        <v>32</v>
      </c>
      <c r="F980" t="s">
        <v>25</v>
      </c>
      <c r="G980" t="s">
        <v>33</v>
      </c>
      <c r="H980" s="3">
        <v>25.45</v>
      </c>
      <c r="I980">
        <v>1</v>
      </c>
      <c r="J980" s="3">
        <v>1.2725</v>
      </c>
      <c r="K980" s="3">
        <v>26.7225</v>
      </c>
      <c r="L980" t="s">
        <v>40</v>
      </c>
      <c r="M980" s="3">
        <v>25.45</v>
      </c>
      <c r="N980">
        <v>4.7619047620000003</v>
      </c>
      <c r="O980" s="3">
        <v>1.2725</v>
      </c>
      <c r="P980">
        <v>5.0999999999999996</v>
      </c>
      <c r="Q980" t="str">
        <f>IF(supermarketData[[#This Row],[Customer stratification rating]]&lt;6, "Low", IF(supermarketData[[#This Row],[Customer stratification rating]] &lt; 8, "Medium", "High"))</f>
        <v>Low</v>
      </c>
      <c r="R980" s="1">
        <v>43534.756944444453</v>
      </c>
      <c r="S980">
        <v>2019</v>
      </c>
      <c r="T980" t="s">
        <v>35</v>
      </c>
      <c r="U980">
        <f>DAY(supermarketData[[#This Row],[Datetime]])</f>
        <v>10</v>
      </c>
      <c r="V980" t="s">
        <v>41</v>
      </c>
      <c r="W980">
        <v>18</v>
      </c>
      <c r="X980" t="s">
        <v>42</v>
      </c>
    </row>
    <row r="981" spans="1:24" x14ac:dyDescent="0.3">
      <c r="A981" t="s">
        <v>22</v>
      </c>
      <c r="B981" t="s">
        <v>47</v>
      </c>
      <c r="C981">
        <v>21.974730000000001</v>
      </c>
      <c r="D981">
        <v>96.083590000000001</v>
      </c>
      <c r="E981" t="s">
        <v>32</v>
      </c>
      <c r="F981" t="s">
        <v>25</v>
      </c>
      <c r="G981" t="s">
        <v>48</v>
      </c>
      <c r="H981" s="3">
        <v>67.77</v>
      </c>
      <c r="I981">
        <v>1</v>
      </c>
      <c r="J981" s="3">
        <v>3.3885000000000001</v>
      </c>
      <c r="K981" s="3">
        <v>71.158500000000004</v>
      </c>
      <c r="L981" t="s">
        <v>40</v>
      </c>
      <c r="M981" s="3">
        <v>67.77</v>
      </c>
      <c r="N981">
        <v>4.7619047620000003</v>
      </c>
      <c r="O981" s="3">
        <v>3.3885000000000001</v>
      </c>
      <c r="P981">
        <v>6.5</v>
      </c>
      <c r="Q981" t="str">
        <f>IF(supermarketData[[#This Row],[Customer stratification rating]]&lt;6, "Low", IF(supermarketData[[#This Row],[Customer stratification rating]] &lt; 8, "Medium", "High"))</f>
        <v>Medium</v>
      </c>
      <c r="R981" s="1">
        <v>43500.863194444442</v>
      </c>
      <c r="S981">
        <v>2019</v>
      </c>
      <c r="T981" t="s">
        <v>44</v>
      </c>
      <c r="U981">
        <f>DAY(supermarketData[[#This Row],[Datetime]])</f>
        <v>4</v>
      </c>
      <c r="V981" t="s">
        <v>45</v>
      </c>
      <c r="W981">
        <v>20</v>
      </c>
      <c r="X981" t="s">
        <v>42</v>
      </c>
    </row>
    <row r="982" spans="1:24" x14ac:dyDescent="0.3">
      <c r="A982" t="s">
        <v>22</v>
      </c>
      <c r="B982" t="s">
        <v>31</v>
      </c>
      <c r="C982">
        <v>19.745000000000001</v>
      </c>
      <c r="D982">
        <v>96.129720000000006</v>
      </c>
      <c r="E982" t="s">
        <v>24</v>
      </c>
      <c r="F982" t="s">
        <v>38</v>
      </c>
      <c r="G982" t="s">
        <v>48</v>
      </c>
      <c r="H982" s="3">
        <v>59.59</v>
      </c>
      <c r="I982">
        <v>4</v>
      </c>
      <c r="J982" s="3">
        <v>11.917999999999999</v>
      </c>
      <c r="K982" s="3">
        <v>250.27799999999999</v>
      </c>
      <c r="L982" t="s">
        <v>34</v>
      </c>
      <c r="M982" s="3">
        <v>238.36</v>
      </c>
      <c r="N982">
        <v>4.7619047620000003</v>
      </c>
      <c r="O982" s="3">
        <v>11.917999999999999</v>
      </c>
      <c r="P982">
        <v>9.8000000000000007</v>
      </c>
      <c r="Q982" t="str">
        <f>IF(supermarketData[[#This Row],[Customer stratification rating]]&lt;6, "Low", IF(supermarketData[[#This Row],[Customer stratification rating]] &lt; 8, "Medium", "High"))</f>
        <v>High</v>
      </c>
      <c r="R982" s="1">
        <v>43484.531944444447</v>
      </c>
      <c r="S982">
        <v>2019</v>
      </c>
      <c r="T982" t="s">
        <v>28</v>
      </c>
      <c r="U982">
        <f>DAY(supermarketData[[#This Row],[Datetime]])</f>
        <v>19</v>
      </c>
      <c r="V982" t="s">
        <v>29</v>
      </c>
      <c r="W982">
        <v>12</v>
      </c>
      <c r="X982" t="s">
        <v>30</v>
      </c>
    </row>
    <row r="983" spans="1:24" x14ac:dyDescent="0.3">
      <c r="A983" t="s">
        <v>22</v>
      </c>
      <c r="B983" t="s">
        <v>23</v>
      </c>
      <c r="C983">
        <v>16.80528</v>
      </c>
      <c r="D983">
        <v>96.156109999999998</v>
      </c>
      <c r="E983" t="s">
        <v>32</v>
      </c>
      <c r="F983" t="s">
        <v>38</v>
      </c>
      <c r="G983" t="s">
        <v>26</v>
      </c>
      <c r="H983" s="3">
        <v>58.15</v>
      </c>
      <c r="I983">
        <v>4</v>
      </c>
      <c r="J983" s="3">
        <v>11.63</v>
      </c>
      <c r="K983" s="3">
        <v>244.23</v>
      </c>
      <c r="L983" t="s">
        <v>34</v>
      </c>
      <c r="M983" s="3">
        <v>232.6</v>
      </c>
      <c r="N983">
        <v>4.7619047620000003</v>
      </c>
      <c r="O983" s="3">
        <v>11.63</v>
      </c>
      <c r="P983">
        <v>8.4</v>
      </c>
      <c r="Q983" t="str">
        <f>IF(supermarketData[[#This Row],[Customer stratification rating]]&lt;6, "Low", IF(supermarketData[[#This Row],[Customer stratification rating]] &lt; 8, "Medium", "High"))</f>
        <v>High</v>
      </c>
      <c r="R983" s="1">
        <v>43488.738888888889</v>
      </c>
      <c r="S983">
        <v>2019</v>
      </c>
      <c r="T983" t="s">
        <v>28</v>
      </c>
      <c r="U983">
        <f>DAY(supermarketData[[#This Row],[Datetime]])</f>
        <v>23</v>
      </c>
      <c r="V983" t="s">
        <v>49</v>
      </c>
      <c r="W983">
        <v>17</v>
      </c>
      <c r="X983" t="s">
        <v>30</v>
      </c>
    </row>
    <row r="984" spans="1:24" x14ac:dyDescent="0.3">
      <c r="A984" t="s">
        <v>22</v>
      </c>
      <c r="B984" t="s">
        <v>23</v>
      </c>
      <c r="C984">
        <v>16.80528</v>
      </c>
      <c r="D984">
        <v>96.156109999999998</v>
      </c>
      <c r="E984" t="s">
        <v>24</v>
      </c>
      <c r="F984" t="s">
        <v>25</v>
      </c>
      <c r="G984" t="s">
        <v>43</v>
      </c>
      <c r="H984" s="3">
        <v>97.48</v>
      </c>
      <c r="I984">
        <v>9</v>
      </c>
      <c r="J984" s="3">
        <v>43.866</v>
      </c>
      <c r="K984" s="3">
        <v>921.18600000000004</v>
      </c>
      <c r="L984" t="s">
        <v>27</v>
      </c>
      <c r="M984" s="3">
        <v>877.32</v>
      </c>
      <c r="N984">
        <v>4.7619047620000003</v>
      </c>
      <c r="O984" s="3">
        <v>43.866</v>
      </c>
      <c r="P984">
        <v>7.4</v>
      </c>
      <c r="Q984" t="str">
        <f>IF(supermarketData[[#This Row],[Customer stratification rating]]&lt;6, "Low", IF(supermarketData[[#This Row],[Customer stratification rating]] &lt; 8, "Medium", "High"))</f>
        <v>Medium</v>
      </c>
      <c r="R984" s="1">
        <v>43538.59652777778</v>
      </c>
      <c r="S984">
        <v>2019</v>
      </c>
      <c r="T984" t="s">
        <v>35</v>
      </c>
      <c r="U984">
        <f>DAY(supermarketData[[#This Row],[Datetime]])</f>
        <v>14</v>
      </c>
      <c r="V984" t="s">
        <v>46</v>
      </c>
      <c r="W984">
        <v>14</v>
      </c>
      <c r="X984" t="s">
        <v>30</v>
      </c>
    </row>
    <row r="985" spans="1:24" x14ac:dyDescent="0.3">
      <c r="A985" t="s">
        <v>22</v>
      </c>
      <c r="B985" t="s">
        <v>31</v>
      </c>
      <c r="C985">
        <v>19.745000000000001</v>
      </c>
      <c r="D985">
        <v>96.129720000000006</v>
      </c>
      <c r="E985" t="s">
        <v>32</v>
      </c>
      <c r="F985" t="s">
        <v>38</v>
      </c>
      <c r="G985" t="s">
        <v>26</v>
      </c>
      <c r="H985" s="3">
        <v>99.96</v>
      </c>
      <c r="I985">
        <v>7</v>
      </c>
      <c r="J985" s="3">
        <v>34.985999999999997</v>
      </c>
      <c r="K985" s="3">
        <v>734.70600000000002</v>
      </c>
      <c r="L985" t="s">
        <v>34</v>
      </c>
      <c r="M985" s="3">
        <v>699.72</v>
      </c>
      <c r="N985">
        <v>4.7619047620000003</v>
      </c>
      <c r="O985" s="3">
        <v>34.985999999999997</v>
      </c>
      <c r="P985">
        <v>6.1</v>
      </c>
      <c r="Q985" t="str">
        <f>IF(supermarketData[[#This Row],[Customer stratification rating]]&lt;6, "Low", IF(supermarketData[[#This Row],[Customer stratification rating]] &lt; 8, "Medium", "High"))</f>
        <v>Medium</v>
      </c>
      <c r="R985" s="1">
        <v>43488.439583333333</v>
      </c>
      <c r="S985">
        <v>2019</v>
      </c>
      <c r="T985" t="s">
        <v>28</v>
      </c>
      <c r="U985">
        <f>DAY(supermarketData[[#This Row],[Datetime]])</f>
        <v>23</v>
      </c>
      <c r="V985" t="s">
        <v>49</v>
      </c>
      <c r="W985">
        <v>10</v>
      </c>
      <c r="X985" t="s">
        <v>37</v>
      </c>
    </row>
    <row r="986" spans="1:24" x14ac:dyDescent="0.3">
      <c r="A986" t="s">
        <v>22</v>
      </c>
      <c r="B986" t="s">
        <v>31</v>
      </c>
      <c r="C986">
        <v>19.745000000000001</v>
      </c>
      <c r="D986">
        <v>96.129720000000006</v>
      </c>
      <c r="E986" t="s">
        <v>32</v>
      </c>
      <c r="F986" t="s">
        <v>38</v>
      </c>
      <c r="G986" t="s">
        <v>33</v>
      </c>
      <c r="H986" s="3">
        <v>96.37</v>
      </c>
      <c r="I986">
        <v>7</v>
      </c>
      <c r="J986" s="3">
        <v>33.729500000000002</v>
      </c>
      <c r="K986" s="3">
        <v>708.31949999999995</v>
      </c>
      <c r="L986" t="s">
        <v>34</v>
      </c>
      <c r="M986" s="3">
        <v>674.59</v>
      </c>
      <c r="N986">
        <v>4.7619047620000003</v>
      </c>
      <c r="O986" s="3">
        <v>33.729500000000002</v>
      </c>
      <c r="P986">
        <v>6</v>
      </c>
      <c r="Q986" t="str">
        <f>IF(supermarketData[[#This Row],[Customer stratification rating]]&lt;6, "Low", IF(supermarketData[[#This Row],[Customer stratification rating]] &lt; 8, "Medium", "High"))</f>
        <v>Medium</v>
      </c>
      <c r="R986" s="1">
        <v>43474.486111111109</v>
      </c>
      <c r="S986">
        <v>2019</v>
      </c>
      <c r="T986" t="s">
        <v>28</v>
      </c>
      <c r="U986">
        <f>DAY(supermarketData[[#This Row],[Datetime]])</f>
        <v>9</v>
      </c>
      <c r="V986" t="s">
        <v>49</v>
      </c>
      <c r="W986">
        <v>11</v>
      </c>
      <c r="X986" t="s">
        <v>37</v>
      </c>
    </row>
    <row r="987" spans="1:24" x14ac:dyDescent="0.3">
      <c r="A987" t="s">
        <v>22</v>
      </c>
      <c r="B987" t="s">
        <v>47</v>
      </c>
      <c r="C987">
        <v>21.974730000000001</v>
      </c>
      <c r="D987">
        <v>96.083590000000001</v>
      </c>
      <c r="E987" t="s">
        <v>32</v>
      </c>
      <c r="F987" t="s">
        <v>25</v>
      </c>
      <c r="G987" t="s">
        <v>50</v>
      </c>
      <c r="H987" s="3">
        <v>63.71</v>
      </c>
      <c r="I987">
        <v>5</v>
      </c>
      <c r="J987" s="3">
        <v>15.9275</v>
      </c>
      <c r="K987" s="3">
        <v>334.47750000000002</v>
      </c>
      <c r="L987" t="s">
        <v>27</v>
      </c>
      <c r="M987" s="3">
        <v>318.55</v>
      </c>
      <c r="N987">
        <v>4.7619047620000003</v>
      </c>
      <c r="O987" s="3">
        <v>15.9275</v>
      </c>
      <c r="P987">
        <v>8.5</v>
      </c>
      <c r="Q987" t="str">
        <f>IF(supermarketData[[#This Row],[Customer stratification rating]]&lt;6, "Low", IF(supermarketData[[#This Row],[Customer stratification rating]] &lt; 8, "Medium", "High"))</f>
        <v>High</v>
      </c>
      <c r="R987" s="1">
        <v>43503.8125</v>
      </c>
      <c r="S987">
        <v>2019</v>
      </c>
      <c r="T987" t="s">
        <v>44</v>
      </c>
      <c r="U987">
        <f>DAY(supermarketData[[#This Row],[Datetime]])</f>
        <v>7</v>
      </c>
      <c r="V987" t="s">
        <v>46</v>
      </c>
      <c r="W987">
        <v>19</v>
      </c>
      <c r="X987" t="s">
        <v>42</v>
      </c>
    </row>
    <row r="988" spans="1:24" x14ac:dyDescent="0.3">
      <c r="A988" t="s">
        <v>22</v>
      </c>
      <c r="B988" t="s">
        <v>47</v>
      </c>
      <c r="C988">
        <v>21.974730000000001</v>
      </c>
      <c r="D988">
        <v>96.083590000000001</v>
      </c>
      <c r="E988" t="s">
        <v>32</v>
      </c>
      <c r="F988" t="s">
        <v>25</v>
      </c>
      <c r="G988" t="s">
        <v>26</v>
      </c>
      <c r="H988" s="3">
        <v>14.76</v>
      </c>
      <c r="I988">
        <v>2</v>
      </c>
      <c r="J988" s="3">
        <v>1.476</v>
      </c>
      <c r="K988" s="3">
        <v>30.995999999999999</v>
      </c>
      <c r="L988" t="s">
        <v>27</v>
      </c>
      <c r="M988" s="3">
        <v>29.52</v>
      </c>
      <c r="N988">
        <v>4.7619047620000003</v>
      </c>
      <c r="O988" s="3">
        <v>1.476</v>
      </c>
      <c r="P988">
        <v>4.3</v>
      </c>
      <c r="Q988" t="str">
        <f>IF(supermarketData[[#This Row],[Customer stratification rating]]&lt;6, "Low", IF(supermarketData[[#This Row],[Customer stratification rating]] &lt; 8, "Medium", "High"))</f>
        <v>Low</v>
      </c>
      <c r="R988" s="1">
        <v>43514.612500000003</v>
      </c>
      <c r="S988">
        <v>2019</v>
      </c>
      <c r="T988" t="s">
        <v>44</v>
      </c>
      <c r="U988">
        <f>DAY(supermarketData[[#This Row],[Datetime]])</f>
        <v>18</v>
      </c>
      <c r="V988" t="s">
        <v>45</v>
      </c>
      <c r="W988">
        <v>14</v>
      </c>
      <c r="X988" t="s">
        <v>30</v>
      </c>
    </row>
    <row r="989" spans="1:24" x14ac:dyDescent="0.3">
      <c r="A989" t="s">
        <v>22</v>
      </c>
      <c r="B989" t="s">
        <v>47</v>
      </c>
      <c r="C989">
        <v>21.974730000000001</v>
      </c>
      <c r="D989">
        <v>96.083590000000001</v>
      </c>
      <c r="E989" t="s">
        <v>24</v>
      </c>
      <c r="F989" t="s">
        <v>38</v>
      </c>
      <c r="G989" t="s">
        <v>26</v>
      </c>
      <c r="H989" s="3">
        <v>62</v>
      </c>
      <c r="I989">
        <v>8</v>
      </c>
      <c r="J989" s="3">
        <v>24.8</v>
      </c>
      <c r="K989" s="3">
        <v>520.79999999999995</v>
      </c>
      <c r="L989" t="s">
        <v>40</v>
      </c>
      <c r="M989" s="3">
        <v>496</v>
      </c>
      <c r="N989">
        <v>4.7619047620000003</v>
      </c>
      <c r="O989" s="3">
        <v>24.8</v>
      </c>
      <c r="P989">
        <v>6.2</v>
      </c>
      <c r="Q989" t="str">
        <f>IF(supermarketData[[#This Row],[Customer stratification rating]]&lt;6, "Low", IF(supermarketData[[#This Row],[Customer stratification rating]] &lt; 8, "Medium", "High"))</f>
        <v>Medium</v>
      </c>
      <c r="R989" s="1">
        <v>43468.797222222223</v>
      </c>
      <c r="S989">
        <v>2019</v>
      </c>
      <c r="T989" t="s">
        <v>28</v>
      </c>
      <c r="U989">
        <f>DAY(supermarketData[[#This Row],[Datetime]])</f>
        <v>3</v>
      </c>
      <c r="V989" t="s">
        <v>46</v>
      </c>
      <c r="W989">
        <v>19</v>
      </c>
      <c r="X989" t="s">
        <v>42</v>
      </c>
    </row>
    <row r="990" spans="1:24" x14ac:dyDescent="0.3">
      <c r="A990" t="s">
        <v>22</v>
      </c>
      <c r="B990" t="s">
        <v>31</v>
      </c>
      <c r="C990">
        <v>19.745000000000001</v>
      </c>
      <c r="D990">
        <v>96.129720000000006</v>
      </c>
      <c r="E990" t="s">
        <v>24</v>
      </c>
      <c r="F990" t="s">
        <v>38</v>
      </c>
      <c r="G990" t="s">
        <v>33</v>
      </c>
      <c r="H990" s="3">
        <v>82.34</v>
      </c>
      <c r="I990">
        <v>10</v>
      </c>
      <c r="J990" s="3">
        <v>41.17</v>
      </c>
      <c r="K990" s="3">
        <v>864.57</v>
      </c>
      <c r="L990" t="s">
        <v>27</v>
      </c>
      <c r="M990" s="3">
        <v>823.4</v>
      </c>
      <c r="N990">
        <v>4.7619047620000003</v>
      </c>
      <c r="O990" s="3">
        <v>41.17</v>
      </c>
      <c r="P990">
        <v>4.3</v>
      </c>
      <c r="Q990" t="str">
        <f>IF(supermarketData[[#This Row],[Customer stratification rating]]&lt;6, "Low", IF(supermarketData[[#This Row],[Customer stratification rating]] &lt; 8, "Medium", "High"))</f>
        <v>Low</v>
      </c>
      <c r="R990" s="1">
        <v>43553.8</v>
      </c>
      <c r="S990">
        <v>2019</v>
      </c>
      <c r="T990" t="s">
        <v>35</v>
      </c>
      <c r="U990">
        <f>DAY(supermarketData[[#This Row],[Datetime]])</f>
        <v>29</v>
      </c>
      <c r="V990" t="s">
        <v>36</v>
      </c>
      <c r="W990">
        <v>19</v>
      </c>
      <c r="X990" t="s">
        <v>42</v>
      </c>
    </row>
    <row r="991" spans="1:24" x14ac:dyDescent="0.3">
      <c r="A991" t="s">
        <v>22</v>
      </c>
      <c r="B991" t="s">
        <v>47</v>
      </c>
      <c r="C991">
        <v>21.974730000000001</v>
      </c>
      <c r="D991">
        <v>96.083590000000001</v>
      </c>
      <c r="E991" t="s">
        <v>24</v>
      </c>
      <c r="F991" t="s">
        <v>38</v>
      </c>
      <c r="G991" t="s">
        <v>26</v>
      </c>
      <c r="H991" s="3">
        <v>75.37</v>
      </c>
      <c r="I991">
        <v>8</v>
      </c>
      <c r="J991" s="3">
        <v>30.148</v>
      </c>
      <c r="K991" s="3">
        <v>633.10799999999995</v>
      </c>
      <c r="L991" t="s">
        <v>40</v>
      </c>
      <c r="M991" s="3">
        <v>602.96</v>
      </c>
      <c r="N991">
        <v>4.7619047620000003</v>
      </c>
      <c r="O991" s="3">
        <v>30.148</v>
      </c>
      <c r="P991">
        <v>8.4</v>
      </c>
      <c r="Q991" t="str">
        <f>IF(supermarketData[[#This Row],[Customer stratification rating]]&lt;6, "Low", IF(supermarketData[[#This Row],[Customer stratification rating]] &lt; 8, "Medium", "High"))</f>
        <v>High</v>
      </c>
      <c r="R991" s="1">
        <v>43493.656944444447</v>
      </c>
      <c r="S991">
        <v>2019</v>
      </c>
      <c r="T991" t="s">
        <v>28</v>
      </c>
      <c r="U991">
        <f>DAY(supermarketData[[#This Row],[Datetime]])</f>
        <v>28</v>
      </c>
      <c r="V991" t="s">
        <v>45</v>
      </c>
      <c r="W991">
        <v>15</v>
      </c>
      <c r="X991" t="s">
        <v>30</v>
      </c>
    </row>
    <row r="992" spans="1:24" x14ac:dyDescent="0.3">
      <c r="A992" t="s">
        <v>22</v>
      </c>
      <c r="B992" t="s">
        <v>23</v>
      </c>
      <c r="C992">
        <v>16.80528</v>
      </c>
      <c r="D992">
        <v>96.156109999999998</v>
      </c>
      <c r="E992" t="s">
        <v>32</v>
      </c>
      <c r="F992" t="s">
        <v>25</v>
      </c>
      <c r="G992" t="s">
        <v>48</v>
      </c>
      <c r="H992" s="3">
        <v>56.56</v>
      </c>
      <c r="I992">
        <v>5</v>
      </c>
      <c r="J992" s="3">
        <v>14.14</v>
      </c>
      <c r="K992" s="3">
        <v>296.94</v>
      </c>
      <c r="L992" t="s">
        <v>40</v>
      </c>
      <c r="M992" s="3">
        <v>282.8</v>
      </c>
      <c r="N992">
        <v>4.7619047620000003</v>
      </c>
      <c r="O992" s="3">
        <v>14.14</v>
      </c>
      <c r="P992">
        <v>4.5</v>
      </c>
      <c r="Q992" t="str">
        <f>IF(supermarketData[[#This Row],[Customer stratification rating]]&lt;6, "Low", IF(supermarketData[[#This Row],[Customer stratification rating]] &lt; 8, "Medium", "High"))</f>
        <v>Low</v>
      </c>
      <c r="R992" s="1">
        <v>43546.79583333333</v>
      </c>
      <c r="S992">
        <v>2019</v>
      </c>
      <c r="T992" t="s">
        <v>35</v>
      </c>
      <c r="U992">
        <f>DAY(supermarketData[[#This Row],[Datetime]])</f>
        <v>22</v>
      </c>
      <c r="V992" t="s">
        <v>36</v>
      </c>
      <c r="W992">
        <v>19</v>
      </c>
      <c r="X992" t="s">
        <v>42</v>
      </c>
    </row>
    <row r="993" spans="1:24" x14ac:dyDescent="0.3">
      <c r="A993" t="s">
        <v>22</v>
      </c>
      <c r="B993" t="s">
        <v>47</v>
      </c>
      <c r="C993">
        <v>21.974730000000001</v>
      </c>
      <c r="D993">
        <v>96.083590000000001</v>
      </c>
      <c r="E993" t="s">
        <v>32</v>
      </c>
      <c r="F993" t="s">
        <v>25</v>
      </c>
      <c r="G993" t="s">
        <v>43</v>
      </c>
      <c r="H993" s="3">
        <v>76.599999999999994</v>
      </c>
      <c r="I993">
        <v>10</v>
      </c>
      <c r="J993" s="3">
        <v>38.299999999999997</v>
      </c>
      <c r="K993" s="3">
        <v>804.3</v>
      </c>
      <c r="L993" t="s">
        <v>27</v>
      </c>
      <c r="M993" s="3">
        <v>766</v>
      </c>
      <c r="N993">
        <v>4.7619047620000003</v>
      </c>
      <c r="O993" s="3">
        <v>38.299999999999997</v>
      </c>
      <c r="P993">
        <v>6</v>
      </c>
      <c r="Q993" t="str">
        <f>IF(supermarketData[[#This Row],[Customer stratification rating]]&lt;6, "Low", IF(supermarketData[[#This Row],[Customer stratification rating]] &lt; 8, "Medium", "High"))</f>
        <v>Medium</v>
      </c>
      <c r="R993" s="1">
        <v>43489.756944444453</v>
      </c>
      <c r="S993">
        <v>2019</v>
      </c>
      <c r="T993" t="s">
        <v>28</v>
      </c>
      <c r="U993">
        <f>DAY(supermarketData[[#This Row],[Datetime]])</f>
        <v>24</v>
      </c>
      <c r="V993" t="s">
        <v>46</v>
      </c>
      <c r="W993">
        <v>18</v>
      </c>
      <c r="X993" t="s">
        <v>42</v>
      </c>
    </row>
    <row r="994" spans="1:24" x14ac:dyDescent="0.3">
      <c r="A994" t="s">
        <v>22</v>
      </c>
      <c r="B994" t="s">
        <v>23</v>
      </c>
      <c r="C994">
        <v>16.80528</v>
      </c>
      <c r="D994">
        <v>96.156109999999998</v>
      </c>
      <c r="E994" t="s">
        <v>32</v>
      </c>
      <c r="F994" t="s">
        <v>38</v>
      </c>
      <c r="G994" t="s">
        <v>33</v>
      </c>
      <c r="H994" s="3">
        <v>58.03</v>
      </c>
      <c r="I994">
        <v>2</v>
      </c>
      <c r="J994" s="3">
        <v>5.8029999999999999</v>
      </c>
      <c r="K994" s="3">
        <v>121.863</v>
      </c>
      <c r="L994" t="s">
        <v>27</v>
      </c>
      <c r="M994" s="3">
        <v>116.06</v>
      </c>
      <c r="N994">
        <v>4.7619047620000003</v>
      </c>
      <c r="O994" s="3">
        <v>5.8029999999999999</v>
      </c>
      <c r="P994">
        <v>8.8000000000000007</v>
      </c>
      <c r="Q994" t="str">
        <f>IF(supermarketData[[#This Row],[Customer stratification rating]]&lt;6, "Low", IF(supermarketData[[#This Row],[Customer stratification rating]] &lt; 8, "Medium", "High"))</f>
        <v>High</v>
      </c>
      <c r="R994" s="1">
        <v>43534.865277777782</v>
      </c>
      <c r="S994">
        <v>2019</v>
      </c>
      <c r="T994" t="s">
        <v>35</v>
      </c>
      <c r="U994">
        <f>DAY(supermarketData[[#This Row],[Datetime]])</f>
        <v>10</v>
      </c>
      <c r="V994" t="s">
        <v>41</v>
      </c>
      <c r="W994">
        <v>20</v>
      </c>
      <c r="X994" t="s">
        <v>42</v>
      </c>
    </row>
    <row r="995" spans="1:24" x14ac:dyDescent="0.3">
      <c r="A995" t="s">
        <v>22</v>
      </c>
      <c r="B995" t="s">
        <v>47</v>
      </c>
      <c r="C995">
        <v>21.974730000000001</v>
      </c>
      <c r="D995">
        <v>96.083590000000001</v>
      </c>
      <c r="E995" t="s">
        <v>32</v>
      </c>
      <c r="F995" t="s">
        <v>38</v>
      </c>
      <c r="G995" t="s">
        <v>50</v>
      </c>
      <c r="H995" s="3">
        <v>17.489999999999998</v>
      </c>
      <c r="I995">
        <v>10</v>
      </c>
      <c r="J995" s="3">
        <v>8.7449999999999992</v>
      </c>
      <c r="K995" s="3">
        <v>183.64500000000001</v>
      </c>
      <c r="L995" t="s">
        <v>27</v>
      </c>
      <c r="M995" s="3">
        <v>174.9</v>
      </c>
      <c r="N995">
        <v>4.7619047620000003</v>
      </c>
      <c r="O995" s="3">
        <v>8.7449999999999992</v>
      </c>
      <c r="P995">
        <v>6.6</v>
      </c>
      <c r="Q995" t="str">
        <f>IF(supermarketData[[#This Row],[Customer stratification rating]]&lt;6, "Low", IF(supermarketData[[#This Row],[Customer stratification rating]] &lt; 8, "Medium", "High"))</f>
        <v>Medium</v>
      </c>
      <c r="R995" s="1">
        <v>43518.774305555547</v>
      </c>
      <c r="S995">
        <v>2019</v>
      </c>
      <c r="T995" t="s">
        <v>44</v>
      </c>
      <c r="U995">
        <f>DAY(supermarketData[[#This Row],[Datetime]])</f>
        <v>22</v>
      </c>
      <c r="V995" t="s">
        <v>36</v>
      </c>
      <c r="W995">
        <v>18</v>
      </c>
      <c r="X995" t="s">
        <v>42</v>
      </c>
    </row>
    <row r="996" spans="1:24" x14ac:dyDescent="0.3">
      <c r="A996" t="s">
        <v>22</v>
      </c>
      <c r="B996" t="s">
        <v>31</v>
      </c>
      <c r="C996">
        <v>19.745000000000001</v>
      </c>
      <c r="D996">
        <v>96.129720000000006</v>
      </c>
      <c r="E996" t="s">
        <v>24</v>
      </c>
      <c r="F996" t="s">
        <v>25</v>
      </c>
      <c r="G996" t="s">
        <v>33</v>
      </c>
      <c r="H996" s="3">
        <v>60.95</v>
      </c>
      <c r="I996">
        <v>1</v>
      </c>
      <c r="J996" s="3">
        <v>3.0474999999999999</v>
      </c>
      <c r="K996" s="3">
        <v>63.997500000000002</v>
      </c>
      <c r="L996" t="s">
        <v>27</v>
      </c>
      <c r="M996" s="3">
        <v>60.95</v>
      </c>
      <c r="N996">
        <v>4.7619047620000003</v>
      </c>
      <c r="O996" s="3">
        <v>3.0474999999999999</v>
      </c>
      <c r="P996">
        <v>5.9</v>
      </c>
      <c r="Q996" t="str">
        <f>IF(supermarketData[[#This Row],[Customer stratification rating]]&lt;6, "Low", IF(supermarketData[[#This Row],[Customer stratification rating]] &lt; 8, "Medium", "High"))</f>
        <v>Low</v>
      </c>
      <c r="R996" s="1">
        <v>43514.486111111109</v>
      </c>
      <c r="S996">
        <v>2019</v>
      </c>
      <c r="T996" t="s">
        <v>44</v>
      </c>
      <c r="U996">
        <f>DAY(supermarketData[[#This Row],[Datetime]])</f>
        <v>18</v>
      </c>
      <c r="V996" t="s">
        <v>45</v>
      </c>
      <c r="W996">
        <v>11</v>
      </c>
      <c r="X996" t="s">
        <v>37</v>
      </c>
    </row>
    <row r="997" spans="1:24" x14ac:dyDescent="0.3">
      <c r="A997" t="s">
        <v>22</v>
      </c>
      <c r="B997" t="s">
        <v>31</v>
      </c>
      <c r="C997">
        <v>19.745000000000001</v>
      </c>
      <c r="D997">
        <v>96.129720000000006</v>
      </c>
      <c r="E997" t="s">
        <v>32</v>
      </c>
      <c r="F997" t="s">
        <v>38</v>
      </c>
      <c r="G997" t="s">
        <v>26</v>
      </c>
      <c r="H997" s="3">
        <v>40.35</v>
      </c>
      <c r="I997">
        <v>1</v>
      </c>
      <c r="J997" s="3">
        <v>2.0175000000000001</v>
      </c>
      <c r="K997" s="3">
        <v>42.3675</v>
      </c>
      <c r="L997" t="s">
        <v>27</v>
      </c>
      <c r="M997" s="3">
        <v>40.35</v>
      </c>
      <c r="N997">
        <v>4.7619047620000003</v>
      </c>
      <c r="O997" s="3">
        <v>2.0175000000000001</v>
      </c>
      <c r="P997">
        <v>6.2</v>
      </c>
      <c r="Q997" t="str">
        <f>IF(supermarketData[[#This Row],[Customer stratification rating]]&lt;6, "Low", IF(supermarketData[[#This Row],[Customer stratification rating]] &lt; 8, "Medium", "High"))</f>
        <v>Medium</v>
      </c>
      <c r="R997" s="1">
        <v>43494.573611111111</v>
      </c>
      <c r="S997">
        <v>2019</v>
      </c>
      <c r="T997" t="s">
        <v>28</v>
      </c>
      <c r="U997">
        <f>DAY(supermarketData[[#This Row],[Datetime]])</f>
        <v>29</v>
      </c>
      <c r="V997" t="s">
        <v>51</v>
      </c>
      <c r="W997">
        <v>13</v>
      </c>
      <c r="X997" t="s">
        <v>30</v>
      </c>
    </row>
    <row r="998" spans="1:24" x14ac:dyDescent="0.3">
      <c r="A998" t="s">
        <v>22</v>
      </c>
      <c r="B998" t="s">
        <v>47</v>
      </c>
      <c r="C998">
        <v>21.974730000000001</v>
      </c>
      <c r="D998">
        <v>96.083590000000001</v>
      </c>
      <c r="E998" t="s">
        <v>32</v>
      </c>
      <c r="F998" t="s">
        <v>25</v>
      </c>
      <c r="G998" t="s">
        <v>39</v>
      </c>
      <c r="H998" s="3">
        <v>97.38</v>
      </c>
      <c r="I998">
        <v>10</v>
      </c>
      <c r="J998" s="3">
        <v>48.69</v>
      </c>
      <c r="K998" s="3">
        <v>1022.49</v>
      </c>
      <c r="L998" t="s">
        <v>27</v>
      </c>
      <c r="M998" s="3">
        <v>973.8</v>
      </c>
      <c r="N998">
        <v>4.7619047620000003</v>
      </c>
      <c r="O998" s="3">
        <v>48.69</v>
      </c>
      <c r="P998">
        <v>4.4000000000000004</v>
      </c>
      <c r="Q998" t="str">
        <f>IF(supermarketData[[#This Row],[Customer stratification rating]]&lt;6, "Low", IF(supermarketData[[#This Row],[Customer stratification rating]] &lt; 8, "Medium", "High"))</f>
        <v>Low</v>
      </c>
      <c r="R998" s="1">
        <v>43526.719444444447</v>
      </c>
      <c r="S998">
        <v>2019</v>
      </c>
      <c r="T998" t="s">
        <v>35</v>
      </c>
      <c r="U998">
        <f>DAY(supermarketData[[#This Row],[Datetime]])</f>
        <v>2</v>
      </c>
      <c r="V998" t="s">
        <v>29</v>
      </c>
      <c r="W998">
        <v>17</v>
      </c>
      <c r="X998" t="s">
        <v>30</v>
      </c>
    </row>
    <row r="999" spans="1:24" x14ac:dyDescent="0.3">
      <c r="A999" t="s">
        <v>22</v>
      </c>
      <c r="B999" t="s">
        <v>23</v>
      </c>
      <c r="C999">
        <v>16.80528</v>
      </c>
      <c r="D999">
        <v>96.156109999999998</v>
      </c>
      <c r="E999" t="s">
        <v>24</v>
      </c>
      <c r="F999" t="s">
        <v>38</v>
      </c>
      <c r="G999" t="s">
        <v>48</v>
      </c>
      <c r="H999" s="3">
        <v>31.84</v>
      </c>
      <c r="I999">
        <v>1</v>
      </c>
      <c r="J999" s="3">
        <v>1.5920000000000001</v>
      </c>
      <c r="K999" s="3">
        <v>33.432000000000002</v>
      </c>
      <c r="L999" t="s">
        <v>34</v>
      </c>
      <c r="M999" s="3">
        <v>31.84</v>
      </c>
      <c r="N999">
        <v>4.7619047620000003</v>
      </c>
      <c r="O999" s="3">
        <v>1.5920000000000001</v>
      </c>
      <c r="P999">
        <v>7.7</v>
      </c>
      <c r="Q999" t="str">
        <f>IF(supermarketData[[#This Row],[Customer stratification rating]]&lt;6, "Low", IF(supermarketData[[#This Row],[Customer stratification rating]] &lt; 8, "Medium", "High"))</f>
        <v>Medium</v>
      </c>
      <c r="R999" s="1">
        <v>43505.556944444441</v>
      </c>
      <c r="S999">
        <v>2019</v>
      </c>
      <c r="T999" t="s">
        <v>44</v>
      </c>
      <c r="U999">
        <f>DAY(supermarketData[[#This Row],[Datetime]])</f>
        <v>9</v>
      </c>
      <c r="V999" t="s">
        <v>29</v>
      </c>
      <c r="W999">
        <v>13</v>
      </c>
      <c r="X999" t="s">
        <v>30</v>
      </c>
    </row>
    <row r="1000" spans="1:24" x14ac:dyDescent="0.3">
      <c r="A1000" t="s">
        <v>22</v>
      </c>
      <c r="B1000" t="s">
        <v>23</v>
      </c>
      <c r="C1000">
        <v>16.80528</v>
      </c>
      <c r="D1000">
        <v>96.156109999999998</v>
      </c>
      <c r="E1000" t="s">
        <v>32</v>
      </c>
      <c r="F1000" t="s">
        <v>38</v>
      </c>
      <c r="G1000" t="s">
        <v>39</v>
      </c>
      <c r="H1000" s="3">
        <v>65.819999999999993</v>
      </c>
      <c r="I1000">
        <v>1</v>
      </c>
      <c r="J1000" s="3">
        <v>3.2909999999999999</v>
      </c>
      <c r="K1000" s="3">
        <v>69.111000000000004</v>
      </c>
      <c r="L1000" t="s">
        <v>34</v>
      </c>
      <c r="M1000" s="3">
        <v>65.819999999999993</v>
      </c>
      <c r="N1000">
        <v>4.7619047620000003</v>
      </c>
      <c r="O1000" s="3">
        <v>3.2909999999999999</v>
      </c>
      <c r="P1000">
        <v>4.0999999999999996</v>
      </c>
      <c r="Q1000" t="str">
        <f>IF(supermarketData[[#This Row],[Customer stratification rating]]&lt;6, "Low", IF(supermarketData[[#This Row],[Customer stratification rating]] &lt; 8, "Medium", "High"))</f>
        <v>Low</v>
      </c>
      <c r="R1000" s="1">
        <v>43518.647916666669</v>
      </c>
      <c r="S1000">
        <v>2019</v>
      </c>
      <c r="T1000" t="s">
        <v>44</v>
      </c>
      <c r="U1000">
        <f>DAY(supermarketData[[#This Row],[Datetime]])</f>
        <v>22</v>
      </c>
      <c r="V1000" t="s">
        <v>36</v>
      </c>
      <c r="W1000">
        <v>15</v>
      </c>
      <c r="X1000" t="s">
        <v>30</v>
      </c>
    </row>
    <row r="1001" spans="1:24" x14ac:dyDescent="0.3">
      <c r="A1001" t="s">
        <v>22</v>
      </c>
      <c r="B1001" t="s">
        <v>23</v>
      </c>
      <c r="C1001">
        <v>16.80528</v>
      </c>
      <c r="D1001">
        <v>96.156109999999998</v>
      </c>
      <c r="E1001" t="s">
        <v>24</v>
      </c>
      <c r="F1001" t="s">
        <v>25</v>
      </c>
      <c r="G1001" t="s">
        <v>50</v>
      </c>
      <c r="H1001" s="3">
        <v>88.34</v>
      </c>
      <c r="I1001">
        <v>7</v>
      </c>
      <c r="J1001" s="3">
        <v>30.919</v>
      </c>
      <c r="K1001" s="3">
        <v>649.29899999999998</v>
      </c>
      <c r="L1001" t="s">
        <v>34</v>
      </c>
      <c r="M1001" s="3">
        <v>618.38</v>
      </c>
      <c r="N1001">
        <v>4.7619047620000003</v>
      </c>
      <c r="O1001" s="3">
        <v>30.919</v>
      </c>
      <c r="P1001">
        <v>6.6</v>
      </c>
      <c r="Q1001" t="str">
        <f>IF(supermarketData[[#This Row],[Customer stratification rating]]&lt;6, "Low", IF(supermarketData[[#This Row],[Customer stratification rating]] &lt; 8, "Medium", "High"))</f>
        <v>Medium</v>
      </c>
      <c r="R1001" s="1">
        <v>43514.561111111107</v>
      </c>
      <c r="S1001">
        <v>2019</v>
      </c>
      <c r="T1001" t="s">
        <v>44</v>
      </c>
      <c r="U1001">
        <f>DAY(supermarketData[[#This Row],[Datetime]])</f>
        <v>18</v>
      </c>
      <c r="V1001" t="s">
        <v>45</v>
      </c>
      <c r="W1001">
        <v>13</v>
      </c>
      <c r="X1001" t="s">
        <v>30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C330-D210-4AA9-BD09-FF397695EEF2}">
  <dimension ref="A1:BM107"/>
  <sheetViews>
    <sheetView topLeftCell="A60" zoomScale="36" zoomScaleNormal="55" workbookViewId="0">
      <selection activeCell="BM107" sqref="C97:BM107"/>
    </sheetView>
  </sheetViews>
  <sheetFormatPr defaultRowHeight="14.4" x14ac:dyDescent="0.3"/>
  <cols>
    <col min="1" max="1" width="31.88671875" bestFit="1" customWidth="1"/>
    <col min="2" max="2" width="14.88671875" bestFit="1" customWidth="1"/>
    <col min="3" max="3" width="30" bestFit="1" customWidth="1"/>
    <col min="4" max="4" width="27.5546875" bestFit="1" customWidth="1"/>
    <col min="5" max="5" width="14.88671875" bestFit="1" customWidth="1"/>
    <col min="6" max="6" width="11.88671875" bestFit="1" customWidth="1"/>
    <col min="7" max="8" width="14.88671875" bestFit="1" customWidth="1"/>
    <col min="9" max="10" width="13.33203125" bestFit="1" customWidth="1"/>
    <col min="11" max="13" width="14.88671875" bestFit="1" customWidth="1"/>
    <col min="14" max="14" width="23" bestFit="1" customWidth="1"/>
    <col min="15" max="15" width="30" bestFit="1" customWidth="1"/>
    <col min="16" max="16" width="13.33203125" bestFit="1" customWidth="1"/>
    <col min="17" max="18" width="14.88671875" bestFit="1" customWidth="1"/>
    <col min="19" max="20" width="13.33203125" bestFit="1" customWidth="1"/>
    <col min="21" max="22" width="14.88671875" bestFit="1" customWidth="1"/>
    <col min="23" max="25" width="13.33203125" bestFit="1" customWidth="1"/>
    <col min="26" max="27" width="14.88671875" bestFit="1" customWidth="1"/>
    <col min="28" max="28" width="13.33203125" bestFit="1" customWidth="1"/>
    <col min="29" max="29" width="11.88671875" bestFit="1" customWidth="1"/>
    <col min="30" max="36" width="13.33203125" bestFit="1" customWidth="1"/>
    <col min="37" max="39" width="14.88671875" bestFit="1" customWidth="1"/>
    <col min="40" max="41" width="13.33203125" bestFit="1" customWidth="1"/>
    <col min="42" max="44" width="14.88671875" bestFit="1" customWidth="1"/>
    <col min="45" max="45" width="13.33203125" bestFit="1" customWidth="1"/>
    <col min="46" max="46" width="11.88671875" bestFit="1" customWidth="1"/>
    <col min="47" max="49" width="14.88671875" bestFit="1" customWidth="1"/>
    <col min="50" max="50" width="13.33203125" bestFit="1" customWidth="1"/>
    <col min="51" max="56" width="14.88671875" bestFit="1" customWidth="1"/>
    <col min="57" max="57" width="13.33203125" bestFit="1" customWidth="1"/>
    <col min="58" max="58" width="11.88671875" bestFit="1" customWidth="1"/>
    <col min="59" max="60" width="13.33203125" bestFit="1" customWidth="1"/>
    <col min="61" max="63" width="14.88671875" bestFit="1" customWidth="1"/>
    <col min="64" max="64" width="13.33203125" bestFit="1" customWidth="1"/>
    <col min="65" max="65" width="18" bestFit="1" customWidth="1"/>
  </cols>
  <sheetData>
    <row r="1" spans="1:25" x14ac:dyDescent="0.3">
      <c r="A1" t="s">
        <v>52</v>
      </c>
      <c r="B1" s="10">
        <f>SUM(supermarketData[Quantity])</f>
        <v>5510</v>
      </c>
      <c r="D1" s="4" t="s">
        <v>53</v>
      </c>
      <c r="E1" t="s">
        <v>65</v>
      </c>
      <c r="N1" s="4" t="s">
        <v>53</v>
      </c>
      <c r="O1" t="s">
        <v>66</v>
      </c>
      <c r="X1" s="4" t="s">
        <v>53</v>
      </c>
      <c r="Y1" t="s">
        <v>67</v>
      </c>
    </row>
    <row r="2" spans="1:25" x14ac:dyDescent="0.3">
      <c r="A2" t="s">
        <v>55</v>
      </c>
      <c r="B2" s="11">
        <f>SUM(supermarketData[Cost of goods sold])</f>
        <v>307587.38000000035</v>
      </c>
      <c r="D2" s="5" t="s">
        <v>28</v>
      </c>
      <c r="E2" s="20">
        <v>1965</v>
      </c>
      <c r="N2" s="5" t="s">
        <v>28</v>
      </c>
      <c r="O2" s="20">
        <v>5537.7080000000005</v>
      </c>
      <c r="X2" s="5" t="s">
        <v>28</v>
      </c>
      <c r="Y2" s="20">
        <v>7.0176136363636354</v>
      </c>
    </row>
    <row r="3" spans="1:25" x14ac:dyDescent="0.3">
      <c r="A3" s="7" t="s">
        <v>56</v>
      </c>
      <c r="B3" s="12">
        <f>SUM(supermarketData[Tax 5%])</f>
        <v>15379.369000000002</v>
      </c>
      <c r="D3" s="6">
        <v>1</v>
      </c>
      <c r="E3" s="20">
        <v>81</v>
      </c>
      <c r="N3" s="6">
        <v>1</v>
      </c>
      <c r="O3" s="20">
        <v>225.96100000000001</v>
      </c>
      <c r="X3" s="6">
        <v>1</v>
      </c>
      <c r="Y3" s="20">
        <v>6.583333333333333</v>
      </c>
    </row>
    <row r="4" spans="1:25" x14ac:dyDescent="0.3">
      <c r="A4" s="7" t="s">
        <v>57</v>
      </c>
      <c r="B4" s="12">
        <f>SUM(supermarketData[Total])</f>
        <v>322966.74900000007</v>
      </c>
      <c r="D4" s="6">
        <v>2</v>
      </c>
      <c r="E4" s="20">
        <v>48</v>
      </c>
      <c r="N4" s="6">
        <v>2</v>
      </c>
      <c r="O4" s="20">
        <v>92.642999999999986</v>
      </c>
      <c r="X4" s="6">
        <v>2</v>
      </c>
      <c r="Y4" s="20">
        <v>6.0500000000000007</v>
      </c>
    </row>
    <row r="5" spans="1:25" x14ac:dyDescent="0.3">
      <c r="A5" s="7" t="s">
        <v>58</v>
      </c>
      <c r="B5" s="9" cm="1">
        <f t="array" ref="B5">_xlfn.UNIQUE(supermarketData[Gross margin percentage])</f>
        <v>4.7619047620000003</v>
      </c>
      <c r="D5" s="6">
        <v>3</v>
      </c>
      <c r="E5" s="20">
        <v>37</v>
      </c>
      <c r="N5" s="6">
        <v>3</v>
      </c>
      <c r="O5" s="20">
        <v>98.958500000000001</v>
      </c>
      <c r="X5" s="6">
        <v>3</v>
      </c>
      <c r="Y5" s="20">
        <v>8.1125000000000007</v>
      </c>
    </row>
    <row r="6" spans="1:25" x14ac:dyDescent="0.3">
      <c r="A6" s="7" t="s">
        <v>59</v>
      </c>
      <c r="B6" s="12">
        <f>SUM(supermarketData[Gross income])</f>
        <v>15379.369000000002</v>
      </c>
      <c r="D6" s="6">
        <v>4</v>
      </c>
      <c r="E6" s="20">
        <v>32</v>
      </c>
      <c r="N6" s="6">
        <v>4</v>
      </c>
      <c r="O6" s="20">
        <v>77.3185</v>
      </c>
      <c r="X6" s="6">
        <v>4</v>
      </c>
      <c r="Y6" s="20">
        <v>6.5166666666666657</v>
      </c>
    </row>
    <row r="7" spans="1:25" x14ac:dyDescent="0.3">
      <c r="D7" s="6">
        <v>5</v>
      </c>
      <c r="E7" s="20">
        <v>55</v>
      </c>
      <c r="N7" s="6">
        <v>5</v>
      </c>
      <c r="O7" s="20">
        <v>168.4135</v>
      </c>
      <c r="X7" s="6">
        <v>5</v>
      </c>
      <c r="Y7" s="20">
        <v>7.4333333333333336</v>
      </c>
    </row>
    <row r="8" spans="1:25" x14ac:dyDescent="0.3">
      <c r="A8" s="7" t="s">
        <v>60</v>
      </c>
      <c r="B8" s="14">
        <f>AVERAGE(supermarketData[Customer stratification rating])</f>
        <v>6.9727000000000032</v>
      </c>
      <c r="C8" s="7"/>
      <c r="D8" s="6">
        <v>6</v>
      </c>
      <c r="E8" s="20">
        <v>52</v>
      </c>
      <c r="N8" s="6">
        <v>6</v>
      </c>
      <c r="O8" s="20">
        <v>172.10499999999999</v>
      </c>
      <c r="X8" s="6">
        <v>6</v>
      </c>
      <c r="Y8" s="20">
        <v>8.1777777777777771</v>
      </c>
    </row>
    <row r="9" spans="1:25" x14ac:dyDescent="0.3">
      <c r="A9" s="7" t="s">
        <v>61</v>
      </c>
      <c r="B9" s="15">
        <f>AVERAGE(supermarketData[Quantity])</f>
        <v>5.51</v>
      </c>
      <c r="C9" s="7"/>
      <c r="D9" s="6">
        <v>7</v>
      </c>
      <c r="E9" s="20">
        <v>53</v>
      </c>
      <c r="N9" s="6">
        <v>7</v>
      </c>
      <c r="O9" s="20">
        <v>134.964</v>
      </c>
      <c r="X9" s="6">
        <v>7</v>
      </c>
      <c r="Y9" s="20">
        <v>7.6333333333333337</v>
      </c>
    </row>
    <row r="10" spans="1:25" x14ac:dyDescent="0.3">
      <c r="A10" s="7" t="s">
        <v>62</v>
      </c>
      <c r="B10" s="13">
        <f>AVERAGE(supermarketData[Total])</f>
        <v>322.96674900000005</v>
      </c>
      <c r="C10" s="7"/>
      <c r="D10" s="6">
        <v>8</v>
      </c>
      <c r="E10" s="20">
        <v>95</v>
      </c>
      <c r="N10" s="6">
        <v>8</v>
      </c>
      <c r="O10" s="20">
        <v>252.08249999999998</v>
      </c>
      <c r="X10" s="6">
        <v>8</v>
      </c>
      <c r="Y10" s="20">
        <v>6.75</v>
      </c>
    </row>
    <row r="11" spans="1:25" x14ac:dyDescent="0.3">
      <c r="A11" s="7" t="s">
        <v>63</v>
      </c>
      <c r="B11" s="13">
        <f>AVERAGE(supermarketData[Gross income])</f>
        <v>15.379369000000002</v>
      </c>
      <c r="C11" s="8"/>
      <c r="D11" s="6">
        <v>9</v>
      </c>
      <c r="E11" s="20">
        <v>58</v>
      </c>
      <c r="N11" s="6">
        <v>9</v>
      </c>
      <c r="O11" s="20">
        <v>143.87350000000001</v>
      </c>
      <c r="X11" s="6">
        <v>9</v>
      </c>
      <c r="Y11" s="20">
        <v>6.1375000000000002</v>
      </c>
    </row>
    <row r="12" spans="1:25" x14ac:dyDescent="0.3">
      <c r="A12" s="8"/>
      <c r="B12" s="7"/>
      <c r="C12" s="7"/>
      <c r="D12" s="6">
        <v>10</v>
      </c>
      <c r="E12" s="20">
        <v>55</v>
      </c>
      <c r="N12" s="6">
        <v>10</v>
      </c>
      <c r="O12" s="20">
        <v>169.56900000000002</v>
      </c>
      <c r="X12" s="6">
        <v>10</v>
      </c>
      <c r="Y12" s="20">
        <v>6.0666666666666664</v>
      </c>
    </row>
    <row r="13" spans="1:25" x14ac:dyDescent="0.3">
      <c r="D13" s="6">
        <v>11</v>
      </c>
      <c r="E13" s="20">
        <v>40</v>
      </c>
      <c r="N13" s="6">
        <v>11</v>
      </c>
      <c r="O13" s="20">
        <v>100.71250000000001</v>
      </c>
      <c r="X13" s="6">
        <v>11</v>
      </c>
      <c r="Y13" s="20">
        <v>7.1</v>
      </c>
    </row>
    <row r="14" spans="1:25" x14ac:dyDescent="0.3">
      <c r="D14" s="6">
        <v>12</v>
      </c>
      <c r="E14" s="20">
        <v>80</v>
      </c>
      <c r="N14" s="6">
        <v>12</v>
      </c>
      <c r="O14" s="20">
        <v>246.89349999999999</v>
      </c>
      <c r="X14" s="6">
        <v>12</v>
      </c>
      <c r="Y14" s="20">
        <v>6.8454545454545448</v>
      </c>
    </row>
    <row r="15" spans="1:25" x14ac:dyDescent="0.3">
      <c r="A15" s="19"/>
      <c r="D15" s="6">
        <v>13</v>
      </c>
      <c r="E15" s="20">
        <v>50</v>
      </c>
      <c r="N15" s="6">
        <v>13</v>
      </c>
      <c r="O15" s="20">
        <v>116.72399999999999</v>
      </c>
      <c r="X15" s="6">
        <v>13</v>
      </c>
      <c r="Y15" s="20">
        <v>6.7200000000000006</v>
      </c>
    </row>
    <row r="16" spans="1:25" x14ac:dyDescent="0.3">
      <c r="A16" s="19"/>
      <c r="D16" s="6">
        <v>14</v>
      </c>
      <c r="E16" s="20">
        <v>64</v>
      </c>
      <c r="N16" s="6">
        <v>14</v>
      </c>
      <c r="O16" s="20">
        <v>188.88650000000001</v>
      </c>
      <c r="X16" s="6">
        <v>14</v>
      </c>
      <c r="Y16" s="20">
        <v>7.1923076923076916</v>
      </c>
    </row>
    <row r="17" spans="4:25" x14ac:dyDescent="0.3">
      <c r="D17" s="6">
        <v>15</v>
      </c>
      <c r="E17" s="20">
        <v>88</v>
      </c>
      <c r="N17" s="6">
        <v>15</v>
      </c>
      <c r="O17" s="20">
        <v>283.06</v>
      </c>
      <c r="X17" s="6">
        <v>15</v>
      </c>
      <c r="Y17" s="20">
        <v>6.5615384615384613</v>
      </c>
    </row>
    <row r="18" spans="4:25" x14ac:dyDescent="0.3">
      <c r="D18" s="6">
        <v>16</v>
      </c>
      <c r="E18" s="20">
        <v>61</v>
      </c>
      <c r="N18" s="6">
        <v>16</v>
      </c>
      <c r="O18" s="20">
        <v>204.24199999999999</v>
      </c>
      <c r="X18" s="6">
        <v>16</v>
      </c>
      <c r="Y18" s="20">
        <v>6.8599999999999994</v>
      </c>
    </row>
    <row r="19" spans="4:25" x14ac:dyDescent="0.3">
      <c r="D19" s="6">
        <v>17</v>
      </c>
      <c r="E19" s="20">
        <v>47</v>
      </c>
      <c r="N19" s="6">
        <v>17</v>
      </c>
      <c r="O19" s="20">
        <v>149.655</v>
      </c>
      <c r="X19" s="6">
        <v>17</v>
      </c>
      <c r="Y19" s="20">
        <v>6.5909090909090926</v>
      </c>
    </row>
    <row r="20" spans="4:25" x14ac:dyDescent="0.3">
      <c r="D20" s="6">
        <v>18</v>
      </c>
      <c r="E20" s="20">
        <v>54</v>
      </c>
      <c r="N20" s="6">
        <v>18</v>
      </c>
      <c r="O20" s="20">
        <v>132.40350000000001</v>
      </c>
      <c r="X20" s="6">
        <v>18</v>
      </c>
      <c r="Y20" s="20">
        <v>7.6222222222222218</v>
      </c>
    </row>
    <row r="21" spans="4:25" x14ac:dyDescent="0.3">
      <c r="D21" s="6">
        <v>19</v>
      </c>
      <c r="E21" s="20">
        <v>91</v>
      </c>
      <c r="N21" s="6">
        <v>19</v>
      </c>
      <c r="O21" s="20">
        <v>234.03449999999998</v>
      </c>
      <c r="X21" s="6">
        <v>19</v>
      </c>
      <c r="Y21" s="20">
        <v>7.6187499999999986</v>
      </c>
    </row>
    <row r="22" spans="4:25" x14ac:dyDescent="0.3">
      <c r="D22" s="6">
        <v>20</v>
      </c>
      <c r="E22" s="20">
        <v>56</v>
      </c>
      <c r="N22" s="6">
        <v>20</v>
      </c>
      <c r="O22" s="20">
        <v>174.06899999999999</v>
      </c>
      <c r="X22" s="6">
        <v>20</v>
      </c>
      <c r="Y22" s="20">
        <v>6.88</v>
      </c>
    </row>
    <row r="23" spans="4:25" x14ac:dyDescent="0.3">
      <c r="D23" s="6">
        <v>21</v>
      </c>
      <c r="E23" s="20">
        <v>32</v>
      </c>
      <c r="N23" s="6">
        <v>21</v>
      </c>
      <c r="O23" s="20">
        <v>113.90949999999999</v>
      </c>
      <c r="X23" s="6">
        <v>21</v>
      </c>
      <c r="Y23" s="20">
        <v>7.375</v>
      </c>
    </row>
    <row r="24" spans="4:25" x14ac:dyDescent="0.3">
      <c r="D24" s="6">
        <v>22</v>
      </c>
      <c r="E24" s="20">
        <v>34</v>
      </c>
      <c r="N24" s="6">
        <v>22</v>
      </c>
      <c r="O24" s="20">
        <v>81.179500000000004</v>
      </c>
      <c r="X24" s="6">
        <v>22</v>
      </c>
      <c r="Y24" s="20">
        <v>8.6142857142857139</v>
      </c>
    </row>
    <row r="25" spans="4:25" x14ac:dyDescent="0.3">
      <c r="D25" s="6">
        <v>23</v>
      </c>
      <c r="E25" s="20">
        <v>95</v>
      </c>
      <c r="N25" s="6">
        <v>23</v>
      </c>
      <c r="O25" s="20">
        <v>285.4375</v>
      </c>
      <c r="X25" s="6">
        <v>23</v>
      </c>
      <c r="Y25" s="20">
        <v>6.9705882352941178</v>
      </c>
    </row>
    <row r="26" spans="4:25" x14ac:dyDescent="0.3">
      <c r="D26" s="6">
        <v>24</v>
      </c>
      <c r="E26" s="20">
        <v>84</v>
      </c>
      <c r="N26" s="6">
        <v>24</v>
      </c>
      <c r="O26" s="20">
        <v>257.2405</v>
      </c>
      <c r="X26" s="6">
        <v>24</v>
      </c>
      <c r="Y26" s="20">
        <v>6.4230769230769216</v>
      </c>
    </row>
    <row r="27" spans="4:25" x14ac:dyDescent="0.3">
      <c r="D27" s="6">
        <v>25</v>
      </c>
      <c r="E27" s="20">
        <v>80</v>
      </c>
      <c r="N27" s="6">
        <v>25</v>
      </c>
      <c r="O27" s="20">
        <v>223.82700000000003</v>
      </c>
      <c r="X27" s="6">
        <v>25</v>
      </c>
      <c r="Y27" s="20">
        <v>6.8647058823529425</v>
      </c>
    </row>
    <row r="28" spans="4:25" x14ac:dyDescent="0.3">
      <c r="D28" s="6">
        <v>26</v>
      </c>
      <c r="E28" s="20">
        <v>77</v>
      </c>
      <c r="N28" s="6">
        <v>26</v>
      </c>
      <c r="O28" s="20">
        <v>212.26250000000002</v>
      </c>
      <c r="X28" s="6">
        <v>26</v>
      </c>
      <c r="Y28" s="20">
        <v>6.8058823529411772</v>
      </c>
    </row>
    <row r="29" spans="4:25" x14ac:dyDescent="0.3">
      <c r="D29" s="6">
        <v>27</v>
      </c>
      <c r="E29" s="20">
        <v>87</v>
      </c>
      <c r="N29" s="6">
        <v>27</v>
      </c>
      <c r="O29" s="20">
        <v>220.75700000000001</v>
      </c>
      <c r="X29" s="6">
        <v>27</v>
      </c>
      <c r="Y29" s="20">
        <v>7.8000000000000016</v>
      </c>
    </row>
    <row r="30" spans="4:25" x14ac:dyDescent="0.3">
      <c r="D30" s="6">
        <v>28</v>
      </c>
      <c r="E30" s="20">
        <v>91</v>
      </c>
      <c r="N30" s="6">
        <v>28</v>
      </c>
      <c r="O30" s="20">
        <v>238.08150000000003</v>
      </c>
      <c r="X30" s="6">
        <v>28</v>
      </c>
      <c r="Y30" s="20">
        <v>7.0928571428571434</v>
      </c>
    </row>
    <row r="31" spans="4:25" x14ac:dyDescent="0.3">
      <c r="D31" s="6">
        <v>29</v>
      </c>
      <c r="E31" s="20">
        <v>67</v>
      </c>
      <c r="N31" s="6">
        <v>29</v>
      </c>
      <c r="O31" s="20">
        <v>167.4555</v>
      </c>
      <c r="X31" s="6">
        <v>29</v>
      </c>
      <c r="Y31" s="20">
        <v>7.45</v>
      </c>
    </row>
    <row r="32" spans="4:25" x14ac:dyDescent="0.3">
      <c r="D32" s="6">
        <v>30</v>
      </c>
      <c r="E32" s="20">
        <v>39</v>
      </c>
      <c r="N32" s="6">
        <v>30</v>
      </c>
      <c r="O32" s="20">
        <v>121.822</v>
      </c>
      <c r="X32" s="6">
        <v>30</v>
      </c>
      <c r="Y32" s="20">
        <v>6.0666666666666664</v>
      </c>
    </row>
    <row r="33" spans="4:25" x14ac:dyDescent="0.3">
      <c r="D33" s="6">
        <v>31</v>
      </c>
      <c r="E33" s="20">
        <v>82</v>
      </c>
      <c r="N33" s="6">
        <v>31</v>
      </c>
      <c r="O33" s="20">
        <v>249.16649999999996</v>
      </c>
      <c r="X33" s="6">
        <v>31</v>
      </c>
      <c r="Y33" s="20">
        <v>6.9571428571428564</v>
      </c>
    </row>
    <row r="34" spans="4:25" x14ac:dyDescent="0.3">
      <c r="D34" s="5" t="s">
        <v>44</v>
      </c>
      <c r="E34" s="20">
        <v>1654</v>
      </c>
      <c r="N34" s="5" t="s">
        <v>44</v>
      </c>
      <c r="O34" s="20">
        <v>4629.4940000000006</v>
      </c>
      <c r="X34" s="5" t="s">
        <v>44</v>
      </c>
      <c r="Y34" s="20">
        <v>7.0712871287128758</v>
      </c>
    </row>
    <row r="35" spans="4:25" x14ac:dyDescent="0.3">
      <c r="D35" s="6">
        <v>1</v>
      </c>
      <c r="E35" s="20">
        <v>40</v>
      </c>
      <c r="N35" s="6">
        <v>1</v>
      </c>
      <c r="O35" s="20">
        <v>116.40650000000001</v>
      </c>
      <c r="X35" s="6">
        <v>1</v>
      </c>
      <c r="Y35" s="20">
        <v>6.8</v>
      </c>
    </row>
    <row r="36" spans="4:25" x14ac:dyDescent="0.3">
      <c r="D36" s="6">
        <v>2</v>
      </c>
      <c r="E36" s="20">
        <v>83</v>
      </c>
      <c r="N36" s="6">
        <v>2</v>
      </c>
      <c r="O36" s="20">
        <v>197.18799999999999</v>
      </c>
      <c r="X36" s="6">
        <v>2</v>
      </c>
      <c r="Y36" s="20">
        <v>7.1714285714285699</v>
      </c>
    </row>
    <row r="37" spans="4:25" x14ac:dyDescent="0.3">
      <c r="D37" s="6">
        <v>3</v>
      </c>
      <c r="E37" s="20">
        <v>82</v>
      </c>
      <c r="N37" s="6">
        <v>3</v>
      </c>
      <c r="O37" s="20">
        <v>260.3775</v>
      </c>
      <c r="X37" s="6">
        <v>3</v>
      </c>
      <c r="Y37" s="20">
        <v>6.7642857142857142</v>
      </c>
    </row>
    <row r="38" spans="4:25" x14ac:dyDescent="0.3">
      <c r="D38" s="6">
        <v>4</v>
      </c>
      <c r="E38" s="20">
        <v>50</v>
      </c>
      <c r="N38" s="6">
        <v>4</v>
      </c>
      <c r="O38" s="20">
        <v>116.16650000000001</v>
      </c>
      <c r="X38" s="6">
        <v>4</v>
      </c>
      <c r="Y38" s="20">
        <v>8.0727272727272741</v>
      </c>
    </row>
    <row r="39" spans="4:25" x14ac:dyDescent="0.3">
      <c r="D39" s="6">
        <v>5</v>
      </c>
      <c r="E39" s="20">
        <v>54</v>
      </c>
      <c r="N39" s="6">
        <v>5</v>
      </c>
      <c r="O39" s="20">
        <v>144.33950000000002</v>
      </c>
      <c r="X39" s="6">
        <v>5</v>
      </c>
      <c r="Y39" s="20">
        <v>7.7249999999999988</v>
      </c>
    </row>
    <row r="40" spans="4:25" x14ac:dyDescent="0.3">
      <c r="D40" s="6">
        <v>6</v>
      </c>
      <c r="E40" s="20">
        <v>73</v>
      </c>
      <c r="N40" s="6">
        <v>6</v>
      </c>
      <c r="O40" s="20">
        <v>138.3535</v>
      </c>
      <c r="X40" s="6">
        <v>6</v>
      </c>
      <c r="Y40" s="20">
        <v>7.0153846153846171</v>
      </c>
    </row>
    <row r="41" spans="4:25" x14ac:dyDescent="0.3">
      <c r="D41" s="6">
        <v>7</v>
      </c>
      <c r="E41" s="20">
        <v>128</v>
      </c>
      <c r="N41" s="6">
        <v>7</v>
      </c>
      <c r="O41" s="20">
        <v>344.20050000000003</v>
      </c>
      <c r="X41" s="6">
        <v>7</v>
      </c>
      <c r="Y41" s="20">
        <v>7.5699999999999985</v>
      </c>
    </row>
    <row r="42" spans="4:25" x14ac:dyDescent="0.3">
      <c r="D42" s="6">
        <v>8</v>
      </c>
      <c r="E42" s="20">
        <v>70</v>
      </c>
      <c r="N42" s="6">
        <v>8</v>
      </c>
      <c r="O42" s="20">
        <v>242.12650000000002</v>
      </c>
      <c r="X42" s="6">
        <v>8</v>
      </c>
      <c r="Y42" s="20">
        <v>7.375</v>
      </c>
    </row>
    <row r="43" spans="4:25" x14ac:dyDescent="0.3">
      <c r="D43" s="6">
        <v>9</v>
      </c>
      <c r="E43" s="20">
        <v>69</v>
      </c>
      <c r="N43" s="6">
        <v>9</v>
      </c>
      <c r="O43" s="20">
        <v>155.80450000000002</v>
      </c>
      <c r="X43" s="6">
        <v>9</v>
      </c>
      <c r="Y43" s="20">
        <v>5.9076923076923089</v>
      </c>
    </row>
    <row r="44" spans="4:25" x14ac:dyDescent="0.3">
      <c r="D44" s="6">
        <v>10</v>
      </c>
      <c r="E44" s="20">
        <v>62</v>
      </c>
      <c r="N44" s="6">
        <v>10</v>
      </c>
      <c r="O44" s="20">
        <v>149.57249999999999</v>
      </c>
      <c r="X44" s="6">
        <v>10</v>
      </c>
      <c r="Y44" s="20">
        <v>7.581818181818182</v>
      </c>
    </row>
    <row r="45" spans="4:25" x14ac:dyDescent="0.3">
      <c r="D45" s="6">
        <v>11</v>
      </c>
      <c r="E45" s="20">
        <v>54</v>
      </c>
      <c r="N45" s="6">
        <v>11</v>
      </c>
      <c r="O45" s="20">
        <v>216.29300000000001</v>
      </c>
      <c r="X45" s="6">
        <v>11</v>
      </c>
      <c r="Y45" s="20">
        <v>6.7124999999999995</v>
      </c>
    </row>
    <row r="46" spans="4:25" x14ac:dyDescent="0.3">
      <c r="D46" s="6">
        <v>12</v>
      </c>
      <c r="E46" s="20">
        <v>43</v>
      </c>
      <c r="N46" s="6">
        <v>12</v>
      </c>
      <c r="O46" s="20">
        <v>142.80900000000003</v>
      </c>
      <c r="X46" s="6">
        <v>12</v>
      </c>
      <c r="Y46" s="20">
        <v>7.25</v>
      </c>
    </row>
    <row r="47" spans="4:25" x14ac:dyDescent="0.3">
      <c r="D47" s="6">
        <v>13</v>
      </c>
      <c r="E47" s="20">
        <v>31</v>
      </c>
      <c r="N47" s="6">
        <v>13</v>
      </c>
      <c r="O47" s="20">
        <v>44.487500000000004</v>
      </c>
      <c r="X47" s="6">
        <v>13</v>
      </c>
      <c r="Y47" s="20">
        <v>6.6999999999999993</v>
      </c>
    </row>
    <row r="48" spans="4:25" x14ac:dyDescent="0.3">
      <c r="D48" s="6">
        <v>14</v>
      </c>
      <c r="E48" s="20">
        <v>37</v>
      </c>
      <c r="N48" s="6">
        <v>14</v>
      </c>
      <c r="O48" s="20">
        <v>116.86149999999998</v>
      </c>
      <c r="X48" s="6">
        <v>14</v>
      </c>
      <c r="Y48" s="20">
        <v>6.6</v>
      </c>
    </row>
    <row r="49" spans="4:25" x14ac:dyDescent="0.3">
      <c r="D49" s="6">
        <v>15</v>
      </c>
      <c r="E49" s="20">
        <v>106</v>
      </c>
      <c r="N49" s="6">
        <v>15</v>
      </c>
      <c r="O49" s="20">
        <v>325.27550000000002</v>
      </c>
      <c r="X49" s="6">
        <v>15</v>
      </c>
      <c r="Y49" s="20">
        <v>7.5157894736842108</v>
      </c>
    </row>
    <row r="50" spans="4:25" x14ac:dyDescent="0.3">
      <c r="D50" s="6">
        <v>16</v>
      </c>
      <c r="E50" s="20">
        <v>49</v>
      </c>
      <c r="N50" s="6">
        <v>16</v>
      </c>
      <c r="O50" s="20">
        <v>119.227</v>
      </c>
      <c r="X50" s="6">
        <v>16</v>
      </c>
      <c r="Y50" s="20">
        <v>6.3125</v>
      </c>
    </row>
    <row r="51" spans="4:25" x14ac:dyDescent="0.3">
      <c r="D51" s="6">
        <v>17</v>
      </c>
      <c r="E51" s="20">
        <v>79</v>
      </c>
      <c r="N51" s="6">
        <v>17</v>
      </c>
      <c r="O51" s="20">
        <v>252.36049999999997</v>
      </c>
      <c r="X51" s="6">
        <v>17</v>
      </c>
      <c r="Y51" s="20">
        <v>6.9846153846153856</v>
      </c>
    </row>
    <row r="52" spans="4:25" x14ac:dyDescent="0.3">
      <c r="D52" s="6">
        <v>18</v>
      </c>
      <c r="E52" s="20">
        <v>24</v>
      </c>
      <c r="N52" s="6">
        <v>18</v>
      </c>
      <c r="O52" s="20">
        <v>71.239499999999992</v>
      </c>
      <c r="X52" s="6">
        <v>18</v>
      </c>
      <c r="Y52" s="20">
        <v>6.5571428571428569</v>
      </c>
    </row>
    <row r="53" spans="4:25" x14ac:dyDescent="0.3">
      <c r="D53" s="6">
        <v>19</v>
      </c>
      <c r="E53" s="20">
        <v>61</v>
      </c>
      <c r="N53" s="6">
        <v>19</v>
      </c>
      <c r="O53" s="20">
        <v>201.339</v>
      </c>
      <c r="X53" s="6">
        <v>19</v>
      </c>
      <c r="Y53" s="20">
        <v>7.344444444444445</v>
      </c>
    </row>
    <row r="54" spans="4:25" x14ac:dyDescent="0.3">
      <c r="D54" s="6">
        <v>20</v>
      </c>
      <c r="E54" s="20">
        <v>53</v>
      </c>
      <c r="N54" s="6">
        <v>20</v>
      </c>
      <c r="O54" s="20">
        <v>128.87700000000001</v>
      </c>
      <c r="X54" s="6">
        <v>20</v>
      </c>
      <c r="Y54" s="20">
        <v>7.830000000000001</v>
      </c>
    </row>
    <row r="55" spans="4:25" x14ac:dyDescent="0.3">
      <c r="D55" s="6">
        <v>21</v>
      </c>
      <c r="E55" s="20">
        <v>18</v>
      </c>
      <c r="N55" s="6">
        <v>21</v>
      </c>
      <c r="O55" s="20">
        <v>66.368499999999997</v>
      </c>
      <c r="X55" s="6">
        <v>21</v>
      </c>
      <c r="Y55" s="20">
        <v>7.4333333333333327</v>
      </c>
    </row>
    <row r="56" spans="4:25" x14ac:dyDescent="0.3">
      <c r="D56" s="6">
        <v>22</v>
      </c>
      <c r="E56" s="20">
        <v>59</v>
      </c>
      <c r="N56" s="6">
        <v>22</v>
      </c>
      <c r="O56" s="20">
        <v>116.30050000000001</v>
      </c>
      <c r="X56" s="6">
        <v>22</v>
      </c>
      <c r="Y56" s="20">
        <v>7.463636363636363</v>
      </c>
    </row>
    <row r="57" spans="4:25" x14ac:dyDescent="0.3">
      <c r="D57" s="6">
        <v>23</v>
      </c>
      <c r="E57" s="20">
        <v>40</v>
      </c>
      <c r="N57" s="6">
        <v>23</v>
      </c>
      <c r="O57" s="20">
        <v>111.40899999999999</v>
      </c>
      <c r="X57" s="6">
        <v>23</v>
      </c>
      <c r="Y57" s="20">
        <v>7.4749999999999996</v>
      </c>
    </row>
    <row r="58" spans="4:25" x14ac:dyDescent="0.3">
      <c r="D58" s="6">
        <v>24</v>
      </c>
      <c r="E58" s="20">
        <v>59</v>
      </c>
      <c r="N58" s="6">
        <v>24</v>
      </c>
      <c r="O58" s="20">
        <v>129.64099999999999</v>
      </c>
      <c r="X58" s="6">
        <v>24</v>
      </c>
      <c r="Y58" s="20">
        <v>6</v>
      </c>
    </row>
    <row r="59" spans="4:25" x14ac:dyDescent="0.3">
      <c r="D59" s="6">
        <v>25</v>
      </c>
      <c r="E59" s="20">
        <v>66</v>
      </c>
      <c r="N59" s="6">
        <v>25</v>
      </c>
      <c r="O59" s="20">
        <v>228.91600000000003</v>
      </c>
      <c r="X59" s="6">
        <v>25</v>
      </c>
      <c r="Y59" s="20">
        <v>6.6812499999999995</v>
      </c>
    </row>
    <row r="60" spans="4:25" x14ac:dyDescent="0.3">
      <c r="D60" s="6">
        <v>26</v>
      </c>
      <c r="E60" s="20">
        <v>37</v>
      </c>
      <c r="N60" s="6">
        <v>26</v>
      </c>
      <c r="O60" s="20">
        <v>114.67450000000001</v>
      </c>
      <c r="X60" s="6">
        <v>26</v>
      </c>
      <c r="Y60" s="20">
        <v>6.0666666666666664</v>
      </c>
    </row>
    <row r="61" spans="4:25" x14ac:dyDescent="0.3">
      <c r="D61" s="6">
        <v>27</v>
      </c>
      <c r="E61" s="20">
        <v>97</v>
      </c>
      <c r="N61" s="6">
        <v>27</v>
      </c>
      <c r="O61" s="20">
        <v>279.02149999999995</v>
      </c>
      <c r="X61" s="6">
        <v>27</v>
      </c>
      <c r="Y61" s="20">
        <v>6.9999999999999991</v>
      </c>
    </row>
    <row r="62" spans="4:25" x14ac:dyDescent="0.3">
      <c r="D62" s="6">
        <v>28</v>
      </c>
      <c r="E62" s="20">
        <v>30</v>
      </c>
      <c r="N62" s="6">
        <v>28</v>
      </c>
      <c r="O62" s="20">
        <v>99.858000000000018</v>
      </c>
      <c r="X62" s="6">
        <v>28</v>
      </c>
      <c r="Y62" s="20">
        <v>6.8999999999999995</v>
      </c>
    </row>
    <row r="63" spans="4:25" x14ac:dyDescent="0.3">
      <c r="D63" s="5" t="s">
        <v>35</v>
      </c>
      <c r="E63" s="20">
        <v>1891</v>
      </c>
      <c r="N63" s="5" t="s">
        <v>35</v>
      </c>
      <c r="O63" s="20">
        <v>5212.1670000000004</v>
      </c>
      <c r="X63" s="5" t="s">
        <v>35</v>
      </c>
      <c r="Y63" s="20">
        <v>6.8402898550724638</v>
      </c>
    </row>
    <row r="64" spans="4:25" x14ac:dyDescent="0.3">
      <c r="D64" s="6">
        <v>1</v>
      </c>
      <c r="E64" s="20">
        <v>45</v>
      </c>
      <c r="N64" s="6">
        <v>1</v>
      </c>
      <c r="O64" s="20">
        <v>125.446</v>
      </c>
      <c r="X64" s="6">
        <v>1</v>
      </c>
      <c r="Y64" s="20">
        <v>6.63</v>
      </c>
    </row>
    <row r="65" spans="4:25" x14ac:dyDescent="0.3">
      <c r="D65" s="6">
        <v>2</v>
      </c>
      <c r="E65" s="20">
        <v>95</v>
      </c>
      <c r="N65" s="6">
        <v>2</v>
      </c>
      <c r="O65" s="20">
        <v>312.39550000000003</v>
      </c>
      <c r="X65" s="6">
        <v>2</v>
      </c>
      <c r="Y65" s="20">
        <v>5.9388888888888891</v>
      </c>
    </row>
    <row r="66" spans="4:25" x14ac:dyDescent="0.3">
      <c r="D66" s="6">
        <v>3</v>
      </c>
      <c r="E66" s="20">
        <v>95</v>
      </c>
      <c r="N66" s="6">
        <v>3</v>
      </c>
      <c r="O66" s="20">
        <v>231.1035</v>
      </c>
      <c r="X66" s="6">
        <v>3</v>
      </c>
      <c r="Y66" s="20">
        <v>6.9714285714285706</v>
      </c>
    </row>
    <row r="67" spans="4:25" x14ac:dyDescent="0.3">
      <c r="D67" s="6">
        <v>4</v>
      </c>
      <c r="E67" s="20">
        <v>75</v>
      </c>
      <c r="N67" s="6">
        <v>4</v>
      </c>
      <c r="O67" s="20">
        <v>185.44949999999997</v>
      </c>
      <c r="X67" s="6">
        <v>4</v>
      </c>
      <c r="Y67" s="20">
        <v>7.5250000000000012</v>
      </c>
    </row>
    <row r="68" spans="4:25" x14ac:dyDescent="0.3">
      <c r="D68" s="6">
        <v>5</v>
      </c>
      <c r="E68" s="20">
        <v>103</v>
      </c>
      <c r="N68" s="6">
        <v>5</v>
      </c>
      <c r="O68" s="20">
        <v>296.70850000000002</v>
      </c>
      <c r="X68" s="6">
        <v>5</v>
      </c>
      <c r="Y68" s="20">
        <v>6.7235294117647078</v>
      </c>
    </row>
    <row r="69" spans="4:25" x14ac:dyDescent="0.3">
      <c r="D69" s="6">
        <v>6</v>
      </c>
      <c r="E69" s="20">
        <v>63</v>
      </c>
      <c r="N69" s="6">
        <v>6</v>
      </c>
      <c r="O69" s="20">
        <v>147.26649999999998</v>
      </c>
      <c r="X69" s="6">
        <v>6</v>
      </c>
      <c r="Y69" s="20">
        <v>7.209090909090909</v>
      </c>
    </row>
    <row r="70" spans="4:25" x14ac:dyDescent="0.3">
      <c r="D70" s="6">
        <v>7</v>
      </c>
      <c r="E70" s="20">
        <v>37</v>
      </c>
      <c r="N70" s="6">
        <v>7</v>
      </c>
      <c r="O70" s="20">
        <v>68.488500000000002</v>
      </c>
      <c r="X70" s="6">
        <v>7</v>
      </c>
      <c r="Y70" s="20">
        <v>6.988888888888888</v>
      </c>
    </row>
    <row r="71" spans="4:25" x14ac:dyDescent="0.3">
      <c r="D71" s="6">
        <v>8</v>
      </c>
      <c r="E71" s="20">
        <v>60</v>
      </c>
      <c r="N71" s="6">
        <v>8</v>
      </c>
      <c r="O71" s="20">
        <v>148.828</v>
      </c>
      <c r="X71" s="6">
        <v>8</v>
      </c>
      <c r="Y71" s="20">
        <v>7.6181818181818191</v>
      </c>
    </row>
    <row r="72" spans="4:25" x14ac:dyDescent="0.3">
      <c r="D72" s="6">
        <v>9</v>
      </c>
      <c r="E72" s="20">
        <v>99</v>
      </c>
      <c r="N72" s="6">
        <v>9</v>
      </c>
      <c r="O72" s="20">
        <v>355.90699999999993</v>
      </c>
      <c r="X72" s="6">
        <v>9</v>
      </c>
      <c r="Y72" s="20">
        <v>7.28125</v>
      </c>
    </row>
    <row r="73" spans="4:25" x14ac:dyDescent="0.3">
      <c r="D73" s="6">
        <v>10</v>
      </c>
      <c r="E73" s="20">
        <v>59</v>
      </c>
      <c r="N73" s="6">
        <v>10</v>
      </c>
      <c r="O73" s="20">
        <v>150.63000000000002</v>
      </c>
      <c r="X73" s="6">
        <v>10</v>
      </c>
      <c r="Y73" s="20">
        <v>6.6749999999999998</v>
      </c>
    </row>
    <row r="74" spans="4:25" x14ac:dyDescent="0.3">
      <c r="D74" s="6">
        <v>11</v>
      </c>
      <c r="E74" s="20">
        <v>60</v>
      </c>
      <c r="N74" s="6">
        <v>11</v>
      </c>
      <c r="O74" s="20">
        <v>141.01200000000003</v>
      </c>
      <c r="X74" s="6">
        <v>11</v>
      </c>
      <c r="Y74" s="20">
        <v>6.5545454545454538</v>
      </c>
    </row>
    <row r="75" spans="4:25" x14ac:dyDescent="0.3">
      <c r="D75" s="6">
        <v>12</v>
      </c>
      <c r="E75" s="20">
        <v>60</v>
      </c>
      <c r="N75" s="6">
        <v>12</v>
      </c>
      <c r="O75" s="20">
        <v>175.12150000000003</v>
      </c>
      <c r="X75" s="6">
        <v>12</v>
      </c>
      <c r="Y75" s="20">
        <v>7.4250000000000007</v>
      </c>
    </row>
    <row r="76" spans="4:25" x14ac:dyDescent="0.3">
      <c r="D76" s="6">
        <v>13</v>
      </c>
      <c r="E76" s="20">
        <v>57</v>
      </c>
      <c r="N76" s="6">
        <v>13</v>
      </c>
      <c r="O76" s="20">
        <v>98.266999999999996</v>
      </c>
      <c r="X76" s="6">
        <v>13</v>
      </c>
      <c r="Y76" s="20">
        <v>6.43</v>
      </c>
    </row>
    <row r="77" spans="4:25" x14ac:dyDescent="0.3">
      <c r="D77" s="6">
        <v>14</v>
      </c>
      <c r="E77" s="20">
        <v>117</v>
      </c>
      <c r="N77" s="6">
        <v>14</v>
      </c>
      <c r="O77" s="20">
        <v>343.55399999999992</v>
      </c>
      <c r="X77" s="6">
        <v>14</v>
      </c>
      <c r="Y77" s="20">
        <v>6.3722222222222227</v>
      </c>
    </row>
    <row r="78" spans="4:25" x14ac:dyDescent="0.3">
      <c r="D78" s="6">
        <v>15</v>
      </c>
      <c r="E78" s="20">
        <v>66</v>
      </c>
      <c r="N78" s="6">
        <v>15</v>
      </c>
      <c r="O78" s="20">
        <v>140.11500000000001</v>
      </c>
      <c r="X78" s="6">
        <v>15</v>
      </c>
      <c r="Y78" s="20">
        <v>6.2416666666666663</v>
      </c>
    </row>
    <row r="79" spans="4:25" x14ac:dyDescent="0.3">
      <c r="D79" s="6">
        <v>16</v>
      </c>
      <c r="E79" s="20">
        <v>47</v>
      </c>
      <c r="N79" s="6">
        <v>16</v>
      </c>
      <c r="O79" s="20">
        <v>150.21300000000002</v>
      </c>
      <c r="X79" s="6">
        <v>16</v>
      </c>
      <c r="Y79" s="20">
        <v>6.9555555555555548</v>
      </c>
    </row>
    <row r="80" spans="4:25" x14ac:dyDescent="0.3">
      <c r="D80" s="6">
        <v>17</v>
      </c>
      <c r="E80" s="20">
        <v>40</v>
      </c>
      <c r="N80" s="6">
        <v>17</v>
      </c>
      <c r="O80" s="20">
        <v>94.109000000000009</v>
      </c>
      <c r="X80" s="6">
        <v>17</v>
      </c>
      <c r="Y80" s="20">
        <v>6.1166666666666671</v>
      </c>
    </row>
    <row r="81" spans="4:25" x14ac:dyDescent="0.3">
      <c r="D81" s="6">
        <v>18</v>
      </c>
      <c r="E81" s="20">
        <v>27</v>
      </c>
      <c r="N81" s="6">
        <v>18</v>
      </c>
      <c r="O81" s="20">
        <v>61.563500000000005</v>
      </c>
      <c r="X81" s="6">
        <v>18</v>
      </c>
      <c r="Y81" s="20">
        <v>6.7999999999999989</v>
      </c>
    </row>
    <row r="82" spans="4:25" x14ac:dyDescent="0.3">
      <c r="D82" s="6">
        <v>19</v>
      </c>
      <c r="E82" s="20">
        <v>87</v>
      </c>
      <c r="N82" s="6">
        <v>19</v>
      </c>
      <c r="O82" s="20">
        <v>273.35200000000003</v>
      </c>
      <c r="X82" s="6">
        <v>19</v>
      </c>
      <c r="Y82" s="20">
        <v>6.8812500000000005</v>
      </c>
    </row>
    <row r="83" spans="4:25" x14ac:dyDescent="0.3">
      <c r="D83" s="6">
        <v>20</v>
      </c>
      <c r="E83" s="20">
        <v>80</v>
      </c>
      <c r="N83" s="6">
        <v>20</v>
      </c>
      <c r="O83" s="20">
        <v>259.91450000000003</v>
      </c>
      <c r="X83" s="6">
        <v>20</v>
      </c>
      <c r="Y83" s="20">
        <v>6.7799999999999985</v>
      </c>
    </row>
    <row r="84" spans="4:25" x14ac:dyDescent="0.3">
      <c r="D84" s="6">
        <v>21</v>
      </c>
      <c r="E84" s="20">
        <v>35</v>
      </c>
      <c r="N84" s="6">
        <v>21</v>
      </c>
      <c r="O84" s="20">
        <v>89.405500000000004</v>
      </c>
      <c r="X84" s="6">
        <v>21</v>
      </c>
      <c r="Y84" s="20">
        <v>6.6000000000000005</v>
      </c>
    </row>
    <row r="85" spans="4:25" x14ac:dyDescent="0.3">
      <c r="D85" s="6">
        <v>22</v>
      </c>
      <c r="E85" s="20">
        <v>52</v>
      </c>
      <c r="N85" s="6">
        <v>22</v>
      </c>
      <c r="O85" s="20">
        <v>151.38799999999998</v>
      </c>
      <c r="X85" s="6">
        <v>22</v>
      </c>
      <c r="Y85" s="20">
        <v>6.7799999999999994</v>
      </c>
    </row>
    <row r="86" spans="4:25" x14ac:dyDescent="0.3">
      <c r="D86" s="6">
        <v>23</v>
      </c>
      <c r="E86" s="20">
        <v>67</v>
      </c>
      <c r="N86" s="6">
        <v>23</v>
      </c>
      <c r="O86" s="20">
        <v>195.00200000000001</v>
      </c>
      <c r="X86" s="6">
        <v>23</v>
      </c>
      <c r="Y86" s="20">
        <v>7.4090909090909092</v>
      </c>
    </row>
    <row r="87" spans="4:25" x14ac:dyDescent="0.3">
      <c r="D87" s="6">
        <v>24</v>
      </c>
      <c r="E87" s="20">
        <v>57</v>
      </c>
      <c r="N87" s="6">
        <v>24</v>
      </c>
      <c r="O87" s="20">
        <v>165.59350000000001</v>
      </c>
      <c r="X87" s="6">
        <v>24</v>
      </c>
      <c r="Y87" s="20">
        <v>6.9454545454545444</v>
      </c>
    </row>
    <row r="88" spans="4:25" x14ac:dyDescent="0.3">
      <c r="D88" s="6">
        <v>25</v>
      </c>
      <c r="E88" s="20">
        <v>42</v>
      </c>
      <c r="N88" s="6">
        <v>25</v>
      </c>
      <c r="O88" s="20">
        <v>108.23650000000002</v>
      </c>
      <c r="X88" s="6">
        <v>25</v>
      </c>
      <c r="Y88" s="20">
        <v>7.6000000000000005</v>
      </c>
    </row>
    <row r="89" spans="4:25" x14ac:dyDescent="0.3">
      <c r="D89" s="6">
        <v>26</v>
      </c>
      <c r="E89" s="20">
        <v>52</v>
      </c>
      <c r="N89" s="6">
        <v>26</v>
      </c>
      <c r="O89" s="20">
        <v>93.452999999999989</v>
      </c>
      <c r="X89" s="6">
        <v>26</v>
      </c>
      <c r="Y89" s="20">
        <v>6.6230769230769235</v>
      </c>
    </row>
    <row r="90" spans="4:25" x14ac:dyDescent="0.3">
      <c r="D90" s="6">
        <v>27</v>
      </c>
      <c r="E90" s="20">
        <v>45</v>
      </c>
      <c r="N90" s="6">
        <v>27</v>
      </c>
      <c r="O90" s="20">
        <v>138.22949999999997</v>
      </c>
      <c r="X90" s="6">
        <v>27</v>
      </c>
      <c r="Y90" s="20">
        <v>6.76</v>
      </c>
    </row>
    <row r="91" spans="4:25" x14ac:dyDescent="0.3">
      <c r="D91" s="6">
        <v>28</v>
      </c>
      <c r="E91" s="20">
        <v>48</v>
      </c>
      <c r="N91" s="6">
        <v>28</v>
      </c>
      <c r="O91" s="20">
        <v>106.16200000000001</v>
      </c>
      <c r="X91" s="6">
        <v>28</v>
      </c>
      <c r="Y91" s="20">
        <v>7.05</v>
      </c>
    </row>
    <row r="92" spans="4:25" x14ac:dyDescent="0.3">
      <c r="D92" s="6">
        <v>29</v>
      </c>
      <c r="E92" s="20">
        <v>54</v>
      </c>
      <c r="N92" s="6">
        <v>29</v>
      </c>
      <c r="O92" s="20">
        <v>191.58300000000003</v>
      </c>
      <c r="X92" s="6">
        <v>29</v>
      </c>
      <c r="Y92" s="20">
        <v>6.9249999999999998</v>
      </c>
    </row>
    <row r="93" spans="4:25" x14ac:dyDescent="0.3">
      <c r="D93" s="6">
        <v>30</v>
      </c>
      <c r="E93" s="20">
        <v>67</v>
      </c>
      <c r="N93" s="6">
        <v>30</v>
      </c>
      <c r="O93" s="20">
        <v>213.6695</v>
      </c>
      <c r="X93" s="6">
        <v>30</v>
      </c>
      <c r="Y93" s="20">
        <v>6.8</v>
      </c>
    </row>
    <row r="94" spans="4:25" x14ac:dyDescent="0.3">
      <c r="D94" s="5" t="s">
        <v>54</v>
      </c>
      <c r="E94" s="20">
        <v>5510</v>
      </c>
      <c r="N94" s="5" t="s">
        <v>54</v>
      </c>
      <c r="O94" s="20">
        <v>15379.369000000004</v>
      </c>
      <c r="X94" s="5" t="s">
        <v>54</v>
      </c>
      <c r="Y94" s="20">
        <v>6.9727000000000032</v>
      </c>
    </row>
    <row r="97" spans="3:65" x14ac:dyDescent="0.3">
      <c r="C97" s="4" t="s">
        <v>66</v>
      </c>
      <c r="D97" s="4" t="s">
        <v>70</v>
      </c>
    </row>
    <row r="98" spans="3:65" x14ac:dyDescent="0.3">
      <c r="C98" s="4" t="s">
        <v>53</v>
      </c>
      <c r="D98">
        <v>4</v>
      </c>
      <c r="E98">
        <v>4.0999999999999996</v>
      </c>
      <c r="F98">
        <v>4.2</v>
      </c>
      <c r="G98">
        <v>4.3</v>
      </c>
      <c r="H98">
        <v>4.4000000000000004</v>
      </c>
      <c r="I98">
        <v>4.5</v>
      </c>
      <c r="J98">
        <v>4.5999999999999996</v>
      </c>
      <c r="K98">
        <v>4.7</v>
      </c>
      <c r="L98">
        <v>4.8</v>
      </c>
      <c r="M98">
        <v>4.9000000000000004</v>
      </c>
      <c r="N98">
        <v>5</v>
      </c>
      <c r="O98">
        <v>5.0999999999999996</v>
      </c>
      <c r="P98">
        <v>5.2</v>
      </c>
      <c r="Q98">
        <v>5.3</v>
      </c>
      <c r="R98">
        <v>5.4</v>
      </c>
      <c r="S98">
        <v>5.5</v>
      </c>
      <c r="T98">
        <v>5.6</v>
      </c>
      <c r="U98">
        <v>5.7</v>
      </c>
      <c r="V98">
        <v>5.8</v>
      </c>
      <c r="W98">
        <v>5.9</v>
      </c>
      <c r="X98">
        <v>6</v>
      </c>
      <c r="Y98">
        <v>6.1</v>
      </c>
      <c r="Z98">
        <v>6.2</v>
      </c>
      <c r="AA98">
        <v>6.3</v>
      </c>
      <c r="AB98">
        <v>6.4</v>
      </c>
      <c r="AC98">
        <v>6.5</v>
      </c>
      <c r="AD98">
        <v>6.6</v>
      </c>
      <c r="AE98">
        <v>6.7</v>
      </c>
      <c r="AF98">
        <v>6.8</v>
      </c>
      <c r="AG98">
        <v>6.9</v>
      </c>
      <c r="AH98">
        <v>7</v>
      </c>
      <c r="AI98">
        <v>7.1</v>
      </c>
      <c r="AJ98">
        <v>7.2</v>
      </c>
      <c r="AK98">
        <v>7.3</v>
      </c>
      <c r="AL98">
        <v>7.4</v>
      </c>
      <c r="AM98">
        <v>7.5</v>
      </c>
      <c r="AN98">
        <v>7.6</v>
      </c>
      <c r="AO98">
        <v>7.7</v>
      </c>
      <c r="AP98">
        <v>7.8</v>
      </c>
      <c r="AQ98">
        <v>7.9</v>
      </c>
      <c r="AR98">
        <v>8</v>
      </c>
      <c r="AS98">
        <v>8.1</v>
      </c>
      <c r="AT98">
        <v>8.1999999999999993</v>
      </c>
      <c r="AU98">
        <v>8.3000000000000007</v>
      </c>
      <c r="AV98">
        <v>8.4</v>
      </c>
      <c r="AW98">
        <v>8.5</v>
      </c>
      <c r="AX98">
        <v>8.6</v>
      </c>
      <c r="AY98">
        <v>8.6999999999999993</v>
      </c>
      <c r="AZ98">
        <v>8.8000000000000007</v>
      </c>
      <c r="BA98">
        <v>8.9</v>
      </c>
      <c r="BB98">
        <v>9</v>
      </c>
      <c r="BC98">
        <v>9.1</v>
      </c>
      <c r="BD98">
        <v>9.1999999999999993</v>
      </c>
      <c r="BE98">
        <v>9.3000000000000007</v>
      </c>
      <c r="BF98">
        <v>9.4</v>
      </c>
      <c r="BG98">
        <v>9.5</v>
      </c>
      <c r="BH98">
        <v>9.6</v>
      </c>
      <c r="BI98">
        <v>9.6999999999999993</v>
      </c>
      <c r="BJ98">
        <v>9.8000000000000007</v>
      </c>
      <c r="BK98">
        <v>9.9</v>
      </c>
      <c r="BL98">
        <v>10</v>
      </c>
      <c r="BM98" t="s">
        <v>54</v>
      </c>
    </row>
    <row r="99" spans="3:65" x14ac:dyDescent="0.3">
      <c r="C99" s="5" t="s">
        <v>34</v>
      </c>
      <c r="D99" s="20">
        <v>35.413499999999999</v>
      </c>
      <c r="E99" s="20">
        <v>74.106499999999997</v>
      </c>
      <c r="F99" s="20">
        <v>166.69</v>
      </c>
      <c r="G99" s="20">
        <v>37.149500000000003</v>
      </c>
      <c r="H99" s="20">
        <v>45.150500000000001</v>
      </c>
      <c r="I99" s="20">
        <v>143.60299999999998</v>
      </c>
      <c r="J99" s="20">
        <v>37.405000000000001</v>
      </c>
      <c r="K99" s="20">
        <v>42.978000000000009</v>
      </c>
      <c r="L99" s="20">
        <v>75.599000000000004</v>
      </c>
      <c r="M99" s="20">
        <v>33.448999999999998</v>
      </c>
      <c r="N99" s="20">
        <v>115.93749999999999</v>
      </c>
      <c r="O99" s="20">
        <v>118.9875</v>
      </c>
      <c r="P99" s="20">
        <v>112.267</v>
      </c>
      <c r="Q99" s="20">
        <v>101.495</v>
      </c>
      <c r="R99" s="20">
        <v>103.0325</v>
      </c>
      <c r="S99" s="20">
        <v>159.06950000000001</v>
      </c>
      <c r="T99" s="20">
        <v>49.260000000000005</v>
      </c>
      <c r="U99" s="20">
        <v>142.26849999999999</v>
      </c>
      <c r="V99" s="20">
        <v>79.829499999999996</v>
      </c>
      <c r="W99" s="20">
        <v>39.616999999999997</v>
      </c>
      <c r="X99" s="20">
        <v>128.4495</v>
      </c>
      <c r="Y99" s="20">
        <v>92.069500000000005</v>
      </c>
      <c r="Z99" s="20">
        <v>135.227</v>
      </c>
      <c r="AA99" s="20">
        <v>79.471499999999992</v>
      </c>
      <c r="AB99" s="20">
        <v>46.283999999999999</v>
      </c>
      <c r="AC99" s="20">
        <v>36.625500000000002</v>
      </c>
      <c r="AD99" s="20">
        <v>160.8545</v>
      </c>
      <c r="AE99" s="20">
        <v>152.21549999999999</v>
      </c>
      <c r="AF99" s="20">
        <v>90.66</v>
      </c>
      <c r="AG99" s="20">
        <v>56.4925</v>
      </c>
      <c r="AH99" s="20">
        <v>65.676500000000004</v>
      </c>
      <c r="AI99" s="20">
        <v>67.391999999999996</v>
      </c>
      <c r="AJ99" s="20">
        <v>93.748500000000007</v>
      </c>
      <c r="AK99" s="20">
        <v>122.25749999999999</v>
      </c>
      <c r="AL99" s="20">
        <v>117.92000000000002</v>
      </c>
      <c r="AM99" s="20">
        <v>36.911999999999999</v>
      </c>
      <c r="AN99" s="20">
        <v>183.73650000000001</v>
      </c>
      <c r="AO99" s="20">
        <v>116.11949999999999</v>
      </c>
      <c r="AP99" s="20">
        <v>21.333500000000001</v>
      </c>
      <c r="AQ99" s="20">
        <v>42.594999999999999</v>
      </c>
      <c r="AR99" s="20">
        <v>113.16850000000001</v>
      </c>
      <c r="AS99" s="20">
        <v>101.12650000000001</v>
      </c>
      <c r="AT99" s="20">
        <v>84.076000000000008</v>
      </c>
      <c r="AU99" s="20">
        <v>36.359000000000002</v>
      </c>
      <c r="AV99" s="20">
        <v>131.87</v>
      </c>
      <c r="AW99" s="20">
        <v>62.465000000000003</v>
      </c>
      <c r="AX99" s="20">
        <v>47.329500000000003</v>
      </c>
      <c r="AY99" s="20">
        <v>33.079499999999996</v>
      </c>
      <c r="AZ99" s="20">
        <v>98.066999999999993</v>
      </c>
      <c r="BA99" s="20">
        <v>109.259</v>
      </c>
      <c r="BB99" s="20">
        <v>62.988</v>
      </c>
      <c r="BC99" s="20">
        <v>130.03199999999998</v>
      </c>
      <c r="BD99" s="20">
        <v>153.37900000000002</v>
      </c>
      <c r="BE99" s="20">
        <v>110.42</v>
      </c>
      <c r="BF99" s="20">
        <v>10.047499999999999</v>
      </c>
      <c r="BG99" s="20">
        <v>146.54050000000001</v>
      </c>
      <c r="BH99" s="20">
        <v>65.267499999999998</v>
      </c>
      <c r="BI99" s="20">
        <v>61.99</v>
      </c>
      <c r="BJ99" s="20">
        <v>112.17449999999999</v>
      </c>
      <c r="BK99" s="20">
        <v>114.1825</v>
      </c>
      <c r="BL99" s="20"/>
      <c r="BM99" s="20">
        <v>5343.1699999999992</v>
      </c>
    </row>
    <row r="100" spans="3:65" x14ac:dyDescent="0.3">
      <c r="C100" s="5" t="s">
        <v>40</v>
      </c>
      <c r="D100" s="20">
        <v>75.843499999999992</v>
      </c>
      <c r="E100" s="20">
        <v>10.361000000000001</v>
      </c>
      <c r="F100" s="20">
        <v>208.89299999999997</v>
      </c>
      <c r="G100" s="20">
        <v>117.9915</v>
      </c>
      <c r="H100" s="20">
        <v>118.67749999999999</v>
      </c>
      <c r="I100" s="20">
        <v>142.04700000000003</v>
      </c>
      <c r="J100" s="20">
        <v>49.689499999999995</v>
      </c>
      <c r="K100" s="20">
        <v>12.188499999999999</v>
      </c>
      <c r="L100" s="20">
        <v>79.209000000000003</v>
      </c>
      <c r="M100" s="20">
        <v>122.6065</v>
      </c>
      <c r="N100" s="20">
        <v>86.917500000000004</v>
      </c>
      <c r="O100" s="20">
        <v>45.21</v>
      </c>
      <c r="P100" s="20">
        <v>95.10599999999998</v>
      </c>
      <c r="Q100" s="20">
        <v>22.475999999999999</v>
      </c>
      <c r="R100" s="20">
        <v>73.865999999999985</v>
      </c>
      <c r="S100" s="20">
        <v>102.75149999999999</v>
      </c>
      <c r="T100" s="20">
        <v>84.78949999999999</v>
      </c>
      <c r="U100" s="20">
        <v>9.0045000000000002</v>
      </c>
      <c r="V100" s="20">
        <v>14.790000000000001</v>
      </c>
      <c r="W100" s="20">
        <v>112.33399999999999</v>
      </c>
      <c r="X100" s="20">
        <v>99.64500000000001</v>
      </c>
      <c r="Y100" s="20">
        <v>33.195499999999996</v>
      </c>
      <c r="Z100" s="20">
        <v>161.041</v>
      </c>
      <c r="AA100" s="20">
        <v>53.003</v>
      </c>
      <c r="AB100" s="20">
        <v>46.185000000000002</v>
      </c>
      <c r="AC100" s="20">
        <v>184.06300000000002</v>
      </c>
      <c r="AD100" s="20">
        <v>139.41649999999998</v>
      </c>
      <c r="AE100" s="20">
        <v>56.563999999999993</v>
      </c>
      <c r="AF100" s="20">
        <v>25.946000000000002</v>
      </c>
      <c r="AG100" s="20">
        <v>48.973000000000006</v>
      </c>
      <c r="AH100" s="20">
        <v>69.77600000000001</v>
      </c>
      <c r="AI100" s="20">
        <v>43.808999999999997</v>
      </c>
      <c r="AJ100" s="20">
        <v>67.929999999999993</v>
      </c>
      <c r="AK100" s="20">
        <v>89.037499999999994</v>
      </c>
      <c r="AL100" s="20">
        <v>86.83250000000001</v>
      </c>
      <c r="AM100" s="20">
        <v>36.644000000000005</v>
      </c>
      <c r="AN100" s="20">
        <v>60.222499999999997</v>
      </c>
      <c r="AO100" s="20">
        <v>102.1095</v>
      </c>
      <c r="AP100" s="20">
        <v>84.206499999999991</v>
      </c>
      <c r="AQ100" s="20">
        <v>35.424500000000002</v>
      </c>
      <c r="AR100" s="20">
        <v>104.661</v>
      </c>
      <c r="AS100" s="20">
        <v>53.513500000000001</v>
      </c>
      <c r="AT100" s="20">
        <v>29.341000000000001</v>
      </c>
      <c r="AU100" s="20">
        <v>84.123999999999995</v>
      </c>
      <c r="AV100" s="20">
        <v>100.066</v>
      </c>
      <c r="AW100" s="20">
        <v>80.033500000000004</v>
      </c>
      <c r="AX100" s="20">
        <v>137.39250000000001</v>
      </c>
      <c r="AY100" s="20">
        <v>191.79500000000002</v>
      </c>
      <c r="AZ100" s="20">
        <v>100.3545</v>
      </c>
      <c r="BA100" s="20">
        <v>84.590999999999994</v>
      </c>
      <c r="BB100" s="20">
        <v>112.00149999999999</v>
      </c>
      <c r="BC100" s="20">
        <v>41.655000000000001</v>
      </c>
      <c r="BD100" s="20">
        <v>28.022000000000002</v>
      </c>
      <c r="BE100" s="20">
        <v>81.68249999999999</v>
      </c>
      <c r="BF100" s="20">
        <v>74.998499999999993</v>
      </c>
      <c r="BG100" s="20">
        <v>86.614000000000004</v>
      </c>
      <c r="BH100" s="20">
        <v>126.93400000000001</v>
      </c>
      <c r="BI100" s="20">
        <v>42.026000000000003</v>
      </c>
      <c r="BJ100" s="20">
        <v>42.257000000000005</v>
      </c>
      <c r="BK100" s="20">
        <v>67.722499999999997</v>
      </c>
      <c r="BL100" s="20">
        <v>19.870999999999999</v>
      </c>
      <c r="BM100" s="20">
        <v>4798.4319999999971</v>
      </c>
    </row>
    <row r="101" spans="3:65" x14ac:dyDescent="0.3">
      <c r="C101" s="5" t="s">
        <v>27</v>
      </c>
      <c r="D101" s="20">
        <v>78.576999999999998</v>
      </c>
      <c r="E101" s="20">
        <v>86.446000000000012</v>
      </c>
      <c r="F101" s="20">
        <v>66.12700000000001</v>
      </c>
      <c r="G101" s="20">
        <v>128.57850000000002</v>
      </c>
      <c r="H101" s="20">
        <v>156.0085</v>
      </c>
      <c r="I101" s="20">
        <v>96.275000000000006</v>
      </c>
      <c r="J101" s="20">
        <v>38.336500000000001</v>
      </c>
      <c r="K101" s="20">
        <v>125.90099999999998</v>
      </c>
      <c r="L101" s="20">
        <v>57.092500000000001</v>
      </c>
      <c r="M101" s="20">
        <v>105.04500000000002</v>
      </c>
      <c r="N101" s="20">
        <v>101.56349999999999</v>
      </c>
      <c r="O101" s="20">
        <v>183.7705</v>
      </c>
      <c r="P101" s="20">
        <v>63.173000000000002</v>
      </c>
      <c r="Q101" s="20">
        <v>81.080500000000001</v>
      </c>
      <c r="R101" s="20">
        <v>78.816000000000003</v>
      </c>
      <c r="S101" s="20">
        <v>61.827000000000005</v>
      </c>
      <c r="T101" s="20">
        <v>129.8775</v>
      </c>
      <c r="U101" s="20">
        <v>86.765500000000003</v>
      </c>
      <c r="V101" s="20">
        <v>44.165999999999997</v>
      </c>
      <c r="W101" s="20">
        <v>41.093000000000004</v>
      </c>
      <c r="X101" s="20">
        <v>212.5215</v>
      </c>
      <c r="Y101" s="20">
        <v>29.452000000000002</v>
      </c>
      <c r="Z101" s="20">
        <v>61.482499999999995</v>
      </c>
      <c r="AA101" s="20">
        <v>75.359000000000009</v>
      </c>
      <c r="AB101" s="20">
        <v>106.37199999999999</v>
      </c>
      <c r="AC101" s="20">
        <v>68.531499999999994</v>
      </c>
      <c r="AD101" s="20">
        <v>107.36200000000001</v>
      </c>
      <c r="AE101" s="20">
        <v>56.339499999999994</v>
      </c>
      <c r="AF101" s="20">
        <v>32.219000000000001</v>
      </c>
      <c r="AG101" s="20">
        <v>88.162500000000009</v>
      </c>
      <c r="AH101" s="20">
        <v>107.83850000000001</v>
      </c>
      <c r="AI101" s="20">
        <v>89.350999999999999</v>
      </c>
      <c r="AJ101" s="20">
        <v>102.85350000000001</v>
      </c>
      <c r="AK101" s="20">
        <v>121.3065</v>
      </c>
      <c r="AL101" s="20">
        <v>92.466999999999999</v>
      </c>
      <c r="AM101" s="20">
        <v>151.64550000000003</v>
      </c>
      <c r="AN101" s="20">
        <v>120.999</v>
      </c>
      <c r="AO101" s="20">
        <v>19.426000000000002</v>
      </c>
      <c r="AP101" s="20">
        <v>74.566500000000005</v>
      </c>
      <c r="AQ101" s="20">
        <v>117.72799999999999</v>
      </c>
      <c r="AR101" s="20">
        <v>140.434</v>
      </c>
      <c r="AS101" s="20">
        <v>36.426000000000002</v>
      </c>
      <c r="AT101" s="20">
        <v>69.832999999999998</v>
      </c>
      <c r="AU101" s="20">
        <v>31.8035</v>
      </c>
      <c r="AV101" s="20">
        <v>57.761500000000005</v>
      </c>
      <c r="AW101" s="20">
        <v>132.059</v>
      </c>
      <c r="AX101" s="20">
        <v>16.066000000000003</v>
      </c>
      <c r="AY101" s="20">
        <v>147.851</v>
      </c>
      <c r="AZ101" s="20">
        <v>56.423000000000002</v>
      </c>
      <c r="BA101" s="20">
        <v>77.218500000000006</v>
      </c>
      <c r="BB101" s="20">
        <v>83.733999999999995</v>
      </c>
      <c r="BC101" s="20">
        <v>38.586499999999994</v>
      </c>
      <c r="BD101" s="20">
        <v>82.930500000000009</v>
      </c>
      <c r="BE101" s="20">
        <v>70.072500000000019</v>
      </c>
      <c r="BF101" s="20">
        <v>97.704000000000008</v>
      </c>
      <c r="BG101" s="20">
        <v>66.459499999999991</v>
      </c>
      <c r="BH101" s="20">
        <v>74.096500000000006</v>
      </c>
      <c r="BI101" s="20">
        <v>54.669499999999999</v>
      </c>
      <c r="BJ101" s="20">
        <v>82.564999999999998</v>
      </c>
      <c r="BK101" s="20">
        <v>95.377499999999998</v>
      </c>
      <c r="BL101" s="20">
        <v>79.1935</v>
      </c>
      <c r="BM101" s="20">
        <v>5237.7669999999998</v>
      </c>
    </row>
    <row r="102" spans="3:65" x14ac:dyDescent="0.3">
      <c r="C102" s="5" t="s">
        <v>54</v>
      </c>
      <c r="D102" s="20">
        <v>189.834</v>
      </c>
      <c r="E102" s="20">
        <v>170.9135</v>
      </c>
      <c r="F102" s="20">
        <v>441.71</v>
      </c>
      <c r="G102" s="20">
        <v>283.71950000000004</v>
      </c>
      <c r="H102" s="20">
        <v>319.8365</v>
      </c>
      <c r="I102" s="20">
        <v>381.92499999999995</v>
      </c>
      <c r="J102" s="20">
        <v>125.431</v>
      </c>
      <c r="K102" s="20">
        <v>181.0675</v>
      </c>
      <c r="L102" s="20">
        <v>211.90049999999999</v>
      </c>
      <c r="M102" s="20">
        <v>261.10050000000001</v>
      </c>
      <c r="N102" s="20">
        <v>304.41849999999999</v>
      </c>
      <c r="O102" s="20">
        <v>347.96799999999996</v>
      </c>
      <c r="P102" s="20">
        <v>270.54599999999999</v>
      </c>
      <c r="Q102" s="20">
        <v>205.0515</v>
      </c>
      <c r="R102" s="20">
        <v>255.71449999999999</v>
      </c>
      <c r="S102" s="20">
        <v>323.64800000000002</v>
      </c>
      <c r="T102" s="20">
        <v>263.92700000000002</v>
      </c>
      <c r="U102" s="20">
        <v>238.0385</v>
      </c>
      <c r="V102" s="20">
        <v>138.78550000000001</v>
      </c>
      <c r="W102" s="20">
        <v>193.04399999999998</v>
      </c>
      <c r="X102" s="20">
        <v>440.61599999999999</v>
      </c>
      <c r="Y102" s="20">
        <v>154.71700000000001</v>
      </c>
      <c r="Z102" s="20">
        <v>357.75050000000005</v>
      </c>
      <c r="AA102" s="20">
        <v>207.83349999999999</v>
      </c>
      <c r="AB102" s="20">
        <v>198.84099999999998</v>
      </c>
      <c r="AC102" s="20">
        <v>289.22000000000003</v>
      </c>
      <c r="AD102" s="20">
        <v>407.63299999999998</v>
      </c>
      <c r="AE102" s="20">
        <v>265.11899999999997</v>
      </c>
      <c r="AF102" s="20">
        <v>148.82499999999999</v>
      </c>
      <c r="AG102" s="20">
        <v>193.62800000000001</v>
      </c>
      <c r="AH102" s="20">
        <v>243.29100000000003</v>
      </c>
      <c r="AI102" s="20">
        <v>200.55199999999999</v>
      </c>
      <c r="AJ102" s="20">
        <v>264.53199999999998</v>
      </c>
      <c r="AK102" s="20">
        <v>332.60149999999999</v>
      </c>
      <c r="AL102" s="20">
        <v>297.21950000000004</v>
      </c>
      <c r="AM102" s="20">
        <v>225.20150000000004</v>
      </c>
      <c r="AN102" s="20">
        <v>364.95799999999997</v>
      </c>
      <c r="AO102" s="20">
        <v>237.65499999999997</v>
      </c>
      <c r="AP102" s="20">
        <v>180.10649999999998</v>
      </c>
      <c r="AQ102" s="20">
        <v>195.7475</v>
      </c>
      <c r="AR102" s="20">
        <v>358.26350000000002</v>
      </c>
      <c r="AS102" s="20">
        <v>191.06600000000003</v>
      </c>
      <c r="AT102" s="20">
        <v>183.25</v>
      </c>
      <c r="AU102" s="20">
        <v>152.28649999999999</v>
      </c>
      <c r="AV102" s="20">
        <v>289.69749999999999</v>
      </c>
      <c r="AW102" s="20">
        <v>274.5575</v>
      </c>
      <c r="AX102" s="20">
        <v>200.78800000000001</v>
      </c>
      <c r="AY102" s="20">
        <v>372.72550000000001</v>
      </c>
      <c r="AZ102" s="20">
        <v>254.84449999999998</v>
      </c>
      <c r="BA102" s="20">
        <v>271.06849999999997</v>
      </c>
      <c r="BB102" s="20">
        <v>258.7235</v>
      </c>
      <c r="BC102" s="20">
        <v>210.27349999999998</v>
      </c>
      <c r="BD102" s="20">
        <v>264.33150000000001</v>
      </c>
      <c r="BE102" s="20">
        <v>262.17500000000001</v>
      </c>
      <c r="BF102" s="20">
        <v>182.75</v>
      </c>
      <c r="BG102" s="20">
        <v>299.61400000000003</v>
      </c>
      <c r="BH102" s="20">
        <v>266.298</v>
      </c>
      <c r="BI102" s="20">
        <v>158.68549999999999</v>
      </c>
      <c r="BJ102" s="20">
        <v>236.9965</v>
      </c>
      <c r="BK102" s="20">
        <v>277.28250000000003</v>
      </c>
      <c r="BL102" s="20">
        <v>99.064499999999995</v>
      </c>
      <c r="BM102" s="20">
        <v>15379.368999999995</v>
      </c>
    </row>
    <row r="104" spans="3:65" x14ac:dyDescent="0.3">
      <c r="C104" s="17" t="s">
        <v>53</v>
      </c>
      <c r="D104" s="17">
        <v>4</v>
      </c>
      <c r="E104" s="17">
        <v>4.0999999999999996</v>
      </c>
      <c r="F104" s="17">
        <v>4.2</v>
      </c>
      <c r="G104" s="17">
        <v>4.3</v>
      </c>
      <c r="H104" s="17">
        <v>4.4000000000000004</v>
      </c>
      <c r="I104" s="17">
        <v>4.5</v>
      </c>
      <c r="J104" s="17">
        <v>4.5999999999999996</v>
      </c>
      <c r="K104" s="17">
        <v>4.7</v>
      </c>
      <c r="L104" s="17">
        <v>4.8</v>
      </c>
      <c r="M104" s="17">
        <v>4.9000000000000004</v>
      </c>
      <c r="N104" s="17">
        <v>5</v>
      </c>
      <c r="O104" s="17">
        <v>5.0999999999999996</v>
      </c>
      <c r="P104" s="17">
        <v>5.2</v>
      </c>
      <c r="Q104" s="17">
        <v>5.3</v>
      </c>
      <c r="R104" s="17">
        <v>5.4</v>
      </c>
      <c r="S104" s="17">
        <v>5.5</v>
      </c>
      <c r="T104" s="17">
        <v>5.6</v>
      </c>
      <c r="U104" s="17">
        <v>5.7</v>
      </c>
      <c r="V104" s="17">
        <v>5.8</v>
      </c>
      <c r="W104" s="17">
        <v>5.9</v>
      </c>
      <c r="X104" s="17">
        <v>6</v>
      </c>
      <c r="Y104" s="17">
        <v>6.1</v>
      </c>
      <c r="Z104" s="17">
        <v>6.2</v>
      </c>
      <c r="AA104" s="17">
        <v>6.3</v>
      </c>
      <c r="AB104" s="17">
        <v>6.4</v>
      </c>
      <c r="AC104" s="17">
        <v>6.5</v>
      </c>
      <c r="AD104" s="17">
        <v>6.6</v>
      </c>
      <c r="AE104" s="17">
        <v>6.7</v>
      </c>
      <c r="AF104" s="17">
        <v>6.8</v>
      </c>
      <c r="AG104" s="17">
        <v>6.9</v>
      </c>
      <c r="AH104" s="17">
        <v>7</v>
      </c>
      <c r="AI104" s="17">
        <v>7.1</v>
      </c>
      <c r="AJ104" s="17">
        <v>7.2</v>
      </c>
      <c r="AK104" s="17">
        <v>7.3</v>
      </c>
      <c r="AL104" s="17">
        <v>7.4</v>
      </c>
      <c r="AM104" s="17">
        <v>7.5</v>
      </c>
      <c r="AN104" s="17">
        <v>7.6</v>
      </c>
      <c r="AO104" s="17">
        <v>7.7</v>
      </c>
      <c r="AP104" s="17">
        <v>7.8</v>
      </c>
      <c r="AQ104" s="17">
        <v>7.9</v>
      </c>
      <c r="AR104" s="17">
        <v>8</v>
      </c>
      <c r="AS104" s="17">
        <v>8.1</v>
      </c>
      <c r="AT104" s="17">
        <v>8.1999999999999993</v>
      </c>
      <c r="AU104" s="17">
        <v>8.3000000000000007</v>
      </c>
      <c r="AV104" s="17">
        <v>8.4</v>
      </c>
      <c r="AW104" s="17">
        <v>8.5</v>
      </c>
      <c r="AX104" s="17">
        <v>8.6</v>
      </c>
      <c r="AY104" s="17">
        <v>8.6999999999999993</v>
      </c>
      <c r="AZ104" s="17">
        <v>8.8000000000000007</v>
      </c>
      <c r="BA104" s="17">
        <v>8.9</v>
      </c>
      <c r="BB104" s="17">
        <v>9</v>
      </c>
      <c r="BC104" s="17">
        <v>9.1</v>
      </c>
      <c r="BD104" s="17">
        <v>9.1999999999999993</v>
      </c>
      <c r="BE104" s="17">
        <v>9.3000000000000007</v>
      </c>
      <c r="BF104" s="17">
        <v>9.4</v>
      </c>
      <c r="BG104" s="17">
        <v>9.5</v>
      </c>
      <c r="BH104" s="17">
        <v>9.6</v>
      </c>
      <c r="BI104" s="17">
        <v>9.6999999999999993</v>
      </c>
      <c r="BJ104" s="17">
        <v>9.8000000000000007</v>
      </c>
      <c r="BK104" s="17">
        <v>9.9</v>
      </c>
      <c r="BL104" s="17">
        <v>10</v>
      </c>
    </row>
    <row r="105" spans="3:65" x14ac:dyDescent="0.3">
      <c r="C105" s="5" t="s">
        <v>34</v>
      </c>
      <c r="D105">
        <v>35.413499999999999</v>
      </c>
      <c r="E105">
        <v>74.106499999999997</v>
      </c>
      <c r="F105">
        <v>166.69</v>
      </c>
      <c r="G105">
        <v>37.149500000000003</v>
      </c>
      <c r="H105">
        <v>45.150500000000001</v>
      </c>
      <c r="I105">
        <v>143.60299999999998</v>
      </c>
      <c r="J105">
        <v>37.405000000000001</v>
      </c>
      <c r="K105">
        <v>42.978000000000009</v>
      </c>
      <c r="L105">
        <v>75.599000000000004</v>
      </c>
      <c r="M105">
        <v>33.448999999999998</v>
      </c>
      <c r="N105">
        <v>115.93749999999999</v>
      </c>
      <c r="O105">
        <v>118.9875</v>
      </c>
      <c r="P105">
        <v>112.267</v>
      </c>
      <c r="Q105">
        <v>101.495</v>
      </c>
      <c r="R105">
        <v>103.0325</v>
      </c>
      <c r="S105">
        <v>159.06950000000001</v>
      </c>
      <c r="T105">
        <v>49.260000000000005</v>
      </c>
      <c r="U105">
        <v>142.26849999999999</v>
      </c>
      <c r="V105">
        <v>79.829499999999996</v>
      </c>
      <c r="W105">
        <v>39.616999999999997</v>
      </c>
      <c r="X105">
        <v>128.4495</v>
      </c>
      <c r="Y105">
        <v>92.069500000000005</v>
      </c>
      <c r="Z105">
        <v>135.227</v>
      </c>
      <c r="AA105">
        <v>79.471499999999992</v>
      </c>
      <c r="AB105">
        <v>46.283999999999999</v>
      </c>
      <c r="AC105">
        <v>36.625500000000002</v>
      </c>
      <c r="AD105">
        <v>160.8545</v>
      </c>
      <c r="AE105">
        <v>152.21549999999999</v>
      </c>
      <c r="AF105">
        <v>90.66</v>
      </c>
      <c r="AG105">
        <v>56.4925</v>
      </c>
      <c r="AH105">
        <v>65.676500000000004</v>
      </c>
      <c r="AI105">
        <v>67.391999999999996</v>
      </c>
      <c r="AJ105">
        <v>93.748500000000007</v>
      </c>
      <c r="AK105">
        <v>122.25749999999999</v>
      </c>
      <c r="AL105">
        <v>117.92000000000002</v>
      </c>
      <c r="AM105">
        <v>36.911999999999999</v>
      </c>
      <c r="AN105">
        <v>183.73650000000001</v>
      </c>
      <c r="AO105">
        <v>116.11949999999999</v>
      </c>
      <c r="AP105">
        <v>21.333500000000001</v>
      </c>
      <c r="AQ105">
        <v>42.594999999999999</v>
      </c>
      <c r="AR105">
        <v>113.16850000000001</v>
      </c>
      <c r="AS105">
        <v>101.12650000000001</v>
      </c>
      <c r="AT105">
        <v>84.076000000000008</v>
      </c>
      <c r="AU105">
        <v>36.359000000000002</v>
      </c>
      <c r="AV105">
        <v>131.87</v>
      </c>
      <c r="AW105">
        <v>62.465000000000003</v>
      </c>
      <c r="AX105">
        <v>47.329500000000003</v>
      </c>
      <c r="AY105">
        <v>33.079499999999996</v>
      </c>
      <c r="AZ105">
        <v>98.066999999999993</v>
      </c>
      <c r="BA105">
        <v>109.259</v>
      </c>
      <c r="BB105">
        <v>62.988</v>
      </c>
      <c r="BC105">
        <v>130.03199999999998</v>
      </c>
      <c r="BD105">
        <v>153.37900000000002</v>
      </c>
      <c r="BE105">
        <v>110.42</v>
      </c>
      <c r="BF105">
        <v>10.047499999999999</v>
      </c>
      <c r="BG105">
        <v>146.54050000000001</v>
      </c>
      <c r="BH105">
        <v>65.267499999999998</v>
      </c>
      <c r="BI105">
        <v>61.99</v>
      </c>
      <c r="BJ105">
        <v>112.17449999999999</v>
      </c>
      <c r="BK105">
        <v>114.1825</v>
      </c>
    </row>
    <row r="106" spans="3:65" x14ac:dyDescent="0.3">
      <c r="C106" s="5" t="s">
        <v>40</v>
      </c>
      <c r="D106">
        <v>75.843499999999992</v>
      </c>
      <c r="E106">
        <v>10.361000000000001</v>
      </c>
      <c r="F106">
        <v>208.89299999999997</v>
      </c>
      <c r="G106">
        <v>117.9915</v>
      </c>
      <c r="H106">
        <v>118.67749999999999</v>
      </c>
      <c r="I106">
        <v>142.04700000000003</v>
      </c>
      <c r="J106">
        <v>49.689499999999995</v>
      </c>
      <c r="K106">
        <v>12.188499999999999</v>
      </c>
      <c r="L106">
        <v>79.209000000000003</v>
      </c>
      <c r="M106">
        <v>122.6065</v>
      </c>
      <c r="N106">
        <v>86.917500000000004</v>
      </c>
      <c r="O106">
        <v>45.21</v>
      </c>
      <c r="P106">
        <v>95.10599999999998</v>
      </c>
      <c r="Q106">
        <v>22.475999999999999</v>
      </c>
      <c r="R106">
        <v>73.865999999999985</v>
      </c>
      <c r="S106">
        <v>102.75149999999999</v>
      </c>
      <c r="T106">
        <v>84.78949999999999</v>
      </c>
      <c r="U106">
        <v>9.0045000000000002</v>
      </c>
      <c r="V106">
        <v>14.790000000000001</v>
      </c>
      <c r="W106">
        <v>112.33399999999999</v>
      </c>
      <c r="X106">
        <v>99.64500000000001</v>
      </c>
      <c r="Y106">
        <v>33.195499999999996</v>
      </c>
      <c r="Z106">
        <v>161.041</v>
      </c>
      <c r="AA106">
        <v>53.003</v>
      </c>
      <c r="AB106">
        <v>46.185000000000002</v>
      </c>
      <c r="AC106">
        <v>184.06300000000002</v>
      </c>
      <c r="AD106">
        <v>139.41649999999998</v>
      </c>
      <c r="AE106">
        <v>56.563999999999993</v>
      </c>
      <c r="AF106">
        <v>25.946000000000002</v>
      </c>
      <c r="AG106">
        <v>48.973000000000006</v>
      </c>
      <c r="AH106">
        <v>69.77600000000001</v>
      </c>
      <c r="AI106">
        <v>43.808999999999997</v>
      </c>
      <c r="AJ106">
        <v>67.929999999999993</v>
      </c>
      <c r="AK106">
        <v>89.037499999999994</v>
      </c>
      <c r="AL106">
        <v>86.83250000000001</v>
      </c>
      <c r="AM106">
        <v>36.644000000000005</v>
      </c>
      <c r="AN106">
        <v>60.222499999999997</v>
      </c>
      <c r="AO106">
        <v>102.1095</v>
      </c>
      <c r="AP106">
        <v>84.206499999999991</v>
      </c>
      <c r="AQ106">
        <v>35.424500000000002</v>
      </c>
      <c r="AR106">
        <v>104.661</v>
      </c>
      <c r="AS106">
        <v>53.513500000000001</v>
      </c>
      <c r="AT106">
        <v>29.341000000000001</v>
      </c>
      <c r="AU106">
        <v>84.123999999999995</v>
      </c>
      <c r="AV106">
        <v>100.066</v>
      </c>
      <c r="AW106">
        <v>80.033500000000004</v>
      </c>
      <c r="AX106">
        <v>137.39250000000001</v>
      </c>
      <c r="AY106">
        <v>191.79500000000002</v>
      </c>
      <c r="AZ106">
        <v>100.3545</v>
      </c>
      <c r="BA106">
        <v>84.590999999999994</v>
      </c>
      <c r="BB106">
        <v>112.00149999999999</v>
      </c>
      <c r="BC106">
        <v>41.655000000000001</v>
      </c>
      <c r="BD106">
        <v>28.022000000000002</v>
      </c>
      <c r="BE106">
        <v>81.68249999999999</v>
      </c>
      <c r="BF106">
        <v>74.998499999999993</v>
      </c>
      <c r="BG106">
        <v>86.614000000000004</v>
      </c>
      <c r="BH106">
        <v>126.93400000000001</v>
      </c>
      <c r="BI106">
        <v>42.026000000000003</v>
      </c>
      <c r="BJ106">
        <v>42.257000000000005</v>
      </c>
      <c r="BK106">
        <v>67.722499999999997</v>
      </c>
      <c r="BL106">
        <v>19.870999999999999</v>
      </c>
    </row>
    <row r="107" spans="3:65" x14ac:dyDescent="0.3">
      <c r="C107" s="5" t="s">
        <v>27</v>
      </c>
      <c r="D107">
        <v>78.576999999999998</v>
      </c>
      <c r="E107">
        <v>86.446000000000012</v>
      </c>
      <c r="F107">
        <v>66.12700000000001</v>
      </c>
      <c r="G107">
        <v>128.57850000000002</v>
      </c>
      <c r="H107">
        <v>156.0085</v>
      </c>
      <c r="I107">
        <v>96.275000000000006</v>
      </c>
      <c r="J107">
        <v>38.336500000000001</v>
      </c>
      <c r="K107">
        <v>125.90099999999998</v>
      </c>
      <c r="L107">
        <v>57.092500000000001</v>
      </c>
      <c r="M107">
        <v>105.04500000000002</v>
      </c>
      <c r="N107">
        <v>101.56349999999999</v>
      </c>
      <c r="O107">
        <v>183.7705</v>
      </c>
      <c r="P107">
        <v>63.173000000000002</v>
      </c>
      <c r="Q107">
        <v>81.080500000000001</v>
      </c>
      <c r="R107">
        <v>78.816000000000003</v>
      </c>
      <c r="S107">
        <v>61.827000000000005</v>
      </c>
      <c r="T107">
        <v>129.8775</v>
      </c>
      <c r="U107">
        <v>86.765500000000003</v>
      </c>
      <c r="V107">
        <v>44.165999999999997</v>
      </c>
      <c r="W107">
        <v>41.093000000000004</v>
      </c>
      <c r="X107">
        <v>212.5215</v>
      </c>
      <c r="Y107">
        <v>29.452000000000002</v>
      </c>
      <c r="Z107">
        <v>61.482499999999995</v>
      </c>
      <c r="AA107">
        <v>75.359000000000009</v>
      </c>
      <c r="AB107">
        <v>106.37199999999999</v>
      </c>
      <c r="AC107">
        <v>68.531499999999994</v>
      </c>
      <c r="AD107">
        <v>107.36200000000001</v>
      </c>
      <c r="AE107">
        <v>56.339499999999994</v>
      </c>
      <c r="AF107">
        <v>32.219000000000001</v>
      </c>
      <c r="AG107">
        <v>88.162500000000009</v>
      </c>
      <c r="AH107">
        <v>107.83850000000001</v>
      </c>
      <c r="AI107">
        <v>89.350999999999999</v>
      </c>
      <c r="AJ107">
        <v>102.85350000000001</v>
      </c>
      <c r="AK107">
        <v>121.3065</v>
      </c>
      <c r="AL107">
        <v>92.466999999999999</v>
      </c>
      <c r="AM107">
        <v>151.64550000000003</v>
      </c>
      <c r="AN107">
        <v>120.999</v>
      </c>
      <c r="AO107">
        <v>19.426000000000002</v>
      </c>
      <c r="AP107">
        <v>74.566500000000005</v>
      </c>
      <c r="AQ107">
        <v>117.72799999999999</v>
      </c>
      <c r="AR107">
        <v>140.434</v>
      </c>
      <c r="AS107">
        <v>36.426000000000002</v>
      </c>
      <c r="AT107">
        <v>69.832999999999998</v>
      </c>
      <c r="AU107">
        <v>31.8035</v>
      </c>
      <c r="AV107">
        <v>57.761500000000005</v>
      </c>
      <c r="AW107">
        <v>132.059</v>
      </c>
      <c r="AX107">
        <v>16.066000000000003</v>
      </c>
      <c r="AY107">
        <v>147.851</v>
      </c>
      <c r="AZ107">
        <v>56.423000000000002</v>
      </c>
      <c r="BA107">
        <v>77.218500000000006</v>
      </c>
      <c r="BB107">
        <v>83.733999999999995</v>
      </c>
      <c r="BC107">
        <v>38.586499999999994</v>
      </c>
      <c r="BD107">
        <v>82.930500000000009</v>
      </c>
      <c r="BE107">
        <v>70.072500000000019</v>
      </c>
      <c r="BF107">
        <v>97.704000000000008</v>
      </c>
      <c r="BG107">
        <v>66.459499999999991</v>
      </c>
      <c r="BH107">
        <v>74.096500000000006</v>
      </c>
      <c r="BI107">
        <v>54.669499999999999</v>
      </c>
      <c r="BJ107">
        <v>82.564999999999998</v>
      </c>
      <c r="BK107">
        <v>95.377499999999998</v>
      </c>
      <c r="BL107">
        <v>79.1935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F40D-DA1E-4182-A620-D769CCF8C229}">
  <dimension ref="A1:AO129"/>
  <sheetViews>
    <sheetView topLeftCell="AH1" zoomScale="56" zoomScaleNormal="55" workbookViewId="0">
      <selection activeCell="AJ46" sqref="AJ46"/>
    </sheetView>
  </sheetViews>
  <sheetFormatPr defaultRowHeight="14.4" x14ac:dyDescent="0.3"/>
  <cols>
    <col min="1" max="1" width="19.21875" bestFit="1" customWidth="1"/>
    <col min="2" max="2" width="16.44140625" bestFit="1" customWidth="1"/>
    <col min="11" max="11" width="22.6640625" bestFit="1" customWidth="1"/>
    <col min="12" max="12" width="25.5546875" bestFit="1" customWidth="1"/>
    <col min="13" max="13" width="10.21875" bestFit="1" customWidth="1"/>
    <col min="14" max="14" width="16.109375" bestFit="1" customWidth="1"/>
    <col min="23" max="23" width="21.44140625" bestFit="1" customWidth="1"/>
    <col min="24" max="24" width="23.21875" bestFit="1" customWidth="1"/>
    <col min="25" max="25" width="9.77734375" bestFit="1" customWidth="1"/>
    <col min="26" max="26" width="15.44140625" bestFit="1" customWidth="1"/>
    <col min="35" max="35" width="21.44140625" bestFit="1" customWidth="1"/>
    <col min="36" max="36" width="23.21875" bestFit="1" customWidth="1"/>
    <col min="37" max="37" width="9.77734375" bestFit="1" customWidth="1"/>
    <col min="38" max="38" width="15.44140625" bestFit="1" customWidth="1"/>
    <col min="40" max="40" width="19.21875" bestFit="1" customWidth="1"/>
    <col min="41" max="41" width="50" bestFit="1" customWidth="1"/>
  </cols>
  <sheetData>
    <row r="1" spans="1:38" x14ac:dyDescent="0.3">
      <c r="A1" s="4" t="s">
        <v>53</v>
      </c>
      <c r="B1" t="s">
        <v>68</v>
      </c>
      <c r="K1" s="4" t="s">
        <v>65</v>
      </c>
      <c r="L1" s="4" t="s">
        <v>70</v>
      </c>
      <c r="W1" s="4" t="s">
        <v>68</v>
      </c>
      <c r="X1" s="4" t="s">
        <v>70</v>
      </c>
      <c r="AI1" s="4" t="s">
        <v>68</v>
      </c>
      <c r="AJ1" s="4" t="s">
        <v>70</v>
      </c>
    </row>
    <row r="2" spans="1:38" x14ac:dyDescent="0.3">
      <c r="A2" s="5" t="s">
        <v>24</v>
      </c>
      <c r="B2" s="20">
        <v>501</v>
      </c>
      <c r="K2" s="4" t="s">
        <v>53</v>
      </c>
      <c r="L2" t="s">
        <v>24</v>
      </c>
      <c r="M2" t="s">
        <v>32</v>
      </c>
      <c r="N2" t="s">
        <v>54</v>
      </c>
      <c r="W2" s="4" t="s">
        <v>53</v>
      </c>
      <c r="X2" t="s">
        <v>24</v>
      </c>
      <c r="Y2" t="s">
        <v>32</v>
      </c>
      <c r="Z2" t="s">
        <v>54</v>
      </c>
      <c r="AI2" s="4" t="s">
        <v>53</v>
      </c>
      <c r="AJ2" t="s">
        <v>24</v>
      </c>
      <c r="AK2" t="s">
        <v>32</v>
      </c>
      <c r="AL2" t="s">
        <v>54</v>
      </c>
    </row>
    <row r="3" spans="1:38" x14ac:dyDescent="0.3">
      <c r="A3" s="5" t="s">
        <v>32</v>
      </c>
      <c r="B3" s="20">
        <v>499</v>
      </c>
      <c r="K3" s="5" t="s">
        <v>33</v>
      </c>
      <c r="L3" s="20">
        <v>429</v>
      </c>
      <c r="M3" s="20">
        <v>542</v>
      </c>
      <c r="N3" s="20">
        <v>971</v>
      </c>
      <c r="W3" s="5" t="s">
        <v>28</v>
      </c>
      <c r="X3" s="20">
        <v>172</v>
      </c>
      <c r="Y3" s="20">
        <v>180</v>
      </c>
      <c r="Z3" s="20">
        <v>352</v>
      </c>
      <c r="AI3" s="5" t="s">
        <v>41</v>
      </c>
      <c r="AJ3" s="20">
        <v>66</v>
      </c>
      <c r="AK3" s="20">
        <v>67</v>
      </c>
      <c r="AL3" s="20">
        <v>133</v>
      </c>
    </row>
    <row r="4" spans="1:38" x14ac:dyDescent="0.3">
      <c r="A4" s="5" t="s">
        <v>54</v>
      </c>
      <c r="B4" s="20">
        <v>1000</v>
      </c>
      <c r="K4" s="5" t="s">
        <v>50</v>
      </c>
      <c r="L4" s="20">
        <v>439</v>
      </c>
      <c r="M4" s="20">
        <v>463</v>
      </c>
      <c r="N4" s="20">
        <v>902</v>
      </c>
      <c r="W4" s="6">
        <v>1</v>
      </c>
      <c r="X4" s="20">
        <v>6</v>
      </c>
      <c r="Y4" s="20">
        <v>6</v>
      </c>
      <c r="Z4" s="20">
        <v>12</v>
      </c>
      <c r="AI4" s="5" t="s">
        <v>45</v>
      </c>
      <c r="AJ4" s="20">
        <v>59</v>
      </c>
      <c r="AK4" s="20">
        <v>66</v>
      </c>
      <c r="AL4" s="20">
        <v>125</v>
      </c>
    </row>
    <row r="5" spans="1:38" x14ac:dyDescent="0.3">
      <c r="K5" s="5" t="s">
        <v>48</v>
      </c>
      <c r="L5" s="20">
        <v>506</v>
      </c>
      <c r="M5" s="20">
        <v>446</v>
      </c>
      <c r="N5" s="20">
        <v>952</v>
      </c>
      <c r="W5" s="6">
        <v>2</v>
      </c>
      <c r="X5" s="20">
        <v>3</v>
      </c>
      <c r="Y5" s="20">
        <v>5</v>
      </c>
      <c r="Z5" s="20">
        <v>8</v>
      </c>
      <c r="AI5" s="5" t="s">
        <v>51</v>
      </c>
      <c r="AJ5" s="20">
        <v>90</v>
      </c>
      <c r="AK5" s="20">
        <v>68</v>
      </c>
      <c r="AL5" s="20">
        <v>158</v>
      </c>
    </row>
    <row r="6" spans="1:38" x14ac:dyDescent="0.3">
      <c r="K6" s="5" t="s">
        <v>26</v>
      </c>
      <c r="L6" s="20">
        <v>428</v>
      </c>
      <c r="M6" s="20">
        <v>426</v>
      </c>
      <c r="N6" s="20">
        <v>854</v>
      </c>
      <c r="W6" s="6">
        <v>3</v>
      </c>
      <c r="X6" s="20">
        <v>3</v>
      </c>
      <c r="Y6" s="20">
        <v>5</v>
      </c>
      <c r="Z6" s="20">
        <v>8</v>
      </c>
      <c r="AI6" s="5" t="s">
        <v>49</v>
      </c>
      <c r="AJ6" s="20">
        <v>76</v>
      </c>
      <c r="AK6" s="20">
        <v>67</v>
      </c>
      <c r="AL6" s="20">
        <v>143</v>
      </c>
    </row>
    <row r="7" spans="1:38" x14ac:dyDescent="0.3">
      <c r="K7" s="5" t="s">
        <v>39</v>
      </c>
      <c r="L7" s="20">
        <v>490</v>
      </c>
      <c r="M7" s="20">
        <v>421</v>
      </c>
      <c r="N7" s="20">
        <v>911</v>
      </c>
      <c r="W7" s="6">
        <v>4</v>
      </c>
      <c r="X7" s="20">
        <v>5</v>
      </c>
      <c r="Y7" s="20">
        <v>1</v>
      </c>
      <c r="Z7" s="20">
        <v>6</v>
      </c>
      <c r="AI7" s="5" t="s">
        <v>46</v>
      </c>
      <c r="AJ7" s="20">
        <v>64</v>
      </c>
      <c r="AK7" s="20">
        <v>74</v>
      </c>
      <c r="AL7" s="20">
        <v>138</v>
      </c>
    </row>
    <row r="8" spans="1:38" x14ac:dyDescent="0.3">
      <c r="K8" s="5" t="s">
        <v>43</v>
      </c>
      <c r="L8" s="20">
        <v>493</v>
      </c>
      <c r="M8" s="20">
        <v>427</v>
      </c>
      <c r="N8" s="20">
        <v>920</v>
      </c>
      <c r="W8" s="6">
        <v>5</v>
      </c>
      <c r="X8" s="20">
        <v>6</v>
      </c>
      <c r="Y8" s="20">
        <v>6</v>
      </c>
      <c r="Z8" s="20">
        <v>12</v>
      </c>
      <c r="AI8" s="5" t="s">
        <v>36</v>
      </c>
      <c r="AJ8" s="20">
        <v>64</v>
      </c>
      <c r="AK8" s="20">
        <v>75</v>
      </c>
      <c r="AL8" s="20">
        <v>139</v>
      </c>
    </row>
    <row r="9" spans="1:38" x14ac:dyDescent="0.3">
      <c r="K9" s="5" t="s">
        <v>54</v>
      </c>
      <c r="L9" s="20">
        <v>2785</v>
      </c>
      <c r="M9" s="20">
        <v>2725</v>
      </c>
      <c r="N9" s="20">
        <v>5510</v>
      </c>
      <c r="W9" s="6">
        <v>6</v>
      </c>
      <c r="X9" s="20">
        <v>2</v>
      </c>
      <c r="Y9" s="20">
        <v>7</v>
      </c>
      <c r="Z9" s="20">
        <v>9</v>
      </c>
      <c r="AI9" s="5" t="s">
        <v>29</v>
      </c>
      <c r="AJ9" s="20">
        <v>82</v>
      </c>
      <c r="AK9" s="20">
        <v>82</v>
      </c>
      <c r="AL9" s="20">
        <v>164</v>
      </c>
    </row>
    <row r="10" spans="1:38" x14ac:dyDescent="0.3">
      <c r="W10" s="6">
        <v>7</v>
      </c>
      <c r="X10" s="20">
        <v>6</v>
      </c>
      <c r="Y10" s="20">
        <v>3</v>
      </c>
      <c r="Z10" s="20">
        <v>9</v>
      </c>
      <c r="AI10" s="5" t="s">
        <v>54</v>
      </c>
      <c r="AJ10" s="20">
        <v>501</v>
      </c>
      <c r="AK10" s="20">
        <v>499</v>
      </c>
      <c r="AL10" s="20">
        <v>1000</v>
      </c>
    </row>
    <row r="11" spans="1:38" x14ac:dyDescent="0.3">
      <c r="W11" s="6">
        <v>8</v>
      </c>
      <c r="X11" s="20">
        <v>13</v>
      </c>
      <c r="Y11" s="20">
        <v>5</v>
      </c>
      <c r="Z11" s="20">
        <v>18</v>
      </c>
    </row>
    <row r="12" spans="1:38" x14ac:dyDescent="0.3">
      <c r="W12" s="6">
        <v>9</v>
      </c>
      <c r="X12" s="20">
        <v>4</v>
      </c>
      <c r="Y12" s="20">
        <v>4</v>
      </c>
      <c r="Z12" s="20">
        <v>8</v>
      </c>
    </row>
    <row r="13" spans="1:38" x14ac:dyDescent="0.3">
      <c r="W13" s="6">
        <v>10</v>
      </c>
      <c r="X13" s="20">
        <v>5</v>
      </c>
      <c r="Y13" s="20">
        <v>4</v>
      </c>
      <c r="Z13" s="20">
        <v>9</v>
      </c>
    </row>
    <row r="14" spans="1:38" x14ac:dyDescent="0.3">
      <c r="W14" s="6">
        <v>11</v>
      </c>
      <c r="X14" s="20">
        <v>4</v>
      </c>
      <c r="Y14" s="20">
        <v>4</v>
      </c>
      <c r="Z14" s="20">
        <v>8</v>
      </c>
    </row>
    <row r="15" spans="1:38" x14ac:dyDescent="0.3">
      <c r="W15" s="6">
        <v>12</v>
      </c>
      <c r="X15" s="20">
        <v>5</v>
      </c>
      <c r="Y15" s="20">
        <v>6</v>
      </c>
      <c r="Z15" s="20">
        <v>11</v>
      </c>
    </row>
    <row r="16" spans="1:38" x14ac:dyDescent="0.3">
      <c r="W16" s="6">
        <v>13</v>
      </c>
      <c r="X16" s="20">
        <v>6</v>
      </c>
      <c r="Y16" s="20">
        <v>4</v>
      </c>
      <c r="Z16" s="20">
        <v>10</v>
      </c>
    </row>
    <row r="17" spans="1:38" x14ac:dyDescent="0.3">
      <c r="A17" t="s">
        <v>69</v>
      </c>
      <c r="W17" s="6">
        <v>14</v>
      </c>
      <c r="X17" s="20">
        <v>5</v>
      </c>
      <c r="Y17" s="20">
        <v>8</v>
      </c>
      <c r="Z17" s="20">
        <v>13</v>
      </c>
    </row>
    <row r="18" spans="1:38" x14ac:dyDescent="0.3">
      <c r="A18" s="4" t="s">
        <v>53</v>
      </c>
      <c r="B18" t="s">
        <v>65</v>
      </c>
      <c r="K18" s="4" t="s">
        <v>68</v>
      </c>
      <c r="L18" s="4" t="s">
        <v>70</v>
      </c>
      <c r="W18" s="6">
        <v>15</v>
      </c>
      <c r="X18" s="20">
        <v>6</v>
      </c>
      <c r="Y18" s="20">
        <v>7</v>
      </c>
      <c r="Z18" s="20">
        <v>13</v>
      </c>
      <c r="AI18" s="4" t="s">
        <v>68</v>
      </c>
      <c r="AJ18" s="4" t="s">
        <v>70</v>
      </c>
    </row>
    <row r="19" spans="1:38" x14ac:dyDescent="0.3">
      <c r="A19" s="5" t="s">
        <v>24</v>
      </c>
      <c r="B19" s="20">
        <v>2785</v>
      </c>
      <c r="K19" s="4" t="s">
        <v>53</v>
      </c>
      <c r="L19" t="s">
        <v>24</v>
      </c>
      <c r="M19" t="s">
        <v>32</v>
      </c>
      <c r="N19" t="s">
        <v>54</v>
      </c>
      <c r="W19" s="6">
        <v>16</v>
      </c>
      <c r="X19" s="20">
        <v>5</v>
      </c>
      <c r="Y19" s="20">
        <v>5</v>
      </c>
      <c r="Z19" s="20">
        <v>10</v>
      </c>
      <c r="AI19" s="4" t="s">
        <v>53</v>
      </c>
      <c r="AJ19" t="s">
        <v>24</v>
      </c>
      <c r="AK19" t="s">
        <v>32</v>
      </c>
      <c r="AL19" t="s">
        <v>54</v>
      </c>
    </row>
    <row r="20" spans="1:38" x14ac:dyDescent="0.3">
      <c r="A20" s="5" t="s">
        <v>32</v>
      </c>
      <c r="B20" s="20">
        <v>2725</v>
      </c>
      <c r="K20" s="5" t="s">
        <v>47</v>
      </c>
      <c r="L20" s="20">
        <v>165</v>
      </c>
      <c r="M20" s="20">
        <v>167</v>
      </c>
      <c r="N20" s="20">
        <v>332</v>
      </c>
      <c r="W20" s="6">
        <v>17</v>
      </c>
      <c r="X20" s="20">
        <v>6</v>
      </c>
      <c r="Y20" s="20">
        <v>5</v>
      </c>
      <c r="Z20" s="20">
        <v>11</v>
      </c>
      <c r="AI20" s="5" t="s">
        <v>30</v>
      </c>
      <c r="AJ20" s="20">
        <v>272</v>
      </c>
      <c r="AK20" s="20">
        <v>256</v>
      </c>
      <c r="AL20" s="20">
        <v>528</v>
      </c>
    </row>
    <row r="21" spans="1:38" x14ac:dyDescent="0.3">
      <c r="A21" s="5" t="s">
        <v>54</v>
      </c>
      <c r="B21" s="20">
        <v>5510</v>
      </c>
      <c r="K21" s="5" t="s">
        <v>31</v>
      </c>
      <c r="L21" s="20">
        <v>169</v>
      </c>
      <c r="M21" s="20">
        <v>159</v>
      </c>
      <c r="N21" s="20">
        <v>328</v>
      </c>
      <c r="W21" s="6">
        <v>18</v>
      </c>
      <c r="X21" s="20">
        <v>5</v>
      </c>
      <c r="Y21" s="20">
        <v>4</v>
      </c>
      <c r="Z21" s="20">
        <v>9</v>
      </c>
      <c r="AI21" s="5" t="s">
        <v>42</v>
      </c>
      <c r="AJ21" s="20">
        <v>141</v>
      </c>
      <c r="AK21" s="20">
        <v>140</v>
      </c>
      <c r="AL21" s="20">
        <v>281</v>
      </c>
    </row>
    <row r="22" spans="1:38" x14ac:dyDescent="0.3">
      <c r="K22" s="5" t="s">
        <v>23</v>
      </c>
      <c r="L22" s="20">
        <v>167</v>
      </c>
      <c r="M22" s="20">
        <v>173</v>
      </c>
      <c r="N22" s="20">
        <v>340</v>
      </c>
      <c r="W22" s="6">
        <v>19</v>
      </c>
      <c r="X22" s="20">
        <v>8</v>
      </c>
      <c r="Y22" s="20">
        <v>8</v>
      </c>
      <c r="Z22" s="20">
        <v>16</v>
      </c>
      <c r="AI22" s="5" t="s">
        <v>37</v>
      </c>
      <c r="AJ22" s="20">
        <v>88</v>
      </c>
      <c r="AK22" s="20">
        <v>103</v>
      </c>
      <c r="AL22" s="20">
        <v>191</v>
      </c>
    </row>
    <row r="23" spans="1:38" x14ac:dyDescent="0.3">
      <c r="K23" s="5" t="s">
        <v>54</v>
      </c>
      <c r="L23" s="20">
        <v>501</v>
      </c>
      <c r="M23" s="20">
        <v>499</v>
      </c>
      <c r="N23" s="20">
        <v>1000</v>
      </c>
      <c r="W23" s="6">
        <v>20</v>
      </c>
      <c r="X23" s="20">
        <v>5</v>
      </c>
      <c r="Y23" s="20">
        <v>5</v>
      </c>
      <c r="Z23" s="20">
        <v>10</v>
      </c>
      <c r="AI23" s="5" t="s">
        <v>54</v>
      </c>
      <c r="AJ23" s="20">
        <v>501</v>
      </c>
      <c r="AK23" s="20">
        <v>499</v>
      </c>
      <c r="AL23" s="20">
        <v>1000</v>
      </c>
    </row>
    <row r="24" spans="1:38" x14ac:dyDescent="0.3">
      <c r="W24" s="6">
        <v>21</v>
      </c>
      <c r="X24" s="20">
        <v>4</v>
      </c>
      <c r="Y24" s="20">
        <v>4</v>
      </c>
      <c r="Z24" s="20">
        <v>8</v>
      </c>
    </row>
    <row r="25" spans="1:38" x14ac:dyDescent="0.3">
      <c r="W25" s="6">
        <v>22</v>
      </c>
      <c r="X25" s="20">
        <v>2</v>
      </c>
      <c r="Y25" s="20">
        <v>5</v>
      </c>
      <c r="Z25" s="20">
        <v>7</v>
      </c>
    </row>
    <row r="26" spans="1:38" x14ac:dyDescent="0.3">
      <c r="W26" s="6">
        <v>23</v>
      </c>
      <c r="X26" s="20">
        <v>8</v>
      </c>
      <c r="Y26" s="20">
        <v>9</v>
      </c>
      <c r="Z26" s="20">
        <v>17</v>
      </c>
    </row>
    <row r="27" spans="1:38" x14ac:dyDescent="0.3">
      <c r="W27" s="6">
        <v>24</v>
      </c>
      <c r="X27" s="20">
        <v>7</v>
      </c>
      <c r="Y27" s="20">
        <v>6</v>
      </c>
      <c r="Z27" s="20">
        <v>13</v>
      </c>
    </row>
    <row r="28" spans="1:38" x14ac:dyDescent="0.3">
      <c r="W28" s="6">
        <v>25</v>
      </c>
      <c r="X28" s="20">
        <v>8</v>
      </c>
      <c r="Y28" s="20">
        <v>9</v>
      </c>
      <c r="Z28" s="20">
        <v>17</v>
      </c>
    </row>
    <row r="29" spans="1:38" x14ac:dyDescent="0.3">
      <c r="W29" s="6">
        <v>26</v>
      </c>
      <c r="X29" s="20">
        <v>4</v>
      </c>
      <c r="Y29" s="20">
        <v>13</v>
      </c>
      <c r="Z29" s="20">
        <v>17</v>
      </c>
    </row>
    <row r="30" spans="1:38" x14ac:dyDescent="0.3">
      <c r="W30" s="6">
        <v>27</v>
      </c>
      <c r="X30" s="20">
        <v>6</v>
      </c>
      <c r="Y30" s="20">
        <v>8</v>
      </c>
      <c r="Z30" s="20">
        <v>14</v>
      </c>
    </row>
    <row r="31" spans="1:38" x14ac:dyDescent="0.3">
      <c r="W31" s="6">
        <v>28</v>
      </c>
      <c r="X31" s="20">
        <v>8</v>
      </c>
      <c r="Y31" s="20">
        <v>6</v>
      </c>
      <c r="Z31" s="20">
        <v>14</v>
      </c>
    </row>
    <row r="32" spans="1:38" x14ac:dyDescent="0.3">
      <c r="W32" s="6">
        <v>29</v>
      </c>
      <c r="X32" s="20">
        <v>6</v>
      </c>
      <c r="Y32" s="20">
        <v>6</v>
      </c>
      <c r="Z32" s="20">
        <v>12</v>
      </c>
    </row>
    <row r="33" spans="1:38" x14ac:dyDescent="0.3">
      <c r="W33" s="6">
        <v>30</v>
      </c>
      <c r="X33" s="20">
        <v>3</v>
      </c>
      <c r="Y33" s="20">
        <v>6</v>
      </c>
      <c r="Z33" s="20">
        <v>9</v>
      </c>
    </row>
    <row r="34" spans="1:38" x14ac:dyDescent="0.3">
      <c r="A34" s="4" t="s">
        <v>53</v>
      </c>
      <c r="B34" t="s">
        <v>71</v>
      </c>
      <c r="K34" s="4" t="s">
        <v>68</v>
      </c>
      <c r="L34" s="4" t="s">
        <v>70</v>
      </c>
      <c r="W34" s="6">
        <v>31</v>
      </c>
      <c r="X34" s="20">
        <v>8</v>
      </c>
      <c r="Y34" s="20">
        <v>6</v>
      </c>
      <c r="Z34" s="20">
        <v>14</v>
      </c>
    </row>
    <row r="35" spans="1:38" x14ac:dyDescent="0.3">
      <c r="A35" s="5" t="s">
        <v>24</v>
      </c>
      <c r="B35" s="20">
        <v>164223.44400000002</v>
      </c>
      <c r="K35" s="4" t="s">
        <v>53</v>
      </c>
      <c r="L35" t="s">
        <v>24</v>
      </c>
      <c r="M35" t="s">
        <v>32</v>
      </c>
      <c r="N35" t="s">
        <v>54</v>
      </c>
      <c r="W35" s="5" t="s">
        <v>44</v>
      </c>
      <c r="X35" s="20">
        <v>163</v>
      </c>
      <c r="Y35" s="20">
        <v>140</v>
      </c>
      <c r="Z35" s="20">
        <v>303</v>
      </c>
      <c r="AI35" s="4" t="s">
        <v>67</v>
      </c>
      <c r="AJ35" s="4" t="s">
        <v>70</v>
      </c>
    </row>
    <row r="36" spans="1:38" x14ac:dyDescent="0.3">
      <c r="A36" s="5" t="s">
        <v>32</v>
      </c>
      <c r="B36" s="20">
        <v>158743.30500000005</v>
      </c>
      <c r="K36" s="5" t="s">
        <v>34</v>
      </c>
      <c r="L36" s="20">
        <v>168</v>
      </c>
      <c r="M36" s="20">
        <v>176</v>
      </c>
      <c r="N36" s="20">
        <v>344</v>
      </c>
      <c r="W36" s="6">
        <v>1</v>
      </c>
      <c r="X36" s="20">
        <v>5</v>
      </c>
      <c r="Y36" s="20">
        <v>1</v>
      </c>
      <c r="Z36" s="20">
        <v>6</v>
      </c>
      <c r="AI36" s="4" t="s">
        <v>53</v>
      </c>
      <c r="AJ36" t="s">
        <v>24</v>
      </c>
      <c r="AK36" t="s">
        <v>32</v>
      </c>
      <c r="AL36" t="s">
        <v>54</v>
      </c>
    </row>
    <row r="37" spans="1:38" x14ac:dyDescent="0.3">
      <c r="A37" s="5" t="s">
        <v>54</v>
      </c>
      <c r="B37" s="20">
        <v>322966.74900000007</v>
      </c>
      <c r="K37" s="5" t="s">
        <v>40</v>
      </c>
      <c r="L37" s="20">
        <v>172</v>
      </c>
      <c r="M37" s="20">
        <v>139</v>
      </c>
      <c r="N37" s="20">
        <v>311</v>
      </c>
      <c r="W37" s="6">
        <v>2</v>
      </c>
      <c r="X37" s="20">
        <v>8</v>
      </c>
      <c r="Y37" s="20">
        <v>6</v>
      </c>
      <c r="Z37" s="20">
        <v>14</v>
      </c>
      <c r="AI37" s="5" t="s">
        <v>28</v>
      </c>
      <c r="AJ37" s="20">
        <v>6.972674418604651</v>
      </c>
      <c r="AK37" s="20">
        <v>7.0605555555555597</v>
      </c>
      <c r="AL37" s="20">
        <v>7.0176136363636372</v>
      </c>
    </row>
    <row r="38" spans="1:38" x14ac:dyDescent="0.3">
      <c r="K38" s="5" t="s">
        <v>27</v>
      </c>
      <c r="L38" s="20">
        <v>161</v>
      </c>
      <c r="M38" s="20">
        <v>184</v>
      </c>
      <c r="N38" s="20">
        <v>345</v>
      </c>
      <c r="W38" s="6">
        <v>3</v>
      </c>
      <c r="X38" s="20">
        <v>8</v>
      </c>
      <c r="Y38" s="20">
        <v>6</v>
      </c>
      <c r="Z38" s="20">
        <v>14</v>
      </c>
      <c r="AI38" s="6">
        <v>1</v>
      </c>
      <c r="AJ38" s="20">
        <v>6.3166666666666673</v>
      </c>
      <c r="AK38" s="20">
        <v>6.8500000000000005</v>
      </c>
      <c r="AL38" s="20">
        <v>6.583333333333333</v>
      </c>
    </row>
    <row r="39" spans="1:38" x14ac:dyDescent="0.3">
      <c r="K39" s="5" t="s">
        <v>54</v>
      </c>
      <c r="L39" s="20">
        <v>501</v>
      </c>
      <c r="M39" s="20">
        <v>499</v>
      </c>
      <c r="N39" s="20">
        <v>1000</v>
      </c>
      <c r="W39" s="6">
        <v>4</v>
      </c>
      <c r="X39" s="20">
        <v>6</v>
      </c>
      <c r="Y39" s="20">
        <v>5</v>
      </c>
      <c r="Z39" s="20">
        <v>11</v>
      </c>
      <c r="AI39" s="6">
        <v>2</v>
      </c>
      <c r="AJ39" s="20">
        <v>6.0666666666666664</v>
      </c>
      <c r="AK39" s="20">
        <v>6.0400000000000009</v>
      </c>
      <c r="AL39" s="20">
        <v>6.05</v>
      </c>
    </row>
    <row r="40" spans="1:38" x14ac:dyDescent="0.3">
      <c r="W40" s="6">
        <v>5</v>
      </c>
      <c r="X40" s="20">
        <v>11</v>
      </c>
      <c r="Y40" s="20">
        <v>1</v>
      </c>
      <c r="Z40" s="20">
        <v>12</v>
      </c>
      <c r="AI40" s="6">
        <v>3</v>
      </c>
      <c r="AJ40" s="20">
        <v>7.6666666666666652</v>
      </c>
      <c r="AK40" s="20">
        <v>8.3800000000000008</v>
      </c>
      <c r="AL40" s="20">
        <v>8.1125000000000007</v>
      </c>
    </row>
    <row r="41" spans="1:38" x14ac:dyDescent="0.3">
      <c r="W41" s="6">
        <v>6</v>
      </c>
      <c r="X41" s="20">
        <v>9</v>
      </c>
      <c r="Y41" s="20">
        <v>4</v>
      </c>
      <c r="Z41" s="20">
        <v>13</v>
      </c>
      <c r="AI41" s="6">
        <v>4</v>
      </c>
      <c r="AJ41" s="20">
        <v>6.9399999999999995</v>
      </c>
      <c r="AK41" s="20">
        <v>4.4000000000000004</v>
      </c>
      <c r="AL41" s="20">
        <v>6.5166666666666657</v>
      </c>
    </row>
    <row r="42" spans="1:38" x14ac:dyDescent="0.3">
      <c r="W42" s="6">
        <v>7</v>
      </c>
      <c r="X42" s="20">
        <v>5</v>
      </c>
      <c r="Y42" s="20">
        <v>15</v>
      </c>
      <c r="Z42" s="20">
        <v>20</v>
      </c>
      <c r="AI42" s="6">
        <v>5</v>
      </c>
      <c r="AJ42" s="20">
        <v>6.9000000000000012</v>
      </c>
      <c r="AK42" s="20">
        <v>7.9666666666666659</v>
      </c>
      <c r="AL42" s="20">
        <v>7.4333333333333336</v>
      </c>
    </row>
    <row r="43" spans="1:38" x14ac:dyDescent="0.3">
      <c r="W43" s="6">
        <v>8</v>
      </c>
      <c r="X43" s="20">
        <v>6</v>
      </c>
      <c r="Y43" s="20">
        <v>6</v>
      </c>
      <c r="Z43" s="20">
        <v>12</v>
      </c>
      <c r="AI43" s="6">
        <v>6</v>
      </c>
      <c r="AJ43" s="20">
        <v>9.0500000000000007</v>
      </c>
      <c r="AK43" s="20">
        <v>7.9285714285714288</v>
      </c>
      <c r="AL43" s="20">
        <v>8.1777777777777771</v>
      </c>
    </row>
    <row r="44" spans="1:38" x14ac:dyDescent="0.3">
      <c r="W44" s="6">
        <v>9</v>
      </c>
      <c r="X44" s="20">
        <v>7</v>
      </c>
      <c r="Y44" s="20">
        <v>6</v>
      </c>
      <c r="Z44" s="20">
        <v>13</v>
      </c>
      <c r="AI44" s="6">
        <v>7</v>
      </c>
      <c r="AJ44" s="20">
        <v>8.1999999999999993</v>
      </c>
      <c r="AK44" s="20">
        <v>6.5</v>
      </c>
      <c r="AL44" s="20">
        <v>7.6333333333333337</v>
      </c>
    </row>
    <row r="45" spans="1:38" x14ac:dyDescent="0.3">
      <c r="W45" s="6">
        <v>10</v>
      </c>
      <c r="X45" s="20">
        <v>8</v>
      </c>
      <c r="Y45" s="20">
        <v>3</v>
      </c>
      <c r="Z45" s="20">
        <v>11</v>
      </c>
      <c r="AI45" s="6">
        <v>8</v>
      </c>
      <c r="AJ45" s="20">
        <v>6.4153846153846148</v>
      </c>
      <c r="AK45" s="20">
        <v>7.62</v>
      </c>
      <c r="AL45" s="20">
        <v>6.75</v>
      </c>
    </row>
    <row r="46" spans="1:38" x14ac:dyDescent="0.3">
      <c r="W46" s="6">
        <v>11</v>
      </c>
      <c r="X46" s="20">
        <v>2</v>
      </c>
      <c r="Y46" s="20">
        <v>6</v>
      </c>
      <c r="Z46" s="20">
        <v>8</v>
      </c>
      <c r="AI46" s="6">
        <v>9</v>
      </c>
      <c r="AJ46" s="20">
        <v>5.7499999999999991</v>
      </c>
      <c r="AK46" s="20">
        <v>6.5250000000000004</v>
      </c>
      <c r="AL46" s="20">
        <v>6.1374999999999993</v>
      </c>
    </row>
    <row r="47" spans="1:38" x14ac:dyDescent="0.3">
      <c r="W47" s="6">
        <v>12</v>
      </c>
      <c r="X47" s="20">
        <v>5</v>
      </c>
      <c r="Y47" s="20">
        <v>3</v>
      </c>
      <c r="Z47" s="20">
        <v>8</v>
      </c>
      <c r="AI47" s="6">
        <v>10</v>
      </c>
      <c r="AJ47" s="20">
        <v>5.68</v>
      </c>
      <c r="AK47" s="20">
        <v>6.55</v>
      </c>
      <c r="AL47" s="20">
        <v>6.0666666666666664</v>
      </c>
    </row>
    <row r="48" spans="1:38" x14ac:dyDescent="0.3">
      <c r="W48" s="6">
        <v>13</v>
      </c>
      <c r="X48" s="20">
        <v>6</v>
      </c>
      <c r="Y48" s="20">
        <v>2</v>
      </c>
      <c r="Z48" s="20">
        <v>8</v>
      </c>
      <c r="AI48" s="6">
        <v>11</v>
      </c>
      <c r="AJ48" s="20">
        <v>8.5</v>
      </c>
      <c r="AK48" s="20">
        <v>5.7</v>
      </c>
      <c r="AL48" s="20">
        <v>7.1</v>
      </c>
    </row>
    <row r="49" spans="11:41" x14ac:dyDescent="0.3">
      <c r="W49" s="6">
        <v>14</v>
      </c>
      <c r="X49" s="20">
        <v>5</v>
      </c>
      <c r="Y49" s="20">
        <v>3</v>
      </c>
      <c r="Z49" s="20">
        <v>8</v>
      </c>
      <c r="AI49" s="6">
        <v>12</v>
      </c>
      <c r="AJ49" s="20">
        <v>6.16</v>
      </c>
      <c r="AK49" s="20">
        <v>7.416666666666667</v>
      </c>
      <c r="AL49" s="20">
        <v>6.8454545454545448</v>
      </c>
    </row>
    <row r="50" spans="11:41" x14ac:dyDescent="0.3">
      <c r="W50" s="6">
        <v>15</v>
      </c>
      <c r="X50" s="20">
        <v>9</v>
      </c>
      <c r="Y50" s="20">
        <v>10</v>
      </c>
      <c r="Z50" s="20">
        <v>19</v>
      </c>
      <c r="AI50" s="6">
        <v>13</v>
      </c>
      <c r="AJ50" s="20">
        <v>7.05</v>
      </c>
      <c r="AK50" s="20">
        <v>6.2249999999999996</v>
      </c>
      <c r="AL50" s="20">
        <v>6.7199999999999989</v>
      </c>
    </row>
    <row r="51" spans="11:41" x14ac:dyDescent="0.3">
      <c r="W51" s="6">
        <v>16</v>
      </c>
      <c r="X51" s="20">
        <v>6</v>
      </c>
      <c r="Y51" s="20">
        <v>2</v>
      </c>
      <c r="Z51" s="20">
        <v>8</v>
      </c>
      <c r="AI51" s="6">
        <v>14</v>
      </c>
      <c r="AJ51" s="20">
        <v>6.8</v>
      </c>
      <c r="AK51" s="20">
        <v>7.4374999999999991</v>
      </c>
      <c r="AL51" s="20">
        <v>7.1923076923076916</v>
      </c>
    </row>
    <row r="52" spans="11:41" x14ac:dyDescent="0.3">
      <c r="K52" s="4" t="s">
        <v>68</v>
      </c>
      <c r="L52" s="4" t="s">
        <v>70</v>
      </c>
      <c r="W52" s="6">
        <v>17</v>
      </c>
      <c r="X52" s="20">
        <v>7</v>
      </c>
      <c r="Y52" s="20">
        <v>6</v>
      </c>
      <c r="Z52" s="20">
        <v>13</v>
      </c>
      <c r="AI52" s="6">
        <v>15</v>
      </c>
      <c r="AJ52" s="20">
        <v>6.6833333333333336</v>
      </c>
      <c r="AK52" s="20">
        <v>6.4571428571428564</v>
      </c>
      <c r="AL52" s="20">
        <v>6.5615384615384622</v>
      </c>
      <c r="AN52" s="4" t="s">
        <v>53</v>
      </c>
      <c r="AO52" t="s">
        <v>67</v>
      </c>
    </row>
    <row r="53" spans="11:41" x14ac:dyDescent="0.3">
      <c r="K53" s="4" t="s">
        <v>53</v>
      </c>
      <c r="L53" t="s">
        <v>24</v>
      </c>
      <c r="M53" t="s">
        <v>32</v>
      </c>
      <c r="N53" t="s">
        <v>54</v>
      </c>
      <c r="W53" s="6">
        <v>18</v>
      </c>
      <c r="X53" s="20">
        <v>5</v>
      </c>
      <c r="Y53" s="20">
        <v>2</v>
      </c>
      <c r="Z53" s="20">
        <v>7</v>
      </c>
      <c r="AI53" s="6">
        <v>16</v>
      </c>
      <c r="AJ53" s="20">
        <v>5.98</v>
      </c>
      <c r="AK53" s="20">
        <v>7.74</v>
      </c>
      <c r="AL53" s="20">
        <v>6.8599999999999994</v>
      </c>
      <c r="AN53" s="5" t="s">
        <v>24</v>
      </c>
      <c r="AO53" s="20">
        <v>6.9403193612774468</v>
      </c>
    </row>
    <row r="54" spans="11:41" x14ac:dyDescent="0.3">
      <c r="K54" s="5" t="s">
        <v>25</v>
      </c>
      <c r="L54" s="20">
        <v>261</v>
      </c>
      <c r="M54" s="20">
        <v>240</v>
      </c>
      <c r="N54" s="20">
        <v>501</v>
      </c>
      <c r="W54" s="6">
        <v>19</v>
      </c>
      <c r="X54" s="20">
        <v>3</v>
      </c>
      <c r="Y54" s="20">
        <v>6</v>
      </c>
      <c r="Z54" s="20">
        <v>9</v>
      </c>
      <c r="AI54" s="6">
        <v>17</v>
      </c>
      <c r="AJ54" s="20">
        <v>6.1499999999999995</v>
      </c>
      <c r="AK54" s="20">
        <v>7.1199999999999992</v>
      </c>
      <c r="AL54" s="20">
        <v>6.5909090909090908</v>
      </c>
      <c r="AN54" s="5" t="s">
        <v>32</v>
      </c>
      <c r="AO54" s="20">
        <v>7.0052104208416841</v>
      </c>
    </row>
    <row r="55" spans="11:41" x14ac:dyDescent="0.3">
      <c r="K55" s="5" t="s">
        <v>38</v>
      </c>
      <c r="L55" s="20">
        <v>240</v>
      </c>
      <c r="M55" s="20">
        <v>259</v>
      </c>
      <c r="N55" s="20">
        <v>499</v>
      </c>
      <c r="W55" s="6">
        <v>20</v>
      </c>
      <c r="X55" s="20">
        <v>6</v>
      </c>
      <c r="Y55" s="20">
        <v>4</v>
      </c>
      <c r="Z55" s="20">
        <v>10</v>
      </c>
      <c r="AI55" s="6">
        <v>18</v>
      </c>
      <c r="AJ55" s="20">
        <v>7.5400000000000009</v>
      </c>
      <c r="AK55" s="20">
        <v>7.7249999999999996</v>
      </c>
      <c r="AL55" s="20">
        <v>7.6222222222222218</v>
      </c>
      <c r="AN55" s="5" t="s">
        <v>54</v>
      </c>
      <c r="AO55" s="20">
        <v>6.9726999999999961</v>
      </c>
    </row>
    <row r="56" spans="11:41" x14ac:dyDescent="0.3">
      <c r="K56" s="5" t="s">
        <v>54</v>
      </c>
      <c r="L56" s="20">
        <v>501</v>
      </c>
      <c r="M56" s="20">
        <v>499</v>
      </c>
      <c r="N56" s="20">
        <v>1000</v>
      </c>
      <c r="W56" s="6">
        <v>21</v>
      </c>
      <c r="X56" s="20">
        <v>4</v>
      </c>
      <c r="Y56" s="20">
        <v>2</v>
      </c>
      <c r="Z56" s="20">
        <v>6</v>
      </c>
      <c r="AI56" s="6">
        <v>19</v>
      </c>
      <c r="AJ56" s="20">
        <v>8.1624999999999996</v>
      </c>
      <c r="AK56" s="20">
        <v>7.0750000000000011</v>
      </c>
      <c r="AL56" s="20">
        <v>7.6187499999999995</v>
      </c>
    </row>
    <row r="57" spans="11:41" x14ac:dyDescent="0.3">
      <c r="W57" s="6">
        <v>22</v>
      </c>
      <c r="X57" s="20">
        <v>4</v>
      </c>
      <c r="Y57" s="20">
        <v>7</v>
      </c>
      <c r="Z57" s="20">
        <v>11</v>
      </c>
      <c r="AI57" s="6">
        <v>20</v>
      </c>
      <c r="AJ57" s="20">
        <v>7.24</v>
      </c>
      <c r="AK57" s="20">
        <v>6.5200000000000005</v>
      </c>
      <c r="AL57" s="20">
        <v>6.8800000000000008</v>
      </c>
    </row>
    <row r="58" spans="11:41" x14ac:dyDescent="0.3">
      <c r="W58" s="6">
        <v>23</v>
      </c>
      <c r="X58" s="20">
        <v>5</v>
      </c>
      <c r="Y58" s="20">
        <v>3</v>
      </c>
      <c r="Z58" s="20">
        <v>8</v>
      </c>
      <c r="AI58" s="6">
        <v>21</v>
      </c>
      <c r="AJ58" s="20">
        <v>7.4249999999999998</v>
      </c>
      <c r="AK58" s="20">
        <v>7.3250000000000002</v>
      </c>
      <c r="AL58" s="20">
        <v>7.375</v>
      </c>
    </row>
    <row r="59" spans="11:41" x14ac:dyDescent="0.3">
      <c r="W59" s="6">
        <v>24</v>
      </c>
      <c r="X59" s="20">
        <v>3</v>
      </c>
      <c r="Y59" s="20">
        <v>6</v>
      </c>
      <c r="Z59" s="20">
        <v>9</v>
      </c>
      <c r="AI59" s="6">
        <v>22</v>
      </c>
      <c r="AJ59" s="20">
        <v>8.9499999999999993</v>
      </c>
      <c r="AK59" s="20">
        <v>8.48</v>
      </c>
      <c r="AL59" s="20">
        <v>8.6142857142857139</v>
      </c>
    </row>
    <row r="60" spans="11:41" x14ac:dyDescent="0.3">
      <c r="W60" s="6">
        <v>25</v>
      </c>
      <c r="X60" s="20">
        <v>8</v>
      </c>
      <c r="Y60" s="20">
        <v>8</v>
      </c>
      <c r="Z60" s="20">
        <v>16</v>
      </c>
      <c r="AI60" s="6">
        <v>23</v>
      </c>
      <c r="AJ60" s="20">
        <v>6.2750000000000004</v>
      </c>
      <c r="AK60" s="20">
        <v>7.5888888888888903</v>
      </c>
      <c r="AL60" s="20">
        <v>6.9705882352941186</v>
      </c>
    </row>
    <row r="61" spans="11:41" x14ac:dyDescent="0.3">
      <c r="W61" s="6">
        <v>26</v>
      </c>
      <c r="X61" s="20">
        <v>4</v>
      </c>
      <c r="Y61" s="20">
        <v>5</v>
      </c>
      <c r="Z61" s="20">
        <v>9</v>
      </c>
      <c r="AI61" s="6">
        <v>24</v>
      </c>
      <c r="AJ61" s="20">
        <v>5.9857142857142858</v>
      </c>
      <c r="AK61" s="20">
        <v>6.9333333333333336</v>
      </c>
      <c r="AL61" s="20">
        <v>6.4230769230769216</v>
      </c>
    </row>
    <row r="62" spans="11:41" x14ac:dyDescent="0.3">
      <c r="W62" s="6">
        <v>27</v>
      </c>
      <c r="X62" s="20">
        <v>6</v>
      </c>
      <c r="Y62" s="20">
        <v>8</v>
      </c>
      <c r="Z62" s="20">
        <v>14</v>
      </c>
      <c r="AI62" s="6">
        <v>25</v>
      </c>
      <c r="AJ62" s="20">
        <v>6.75</v>
      </c>
      <c r="AK62" s="20">
        <v>6.9666666666666668</v>
      </c>
      <c r="AL62" s="20">
        <v>6.8647058823529425</v>
      </c>
    </row>
    <row r="63" spans="11:41" x14ac:dyDescent="0.3">
      <c r="W63" s="6">
        <v>28</v>
      </c>
      <c r="X63" s="20">
        <v>2</v>
      </c>
      <c r="Y63" s="20">
        <v>4</v>
      </c>
      <c r="Z63" s="20">
        <v>6</v>
      </c>
      <c r="AI63" s="6">
        <v>26</v>
      </c>
      <c r="AJ63" s="20">
        <v>7.45</v>
      </c>
      <c r="AK63" s="20">
        <v>6.6076923076923091</v>
      </c>
      <c r="AL63" s="20">
        <v>6.805882352941178</v>
      </c>
    </row>
    <row r="64" spans="11:41" x14ac:dyDescent="0.3">
      <c r="W64" s="5" t="s">
        <v>35</v>
      </c>
      <c r="X64" s="20">
        <v>166</v>
      </c>
      <c r="Y64" s="20">
        <v>179</v>
      </c>
      <c r="Z64" s="20">
        <v>345</v>
      </c>
      <c r="AI64" s="6">
        <v>27</v>
      </c>
      <c r="AJ64" s="20">
        <v>8.8333333333333339</v>
      </c>
      <c r="AK64" s="20">
        <v>7.0250000000000004</v>
      </c>
      <c r="AL64" s="20">
        <v>7.8</v>
      </c>
    </row>
    <row r="65" spans="23:38" x14ac:dyDescent="0.3">
      <c r="W65" s="6">
        <v>1</v>
      </c>
      <c r="X65" s="20">
        <v>4</v>
      </c>
      <c r="Y65" s="20">
        <v>6</v>
      </c>
      <c r="Z65" s="20">
        <v>10</v>
      </c>
      <c r="AI65" s="6">
        <v>28</v>
      </c>
      <c r="AJ65" s="20">
        <v>7.6875000000000009</v>
      </c>
      <c r="AK65" s="20">
        <v>6.3</v>
      </c>
      <c r="AL65" s="20">
        <v>7.0928571428571443</v>
      </c>
    </row>
    <row r="66" spans="23:38" x14ac:dyDescent="0.3">
      <c r="W66" s="6">
        <v>2</v>
      </c>
      <c r="X66" s="20">
        <v>9</v>
      </c>
      <c r="Y66" s="20">
        <v>9</v>
      </c>
      <c r="Z66" s="20">
        <v>18</v>
      </c>
      <c r="AI66" s="6">
        <v>29</v>
      </c>
      <c r="AJ66" s="20">
        <v>7.25</v>
      </c>
      <c r="AK66" s="20">
        <v>7.6500000000000012</v>
      </c>
      <c r="AL66" s="20">
        <v>7.45</v>
      </c>
    </row>
    <row r="67" spans="23:38" x14ac:dyDescent="0.3">
      <c r="W67" s="6">
        <v>3</v>
      </c>
      <c r="X67" s="20">
        <v>8</v>
      </c>
      <c r="Y67" s="20">
        <v>6</v>
      </c>
      <c r="Z67" s="20">
        <v>14</v>
      </c>
      <c r="AI67" s="6">
        <v>30</v>
      </c>
      <c r="AJ67" s="20">
        <v>5.4000000000000012</v>
      </c>
      <c r="AK67" s="20">
        <v>6.3999999999999995</v>
      </c>
      <c r="AL67" s="20">
        <v>6.0666666666666664</v>
      </c>
    </row>
    <row r="68" spans="23:38" x14ac:dyDescent="0.3">
      <c r="W68" s="6">
        <v>4</v>
      </c>
      <c r="X68" s="20">
        <v>5</v>
      </c>
      <c r="Y68" s="20">
        <v>7</v>
      </c>
      <c r="Z68" s="20">
        <v>12</v>
      </c>
      <c r="AI68" s="6">
        <v>31</v>
      </c>
      <c r="AJ68" s="20">
        <v>7.1375000000000002</v>
      </c>
      <c r="AK68" s="20">
        <v>6.7166666666666677</v>
      </c>
      <c r="AL68" s="20">
        <v>6.9571428571428573</v>
      </c>
    </row>
    <row r="69" spans="23:38" x14ac:dyDescent="0.3">
      <c r="W69" s="6">
        <v>5</v>
      </c>
      <c r="X69" s="20">
        <v>10</v>
      </c>
      <c r="Y69" s="20">
        <v>7</v>
      </c>
      <c r="Z69" s="20">
        <v>17</v>
      </c>
      <c r="AI69" s="5" t="s">
        <v>44</v>
      </c>
      <c r="AJ69" s="20">
        <v>7.0171779141104267</v>
      </c>
      <c r="AK69" s="20">
        <v>7.1342857142857135</v>
      </c>
      <c r="AL69" s="20">
        <v>7.0712871287128696</v>
      </c>
    </row>
    <row r="70" spans="23:38" x14ac:dyDescent="0.3">
      <c r="W70" s="6">
        <v>6</v>
      </c>
      <c r="X70" s="20">
        <v>6</v>
      </c>
      <c r="Y70" s="20">
        <v>5</v>
      </c>
      <c r="Z70" s="20">
        <v>11</v>
      </c>
      <c r="AI70" s="6">
        <v>1</v>
      </c>
      <c r="AJ70" s="20">
        <v>7.18</v>
      </c>
      <c r="AK70" s="20">
        <v>4.9000000000000004</v>
      </c>
      <c r="AL70" s="20">
        <v>6.8</v>
      </c>
    </row>
    <row r="71" spans="23:38" x14ac:dyDescent="0.3">
      <c r="W71" s="6">
        <v>7</v>
      </c>
      <c r="X71" s="20">
        <v>2</v>
      </c>
      <c r="Y71" s="20">
        <v>7</v>
      </c>
      <c r="Z71" s="20">
        <v>9</v>
      </c>
      <c r="AI71" s="6">
        <v>2</v>
      </c>
      <c r="AJ71" s="20">
        <v>7.5125000000000002</v>
      </c>
      <c r="AK71" s="20">
        <v>6.7166666666666677</v>
      </c>
      <c r="AL71" s="20">
        <v>7.1714285714285708</v>
      </c>
    </row>
    <row r="72" spans="23:38" x14ac:dyDescent="0.3">
      <c r="W72" s="6">
        <v>8</v>
      </c>
      <c r="X72" s="20">
        <v>3</v>
      </c>
      <c r="Y72" s="20">
        <v>8</v>
      </c>
      <c r="Z72" s="20">
        <v>11</v>
      </c>
      <c r="AI72" s="6">
        <v>3</v>
      </c>
      <c r="AJ72" s="20">
        <v>6.4125000000000005</v>
      </c>
      <c r="AK72" s="20">
        <v>7.2333333333333334</v>
      </c>
      <c r="AL72" s="20">
        <v>6.7642857142857142</v>
      </c>
    </row>
    <row r="73" spans="23:38" x14ac:dyDescent="0.3">
      <c r="W73" s="6">
        <v>9</v>
      </c>
      <c r="X73" s="20">
        <v>10</v>
      </c>
      <c r="Y73" s="20">
        <v>6</v>
      </c>
      <c r="Z73" s="20">
        <v>16</v>
      </c>
      <c r="AI73" s="6">
        <v>4</v>
      </c>
      <c r="AJ73" s="20">
        <v>8.6666666666666661</v>
      </c>
      <c r="AK73" s="20">
        <v>7.3599999999999994</v>
      </c>
      <c r="AL73" s="20">
        <v>8.0727272727272723</v>
      </c>
    </row>
    <row r="74" spans="23:38" x14ac:dyDescent="0.3">
      <c r="W74" s="6">
        <v>10</v>
      </c>
      <c r="X74" s="20">
        <v>4</v>
      </c>
      <c r="Y74" s="20">
        <v>8</v>
      </c>
      <c r="Z74" s="20">
        <v>12</v>
      </c>
      <c r="AI74" s="6">
        <v>5</v>
      </c>
      <c r="AJ74" s="20">
        <v>7.5454545454545441</v>
      </c>
      <c r="AK74" s="20">
        <v>9.6999999999999993</v>
      </c>
      <c r="AL74" s="20">
        <v>7.7249999999999988</v>
      </c>
    </row>
    <row r="75" spans="23:38" x14ac:dyDescent="0.3">
      <c r="W75" s="6">
        <v>11</v>
      </c>
      <c r="X75" s="20">
        <v>5</v>
      </c>
      <c r="Y75" s="20">
        <v>6</v>
      </c>
      <c r="Z75" s="20">
        <v>11</v>
      </c>
      <c r="AI75" s="6">
        <v>6</v>
      </c>
      <c r="AJ75" s="20">
        <v>7.0555555555555554</v>
      </c>
      <c r="AK75" s="20">
        <v>6.9249999999999998</v>
      </c>
      <c r="AL75" s="20">
        <v>7.0153846153846144</v>
      </c>
    </row>
    <row r="76" spans="23:38" x14ac:dyDescent="0.3">
      <c r="W76" s="6">
        <v>12</v>
      </c>
      <c r="X76" s="20">
        <v>8</v>
      </c>
      <c r="Y76" s="20">
        <v>4</v>
      </c>
      <c r="Z76" s="20">
        <v>12</v>
      </c>
      <c r="AI76" s="6">
        <v>7</v>
      </c>
      <c r="AJ76" s="20">
        <v>7.44</v>
      </c>
      <c r="AK76" s="20">
        <v>7.6133333333333324</v>
      </c>
      <c r="AL76" s="20">
        <v>7.5699999999999985</v>
      </c>
    </row>
    <row r="77" spans="23:38" x14ac:dyDescent="0.3">
      <c r="W77" s="6">
        <v>13</v>
      </c>
      <c r="X77" s="20">
        <v>4</v>
      </c>
      <c r="Y77" s="20">
        <v>6</v>
      </c>
      <c r="Z77" s="20">
        <v>10</v>
      </c>
      <c r="AI77" s="6">
        <v>8</v>
      </c>
      <c r="AJ77" s="20">
        <v>7.5</v>
      </c>
      <c r="AK77" s="20">
        <v>7.25</v>
      </c>
      <c r="AL77" s="20">
        <v>7.375</v>
      </c>
    </row>
    <row r="78" spans="23:38" x14ac:dyDescent="0.3">
      <c r="W78" s="6">
        <v>14</v>
      </c>
      <c r="X78" s="20">
        <v>8</v>
      </c>
      <c r="Y78" s="20">
        <v>10</v>
      </c>
      <c r="Z78" s="20">
        <v>18</v>
      </c>
      <c r="AI78" s="6">
        <v>9</v>
      </c>
      <c r="AJ78" s="20">
        <v>5.6285714285714281</v>
      </c>
      <c r="AK78" s="20">
        <v>6.2333333333333343</v>
      </c>
      <c r="AL78" s="20">
        <v>5.9076923076923071</v>
      </c>
    </row>
    <row r="79" spans="23:38" x14ac:dyDescent="0.3">
      <c r="W79" s="6">
        <v>15</v>
      </c>
      <c r="X79" s="20">
        <v>4</v>
      </c>
      <c r="Y79" s="20">
        <v>8</v>
      </c>
      <c r="Z79" s="20">
        <v>12</v>
      </c>
      <c r="AI79" s="6">
        <v>10</v>
      </c>
      <c r="AJ79" s="20">
        <v>7.4250000000000007</v>
      </c>
      <c r="AK79" s="20">
        <v>8</v>
      </c>
      <c r="AL79" s="20">
        <v>7.5818181818181838</v>
      </c>
    </row>
    <row r="80" spans="23:38" x14ac:dyDescent="0.3">
      <c r="W80" s="6">
        <v>16</v>
      </c>
      <c r="X80" s="20">
        <v>1</v>
      </c>
      <c r="Y80" s="20">
        <v>8</v>
      </c>
      <c r="Z80" s="20">
        <v>9</v>
      </c>
      <c r="AI80" s="6">
        <v>11</v>
      </c>
      <c r="AJ80" s="20">
        <v>7.5</v>
      </c>
      <c r="AK80" s="20">
        <v>6.4499999999999993</v>
      </c>
      <c r="AL80" s="20">
        <v>6.7124999999999986</v>
      </c>
    </row>
    <row r="81" spans="23:38" x14ac:dyDescent="0.3">
      <c r="W81" s="6">
        <v>17</v>
      </c>
      <c r="X81" s="20">
        <v>3</v>
      </c>
      <c r="Y81" s="20">
        <v>3</v>
      </c>
      <c r="Z81" s="20">
        <v>6</v>
      </c>
      <c r="AI81" s="6">
        <v>12</v>
      </c>
      <c r="AJ81" s="20">
        <v>7.0400000000000009</v>
      </c>
      <c r="AK81" s="20">
        <v>7.5999999999999988</v>
      </c>
      <c r="AL81" s="20">
        <v>7.25</v>
      </c>
    </row>
    <row r="82" spans="23:38" x14ac:dyDescent="0.3">
      <c r="W82" s="6">
        <v>18</v>
      </c>
      <c r="X82" s="20">
        <v>3</v>
      </c>
      <c r="Y82" s="20">
        <v>4</v>
      </c>
      <c r="Z82" s="20">
        <v>7</v>
      </c>
      <c r="AI82" s="6">
        <v>13</v>
      </c>
      <c r="AJ82" s="20">
        <v>7.083333333333333</v>
      </c>
      <c r="AK82" s="20">
        <v>5.55</v>
      </c>
      <c r="AL82" s="20">
        <v>6.6999999999999993</v>
      </c>
    </row>
    <row r="83" spans="23:38" x14ac:dyDescent="0.3">
      <c r="W83" s="6">
        <v>19</v>
      </c>
      <c r="X83" s="20">
        <v>7</v>
      </c>
      <c r="Y83" s="20">
        <v>9</v>
      </c>
      <c r="Z83" s="20">
        <v>16</v>
      </c>
      <c r="AI83" s="6">
        <v>14</v>
      </c>
      <c r="AJ83" s="20">
        <v>7.080000000000001</v>
      </c>
      <c r="AK83" s="20">
        <v>5.8</v>
      </c>
      <c r="AL83" s="20">
        <v>6.6000000000000014</v>
      </c>
    </row>
    <row r="84" spans="23:38" x14ac:dyDescent="0.3">
      <c r="W84" s="6">
        <v>20</v>
      </c>
      <c r="X84" s="20">
        <v>10</v>
      </c>
      <c r="Y84" s="20">
        <v>5</v>
      </c>
      <c r="Z84" s="20">
        <v>15</v>
      </c>
      <c r="AI84" s="6">
        <v>15</v>
      </c>
      <c r="AJ84" s="20">
        <v>7.2333333333333343</v>
      </c>
      <c r="AK84" s="20">
        <v>7.7699999999999987</v>
      </c>
      <c r="AL84" s="20">
        <v>7.5157894736842108</v>
      </c>
    </row>
    <row r="85" spans="23:38" x14ac:dyDescent="0.3">
      <c r="W85" s="6">
        <v>21</v>
      </c>
      <c r="X85" s="20">
        <v>4</v>
      </c>
      <c r="Y85" s="20">
        <v>2</v>
      </c>
      <c r="Z85" s="20">
        <v>6</v>
      </c>
      <c r="AI85" s="6">
        <v>16</v>
      </c>
      <c r="AJ85" s="20">
        <v>6.3500000000000005</v>
      </c>
      <c r="AK85" s="20">
        <v>6.1999999999999993</v>
      </c>
      <c r="AL85" s="20">
        <v>6.3125</v>
      </c>
    </row>
    <row r="86" spans="23:38" x14ac:dyDescent="0.3">
      <c r="W86" s="6">
        <v>22</v>
      </c>
      <c r="X86" s="20">
        <v>3</v>
      </c>
      <c r="Y86" s="20">
        <v>7</v>
      </c>
      <c r="Z86" s="20">
        <v>10</v>
      </c>
      <c r="AI86" s="6">
        <v>17</v>
      </c>
      <c r="AJ86" s="20">
        <v>5.8</v>
      </c>
      <c r="AK86" s="20">
        <v>8.3666666666666671</v>
      </c>
      <c r="AL86" s="20">
        <v>6.9846153846153847</v>
      </c>
    </row>
    <row r="87" spans="23:38" x14ac:dyDescent="0.3">
      <c r="W87" s="6">
        <v>23</v>
      </c>
      <c r="X87" s="20">
        <v>5</v>
      </c>
      <c r="Y87" s="20">
        <v>6</v>
      </c>
      <c r="Z87" s="20">
        <v>11</v>
      </c>
      <c r="AI87" s="6">
        <v>18</v>
      </c>
      <c r="AJ87" s="20">
        <v>7.08</v>
      </c>
      <c r="AK87" s="20">
        <v>5.25</v>
      </c>
      <c r="AL87" s="20">
        <v>6.5571428571428569</v>
      </c>
    </row>
    <row r="88" spans="23:38" x14ac:dyDescent="0.3">
      <c r="W88" s="6">
        <v>24</v>
      </c>
      <c r="X88" s="20">
        <v>6</v>
      </c>
      <c r="Y88" s="20">
        <v>5</v>
      </c>
      <c r="Z88" s="20">
        <v>11</v>
      </c>
      <c r="AI88" s="6">
        <v>19</v>
      </c>
      <c r="AJ88" s="20">
        <v>7.833333333333333</v>
      </c>
      <c r="AK88" s="20">
        <v>7.0999999999999988</v>
      </c>
      <c r="AL88" s="20">
        <v>7.344444444444445</v>
      </c>
    </row>
    <row r="89" spans="23:38" x14ac:dyDescent="0.3">
      <c r="W89" s="6">
        <v>25</v>
      </c>
      <c r="X89" s="20">
        <v>2</v>
      </c>
      <c r="Y89" s="20">
        <v>7</v>
      </c>
      <c r="Z89" s="20">
        <v>9</v>
      </c>
      <c r="AI89" s="6">
        <v>20</v>
      </c>
      <c r="AJ89" s="20">
        <v>8.1666666666666661</v>
      </c>
      <c r="AK89" s="20">
        <v>7.3250000000000002</v>
      </c>
      <c r="AL89" s="20">
        <v>7.83</v>
      </c>
    </row>
    <row r="90" spans="23:38" x14ac:dyDescent="0.3">
      <c r="W90" s="6">
        <v>26</v>
      </c>
      <c r="X90" s="20">
        <v>9</v>
      </c>
      <c r="Y90" s="20">
        <v>4</v>
      </c>
      <c r="Z90" s="20">
        <v>13</v>
      </c>
      <c r="AI90" s="6">
        <v>21</v>
      </c>
      <c r="AJ90" s="20">
        <v>7.4249999999999998</v>
      </c>
      <c r="AK90" s="20">
        <v>7.45</v>
      </c>
      <c r="AL90" s="20">
        <v>7.4333333333333336</v>
      </c>
    </row>
    <row r="91" spans="23:38" x14ac:dyDescent="0.3">
      <c r="W91" s="6">
        <v>27</v>
      </c>
      <c r="X91" s="20">
        <v>6</v>
      </c>
      <c r="Y91" s="20">
        <v>4</v>
      </c>
      <c r="Z91" s="20">
        <v>10</v>
      </c>
      <c r="AI91" s="6">
        <v>22</v>
      </c>
      <c r="AJ91" s="20">
        <v>7.1749999999999998</v>
      </c>
      <c r="AK91" s="20">
        <v>7.628571428571429</v>
      </c>
      <c r="AL91" s="20">
        <v>7.4636363636363621</v>
      </c>
    </row>
    <row r="92" spans="23:38" x14ac:dyDescent="0.3">
      <c r="W92" s="6">
        <v>28</v>
      </c>
      <c r="X92" s="20">
        <v>5</v>
      </c>
      <c r="Y92" s="20">
        <v>5</v>
      </c>
      <c r="Z92" s="20">
        <v>10</v>
      </c>
      <c r="AI92" s="6">
        <v>23</v>
      </c>
      <c r="AJ92" s="20">
        <v>7.38</v>
      </c>
      <c r="AK92" s="20">
        <v>7.6333333333333329</v>
      </c>
      <c r="AL92" s="20">
        <v>7.4749999999999996</v>
      </c>
    </row>
    <row r="93" spans="23:38" x14ac:dyDescent="0.3">
      <c r="W93" s="6">
        <v>29</v>
      </c>
      <c r="X93" s="20">
        <v>4</v>
      </c>
      <c r="Y93" s="20">
        <v>4</v>
      </c>
      <c r="Z93" s="20">
        <v>8</v>
      </c>
      <c r="AI93" s="6">
        <v>24</v>
      </c>
      <c r="AJ93" s="20">
        <v>4.2666666666666666</v>
      </c>
      <c r="AK93" s="20">
        <v>6.8666666666666663</v>
      </c>
      <c r="AL93" s="20">
        <v>6</v>
      </c>
    </row>
    <row r="94" spans="23:38" x14ac:dyDescent="0.3">
      <c r="W94" s="6">
        <v>30</v>
      </c>
      <c r="X94" s="20">
        <v>8</v>
      </c>
      <c r="Y94" s="20">
        <v>3</v>
      </c>
      <c r="Z94" s="20">
        <v>11</v>
      </c>
      <c r="AI94" s="6">
        <v>25</v>
      </c>
      <c r="AJ94" s="20">
        <v>6.4375</v>
      </c>
      <c r="AK94" s="20">
        <v>6.9249999999999998</v>
      </c>
      <c r="AL94" s="20">
        <v>6.6812500000000004</v>
      </c>
    </row>
    <row r="95" spans="23:38" x14ac:dyDescent="0.3">
      <c r="W95" s="5" t="s">
        <v>54</v>
      </c>
      <c r="X95" s="20">
        <v>501</v>
      </c>
      <c r="Y95" s="20">
        <v>499</v>
      </c>
      <c r="Z95" s="20">
        <v>1000</v>
      </c>
      <c r="AI95" s="6">
        <v>26</v>
      </c>
      <c r="AJ95" s="20">
        <v>4.9000000000000004</v>
      </c>
      <c r="AK95" s="20">
        <v>7</v>
      </c>
      <c r="AL95" s="20">
        <v>6.0666666666666664</v>
      </c>
    </row>
    <row r="96" spans="23:38" x14ac:dyDescent="0.3">
      <c r="AI96" s="6">
        <v>27</v>
      </c>
      <c r="AJ96" s="20">
        <v>7.1500000000000012</v>
      </c>
      <c r="AK96" s="20">
        <v>6.8875000000000002</v>
      </c>
      <c r="AL96" s="20">
        <v>7</v>
      </c>
    </row>
    <row r="97" spans="35:38" x14ac:dyDescent="0.3">
      <c r="AI97" s="6">
        <v>28</v>
      </c>
      <c r="AJ97" s="20">
        <v>7.55</v>
      </c>
      <c r="AK97" s="20">
        <v>6.5750000000000002</v>
      </c>
      <c r="AL97" s="20">
        <v>6.8999999999999995</v>
      </c>
    </row>
    <row r="98" spans="35:38" x14ac:dyDescent="0.3">
      <c r="AI98" s="5" t="s">
        <v>35</v>
      </c>
      <c r="AJ98" s="20">
        <v>6.8313253012048181</v>
      </c>
      <c r="AK98" s="20">
        <v>6.84860335195531</v>
      </c>
      <c r="AL98" s="20">
        <v>6.8402898550724638</v>
      </c>
    </row>
    <row r="99" spans="35:38" x14ac:dyDescent="0.3">
      <c r="AI99" s="6">
        <v>1</v>
      </c>
      <c r="AJ99" s="20">
        <v>5.3250000000000002</v>
      </c>
      <c r="AK99" s="20">
        <v>7.5</v>
      </c>
      <c r="AL99" s="20">
        <v>6.63</v>
      </c>
    </row>
    <row r="100" spans="35:38" x14ac:dyDescent="0.3">
      <c r="AI100" s="6">
        <v>2</v>
      </c>
      <c r="AJ100" s="20">
        <v>5.9666666666666659</v>
      </c>
      <c r="AK100" s="20">
        <v>5.9111111111111105</v>
      </c>
      <c r="AL100" s="20">
        <v>5.9388888888888891</v>
      </c>
    </row>
    <row r="101" spans="35:38" x14ac:dyDescent="0.3">
      <c r="AI101" s="6">
        <v>3</v>
      </c>
      <c r="AJ101" s="20">
        <v>7.45</v>
      </c>
      <c r="AK101" s="20">
        <v>6.333333333333333</v>
      </c>
      <c r="AL101" s="20">
        <v>6.9714285714285706</v>
      </c>
    </row>
    <row r="102" spans="35:38" x14ac:dyDescent="0.3">
      <c r="AI102" s="6">
        <v>4</v>
      </c>
      <c r="AJ102" s="20">
        <v>8.1800000000000015</v>
      </c>
      <c r="AK102" s="20">
        <v>7.0571428571428578</v>
      </c>
      <c r="AL102" s="20">
        <v>7.5250000000000012</v>
      </c>
    </row>
    <row r="103" spans="35:38" x14ac:dyDescent="0.3">
      <c r="AI103" s="6">
        <v>5</v>
      </c>
      <c r="AJ103" s="20">
        <v>7.1000000000000014</v>
      </c>
      <c r="AK103" s="20">
        <v>6.1857142857142859</v>
      </c>
      <c r="AL103" s="20">
        <v>6.7235294117647078</v>
      </c>
    </row>
    <row r="104" spans="35:38" x14ac:dyDescent="0.3">
      <c r="AI104" s="6">
        <v>6</v>
      </c>
      <c r="AJ104" s="20">
        <v>7.166666666666667</v>
      </c>
      <c r="AK104" s="20">
        <v>7.2600000000000007</v>
      </c>
      <c r="AL104" s="20">
        <v>7.209090909090909</v>
      </c>
    </row>
    <row r="105" spans="35:38" x14ac:dyDescent="0.3">
      <c r="AI105" s="6">
        <v>7</v>
      </c>
      <c r="AJ105" s="20">
        <v>6.6</v>
      </c>
      <c r="AK105" s="20">
        <v>7.1</v>
      </c>
      <c r="AL105" s="20">
        <v>6.9888888888888889</v>
      </c>
    </row>
    <row r="106" spans="35:38" x14ac:dyDescent="0.3">
      <c r="AI106" s="6">
        <v>8</v>
      </c>
      <c r="AJ106" s="20">
        <v>7.6000000000000005</v>
      </c>
      <c r="AK106" s="20">
        <v>7.6250000000000018</v>
      </c>
      <c r="AL106" s="20">
        <v>7.6181818181818191</v>
      </c>
    </row>
    <row r="107" spans="35:38" x14ac:dyDescent="0.3">
      <c r="AI107" s="6">
        <v>9</v>
      </c>
      <c r="AJ107" s="20">
        <v>6.85</v>
      </c>
      <c r="AK107" s="20">
        <v>8</v>
      </c>
      <c r="AL107" s="20">
        <v>7.28125</v>
      </c>
    </row>
    <row r="108" spans="35:38" x14ac:dyDescent="0.3">
      <c r="AI108" s="6">
        <v>10</v>
      </c>
      <c r="AJ108" s="20">
        <v>6.6</v>
      </c>
      <c r="AK108" s="20">
        <v>6.7125000000000004</v>
      </c>
      <c r="AL108" s="20">
        <v>6.6749999999999998</v>
      </c>
    </row>
    <row r="109" spans="35:38" x14ac:dyDescent="0.3">
      <c r="AI109" s="6">
        <v>11</v>
      </c>
      <c r="AJ109" s="20">
        <v>7.1</v>
      </c>
      <c r="AK109" s="20">
        <v>6.1000000000000005</v>
      </c>
      <c r="AL109" s="20">
        <v>6.5545454545454538</v>
      </c>
    </row>
    <row r="110" spans="35:38" x14ac:dyDescent="0.3">
      <c r="AI110" s="6">
        <v>12</v>
      </c>
      <c r="AJ110" s="20">
        <v>7.375</v>
      </c>
      <c r="AK110" s="20">
        <v>7.5249999999999995</v>
      </c>
      <c r="AL110" s="20">
        <v>7.4250000000000007</v>
      </c>
    </row>
    <row r="111" spans="35:38" x14ac:dyDescent="0.3">
      <c r="AI111" s="6">
        <v>13</v>
      </c>
      <c r="AJ111" s="20">
        <v>5.5499999999999989</v>
      </c>
      <c r="AK111" s="20">
        <v>7.0166666666666657</v>
      </c>
      <c r="AL111" s="20">
        <v>6.43</v>
      </c>
    </row>
    <row r="112" spans="35:38" x14ac:dyDescent="0.3">
      <c r="AI112" s="6">
        <v>14</v>
      </c>
      <c r="AJ112" s="20">
        <v>6.6375000000000002</v>
      </c>
      <c r="AK112" s="20">
        <v>6.1599999999999984</v>
      </c>
      <c r="AL112" s="20">
        <v>6.3722222222222218</v>
      </c>
    </row>
    <row r="113" spans="35:38" x14ac:dyDescent="0.3">
      <c r="AI113" s="6">
        <v>15</v>
      </c>
      <c r="AJ113" s="20">
        <v>6.4</v>
      </c>
      <c r="AK113" s="20">
        <v>6.1624999999999996</v>
      </c>
      <c r="AL113" s="20">
        <v>6.2416666666666663</v>
      </c>
    </row>
    <row r="114" spans="35:38" x14ac:dyDescent="0.3">
      <c r="AI114" s="6">
        <v>16</v>
      </c>
      <c r="AJ114" s="20">
        <v>7.2</v>
      </c>
      <c r="AK114" s="20">
        <v>6.9249999999999989</v>
      </c>
      <c r="AL114" s="20">
        <v>6.9555555555555548</v>
      </c>
    </row>
    <row r="115" spans="35:38" x14ac:dyDescent="0.3">
      <c r="AI115" s="6">
        <v>17</v>
      </c>
      <c r="AJ115" s="20">
        <v>6.8</v>
      </c>
      <c r="AK115" s="20">
        <v>5.4333333333333336</v>
      </c>
      <c r="AL115" s="20">
        <v>6.1166666666666663</v>
      </c>
    </row>
    <row r="116" spans="35:38" x14ac:dyDescent="0.3">
      <c r="AI116" s="6">
        <v>18</v>
      </c>
      <c r="AJ116" s="20">
        <v>8.7000000000000011</v>
      </c>
      <c r="AK116" s="20">
        <v>5.375</v>
      </c>
      <c r="AL116" s="20">
        <v>6.8</v>
      </c>
    </row>
    <row r="117" spans="35:38" x14ac:dyDescent="0.3">
      <c r="AI117" s="6">
        <v>19</v>
      </c>
      <c r="AJ117" s="20">
        <v>6.5714285714285712</v>
      </c>
      <c r="AK117" s="20">
        <v>7.1222222222222236</v>
      </c>
      <c r="AL117" s="20">
        <v>6.8812500000000005</v>
      </c>
    </row>
    <row r="118" spans="35:38" x14ac:dyDescent="0.3">
      <c r="AI118" s="6">
        <v>20</v>
      </c>
      <c r="AJ118" s="20">
        <v>6.6300000000000008</v>
      </c>
      <c r="AK118" s="20">
        <v>7.080000000000001</v>
      </c>
      <c r="AL118" s="20">
        <v>6.7800000000000011</v>
      </c>
    </row>
    <row r="119" spans="35:38" x14ac:dyDescent="0.3">
      <c r="AI119" s="6">
        <v>21</v>
      </c>
      <c r="AJ119" s="20">
        <v>7.3000000000000007</v>
      </c>
      <c r="AK119" s="20">
        <v>5.2</v>
      </c>
      <c r="AL119" s="20">
        <v>6.6000000000000005</v>
      </c>
    </row>
    <row r="120" spans="35:38" x14ac:dyDescent="0.3">
      <c r="AI120" s="6">
        <v>22</v>
      </c>
      <c r="AJ120" s="20">
        <v>6.4333333333333336</v>
      </c>
      <c r="AK120" s="20">
        <v>6.9285714285714288</v>
      </c>
      <c r="AL120" s="20">
        <v>6.7800000000000011</v>
      </c>
    </row>
    <row r="121" spans="35:38" x14ac:dyDescent="0.3">
      <c r="AI121" s="6">
        <v>23</v>
      </c>
      <c r="AJ121" s="20">
        <v>7.4599999999999991</v>
      </c>
      <c r="AK121" s="20">
        <v>7.3666666666666671</v>
      </c>
      <c r="AL121" s="20">
        <v>7.4090909090909092</v>
      </c>
    </row>
    <row r="122" spans="35:38" x14ac:dyDescent="0.3">
      <c r="AI122" s="6">
        <v>24</v>
      </c>
      <c r="AJ122" s="20">
        <v>7.4666666666666659</v>
      </c>
      <c r="AK122" s="20">
        <v>6.32</v>
      </c>
      <c r="AL122" s="20">
        <v>6.9454545454545444</v>
      </c>
    </row>
    <row r="123" spans="35:38" x14ac:dyDescent="0.3">
      <c r="AI123" s="6">
        <v>25</v>
      </c>
      <c r="AJ123" s="20">
        <v>7.25</v>
      </c>
      <c r="AK123" s="20">
        <v>7.7000000000000011</v>
      </c>
      <c r="AL123" s="20">
        <v>7.6000000000000005</v>
      </c>
    </row>
    <row r="124" spans="35:38" x14ac:dyDescent="0.3">
      <c r="AI124" s="6">
        <v>26</v>
      </c>
      <c r="AJ124" s="20">
        <v>6.2777777777777777</v>
      </c>
      <c r="AK124" s="20">
        <v>7.4</v>
      </c>
      <c r="AL124" s="20">
        <v>6.6230769230769235</v>
      </c>
    </row>
    <row r="125" spans="35:38" x14ac:dyDescent="0.3">
      <c r="AI125" s="6">
        <v>27</v>
      </c>
      <c r="AJ125" s="20">
        <v>6.5333333333333341</v>
      </c>
      <c r="AK125" s="20">
        <v>7.1000000000000005</v>
      </c>
      <c r="AL125" s="20">
        <v>6.76</v>
      </c>
    </row>
    <row r="126" spans="35:38" x14ac:dyDescent="0.3">
      <c r="AI126" s="6">
        <v>28</v>
      </c>
      <c r="AJ126" s="20">
        <v>6.34</v>
      </c>
      <c r="AK126" s="20">
        <v>7.76</v>
      </c>
      <c r="AL126" s="20">
        <v>7.05</v>
      </c>
    </row>
    <row r="127" spans="35:38" x14ac:dyDescent="0.3">
      <c r="AI127" s="6">
        <v>29</v>
      </c>
      <c r="AJ127" s="20">
        <v>7.3250000000000002</v>
      </c>
      <c r="AK127" s="20">
        <v>6.5250000000000004</v>
      </c>
      <c r="AL127" s="20">
        <v>6.9249999999999998</v>
      </c>
    </row>
    <row r="128" spans="35:38" x14ac:dyDescent="0.3">
      <c r="AI128" s="6">
        <v>30</v>
      </c>
      <c r="AJ128" s="20">
        <v>6.3000000000000007</v>
      </c>
      <c r="AK128" s="20">
        <v>8.1333333333333329</v>
      </c>
      <c r="AL128" s="20">
        <v>6.8000000000000007</v>
      </c>
    </row>
    <row r="129" spans="35:38" x14ac:dyDescent="0.3">
      <c r="AI129" s="5" t="s">
        <v>54</v>
      </c>
      <c r="AJ129" s="20">
        <v>6.9403193612774468</v>
      </c>
      <c r="AK129" s="20">
        <v>7.0052104208416841</v>
      </c>
      <c r="AL129" s="20">
        <v>6.9727000000000032</v>
      </c>
    </row>
  </sheetData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4D07-B929-479C-B3E5-2538B9DE1405}">
  <dimension ref="A1:AO145"/>
  <sheetViews>
    <sheetView topLeftCell="AN38" zoomScale="57" zoomScaleNormal="160" workbookViewId="0">
      <selection activeCell="AN67" sqref="AN67"/>
    </sheetView>
  </sheetViews>
  <sheetFormatPr defaultRowHeight="14.4" x14ac:dyDescent="0.3"/>
  <cols>
    <col min="1" max="1" width="13.5546875" bestFit="1" customWidth="1"/>
    <col min="2" max="2" width="16" bestFit="1" customWidth="1"/>
    <col min="11" max="11" width="16" bestFit="1" customWidth="1"/>
    <col min="12" max="12" width="16.44140625" bestFit="1" customWidth="1"/>
    <col min="13" max="13" width="5.21875" bestFit="1" customWidth="1"/>
    <col min="14" max="14" width="11.21875" bestFit="1" customWidth="1"/>
    <col min="23" max="23" width="16" bestFit="1" customWidth="1"/>
    <col min="24" max="24" width="16.44140625" bestFit="1" customWidth="1"/>
    <col min="25" max="25" width="5.21875" bestFit="1" customWidth="1"/>
    <col min="26" max="26" width="11.21875" bestFit="1" customWidth="1"/>
    <col min="35" max="35" width="36.77734375" bestFit="1" customWidth="1"/>
    <col min="36" max="36" width="16.44140625" bestFit="1" customWidth="1"/>
    <col min="37" max="38" width="12.21875" bestFit="1" customWidth="1"/>
    <col min="40" max="40" width="13.5546875" bestFit="1" customWidth="1"/>
    <col min="41" max="41" width="36.77734375" bestFit="1" customWidth="1"/>
    <col min="42" max="42" width="16.88671875" bestFit="1" customWidth="1"/>
  </cols>
  <sheetData>
    <row r="1" spans="1:38" x14ac:dyDescent="0.3">
      <c r="A1" s="4" t="s">
        <v>53</v>
      </c>
      <c r="B1" t="s">
        <v>68</v>
      </c>
      <c r="K1" s="4" t="s">
        <v>65</v>
      </c>
      <c r="L1" s="4" t="s">
        <v>70</v>
      </c>
      <c r="W1" s="4" t="s">
        <v>68</v>
      </c>
      <c r="X1" s="4" t="s">
        <v>70</v>
      </c>
      <c r="AI1" s="4" t="s">
        <v>68</v>
      </c>
      <c r="AJ1" s="4" t="s">
        <v>70</v>
      </c>
    </row>
    <row r="2" spans="1:38" x14ac:dyDescent="0.3">
      <c r="A2" s="5" t="s">
        <v>25</v>
      </c>
      <c r="B2" s="20">
        <v>501</v>
      </c>
      <c r="K2" s="4" t="s">
        <v>53</v>
      </c>
      <c r="L2" t="s">
        <v>25</v>
      </c>
      <c r="M2" t="s">
        <v>38</v>
      </c>
      <c r="N2" t="s">
        <v>54</v>
      </c>
      <c r="W2" s="4" t="s">
        <v>53</v>
      </c>
      <c r="X2" t="s">
        <v>25</v>
      </c>
      <c r="Y2" t="s">
        <v>38</v>
      </c>
      <c r="Z2" t="s">
        <v>54</v>
      </c>
      <c r="AI2" s="4" t="s">
        <v>53</v>
      </c>
      <c r="AJ2" t="s">
        <v>25</v>
      </c>
      <c r="AK2" t="s">
        <v>38</v>
      </c>
      <c r="AL2" t="s">
        <v>54</v>
      </c>
    </row>
    <row r="3" spans="1:38" x14ac:dyDescent="0.3">
      <c r="A3" s="5" t="s">
        <v>38</v>
      </c>
      <c r="B3" s="20">
        <v>499</v>
      </c>
      <c r="K3" s="5" t="s">
        <v>33</v>
      </c>
      <c r="L3" s="20">
        <v>488</v>
      </c>
      <c r="M3" s="20">
        <v>483</v>
      </c>
      <c r="N3" s="20">
        <v>971</v>
      </c>
      <c r="W3" s="5" t="s">
        <v>28</v>
      </c>
      <c r="X3" s="20">
        <v>176</v>
      </c>
      <c r="Y3" s="20">
        <v>176</v>
      </c>
      <c r="Z3" s="20">
        <v>352</v>
      </c>
      <c r="AI3" s="5" t="s">
        <v>41</v>
      </c>
      <c r="AJ3" s="20">
        <v>67</v>
      </c>
      <c r="AK3" s="20">
        <v>66</v>
      </c>
      <c r="AL3" s="20">
        <v>133</v>
      </c>
    </row>
    <row r="4" spans="1:38" x14ac:dyDescent="0.3">
      <c r="A4" s="5" t="s">
        <v>54</v>
      </c>
      <c r="B4" s="20">
        <v>1000</v>
      </c>
      <c r="K4" s="5" t="s">
        <v>50</v>
      </c>
      <c r="L4" s="20">
        <v>530</v>
      </c>
      <c r="M4" s="20">
        <v>372</v>
      </c>
      <c r="N4" s="20">
        <v>902</v>
      </c>
      <c r="W4" s="6">
        <v>1</v>
      </c>
      <c r="X4" s="20">
        <v>8</v>
      </c>
      <c r="Y4" s="20">
        <v>4</v>
      </c>
      <c r="Z4" s="20">
        <v>12</v>
      </c>
      <c r="AI4" s="5" t="s">
        <v>45</v>
      </c>
      <c r="AJ4" s="20">
        <v>68</v>
      </c>
      <c r="AK4" s="20">
        <v>57</v>
      </c>
      <c r="AL4" s="20">
        <v>125</v>
      </c>
    </row>
    <row r="5" spans="1:38" x14ac:dyDescent="0.3">
      <c r="K5" s="5" t="s">
        <v>48</v>
      </c>
      <c r="L5" s="20">
        <v>514</v>
      </c>
      <c r="M5" s="20">
        <v>438</v>
      </c>
      <c r="N5" s="20">
        <v>952</v>
      </c>
      <c r="W5" s="6">
        <v>2</v>
      </c>
      <c r="X5" s="20">
        <v>2</v>
      </c>
      <c r="Y5" s="20">
        <v>6</v>
      </c>
      <c r="Z5" s="20">
        <v>8</v>
      </c>
      <c r="AI5" s="5" t="s">
        <v>51</v>
      </c>
      <c r="AJ5" s="20">
        <v>87</v>
      </c>
      <c r="AK5" s="20">
        <v>71</v>
      </c>
      <c r="AL5" s="20">
        <v>158</v>
      </c>
    </row>
    <row r="6" spans="1:38" x14ac:dyDescent="0.3">
      <c r="K6" s="5" t="s">
        <v>26</v>
      </c>
      <c r="L6" s="20">
        <v>343</v>
      </c>
      <c r="M6" s="20">
        <v>511</v>
      </c>
      <c r="N6" s="20">
        <v>854</v>
      </c>
      <c r="W6" s="6">
        <v>3</v>
      </c>
      <c r="X6" s="20">
        <v>4</v>
      </c>
      <c r="Y6" s="20">
        <v>4</v>
      </c>
      <c r="Z6" s="20">
        <v>8</v>
      </c>
      <c r="AI6" s="5" t="s">
        <v>49</v>
      </c>
      <c r="AJ6" s="20">
        <v>64</v>
      </c>
      <c r="AK6" s="20">
        <v>79</v>
      </c>
      <c r="AL6" s="20">
        <v>143</v>
      </c>
    </row>
    <row r="7" spans="1:38" x14ac:dyDescent="0.3">
      <c r="K7" s="5" t="s">
        <v>39</v>
      </c>
      <c r="L7" s="20">
        <v>498</v>
      </c>
      <c r="M7" s="20">
        <v>413</v>
      </c>
      <c r="N7" s="20">
        <v>911</v>
      </c>
      <c r="W7" s="6">
        <v>4</v>
      </c>
      <c r="X7" s="20">
        <v>3</v>
      </c>
      <c r="Y7" s="20">
        <v>3</v>
      </c>
      <c r="Z7" s="20">
        <v>6</v>
      </c>
      <c r="AI7" s="5" t="s">
        <v>46</v>
      </c>
      <c r="AJ7" s="20">
        <v>63</v>
      </c>
      <c r="AK7" s="20">
        <v>75</v>
      </c>
      <c r="AL7" s="20">
        <v>138</v>
      </c>
    </row>
    <row r="8" spans="1:38" x14ac:dyDescent="0.3">
      <c r="K8" s="5" t="s">
        <v>43</v>
      </c>
      <c r="L8" s="20">
        <v>496</v>
      </c>
      <c r="M8" s="20">
        <v>424</v>
      </c>
      <c r="N8" s="20">
        <v>920</v>
      </c>
      <c r="W8" s="6">
        <v>5</v>
      </c>
      <c r="X8" s="20">
        <v>9</v>
      </c>
      <c r="Y8" s="20">
        <v>3</v>
      </c>
      <c r="Z8" s="20">
        <v>12</v>
      </c>
      <c r="AI8" s="5" t="s">
        <v>36</v>
      </c>
      <c r="AJ8" s="20">
        <v>65</v>
      </c>
      <c r="AK8" s="20">
        <v>74</v>
      </c>
      <c r="AL8" s="20">
        <v>139</v>
      </c>
    </row>
    <row r="9" spans="1:38" x14ac:dyDescent="0.3">
      <c r="K9" s="5" t="s">
        <v>54</v>
      </c>
      <c r="L9" s="20">
        <v>2869</v>
      </c>
      <c r="M9" s="20">
        <v>2641</v>
      </c>
      <c r="N9" s="20">
        <v>5510</v>
      </c>
      <c r="W9" s="6">
        <v>6</v>
      </c>
      <c r="X9" s="20">
        <v>4</v>
      </c>
      <c r="Y9" s="20">
        <v>5</v>
      </c>
      <c r="Z9" s="20">
        <v>9</v>
      </c>
      <c r="AI9" s="5" t="s">
        <v>29</v>
      </c>
      <c r="AJ9" s="20">
        <v>87</v>
      </c>
      <c r="AK9" s="20">
        <v>77</v>
      </c>
      <c r="AL9" s="20">
        <v>164</v>
      </c>
    </row>
    <row r="10" spans="1:38" x14ac:dyDescent="0.3">
      <c r="W10" s="6">
        <v>7</v>
      </c>
      <c r="X10" s="20">
        <v>5</v>
      </c>
      <c r="Y10" s="20">
        <v>4</v>
      </c>
      <c r="Z10" s="20">
        <v>9</v>
      </c>
      <c r="AI10" s="5" t="s">
        <v>54</v>
      </c>
      <c r="AJ10" s="20">
        <v>501</v>
      </c>
      <c r="AK10" s="20">
        <v>499</v>
      </c>
      <c r="AL10" s="20">
        <v>1000</v>
      </c>
    </row>
    <row r="11" spans="1:38" x14ac:dyDescent="0.3">
      <c r="W11" s="6">
        <v>8</v>
      </c>
      <c r="X11" s="20">
        <v>12</v>
      </c>
      <c r="Y11" s="20">
        <v>6</v>
      </c>
      <c r="Z11" s="20">
        <v>18</v>
      </c>
    </row>
    <row r="12" spans="1:38" x14ac:dyDescent="0.3">
      <c r="W12" s="6">
        <v>9</v>
      </c>
      <c r="X12" s="20">
        <v>5</v>
      </c>
      <c r="Y12" s="20">
        <v>3</v>
      </c>
      <c r="Z12" s="20">
        <v>8</v>
      </c>
    </row>
    <row r="13" spans="1:38" x14ac:dyDescent="0.3">
      <c r="W13" s="6">
        <v>10</v>
      </c>
      <c r="X13" s="20">
        <v>5</v>
      </c>
      <c r="Y13" s="20">
        <v>4</v>
      </c>
      <c r="Z13" s="20">
        <v>9</v>
      </c>
    </row>
    <row r="14" spans="1:38" x14ac:dyDescent="0.3">
      <c r="W14" s="6">
        <v>11</v>
      </c>
      <c r="X14" s="20">
        <v>3</v>
      </c>
      <c r="Y14" s="20">
        <v>5</v>
      </c>
      <c r="Z14" s="20">
        <v>8</v>
      </c>
    </row>
    <row r="15" spans="1:38" x14ac:dyDescent="0.3">
      <c r="W15" s="6">
        <v>12</v>
      </c>
      <c r="X15" s="20">
        <v>6</v>
      </c>
      <c r="Y15" s="20">
        <v>5</v>
      </c>
      <c r="Z15" s="20">
        <v>11</v>
      </c>
    </row>
    <row r="16" spans="1:38" x14ac:dyDescent="0.3">
      <c r="W16" s="6">
        <v>13</v>
      </c>
      <c r="X16" s="20">
        <v>5</v>
      </c>
      <c r="Y16" s="20">
        <v>5</v>
      </c>
      <c r="Z16" s="20">
        <v>10</v>
      </c>
    </row>
    <row r="17" spans="1:38" x14ac:dyDescent="0.3">
      <c r="A17" t="s">
        <v>69</v>
      </c>
      <c r="W17" s="6">
        <v>14</v>
      </c>
      <c r="X17" s="20">
        <v>6</v>
      </c>
      <c r="Y17" s="20">
        <v>7</v>
      </c>
      <c r="Z17" s="20">
        <v>13</v>
      </c>
    </row>
    <row r="18" spans="1:38" x14ac:dyDescent="0.3">
      <c r="A18" s="4" t="s">
        <v>53</v>
      </c>
      <c r="B18" t="s">
        <v>65</v>
      </c>
      <c r="K18" s="4" t="s">
        <v>68</v>
      </c>
      <c r="L18" s="4" t="s">
        <v>70</v>
      </c>
      <c r="W18" s="6">
        <v>15</v>
      </c>
      <c r="X18" s="20">
        <v>7</v>
      </c>
      <c r="Y18" s="20">
        <v>6</v>
      </c>
      <c r="Z18" s="20">
        <v>13</v>
      </c>
      <c r="AI18" s="4" t="s">
        <v>68</v>
      </c>
      <c r="AJ18" s="4" t="s">
        <v>70</v>
      </c>
    </row>
    <row r="19" spans="1:38" x14ac:dyDescent="0.3">
      <c r="A19" s="5" t="s">
        <v>25</v>
      </c>
      <c r="B19" s="20">
        <v>2869</v>
      </c>
      <c r="K19" s="4" t="s">
        <v>53</v>
      </c>
      <c r="L19" t="s">
        <v>25</v>
      </c>
      <c r="M19" t="s">
        <v>38</v>
      </c>
      <c r="N19" t="s">
        <v>54</v>
      </c>
      <c r="W19" s="6">
        <v>16</v>
      </c>
      <c r="X19" s="20">
        <v>5</v>
      </c>
      <c r="Y19" s="20">
        <v>5</v>
      </c>
      <c r="Z19" s="20">
        <v>10</v>
      </c>
      <c r="AI19" s="4" t="s">
        <v>53</v>
      </c>
      <c r="AJ19" t="s">
        <v>25</v>
      </c>
      <c r="AK19" t="s">
        <v>38</v>
      </c>
      <c r="AL19" t="s">
        <v>54</v>
      </c>
    </row>
    <row r="20" spans="1:38" x14ac:dyDescent="0.3">
      <c r="A20" s="5" t="s">
        <v>38</v>
      </c>
      <c r="B20" s="20">
        <v>2641</v>
      </c>
      <c r="K20" s="5" t="s">
        <v>47</v>
      </c>
      <c r="L20" s="20">
        <v>162</v>
      </c>
      <c r="M20" s="20">
        <v>170</v>
      </c>
      <c r="N20" s="20">
        <v>332</v>
      </c>
      <c r="W20" s="6">
        <v>17</v>
      </c>
      <c r="X20" s="20">
        <v>5</v>
      </c>
      <c r="Y20" s="20">
        <v>6</v>
      </c>
      <c r="Z20" s="20">
        <v>11</v>
      </c>
      <c r="AI20" s="5" t="s">
        <v>30</v>
      </c>
      <c r="AJ20" s="20">
        <v>262</v>
      </c>
      <c r="AK20" s="20">
        <v>266</v>
      </c>
      <c r="AL20" s="20">
        <v>528</v>
      </c>
    </row>
    <row r="21" spans="1:38" x14ac:dyDescent="0.3">
      <c r="A21" s="5" t="s">
        <v>54</v>
      </c>
      <c r="B21" s="20">
        <v>5510</v>
      </c>
      <c r="K21" s="5" t="s">
        <v>31</v>
      </c>
      <c r="L21" s="20">
        <v>178</v>
      </c>
      <c r="M21" s="20">
        <v>150</v>
      </c>
      <c r="N21" s="20">
        <v>328</v>
      </c>
      <c r="W21" s="6">
        <v>18</v>
      </c>
      <c r="X21" s="20">
        <v>5</v>
      </c>
      <c r="Y21" s="20">
        <v>4</v>
      </c>
      <c r="Z21" s="20">
        <v>9</v>
      </c>
      <c r="AI21" s="5" t="s">
        <v>42</v>
      </c>
      <c r="AJ21" s="20">
        <v>130</v>
      </c>
      <c r="AK21" s="20">
        <v>151</v>
      </c>
      <c r="AL21" s="20">
        <v>281</v>
      </c>
    </row>
    <row r="22" spans="1:38" x14ac:dyDescent="0.3">
      <c r="K22" s="5" t="s">
        <v>23</v>
      </c>
      <c r="L22" s="20">
        <v>161</v>
      </c>
      <c r="M22" s="20">
        <v>179</v>
      </c>
      <c r="N22" s="20">
        <v>340</v>
      </c>
      <c r="W22" s="6">
        <v>19</v>
      </c>
      <c r="X22" s="20">
        <v>6</v>
      </c>
      <c r="Y22" s="20">
        <v>10</v>
      </c>
      <c r="Z22" s="20">
        <v>16</v>
      </c>
      <c r="AI22" s="5" t="s">
        <v>37</v>
      </c>
      <c r="AJ22" s="20">
        <v>109</v>
      </c>
      <c r="AK22" s="20">
        <v>82</v>
      </c>
      <c r="AL22" s="20">
        <v>191</v>
      </c>
    </row>
    <row r="23" spans="1:38" x14ac:dyDescent="0.3">
      <c r="K23" s="5" t="s">
        <v>54</v>
      </c>
      <c r="L23" s="20">
        <v>501</v>
      </c>
      <c r="M23" s="20">
        <v>499</v>
      </c>
      <c r="N23" s="20">
        <v>1000</v>
      </c>
      <c r="W23" s="6">
        <v>20</v>
      </c>
      <c r="X23" s="20">
        <v>4</v>
      </c>
      <c r="Y23" s="20">
        <v>6</v>
      </c>
      <c r="Z23" s="20">
        <v>10</v>
      </c>
      <c r="AI23" s="5" t="s">
        <v>54</v>
      </c>
      <c r="AJ23" s="20">
        <v>501</v>
      </c>
      <c r="AK23" s="20">
        <v>499</v>
      </c>
      <c r="AL23" s="20">
        <v>1000</v>
      </c>
    </row>
    <row r="24" spans="1:38" x14ac:dyDescent="0.3">
      <c r="W24" s="6">
        <v>21</v>
      </c>
      <c r="X24" s="20">
        <v>4</v>
      </c>
      <c r="Y24" s="20">
        <v>4</v>
      </c>
      <c r="Z24" s="20">
        <v>8</v>
      </c>
    </row>
    <row r="25" spans="1:38" x14ac:dyDescent="0.3">
      <c r="W25" s="6">
        <v>22</v>
      </c>
      <c r="X25" s="20">
        <v>4</v>
      </c>
      <c r="Y25" s="20">
        <v>3</v>
      </c>
      <c r="Z25" s="20">
        <v>7</v>
      </c>
    </row>
    <row r="26" spans="1:38" x14ac:dyDescent="0.3">
      <c r="W26" s="6">
        <v>23</v>
      </c>
      <c r="X26" s="20">
        <v>9</v>
      </c>
      <c r="Y26" s="20">
        <v>8</v>
      </c>
      <c r="Z26" s="20">
        <v>17</v>
      </c>
    </row>
    <row r="27" spans="1:38" x14ac:dyDescent="0.3">
      <c r="W27" s="6">
        <v>24</v>
      </c>
      <c r="X27" s="20">
        <v>5</v>
      </c>
      <c r="Y27" s="20">
        <v>8</v>
      </c>
      <c r="Z27" s="20">
        <v>13</v>
      </c>
    </row>
    <row r="28" spans="1:38" x14ac:dyDescent="0.3">
      <c r="W28" s="6">
        <v>25</v>
      </c>
      <c r="X28" s="20">
        <v>7</v>
      </c>
      <c r="Y28" s="20">
        <v>10</v>
      </c>
      <c r="Z28" s="20">
        <v>17</v>
      </c>
    </row>
    <row r="29" spans="1:38" x14ac:dyDescent="0.3">
      <c r="W29" s="6">
        <v>26</v>
      </c>
      <c r="X29" s="20">
        <v>9</v>
      </c>
      <c r="Y29" s="20">
        <v>8</v>
      </c>
      <c r="Z29" s="20">
        <v>17</v>
      </c>
    </row>
    <row r="30" spans="1:38" x14ac:dyDescent="0.3">
      <c r="W30" s="6">
        <v>27</v>
      </c>
      <c r="X30" s="20">
        <v>9</v>
      </c>
      <c r="Y30" s="20">
        <v>5</v>
      </c>
      <c r="Z30" s="20">
        <v>14</v>
      </c>
    </row>
    <row r="31" spans="1:38" x14ac:dyDescent="0.3">
      <c r="W31" s="6">
        <v>28</v>
      </c>
      <c r="X31" s="20">
        <v>6</v>
      </c>
      <c r="Y31" s="20">
        <v>8</v>
      </c>
      <c r="Z31" s="20">
        <v>14</v>
      </c>
    </row>
    <row r="32" spans="1:38" x14ac:dyDescent="0.3">
      <c r="W32" s="6">
        <v>29</v>
      </c>
      <c r="X32" s="20">
        <v>5</v>
      </c>
      <c r="Y32" s="20">
        <v>7</v>
      </c>
      <c r="Z32" s="20">
        <v>12</v>
      </c>
    </row>
    <row r="33" spans="1:38" x14ac:dyDescent="0.3">
      <c r="W33" s="6">
        <v>30</v>
      </c>
      <c r="X33" s="20">
        <v>6</v>
      </c>
      <c r="Y33" s="20">
        <v>3</v>
      </c>
      <c r="Z33" s="20">
        <v>9</v>
      </c>
    </row>
    <row r="34" spans="1:38" x14ac:dyDescent="0.3">
      <c r="A34" s="4" t="s">
        <v>53</v>
      </c>
      <c r="B34" t="s">
        <v>71</v>
      </c>
      <c r="K34" s="4" t="s">
        <v>68</v>
      </c>
      <c r="L34" s="4" t="s">
        <v>70</v>
      </c>
      <c r="W34" s="6">
        <v>31</v>
      </c>
      <c r="X34" s="20">
        <v>3</v>
      </c>
      <c r="Y34" s="20">
        <v>11</v>
      </c>
      <c r="Z34" s="20">
        <v>14</v>
      </c>
      <c r="AI34" s="4" t="s">
        <v>68</v>
      </c>
      <c r="AJ34" s="4" t="s">
        <v>70</v>
      </c>
    </row>
    <row r="35" spans="1:38" x14ac:dyDescent="0.3">
      <c r="A35" s="5" t="s">
        <v>25</v>
      </c>
      <c r="B35" s="20">
        <v>167882.92500000002</v>
      </c>
      <c r="K35" s="4" t="s">
        <v>53</v>
      </c>
      <c r="L35" t="s">
        <v>25</v>
      </c>
      <c r="M35" t="s">
        <v>38</v>
      </c>
      <c r="N35" t="s">
        <v>54</v>
      </c>
      <c r="W35" s="5" t="s">
        <v>44</v>
      </c>
      <c r="X35" s="20">
        <v>164</v>
      </c>
      <c r="Y35" s="20">
        <v>139</v>
      </c>
      <c r="Z35" s="20">
        <v>303</v>
      </c>
      <c r="AI35" s="4" t="s">
        <v>53</v>
      </c>
      <c r="AJ35" t="s">
        <v>25</v>
      </c>
      <c r="AK35" t="s">
        <v>38</v>
      </c>
      <c r="AL35" t="s">
        <v>54</v>
      </c>
    </row>
    <row r="36" spans="1:38" x14ac:dyDescent="0.3">
      <c r="A36" s="5" t="s">
        <v>38</v>
      </c>
      <c r="B36" s="20">
        <v>155083.82400000014</v>
      </c>
      <c r="K36" s="5" t="s">
        <v>34</v>
      </c>
      <c r="L36" s="20">
        <v>178</v>
      </c>
      <c r="M36" s="20">
        <v>166</v>
      </c>
      <c r="N36" s="20">
        <v>344</v>
      </c>
      <c r="W36" s="6">
        <v>1</v>
      </c>
      <c r="X36" s="20">
        <v>5</v>
      </c>
      <c r="Y36" s="20">
        <v>1</v>
      </c>
      <c r="Z36" s="20">
        <v>6</v>
      </c>
      <c r="AI36" s="5" t="s">
        <v>24</v>
      </c>
      <c r="AJ36" s="20">
        <v>261</v>
      </c>
      <c r="AK36" s="20">
        <v>240</v>
      </c>
      <c r="AL36" s="20">
        <v>501</v>
      </c>
    </row>
    <row r="37" spans="1:38" x14ac:dyDescent="0.3">
      <c r="A37" s="5" t="s">
        <v>54</v>
      </c>
      <c r="B37" s="20">
        <v>322966.74900000019</v>
      </c>
      <c r="K37" s="5" t="s">
        <v>40</v>
      </c>
      <c r="L37" s="20">
        <v>163</v>
      </c>
      <c r="M37" s="20">
        <v>148</v>
      </c>
      <c r="N37" s="20">
        <v>311</v>
      </c>
      <c r="W37" s="6">
        <v>2</v>
      </c>
      <c r="X37" s="20">
        <v>9</v>
      </c>
      <c r="Y37" s="20">
        <v>5</v>
      </c>
      <c r="Z37" s="20">
        <v>14</v>
      </c>
      <c r="AI37" s="5" t="s">
        <v>32</v>
      </c>
      <c r="AJ37" s="20">
        <v>240</v>
      </c>
      <c r="AK37" s="20">
        <v>259</v>
      </c>
      <c r="AL37" s="20">
        <v>499</v>
      </c>
    </row>
    <row r="38" spans="1:38" x14ac:dyDescent="0.3">
      <c r="K38" s="5" t="s">
        <v>27</v>
      </c>
      <c r="L38" s="20">
        <v>160</v>
      </c>
      <c r="M38" s="20">
        <v>185</v>
      </c>
      <c r="N38" s="20">
        <v>345</v>
      </c>
      <c r="W38" s="6">
        <v>3</v>
      </c>
      <c r="X38" s="20">
        <v>6</v>
      </c>
      <c r="Y38" s="20">
        <v>8</v>
      </c>
      <c r="Z38" s="20">
        <v>14</v>
      </c>
      <c r="AI38" s="5" t="s">
        <v>54</v>
      </c>
      <c r="AJ38" s="20">
        <v>501</v>
      </c>
      <c r="AK38" s="20">
        <v>499</v>
      </c>
      <c r="AL38" s="20">
        <v>1000</v>
      </c>
    </row>
    <row r="39" spans="1:38" x14ac:dyDescent="0.3">
      <c r="K39" s="5" t="s">
        <v>54</v>
      </c>
      <c r="L39" s="20">
        <v>501</v>
      </c>
      <c r="M39" s="20">
        <v>499</v>
      </c>
      <c r="N39" s="20">
        <v>1000</v>
      </c>
      <c r="W39" s="6">
        <v>4</v>
      </c>
      <c r="X39" s="20">
        <v>7</v>
      </c>
      <c r="Y39" s="20">
        <v>4</v>
      </c>
      <c r="Z39" s="20">
        <v>11</v>
      </c>
    </row>
    <row r="40" spans="1:38" x14ac:dyDescent="0.3">
      <c r="W40" s="6">
        <v>5</v>
      </c>
      <c r="X40" s="20">
        <v>8</v>
      </c>
      <c r="Y40" s="20">
        <v>4</v>
      </c>
      <c r="Z40" s="20">
        <v>12</v>
      </c>
    </row>
    <row r="41" spans="1:38" x14ac:dyDescent="0.3">
      <c r="W41" s="6">
        <v>6</v>
      </c>
      <c r="X41" s="20">
        <v>7</v>
      </c>
      <c r="Y41" s="20">
        <v>6</v>
      </c>
      <c r="Z41" s="20">
        <v>13</v>
      </c>
    </row>
    <row r="42" spans="1:38" x14ac:dyDescent="0.3">
      <c r="W42" s="6">
        <v>7</v>
      </c>
      <c r="X42" s="20">
        <v>10</v>
      </c>
      <c r="Y42" s="20">
        <v>10</v>
      </c>
      <c r="Z42" s="20">
        <v>20</v>
      </c>
    </row>
    <row r="43" spans="1:38" x14ac:dyDescent="0.3">
      <c r="W43" s="6">
        <v>8</v>
      </c>
      <c r="X43" s="20">
        <v>6</v>
      </c>
      <c r="Y43" s="20">
        <v>6</v>
      </c>
      <c r="Z43" s="20">
        <v>12</v>
      </c>
    </row>
    <row r="44" spans="1:38" x14ac:dyDescent="0.3">
      <c r="W44" s="6">
        <v>9</v>
      </c>
      <c r="X44" s="20">
        <v>5</v>
      </c>
      <c r="Y44" s="20">
        <v>8</v>
      </c>
      <c r="Z44" s="20">
        <v>13</v>
      </c>
    </row>
    <row r="45" spans="1:38" x14ac:dyDescent="0.3">
      <c r="W45" s="6">
        <v>10</v>
      </c>
      <c r="X45" s="20">
        <v>7</v>
      </c>
      <c r="Y45" s="20">
        <v>4</v>
      </c>
      <c r="Z45" s="20">
        <v>11</v>
      </c>
    </row>
    <row r="46" spans="1:38" x14ac:dyDescent="0.3">
      <c r="W46" s="6">
        <v>11</v>
      </c>
      <c r="X46" s="20">
        <v>4</v>
      </c>
      <c r="Y46" s="20">
        <v>4</v>
      </c>
      <c r="Z46" s="20">
        <v>8</v>
      </c>
    </row>
    <row r="47" spans="1:38" x14ac:dyDescent="0.3">
      <c r="W47" s="6">
        <v>12</v>
      </c>
      <c r="X47" s="20">
        <v>4</v>
      </c>
      <c r="Y47" s="20">
        <v>4</v>
      </c>
      <c r="Z47" s="20">
        <v>8</v>
      </c>
    </row>
    <row r="48" spans="1:38" x14ac:dyDescent="0.3">
      <c r="W48" s="6">
        <v>13</v>
      </c>
      <c r="X48" s="20">
        <v>5</v>
      </c>
      <c r="Y48" s="20">
        <v>3</v>
      </c>
      <c r="Z48" s="20">
        <v>8</v>
      </c>
    </row>
    <row r="49" spans="23:38" x14ac:dyDescent="0.3">
      <c r="W49" s="6">
        <v>14</v>
      </c>
      <c r="X49" s="20">
        <v>3</v>
      </c>
      <c r="Y49" s="20">
        <v>5</v>
      </c>
      <c r="Z49" s="20">
        <v>8</v>
      </c>
    </row>
    <row r="50" spans="23:38" x14ac:dyDescent="0.3">
      <c r="W50" s="6">
        <v>15</v>
      </c>
      <c r="X50" s="20">
        <v>11</v>
      </c>
      <c r="Y50" s="20">
        <v>8</v>
      </c>
      <c r="Z50" s="20">
        <v>19</v>
      </c>
    </row>
    <row r="51" spans="23:38" x14ac:dyDescent="0.3">
      <c r="W51" s="6">
        <v>16</v>
      </c>
      <c r="X51" s="20">
        <v>3</v>
      </c>
      <c r="Y51" s="20">
        <v>5</v>
      </c>
      <c r="Z51" s="20">
        <v>8</v>
      </c>
      <c r="AI51" s="4" t="s">
        <v>67</v>
      </c>
      <c r="AJ51" s="4" t="s">
        <v>70</v>
      </c>
    </row>
    <row r="52" spans="23:38" x14ac:dyDescent="0.3">
      <c r="W52" s="6">
        <v>17</v>
      </c>
      <c r="X52" s="20">
        <v>6</v>
      </c>
      <c r="Y52" s="20">
        <v>7</v>
      </c>
      <c r="Z52" s="20">
        <v>13</v>
      </c>
      <c r="AI52" s="4" t="s">
        <v>53</v>
      </c>
      <c r="AJ52" t="s">
        <v>25</v>
      </c>
      <c r="AK52" t="s">
        <v>38</v>
      </c>
      <c r="AL52" t="s">
        <v>54</v>
      </c>
    </row>
    <row r="53" spans="23:38" x14ac:dyDescent="0.3">
      <c r="W53" s="6">
        <v>18</v>
      </c>
      <c r="X53" s="20">
        <v>5</v>
      </c>
      <c r="Y53" s="20">
        <v>2</v>
      </c>
      <c r="Z53" s="20">
        <v>7</v>
      </c>
      <c r="AI53" s="5" t="s">
        <v>28</v>
      </c>
      <c r="AJ53" s="20">
        <v>7.0738636363636376</v>
      </c>
      <c r="AK53" s="20">
        <v>6.9613636363636404</v>
      </c>
      <c r="AL53" s="20">
        <v>7.0176136363636354</v>
      </c>
    </row>
    <row r="54" spans="23:38" x14ac:dyDescent="0.3">
      <c r="W54" s="6">
        <v>19</v>
      </c>
      <c r="X54" s="20">
        <v>5</v>
      </c>
      <c r="Y54" s="20">
        <v>4</v>
      </c>
      <c r="Z54" s="20">
        <v>9</v>
      </c>
      <c r="AI54" s="6">
        <v>1</v>
      </c>
      <c r="AJ54" s="20">
        <v>6.8874999999999993</v>
      </c>
      <c r="AK54" s="20">
        <v>5.9750000000000005</v>
      </c>
      <c r="AL54" s="20">
        <v>6.5833333333333321</v>
      </c>
    </row>
    <row r="55" spans="23:38" x14ac:dyDescent="0.3">
      <c r="W55" s="6">
        <v>20</v>
      </c>
      <c r="X55" s="20">
        <v>3</v>
      </c>
      <c r="Y55" s="20">
        <v>7</v>
      </c>
      <c r="Z55" s="20">
        <v>10</v>
      </c>
      <c r="AI55" s="6">
        <v>2</v>
      </c>
      <c r="AJ55" s="20">
        <v>5.35</v>
      </c>
      <c r="AK55" s="20">
        <v>6.2833333333333341</v>
      </c>
      <c r="AL55" s="20">
        <v>6.05</v>
      </c>
    </row>
    <row r="56" spans="23:38" x14ac:dyDescent="0.3">
      <c r="W56" s="6">
        <v>21</v>
      </c>
      <c r="X56" s="20">
        <v>4</v>
      </c>
      <c r="Y56" s="20">
        <v>2</v>
      </c>
      <c r="Z56" s="20">
        <v>6</v>
      </c>
      <c r="AI56" s="6">
        <v>3</v>
      </c>
      <c r="AJ56" s="20">
        <v>9.125</v>
      </c>
      <c r="AK56" s="20">
        <v>7.1</v>
      </c>
      <c r="AL56" s="20">
        <v>8.1125000000000007</v>
      </c>
    </row>
    <row r="57" spans="23:38" x14ac:dyDescent="0.3">
      <c r="W57" s="6">
        <v>22</v>
      </c>
      <c r="X57" s="20">
        <v>7</v>
      </c>
      <c r="Y57" s="20">
        <v>4</v>
      </c>
      <c r="Z57" s="20">
        <v>11</v>
      </c>
      <c r="AI57" s="6">
        <v>4</v>
      </c>
      <c r="AJ57" s="20">
        <v>6.9333333333333327</v>
      </c>
      <c r="AK57" s="20">
        <v>6.1000000000000005</v>
      </c>
      <c r="AL57" s="20">
        <v>6.5166666666666657</v>
      </c>
    </row>
    <row r="58" spans="23:38" x14ac:dyDescent="0.3">
      <c r="W58" s="6">
        <v>23</v>
      </c>
      <c r="X58" s="20">
        <v>6</v>
      </c>
      <c r="Y58" s="20">
        <v>2</v>
      </c>
      <c r="Z58" s="20">
        <v>8</v>
      </c>
      <c r="AI58" s="6">
        <v>5</v>
      </c>
      <c r="AJ58" s="20">
        <v>8.0777777777777757</v>
      </c>
      <c r="AK58" s="20">
        <v>5.5</v>
      </c>
      <c r="AL58" s="20">
        <v>7.4333333333333336</v>
      </c>
    </row>
    <row r="59" spans="23:38" x14ac:dyDescent="0.3">
      <c r="W59" s="6">
        <v>24</v>
      </c>
      <c r="X59" s="20">
        <v>6</v>
      </c>
      <c r="Y59" s="20">
        <v>3</v>
      </c>
      <c r="Z59" s="20">
        <v>9</v>
      </c>
      <c r="AI59" s="6">
        <v>6</v>
      </c>
      <c r="AJ59" s="20">
        <v>8.0749999999999993</v>
      </c>
      <c r="AK59" s="20">
        <v>8.26</v>
      </c>
      <c r="AL59" s="20">
        <v>8.1777777777777771</v>
      </c>
    </row>
    <row r="60" spans="23:38" x14ac:dyDescent="0.3">
      <c r="W60" s="6">
        <v>25</v>
      </c>
      <c r="X60" s="20">
        <v>7</v>
      </c>
      <c r="Y60" s="20">
        <v>9</v>
      </c>
      <c r="Z60" s="20">
        <v>16</v>
      </c>
      <c r="AI60" s="6">
        <v>7</v>
      </c>
      <c r="AJ60" s="20">
        <v>8.08</v>
      </c>
      <c r="AK60" s="20">
        <v>7.0750000000000002</v>
      </c>
      <c r="AL60" s="20">
        <v>7.6333333333333337</v>
      </c>
    </row>
    <row r="61" spans="23:38" x14ac:dyDescent="0.3">
      <c r="W61" s="6">
        <v>26</v>
      </c>
      <c r="X61" s="20">
        <v>5</v>
      </c>
      <c r="Y61" s="20">
        <v>4</v>
      </c>
      <c r="Z61" s="20">
        <v>9</v>
      </c>
      <c r="AI61" s="6">
        <v>8</v>
      </c>
      <c r="AJ61" s="20">
        <v>6.9833333333333316</v>
      </c>
      <c r="AK61" s="20">
        <v>6.2833333333333323</v>
      </c>
      <c r="AL61" s="20">
        <v>6.7499999999999991</v>
      </c>
    </row>
    <row r="62" spans="23:38" x14ac:dyDescent="0.3">
      <c r="W62" s="6">
        <v>27</v>
      </c>
      <c r="X62" s="20">
        <v>8</v>
      </c>
      <c r="Y62" s="20">
        <v>6</v>
      </c>
      <c r="Z62" s="20">
        <v>14</v>
      </c>
      <c r="AI62" s="6">
        <v>9</v>
      </c>
      <c r="AJ62" s="20">
        <v>5.7799999999999994</v>
      </c>
      <c r="AK62" s="20">
        <v>6.7333333333333334</v>
      </c>
      <c r="AL62" s="20">
        <v>6.1375000000000002</v>
      </c>
    </row>
    <row r="63" spans="23:38" x14ac:dyDescent="0.3">
      <c r="W63" s="6">
        <v>28</v>
      </c>
      <c r="X63" s="20">
        <v>2</v>
      </c>
      <c r="Y63" s="20">
        <v>4</v>
      </c>
      <c r="Z63" s="20">
        <v>6</v>
      </c>
      <c r="AI63" s="6">
        <v>10</v>
      </c>
      <c r="AJ63" s="20">
        <v>6.68</v>
      </c>
      <c r="AK63" s="20">
        <v>5.3</v>
      </c>
      <c r="AL63" s="20">
        <v>6.0666666666666664</v>
      </c>
    </row>
    <row r="64" spans="23:38" x14ac:dyDescent="0.3">
      <c r="W64" s="5" t="s">
        <v>35</v>
      </c>
      <c r="X64" s="20">
        <v>161</v>
      </c>
      <c r="Y64" s="20">
        <v>184</v>
      </c>
      <c r="Z64" s="20">
        <v>345</v>
      </c>
      <c r="AI64" s="6">
        <v>11</v>
      </c>
      <c r="AJ64" s="20">
        <v>7.2</v>
      </c>
      <c r="AK64" s="20">
        <v>7.0400000000000009</v>
      </c>
      <c r="AL64" s="20">
        <v>7.1</v>
      </c>
    </row>
    <row r="65" spans="23:41" x14ac:dyDescent="0.3">
      <c r="W65" s="6">
        <v>1</v>
      </c>
      <c r="X65" s="20">
        <v>3</v>
      </c>
      <c r="Y65" s="20">
        <v>7</v>
      </c>
      <c r="Z65" s="20">
        <v>10</v>
      </c>
      <c r="AI65" s="6">
        <v>12</v>
      </c>
      <c r="AJ65" s="20">
        <v>6.6000000000000005</v>
      </c>
      <c r="AK65" s="20">
        <v>7.1400000000000006</v>
      </c>
      <c r="AL65" s="20">
        <v>6.8454545454545466</v>
      </c>
    </row>
    <row r="66" spans="23:41" x14ac:dyDescent="0.3">
      <c r="W66" s="6">
        <v>2</v>
      </c>
      <c r="X66" s="20">
        <v>13</v>
      </c>
      <c r="Y66" s="20">
        <v>5</v>
      </c>
      <c r="Z66" s="20">
        <v>18</v>
      </c>
      <c r="AI66" s="6">
        <v>13</v>
      </c>
      <c r="AJ66" s="20">
        <v>6.24</v>
      </c>
      <c r="AK66" s="20">
        <v>7.2</v>
      </c>
      <c r="AL66" s="20">
        <v>6.7200000000000006</v>
      </c>
    </row>
    <row r="67" spans="23:41" x14ac:dyDescent="0.3">
      <c r="W67" s="6">
        <v>3</v>
      </c>
      <c r="X67" s="20">
        <v>5</v>
      </c>
      <c r="Y67" s="20">
        <v>9</v>
      </c>
      <c r="Z67" s="20">
        <v>14</v>
      </c>
      <c r="AI67" s="6">
        <v>14</v>
      </c>
      <c r="AJ67" s="20">
        <v>8.25</v>
      </c>
      <c r="AK67" s="20">
        <v>6.2857142857142865</v>
      </c>
      <c r="AL67" s="20">
        <v>7.1923076923076925</v>
      </c>
      <c r="AN67" s="4" t="s">
        <v>53</v>
      </c>
      <c r="AO67" t="s">
        <v>67</v>
      </c>
    </row>
    <row r="68" spans="23:41" x14ac:dyDescent="0.3">
      <c r="W68" s="6">
        <v>4</v>
      </c>
      <c r="X68" s="20">
        <v>8</v>
      </c>
      <c r="Y68" s="20">
        <v>4</v>
      </c>
      <c r="Z68" s="20">
        <v>12</v>
      </c>
      <c r="AI68" s="6">
        <v>15</v>
      </c>
      <c r="AJ68" s="20">
        <v>6.0857142857142845</v>
      </c>
      <c r="AK68" s="20">
        <v>7.1166666666666671</v>
      </c>
      <c r="AL68" s="20">
        <v>6.5615384615384613</v>
      </c>
      <c r="AN68" s="5" t="s">
        <v>25</v>
      </c>
      <c r="AO68" s="20">
        <v>6.9644710578842322</v>
      </c>
    </row>
    <row r="69" spans="23:41" x14ac:dyDescent="0.3">
      <c r="W69" s="6">
        <v>5</v>
      </c>
      <c r="X69" s="20">
        <v>10</v>
      </c>
      <c r="Y69" s="20">
        <v>7</v>
      </c>
      <c r="Z69" s="20">
        <v>17</v>
      </c>
      <c r="AI69" s="6">
        <v>16</v>
      </c>
      <c r="AJ69" s="20">
        <v>7.4799999999999995</v>
      </c>
      <c r="AK69" s="20">
        <v>6.24</v>
      </c>
      <c r="AL69" s="20">
        <v>6.8599999999999994</v>
      </c>
      <c r="AN69" s="5" t="s">
        <v>38</v>
      </c>
      <c r="AO69" s="20">
        <v>6.9809619238477012</v>
      </c>
    </row>
    <row r="70" spans="23:41" x14ac:dyDescent="0.3">
      <c r="W70" s="6">
        <v>6</v>
      </c>
      <c r="X70" s="20">
        <v>3</v>
      </c>
      <c r="Y70" s="20">
        <v>8</v>
      </c>
      <c r="Z70" s="20">
        <v>11</v>
      </c>
      <c r="AI70" s="6">
        <v>17</v>
      </c>
      <c r="AJ70" s="20">
        <v>5.62</v>
      </c>
      <c r="AK70" s="20">
        <v>7.4000000000000012</v>
      </c>
      <c r="AL70" s="20">
        <v>6.5909090909090908</v>
      </c>
      <c r="AN70" s="5" t="s">
        <v>54</v>
      </c>
      <c r="AO70" s="20">
        <v>6.9726999999999908</v>
      </c>
    </row>
    <row r="71" spans="23:41" x14ac:dyDescent="0.3">
      <c r="W71" s="6">
        <v>7</v>
      </c>
      <c r="X71" s="20">
        <v>3</v>
      </c>
      <c r="Y71" s="20">
        <v>6</v>
      </c>
      <c r="Z71" s="20">
        <v>9</v>
      </c>
      <c r="AI71" s="6">
        <v>18</v>
      </c>
      <c r="AJ71" s="20">
        <v>7.2600000000000007</v>
      </c>
      <c r="AK71" s="20">
        <v>8.0749999999999993</v>
      </c>
      <c r="AL71" s="20">
        <v>7.6222222222222218</v>
      </c>
    </row>
    <row r="72" spans="23:41" x14ac:dyDescent="0.3">
      <c r="W72" s="6">
        <v>8</v>
      </c>
      <c r="X72" s="20">
        <v>7</v>
      </c>
      <c r="Y72" s="20">
        <v>4</v>
      </c>
      <c r="Z72" s="20">
        <v>11</v>
      </c>
      <c r="AI72" s="6">
        <v>19</v>
      </c>
      <c r="AJ72" s="20">
        <v>7.1833333333333336</v>
      </c>
      <c r="AK72" s="20">
        <v>7.88</v>
      </c>
      <c r="AL72" s="20">
        <v>7.6187499999999995</v>
      </c>
    </row>
    <row r="73" spans="23:41" x14ac:dyDescent="0.3">
      <c r="W73" s="6">
        <v>9</v>
      </c>
      <c r="X73" s="20">
        <v>7</v>
      </c>
      <c r="Y73" s="20">
        <v>9</v>
      </c>
      <c r="Z73" s="20">
        <v>16</v>
      </c>
      <c r="AI73" s="6">
        <v>20</v>
      </c>
      <c r="AJ73" s="20">
        <v>6.0250000000000004</v>
      </c>
      <c r="AK73" s="20">
        <v>7.45</v>
      </c>
      <c r="AL73" s="20">
        <v>6.8800000000000008</v>
      </c>
    </row>
    <row r="74" spans="23:41" x14ac:dyDescent="0.3">
      <c r="W74" s="6">
        <v>10</v>
      </c>
      <c r="X74" s="20">
        <v>5</v>
      </c>
      <c r="Y74" s="20">
        <v>7</v>
      </c>
      <c r="Z74" s="20">
        <v>12</v>
      </c>
      <c r="AI74" s="6">
        <v>21</v>
      </c>
      <c r="AJ74" s="20">
        <v>7.375</v>
      </c>
      <c r="AK74" s="20">
        <v>7.3750000000000009</v>
      </c>
      <c r="AL74" s="20">
        <v>7.375</v>
      </c>
    </row>
    <row r="75" spans="23:41" x14ac:dyDescent="0.3">
      <c r="W75" s="6">
        <v>11</v>
      </c>
      <c r="X75" s="20">
        <v>8</v>
      </c>
      <c r="Y75" s="20">
        <v>3</v>
      </c>
      <c r="Z75" s="20">
        <v>11</v>
      </c>
      <c r="AI75" s="6">
        <v>22</v>
      </c>
      <c r="AJ75" s="20">
        <v>8.2750000000000004</v>
      </c>
      <c r="AK75" s="20">
        <v>9.0666666666666682</v>
      </c>
      <c r="AL75" s="20">
        <v>8.6142857142857157</v>
      </c>
    </row>
    <row r="76" spans="23:41" x14ac:dyDescent="0.3">
      <c r="W76" s="6">
        <v>12</v>
      </c>
      <c r="X76" s="20">
        <v>4</v>
      </c>
      <c r="Y76" s="20">
        <v>8</v>
      </c>
      <c r="Z76" s="20">
        <v>12</v>
      </c>
      <c r="AI76" s="6">
        <v>23</v>
      </c>
      <c r="AJ76" s="20">
        <v>7.4777777777777779</v>
      </c>
      <c r="AK76" s="20">
        <v>6.4</v>
      </c>
      <c r="AL76" s="20">
        <v>6.9705882352941178</v>
      </c>
    </row>
    <row r="77" spans="23:41" x14ac:dyDescent="0.3">
      <c r="W77" s="6">
        <v>13</v>
      </c>
      <c r="X77" s="20">
        <v>4</v>
      </c>
      <c r="Y77" s="20">
        <v>6</v>
      </c>
      <c r="Z77" s="20">
        <v>10</v>
      </c>
      <c r="AI77" s="6">
        <v>24</v>
      </c>
      <c r="AJ77" s="20">
        <v>5.14</v>
      </c>
      <c r="AK77" s="20">
        <v>7.2250000000000005</v>
      </c>
      <c r="AL77" s="20">
        <v>6.4230769230769234</v>
      </c>
    </row>
    <row r="78" spans="23:41" x14ac:dyDescent="0.3">
      <c r="W78" s="6">
        <v>14</v>
      </c>
      <c r="X78" s="20">
        <v>8</v>
      </c>
      <c r="Y78" s="20">
        <v>10</v>
      </c>
      <c r="Z78" s="20">
        <v>18</v>
      </c>
      <c r="AI78" s="6">
        <v>25</v>
      </c>
      <c r="AJ78" s="20">
        <v>7.2857142857142865</v>
      </c>
      <c r="AK78" s="20">
        <v>6.5699999999999985</v>
      </c>
      <c r="AL78" s="20">
        <v>6.8647058823529425</v>
      </c>
    </row>
    <row r="79" spans="23:41" x14ac:dyDescent="0.3">
      <c r="W79" s="6">
        <v>15</v>
      </c>
      <c r="X79" s="20">
        <v>2</v>
      </c>
      <c r="Y79" s="20">
        <v>10</v>
      </c>
      <c r="Z79" s="20">
        <v>12</v>
      </c>
      <c r="AI79" s="6">
        <v>26</v>
      </c>
      <c r="AJ79" s="20">
        <v>7.333333333333333</v>
      </c>
      <c r="AK79" s="20">
        <v>6.2124999999999995</v>
      </c>
      <c r="AL79" s="20">
        <v>6.8058823529411772</v>
      </c>
    </row>
    <row r="80" spans="23:41" x14ac:dyDescent="0.3">
      <c r="W80" s="6">
        <v>16</v>
      </c>
      <c r="X80" s="20">
        <v>3</v>
      </c>
      <c r="Y80" s="20">
        <v>6</v>
      </c>
      <c r="Z80" s="20">
        <v>9</v>
      </c>
      <c r="AI80" s="6">
        <v>27</v>
      </c>
      <c r="AJ80" s="20">
        <v>7.3000000000000007</v>
      </c>
      <c r="AK80" s="20">
        <v>8.6999999999999993</v>
      </c>
      <c r="AL80" s="20">
        <v>7.8000000000000016</v>
      </c>
    </row>
    <row r="81" spans="23:38" x14ac:dyDescent="0.3">
      <c r="W81" s="6">
        <v>17</v>
      </c>
      <c r="X81" s="20">
        <v>4</v>
      </c>
      <c r="Y81" s="20">
        <v>2</v>
      </c>
      <c r="Z81" s="20">
        <v>6</v>
      </c>
      <c r="AI81" s="6">
        <v>28</v>
      </c>
      <c r="AJ81" s="20">
        <v>7.3333333333333348</v>
      </c>
      <c r="AK81" s="20">
        <v>6.9125000000000005</v>
      </c>
      <c r="AL81" s="20">
        <v>7.0928571428571434</v>
      </c>
    </row>
    <row r="82" spans="23:38" x14ac:dyDescent="0.3">
      <c r="W82" s="6">
        <v>18</v>
      </c>
      <c r="X82" s="20">
        <v>4</v>
      </c>
      <c r="Y82" s="20">
        <v>3</v>
      </c>
      <c r="Z82" s="20">
        <v>7</v>
      </c>
      <c r="AI82" s="6">
        <v>29</v>
      </c>
      <c r="AJ82" s="20">
        <v>6.7200000000000006</v>
      </c>
      <c r="AK82" s="20">
        <v>7.9714285714285706</v>
      </c>
      <c r="AL82" s="20">
        <v>7.4499999999999993</v>
      </c>
    </row>
    <row r="83" spans="23:38" x14ac:dyDescent="0.3">
      <c r="W83" s="6">
        <v>19</v>
      </c>
      <c r="X83" s="20">
        <v>8</v>
      </c>
      <c r="Y83" s="20">
        <v>8</v>
      </c>
      <c r="Z83" s="20">
        <v>16</v>
      </c>
      <c r="AI83" s="6">
        <v>30</v>
      </c>
      <c r="AJ83" s="20">
        <v>6.3166666666666664</v>
      </c>
      <c r="AK83" s="20">
        <v>5.5666666666666673</v>
      </c>
      <c r="AL83" s="20">
        <v>6.0666666666666664</v>
      </c>
    </row>
    <row r="84" spans="23:38" x14ac:dyDescent="0.3">
      <c r="W84" s="6">
        <v>20</v>
      </c>
      <c r="X84" s="20">
        <v>4</v>
      </c>
      <c r="Y84" s="20">
        <v>11</v>
      </c>
      <c r="Z84" s="20">
        <v>15</v>
      </c>
      <c r="AI84" s="6">
        <v>31</v>
      </c>
      <c r="AJ84" s="20">
        <v>7.7</v>
      </c>
      <c r="AK84" s="20">
        <v>6.754545454545454</v>
      </c>
      <c r="AL84" s="20">
        <v>6.9571428571428573</v>
      </c>
    </row>
    <row r="85" spans="23:38" x14ac:dyDescent="0.3">
      <c r="W85" s="6">
        <v>21</v>
      </c>
      <c r="X85" s="20">
        <v>5</v>
      </c>
      <c r="Y85" s="20">
        <v>1</v>
      </c>
      <c r="Z85" s="20">
        <v>6</v>
      </c>
      <c r="AI85" s="5" t="s">
        <v>44</v>
      </c>
      <c r="AJ85" s="20">
        <v>6.9378048780487784</v>
      </c>
      <c r="AK85" s="20">
        <v>7.2287769784172635</v>
      </c>
      <c r="AL85" s="20">
        <v>7.0712871287128696</v>
      </c>
    </row>
    <row r="86" spans="23:38" x14ac:dyDescent="0.3">
      <c r="W86" s="6">
        <v>22</v>
      </c>
      <c r="X86" s="20">
        <v>4</v>
      </c>
      <c r="Y86" s="20">
        <v>6</v>
      </c>
      <c r="Z86" s="20">
        <v>10</v>
      </c>
      <c r="AI86" s="6">
        <v>1</v>
      </c>
      <c r="AJ86" s="20">
        <v>6.4599999999999991</v>
      </c>
      <c r="AK86" s="20">
        <v>8.5</v>
      </c>
      <c r="AL86" s="20">
        <v>6.8</v>
      </c>
    </row>
    <row r="87" spans="23:38" x14ac:dyDescent="0.3">
      <c r="W87" s="6">
        <v>23</v>
      </c>
      <c r="X87" s="20">
        <v>5</v>
      </c>
      <c r="Y87" s="20">
        <v>6</v>
      </c>
      <c r="Z87" s="20">
        <v>11</v>
      </c>
      <c r="AI87" s="6">
        <v>2</v>
      </c>
      <c r="AJ87" s="20">
        <v>7.2777777777777777</v>
      </c>
      <c r="AK87" s="20">
        <v>6.9799999999999995</v>
      </c>
      <c r="AL87" s="20">
        <v>7.1714285714285717</v>
      </c>
    </row>
    <row r="88" spans="23:38" x14ac:dyDescent="0.3">
      <c r="W88" s="6">
        <v>24</v>
      </c>
      <c r="X88" s="20">
        <v>6</v>
      </c>
      <c r="Y88" s="20">
        <v>5</v>
      </c>
      <c r="Z88" s="20">
        <v>11</v>
      </c>
      <c r="AI88" s="6">
        <v>3</v>
      </c>
      <c r="AJ88" s="20">
        <v>7.9333333333333336</v>
      </c>
      <c r="AK88" s="20">
        <v>5.8875000000000002</v>
      </c>
      <c r="AL88" s="20">
        <v>6.7642857142857142</v>
      </c>
    </row>
    <row r="89" spans="23:38" x14ac:dyDescent="0.3">
      <c r="W89" s="6">
        <v>25</v>
      </c>
      <c r="X89" s="20">
        <v>4</v>
      </c>
      <c r="Y89" s="20">
        <v>5</v>
      </c>
      <c r="Z89" s="20">
        <v>9</v>
      </c>
      <c r="AI89" s="6">
        <v>4</v>
      </c>
      <c r="AJ89" s="20">
        <v>7.9</v>
      </c>
      <c r="AK89" s="20">
        <v>8.375</v>
      </c>
      <c r="AL89" s="20">
        <v>8.0727272727272741</v>
      </c>
    </row>
    <row r="90" spans="23:38" x14ac:dyDescent="0.3">
      <c r="W90" s="6">
        <v>26</v>
      </c>
      <c r="X90" s="20">
        <v>7</v>
      </c>
      <c r="Y90" s="20">
        <v>6</v>
      </c>
      <c r="Z90" s="20">
        <v>13</v>
      </c>
      <c r="AI90" s="6">
        <v>5</v>
      </c>
      <c r="AJ90" s="20">
        <v>7.2249999999999996</v>
      </c>
      <c r="AK90" s="20">
        <v>8.7249999999999996</v>
      </c>
      <c r="AL90" s="20">
        <v>7.7250000000000005</v>
      </c>
    </row>
    <row r="91" spans="23:38" x14ac:dyDescent="0.3">
      <c r="W91" s="6">
        <v>27</v>
      </c>
      <c r="X91" s="20">
        <v>3</v>
      </c>
      <c r="Y91" s="20">
        <v>7</v>
      </c>
      <c r="Z91" s="20">
        <v>10</v>
      </c>
      <c r="AI91" s="6">
        <v>6</v>
      </c>
      <c r="AJ91" s="20">
        <v>5.9285714285714288</v>
      </c>
      <c r="AK91" s="20">
        <v>8.2833333333333332</v>
      </c>
      <c r="AL91" s="20">
        <v>7.0153846153846171</v>
      </c>
    </row>
    <row r="92" spans="23:38" x14ac:dyDescent="0.3">
      <c r="W92" s="6">
        <v>28</v>
      </c>
      <c r="X92" s="20">
        <v>6</v>
      </c>
      <c r="Y92" s="20">
        <v>4</v>
      </c>
      <c r="Z92" s="20">
        <v>10</v>
      </c>
      <c r="AI92" s="6">
        <v>7</v>
      </c>
      <c r="AJ92" s="20">
        <v>8</v>
      </c>
      <c r="AK92" s="20">
        <v>7.1400000000000006</v>
      </c>
      <c r="AL92" s="20">
        <v>7.57</v>
      </c>
    </row>
    <row r="93" spans="23:38" x14ac:dyDescent="0.3">
      <c r="W93" s="6">
        <v>29</v>
      </c>
      <c r="X93" s="20">
        <v>2</v>
      </c>
      <c r="Y93" s="20">
        <v>6</v>
      </c>
      <c r="Z93" s="20">
        <v>8</v>
      </c>
      <c r="AI93" s="6">
        <v>8</v>
      </c>
      <c r="AJ93" s="20">
        <v>7.1166666666666671</v>
      </c>
      <c r="AK93" s="20">
        <v>7.6333333333333329</v>
      </c>
      <c r="AL93" s="20">
        <v>7.375</v>
      </c>
    </row>
    <row r="94" spans="23:38" x14ac:dyDescent="0.3">
      <c r="W94" s="6">
        <v>30</v>
      </c>
      <c r="X94" s="20">
        <v>6</v>
      </c>
      <c r="Y94" s="20">
        <v>5</v>
      </c>
      <c r="Z94" s="20">
        <v>11</v>
      </c>
      <c r="AI94" s="6">
        <v>9</v>
      </c>
      <c r="AJ94" s="20">
        <v>5.0999999999999996</v>
      </c>
      <c r="AK94" s="20">
        <v>6.4125000000000014</v>
      </c>
      <c r="AL94" s="20">
        <v>5.9076923076923089</v>
      </c>
    </row>
    <row r="95" spans="23:38" x14ac:dyDescent="0.3">
      <c r="W95" s="5" t="s">
        <v>54</v>
      </c>
      <c r="X95" s="20">
        <v>501</v>
      </c>
      <c r="Y95" s="20">
        <v>499</v>
      </c>
      <c r="Z95" s="20">
        <v>1000</v>
      </c>
      <c r="AI95" s="6">
        <v>10</v>
      </c>
      <c r="AJ95" s="20">
        <v>7.2714285714285722</v>
      </c>
      <c r="AK95" s="20">
        <v>8.125</v>
      </c>
      <c r="AL95" s="20">
        <v>7.581818181818182</v>
      </c>
    </row>
    <row r="96" spans="23:38" x14ac:dyDescent="0.3">
      <c r="AI96" s="6">
        <v>11</v>
      </c>
      <c r="AJ96" s="20">
        <v>7.1499999999999995</v>
      </c>
      <c r="AK96" s="20">
        <v>6.2750000000000004</v>
      </c>
      <c r="AL96" s="20">
        <v>6.7124999999999995</v>
      </c>
    </row>
    <row r="97" spans="35:38" x14ac:dyDescent="0.3">
      <c r="AI97" s="6">
        <v>12</v>
      </c>
      <c r="AJ97" s="20">
        <v>8.0749999999999993</v>
      </c>
      <c r="AK97" s="20">
        <v>6.4249999999999998</v>
      </c>
      <c r="AL97" s="20">
        <v>7.25</v>
      </c>
    </row>
    <row r="98" spans="35:38" x14ac:dyDescent="0.3">
      <c r="AI98" s="6">
        <v>13</v>
      </c>
      <c r="AJ98" s="20">
        <v>6.7200000000000006</v>
      </c>
      <c r="AK98" s="20">
        <v>6.666666666666667</v>
      </c>
      <c r="AL98" s="20">
        <v>6.7</v>
      </c>
    </row>
    <row r="99" spans="35:38" x14ac:dyDescent="0.3">
      <c r="AI99" s="6">
        <v>14</v>
      </c>
      <c r="AJ99" s="20">
        <v>5.2333333333333334</v>
      </c>
      <c r="AK99" s="20">
        <v>7.419999999999999</v>
      </c>
      <c r="AL99" s="20">
        <v>6.6</v>
      </c>
    </row>
    <row r="100" spans="35:38" x14ac:dyDescent="0.3">
      <c r="AI100" s="6">
        <v>15</v>
      </c>
      <c r="AJ100" s="20">
        <v>7.3999999999999995</v>
      </c>
      <c r="AK100" s="20">
        <v>7.6750000000000007</v>
      </c>
      <c r="AL100" s="20">
        <v>7.5157894736842099</v>
      </c>
    </row>
    <row r="101" spans="35:38" x14ac:dyDescent="0.3">
      <c r="AI101" s="6">
        <v>16</v>
      </c>
      <c r="AJ101" s="20">
        <v>4.5</v>
      </c>
      <c r="AK101" s="20">
        <v>7.4</v>
      </c>
      <c r="AL101" s="20">
        <v>6.3125</v>
      </c>
    </row>
    <row r="102" spans="35:38" x14ac:dyDescent="0.3">
      <c r="AI102" s="6">
        <v>17</v>
      </c>
      <c r="AJ102" s="20">
        <v>4.9499999999999993</v>
      </c>
      <c r="AK102" s="20">
        <v>8.7285714285714295</v>
      </c>
      <c r="AL102" s="20">
        <v>6.9846153846153847</v>
      </c>
    </row>
    <row r="103" spans="35:38" x14ac:dyDescent="0.3">
      <c r="AI103" s="6">
        <v>18</v>
      </c>
      <c r="AJ103" s="20">
        <v>6.2600000000000007</v>
      </c>
      <c r="AK103" s="20">
        <v>7.3000000000000007</v>
      </c>
      <c r="AL103" s="20">
        <v>6.5571428571428578</v>
      </c>
    </row>
    <row r="104" spans="35:38" x14ac:dyDescent="0.3">
      <c r="AI104" s="6">
        <v>19</v>
      </c>
      <c r="AJ104" s="20">
        <v>7.839999999999999</v>
      </c>
      <c r="AK104" s="20">
        <v>6.7250000000000005</v>
      </c>
      <c r="AL104" s="20">
        <v>7.3444444444444441</v>
      </c>
    </row>
    <row r="105" spans="35:38" x14ac:dyDescent="0.3">
      <c r="AI105" s="6">
        <v>20</v>
      </c>
      <c r="AJ105" s="20">
        <v>7.6333333333333329</v>
      </c>
      <c r="AK105" s="20">
        <v>7.9142857142857137</v>
      </c>
      <c r="AL105" s="20">
        <v>7.830000000000001</v>
      </c>
    </row>
    <row r="106" spans="35:38" x14ac:dyDescent="0.3">
      <c r="AI106" s="6">
        <v>21</v>
      </c>
      <c r="AJ106" s="20">
        <v>7.1499999999999995</v>
      </c>
      <c r="AK106" s="20">
        <v>8</v>
      </c>
      <c r="AL106" s="20">
        <v>7.4333333333333327</v>
      </c>
    </row>
    <row r="107" spans="35:38" x14ac:dyDescent="0.3">
      <c r="AI107" s="6">
        <v>22</v>
      </c>
      <c r="AJ107" s="20">
        <v>7.7142857142857153</v>
      </c>
      <c r="AK107" s="20">
        <v>7.0250000000000004</v>
      </c>
      <c r="AL107" s="20">
        <v>7.463636363636363</v>
      </c>
    </row>
    <row r="108" spans="35:38" x14ac:dyDescent="0.3">
      <c r="AI108" s="6">
        <v>23</v>
      </c>
      <c r="AJ108" s="20">
        <v>7.2833333333333323</v>
      </c>
      <c r="AK108" s="20">
        <v>8.0500000000000007</v>
      </c>
      <c r="AL108" s="20">
        <v>7.4749999999999996</v>
      </c>
    </row>
    <row r="109" spans="35:38" x14ac:dyDescent="0.3">
      <c r="AI109" s="6">
        <v>24</v>
      </c>
      <c r="AJ109" s="20">
        <v>5.8833333333333329</v>
      </c>
      <c r="AK109" s="20">
        <v>6.2333333333333334</v>
      </c>
      <c r="AL109" s="20">
        <v>6</v>
      </c>
    </row>
    <row r="110" spans="35:38" x14ac:dyDescent="0.3">
      <c r="AI110" s="6">
        <v>25</v>
      </c>
      <c r="AJ110" s="20">
        <v>7.1285714285714272</v>
      </c>
      <c r="AK110" s="20">
        <v>6.3333333333333339</v>
      </c>
      <c r="AL110" s="20">
        <v>6.6812499999999986</v>
      </c>
    </row>
    <row r="111" spans="35:38" x14ac:dyDescent="0.3">
      <c r="AI111" s="6">
        <v>26</v>
      </c>
      <c r="AJ111" s="20">
        <v>5.9599999999999991</v>
      </c>
      <c r="AK111" s="20">
        <v>6.1999999999999993</v>
      </c>
      <c r="AL111" s="20">
        <v>6.0666666666666664</v>
      </c>
    </row>
    <row r="112" spans="35:38" x14ac:dyDescent="0.3">
      <c r="AI112" s="6">
        <v>27</v>
      </c>
      <c r="AJ112" s="20">
        <v>6.7125000000000004</v>
      </c>
      <c r="AK112" s="20">
        <v>7.3833333333333329</v>
      </c>
      <c r="AL112" s="20">
        <v>6.9999999999999991</v>
      </c>
    </row>
    <row r="113" spans="35:38" x14ac:dyDescent="0.3">
      <c r="AI113" s="6">
        <v>28</v>
      </c>
      <c r="AJ113" s="20">
        <v>7.75</v>
      </c>
      <c r="AK113" s="20">
        <v>6.4749999999999996</v>
      </c>
      <c r="AL113" s="20">
        <v>6.8999999999999995</v>
      </c>
    </row>
    <row r="114" spans="35:38" x14ac:dyDescent="0.3">
      <c r="AI114" s="5" t="s">
        <v>35</v>
      </c>
      <c r="AJ114" s="20">
        <v>6.8720496894409955</v>
      </c>
      <c r="AK114" s="20">
        <v>6.8124999999999973</v>
      </c>
      <c r="AL114" s="20">
        <v>6.8402898550724638</v>
      </c>
    </row>
    <row r="115" spans="35:38" x14ac:dyDescent="0.3">
      <c r="AI115" s="6">
        <v>1</v>
      </c>
      <c r="AJ115" s="20">
        <v>4.4666666666666668</v>
      </c>
      <c r="AK115" s="20">
        <v>7.5571428571428569</v>
      </c>
      <c r="AL115" s="20">
        <v>6.63</v>
      </c>
    </row>
    <row r="116" spans="35:38" x14ac:dyDescent="0.3">
      <c r="AI116" s="6">
        <v>2</v>
      </c>
      <c r="AJ116" s="20">
        <v>5.9</v>
      </c>
      <c r="AK116" s="20">
        <v>6.0400000000000009</v>
      </c>
      <c r="AL116" s="20">
        <v>5.9388888888888891</v>
      </c>
    </row>
    <row r="117" spans="35:38" x14ac:dyDescent="0.3">
      <c r="AI117" s="6">
        <v>3</v>
      </c>
      <c r="AJ117" s="20">
        <v>7.5200000000000005</v>
      </c>
      <c r="AK117" s="20">
        <v>6.666666666666667</v>
      </c>
      <c r="AL117" s="20">
        <v>6.9714285714285706</v>
      </c>
    </row>
    <row r="118" spans="35:38" x14ac:dyDescent="0.3">
      <c r="AI118" s="6">
        <v>4</v>
      </c>
      <c r="AJ118" s="20">
        <v>7.5750000000000011</v>
      </c>
      <c r="AK118" s="20">
        <v>7.4249999999999998</v>
      </c>
      <c r="AL118" s="20">
        <v>7.5250000000000012</v>
      </c>
    </row>
    <row r="119" spans="35:38" x14ac:dyDescent="0.3">
      <c r="AI119" s="6">
        <v>5</v>
      </c>
      <c r="AJ119" s="20">
        <v>7.0000000000000018</v>
      </c>
      <c r="AK119" s="20">
        <v>6.3285714285714292</v>
      </c>
      <c r="AL119" s="20">
        <v>6.7235294117647078</v>
      </c>
    </row>
    <row r="120" spans="35:38" x14ac:dyDescent="0.3">
      <c r="AI120" s="6">
        <v>6</v>
      </c>
      <c r="AJ120" s="20">
        <v>7.3000000000000007</v>
      </c>
      <c r="AK120" s="20">
        <v>7.1749999999999998</v>
      </c>
      <c r="AL120" s="20">
        <v>7.209090909090909</v>
      </c>
    </row>
    <row r="121" spans="35:38" x14ac:dyDescent="0.3">
      <c r="AI121" s="6">
        <v>7</v>
      </c>
      <c r="AJ121" s="20">
        <v>6.2666666666666657</v>
      </c>
      <c r="AK121" s="20">
        <v>7.3500000000000005</v>
      </c>
      <c r="AL121" s="20">
        <v>6.9888888888888889</v>
      </c>
    </row>
    <row r="122" spans="35:38" x14ac:dyDescent="0.3">
      <c r="AI122" s="6">
        <v>8</v>
      </c>
      <c r="AJ122" s="20">
        <v>8.0285714285714285</v>
      </c>
      <c r="AK122" s="20">
        <v>6.9</v>
      </c>
      <c r="AL122" s="20">
        <v>7.6181818181818182</v>
      </c>
    </row>
    <row r="123" spans="35:38" x14ac:dyDescent="0.3">
      <c r="AI123" s="6">
        <v>9</v>
      </c>
      <c r="AJ123" s="20">
        <v>7.7000000000000011</v>
      </c>
      <c r="AK123" s="20">
        <v>6.9555555555555566</v>
      </c>
      <c r="AL123" s="20">
        <v>7.28125</v>
      </c>
    </row>
    <row r="124" spans="35:38" x14ac:dyDescent="0.3">
      <c r="AI124" s="6">
        <v>10</v>
      </c>
      <c r="AJ124" s="20">
        <v>6.0600000000000005</v>
      </c>
      <c r="AK124" s="20">
        <v>7.1142857142857139</v>
      </c>
      <c r="AL124" s="20">
        <v>6.6750000000000007</v>
      </c>
    </row>
    <row r="125" spans="35:38" x14ac:dyDescent="0.3">
      <c r="AI125" s="6">
        <v>11</v>
      </c>
      <c r="AJ125" s="20">
        <v>6.625</v>
      </c>
      <c r="AK125" s="20">
        <v>6.3666666666666671</v>
      </c>
      <c r="AL125" s="20">
        <v>6.5545454545454538</v>
      </c>
    </row>
    <row r="126" spans="35:38" x14ac:dyDescent="0.3">
      <c r="AI126" s="6">
        <v>12</v>
      </c>
      <c r="AJ126" s="20">
        <v>7.9749999999999996</v>
      </c>
      <c r="AK126" s="20">
        <v>7.15</v>
      </c>
      <c r="AL126" s="20">
        <v>7.4250000000000007</v>
      </c>
    </row>
    <row r="127" spans="35:38" x14ac:dyDescent="0.3">
      <c r="AI127" s="6">
        <v>13</v>
      </c>
      <c r="AJ127" s="20">
        <v>6.3250000000000002</v>
      </c>
      <c r="AK127" s="20">
        <v>6.5</v>
      </c>
      <c r="AL127" s="20">
        <v>6.43</v>
      </c>
    </row>
    <row r="128" spans="35:38" x14ac:dyDescent="0.3">
      <c r="AI128" s="6">
        <v>14</v>
      </c>
      <c r="AJ128" s="20">
        <v>6.0125000000000002</v>
      </c>
      <c r="AK128" s="20">
        <v>6.6599999999999993</v>
      </c>
      <c r="AL128" s="20">
        <v>6.3722222222222227</v>
      </c>
    </row>
    <row r="129" spans="35:38" x14ac:dyDescent="0.3">
      <c r="AI129" s="6">
        <v>15</v>
      </c>
      <c r="AJ129" s="20">
        <v>6.9</v>
      </c>
      <c r="AK129" s="20">
        <v>6.1099999999999994</v>
      </c>
      <c r="AL129" s="20">
        <v>6.2416666666666663</v>
      </c>
    </row>
    <row r="130" spans="35:38" x14ac:dyDescent="0.3">
      <c r="AI130" s="6">
        <v>16</v>
      </c>
      <c r="AJ130" s="20">
        <v>7.3</v>
      </c>
      <c r="AK130" s="20">
        <v>6.7833333333333323</v>
      </c>
      <c r="AL130" s="20">
        <v>6.9555555555555557</v>
      </c>
    </row>
    <row r="131" spans="35:38" x14ac:dyDescent="0.3">
      <c r="AI131" s="6">
        <v>17</v>
      </c>
      <c r="AJ131" s="20">
        <v>5.6749999999999998</v>
      </c>
      <c r="AK131" s="20">
        <v>7</v>
      </c>
      <c r="AL131" s="20">
        <v>6.1166666666666671</v>
      </c>
    </row>
    <row r="132" spans="35:38" x14ac:dyDescent="0.3">
      <c r="AI132" s="6">
        <v>18</v>
      </c>
      <c r="AJ132" s="20">
        <v>6.3</v>
      </c>
      <c r="AK132" s="20">
        <v>7.4666666666666677</v>
      </c>
      <c r="AL132" s="20">
        <v>6.7999999999999989</v>
      </c>
    </row>
    <row r="133" spans="35:38" x14ac:dyDescent="0.3">
      <c r="AI133" s="6">
        <v>19</v>
      </c>
      <c r="AJ133" s="20">
        <v>6.5750000000000002</v>
      </c>
      <c r="AK133" s="20">
        <v>7.1875</v>
      </c>
      <c r="AL133" s="20">
        <v>6.8812500000000014</v>
      </c>
    </row>
    <row r="134" spans="35:38" x14ac:dyDescent="0.3">
      <c r="AI134" s="6">
        <v>20</v>
      </c>
      <c r="AJ134" s="20">
        <v>7.3250000000000002</v>
      </c>
      <c r="AK134" s="20">
        <v>6.5818181818181811</v>
      </c>
      <c r="AL134" s="20">
        <v>6.78</v>
      </c>
    </row>
    <row r="135" spans="35:38" x14ac:dyDescent="0.3">
      <c r="AI135" s="6">
        <v>21</v>
      </c>
      <c r="AJ135" s="20">
        <v>6.1599999999999993</v>
      </c>
      <c r="AK135" s="20">
        <v>8.8000000000000007</v>
      </c>
      <c r="AL135" s="20">
        <v>6.5999999999999988</v>
      </c>
    </row>
    <row r="136" spans="35:38" x14ac:dyDescent="0.3">
      <c r="AI136" s="6">
        <v>22</v>
      </c>
      <c r="AJ136" s="20">
        <v>5.95</v>
      </c>
      <c r="AK136" s="20">
        <v>7.333333333333333</v>
      </c>
      <c r="AL136" s="20">
        <v>6.7800000000000011</v>
      </c>
    </row>
    <row r="137" spans="35:38" x14ac:dyDescent="0.3">
      <c r="AI137" s="6">
        <v>23</v>
      </c>
      <c r="AJ137" s="20">
        <v>7.2200000000000006</v>
      </c>
      <c r="AK137" s="20">
        <v>7.5666666666666664</v>
      </c>
      <c r="AL137" s="20">
        <v>7.4090909090909101</v>
      </c>
    </row>
    <row r="138" spans="35:38" x14ac:dyDescent="0.3">
      <c r="AI138" s="6">
        <v>24</v>
      </c>
      <c r="AJ138" s="20">
        <v>7.1166666666666663</v>
      </c>
      <c r="AK138" s="20">
        <v>6.7399999999999993</v>
      </c>
      <c r="AL138" s="20">
        <v>6.9454545454545444</v>
      </c>
    </row>
    <row r="139" spans="35:38" x14ac:dyDescent="0.3">
      <c r="AI139" s="6">
        <v>25</v>
      </c>
      <c r="AJ139" s="20">
        <v>8.3000000000000007</v>
      </c>
      <c r="AK139" s="20">
        <v>7.0400000000000009</v>
      </c>
      <c r="AL139" s="20">
        <v>7.6000000000000005</v>
      </c>
    </row>
    <row r="140" spans="35:38" x14ac:dyDescent="0.3">
      <c r="AI140" s="6">
        <v>26</v>
      </c>
      <c r="AJ140" s="20">
        <v>7.6000000000000014</v>
      </c>
      <c r="AK140" s="20">
        <v>5.4833333333333334</v>
      </c>
      <c r="AL140" s="20">
        <v>6.6230769230769235</v>
      </c>
    </row>
    <row r="141" spans="35:38" x14ac:dyDescent="0.3">
      <c r="AI141" s="6">
        <v>27</v>
      </c>
      <c r="AJ141" s="20">
        <v>7.5666666666666664</v>
      </c>
      <c r="AK141" s="20">
        <v>6.4142857142857137</v>
      </c>
      <c r="AL141" s="20">
        <v>6.76</v>
      </c>
    </row>
    <row r="142" spans="35:38" x14ac:dyDescent="0.3">
      <c r="AI142" s="6">
        <v>28</v>
      </c>
      <c r="AJ142" s="20">
        <v>7.0333333333333341</v>
      </c>
      <c r="AK142" s="20">
        <v>7.0750000000000002</v>
      </c>
      <c r="AL142" s="20">
        <v>7.05</v>
      </c>
    </row>
    <row r="143" spans="35:38" x14ac:dyDescent="0.3">
      <c r="AI143" s="6">
        <v>29</v>
      </c>
      <c r="AJ143" s="20">
        <v>6.9499999999999993</v>
      </c>
      <c r="AK143" s="20">
        <v>6.916666666666667</v>
      </c>
      <c r="AL143" s="20">
        <v>6.9249999999999998</v>
      </c>
    </row>
    <row r="144" spans="35:38" x14ac:dyDescent="0.3">
      <c r="AI144" s="6">
        <v>30</v>
      </c>
      <c r="AJ144" s="20">
        <v>7.4333333333333336</v>
      </c>
      <c r="AK144" s="20">
        <v>6.04</v>
      </c>
      <c r="AL144" s="20">
        <v>6.8</v>
      </c>
    </row>
    <row r="145" spans="35:38" x14ac:dyDescent="0.3">
      <c r="AI145" s="5" t="s">
        <v>54</v>
      </c>
      <c r="AJ145" s="20">
        <v>6.964471057884225</v>
      </c>
      <c r="AK145" s="20">
        <v>6.9809619238477048</v>
      </c>
      <c r="AL145" s="20">
        <v>6.9727000000000032</v>
      </c>
    </row>
  </sheetData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5A52-6334-46D1-822A-8E2C25473CB7}">
  <dimension ref="A1:AO144"/>
  <sheetViews>
    <sheetView tabSelected="1" topLeftCell="AI11" zoomScale="52" zoomScaleNormal="25" workbookViewId="0">
      <selection activeCell="M49" sqref="M49"/>
    </sheetView>
  </sheetViews>
  <sheetFormatPr defaultRowHeight="14.4" x14ac:dyDescent="0.3"/>
  <cols>
    <col min="1" max="1" width="13.33203125" bestFit="1" customWidth="1"/>
    <col min="2" max="2" width="15.88671875" bestFit="1" customWidth="1"/>
    <col min="11" max="11" width="21.88671875" bestFit="1" customWidth="1"/>
    <col min="12" max="12" width="23.6640625" bestFit="1" customWidth="1"/>
    <col min="13" max="13" width="13.77734375" bestFit="1" customWidth="1"/>
    <col min="14" max="14" width="11" bestFit="1" customWidth="1"/>
    <col min="15" max="15" width="15.6640625" bestFit="1" customWidth="1"/>
    <col min="23" max="23" width="15.88671875" bestFit="1" customWidth="1"/>
    <col min="24" max="24" width="16" bestFit="1" customWidth="1"/>
    <col min="25" max="25" width="10.21875" bestFit="1" customWidth="1"/>
    <col min="26" max="26" width="7.44140625" bestFit="1" customWidth="1"/>
    <col min="27" max="27" width="11.109375" bestFit="1" customWidth="1"/>
    <col min="35" max="35" width="36.77734375" bestFit="1" customWidth="1"/>
    <col min="36" max="36" width="16" bestFit="1" customWidth="1"/>
    <col min="37" max="39" width="13.21875" bestFit="1" customWidth="1"/>
    <col min="40" max="40" width="13.33203125" bestFit="1" customWidth="1"/>
    <col min="41" max="41" width="36.77734375" bestFit="1" customWidth="1"/>
  </cols>
  <sheetData>
    <row r="1" spans="1:39" x14ac:dyDescent="0.3">
      <c r="A1" s="4" t="s">
        <v>53</v>
      </c>
      <c r="B1" t="s">
        <v>68</v>
      </c>
      <c r="K1" s="4" t="s">
        <v>65</v>
      </c>
      <c r="L1" s="4" t="s">
        <v>70</v>
      </c>
      <c r="W1" s="4" t="s">
        <v>68</v>
      </c>
      <c r="X1" s="4" t="s">
        <v>70</v>
      </c>
      <c r="AI1" s="4" t="s">
        <v>68</v>
      </c>
      <c r="AJ1" s="4" t="s">
        <v>70</v>
      </c>
    </row>
    <row r="2" spans="1:39" x14ac:dyDescent="0.3">
      <c r="A2" s="5" t="s">
        <v>47</v>
      </c>
      <c r="B2" s="20">
        <v>332</v>
      </c>
      <c r="K2" s="4" t="s">
        <v>53</v>
      </c>
      <c r="L2" t="s">
        <v>47</v>
      </c>
      <c r="M2" t="s">
        <v>31</v>
      </c>
      <c r="N2" t="s">
        <v>23</v>
      </c>
      <c r="O2" t="s">
        <v>54</v>
      </c>
      <c r="W2" s="4" t="s">
        <v>53</v>
      </c>
      <c r="X2" t="s">
        <v>47</v>
      </c>
      <c r="Y2" t="s">
        <v>31</v>
      </c>
      <c r="Z2" t="s">
        <v>23</v>
      </c>
      <c r="AA2" t="s">
        <v>54</v>
      </c>
      <c r="AI2" s="4" t="s">
        <v>53</v>
      </c>
      <c r="AJ2" t="s">
        <v>47</v>
      </c>
      <c r="AK2" t="s">
        <v>31</v>
      </c>
      <c r="AL2" t="s">
        <v>23</v>
      </c>
      <c r="AM2" t="s">
        <v>54</v>
      </c>
    </row>
    <row r="3" spans="1:39" x14ac:dyDescent="0.3">
      <c r="A3" s="5" t="s">
        <v>31</v>
      </c>
      <c r="B3" s="20">
        <v>328</v>
      </c>
      <c r="K3" s="5" t="s">
        <v>33</v>
      </c>
      <c r="L3" s="20">
        <v>316</v>
      </c>
      <c r="M3" s="20">
        <v>333</v>
      </c>
      <c r="N3" s="20">
        <v>322</v>
      </c>
      <c r="O3" s="20">
        <v>971</v>
      </c>
      <c r="W3" s="5" t="s">
        <v>28</v>
      </c>
      <c r="X3" s="20">
        <v>111</v>
      </c>
      <c r="Y3" s="20">
        <v>122</v>
      </c>
      <c r="Z3" s="20">
        <v>119</v>
      </c>
      <c r="AA3" s="20">
        <v>352</v>
      </c>
      <c r="AI3" s="5" t="s">
        <v>41</v>
      </c>
      <c r="AJ3" s="20">
        <v>35</v>
      </c>
      <c r="AK3" s="20">
        <v>46</v>
      </c>
      <c r="AL3" s="20">
        <v>52</v>
      </c>
      <c r="AM3" s="20">
        <v>133</v>
      </c>
    </row>
    <row r="4" spans="1:39" x14ac:dyDescent="0.3">
      <c r="A4" s="5" t="s">
        <v>23</v>
      </c>
      <c r="B4" s="20">
        <v>340</v>
      </c>
      <c r="K4" s="5" t="s">
        <v>50</v>
      </c>
      <c r="L4" s="20">
        <v>297</v>
      </c>
      <c r="M4" s="20">
        <v>342</v>
      </c>
      <c r="N4" s="20">
        <v>263</v>
      </c>
      <c r="O4" s="20">
        <v>902</v>
      </c>
      <c r="W4" s="6">
        <v>1</v>
      </c>
      <c r="X4" s="20">
        <v>3</v>
      </c>
      <c r="Y4" s="20">
        <v>4</v>
      </c>
      <c r="Z4" s="20">
        <v>5</v>
      </c>
      <c r="AA4" s="20">
        <v>12</v>
      </c>
      <c r="AI4" s="5" t="s">
        <v>45</v>
      </c>
      <c r="AJ4" s="20">
        <v>39</v>
      </c>
      <c r="AK4" s="20">
        <v>38</v>
      </c>
      <c r="AL4" s="20">
        <v>48</v>
      </c>
      <c r="AM4" s="20">
        <v>125</v>
      </c>
    </row>
    <row r="5" spans="1:39" x14ac:dyDescent="0.3">
      <c r="A5" s="5" t="s">
        <v>54</v>
      </c>
      <c r="B5" s="20">
        <v>1000</v>
      </c>
      <c r="K5" s="5" t="s">
        <v>48</v>
      </c>
      <c r="L5" s="20">
        <v>270</v>
      </c>
      <c r="M5" s="20">
        <v>369</v>
      </c>
      <c r="N5" s="20">
        <v>313</v>
      </c>
      <c r="O5" s="20">
        <v>952</v>
      </c>
      <c r="W5" s="6">
        <v>2</v>
      </c>
      <c r="X5" s="20">
        <v>4</v>
      </c>
      <c r="Y5" s="20">
        <v>2</v>
      </c>
      <c r="Z5" s="20">
        <v>2</v>
      </c>
      <c r="AA5" s="20">
        <v>8</v>
      </c>
      <c r="AI5" s="5" t="s">
        <v>51</v>
      </c>
      <c r="AJ5" s="20">
        <v>53</v>
      </c>
      <c r="AK5" s="20">
        <v>54</v>
      </c>
      <c r="AL5" s="20">
        <v>51</v>
      </c>
      <c r="AM5" s="20">
        <v>158</v>
      </c>
    </row>
    <row r="6" spans="1:39" x14ac:dyDescent="0.3">
      <c r="K6" s="5" t="s">
        <v>26</v>
      </c>
      <c r="L6" s="20">
        <v>320</v>
      </c>
      <c r="M6" s="20">
        <v>277</v>
      </c>
      <c r="N6" s="20">
        <v>257</v>
      </c>
      <c r="O6" s="20">
        <v>854</v>
      </c>
      <c r="W6" s="6">
        <v>3</v>
      </c>
      <c r="X6" s="20">
        <v>3</v>
      </c>
      <c r="Y6" s="20">
        <v>2</v>
      </c>
      <c r="Z6" s="20">
        <v>3</v>
      </c>
      <c r="AA6" s="20">
        <v>8</v>
      </c>
      <c r="AI6" s="5" t="s">
        <v>49</v>
      </c>
      <c r="AJ6" s="20">
        <v>50</v>
      </c>
      <c r="AK6" s="20">
        <v>50</v>
      </c>
      <c r="AL6" s="20">
        <v>43</v>
      </c>
      <c r="AM6" s="20">
        <v>143</v>
      </c>
    </row>
    <row r="7" spans="1:39" x14ac:dyDescent="0.3">
      <c r="K7" s="5" t="s">
        <v>39</v>
      </c>
      <c r="L7" s="20">
        <v>295</v>
      </c>
      <c r="M7" s="20">
        <v>245</v>
      </c>
      <c r="N7" s="20">
        <v>371</v>
      </c>
      <c r="O7" s="20">
        <v>911</v>
      </c>
      <c r="W7" s="6">
        <v>4</v>
      </c>
      <c r="X7" s="20">
        <v>3</v>
      </c>
      <c r="Y7" s="20">
        <v>1</v>
      </c>
      <c r="Z7" s="20">
        <v>2</v>
      </c>
      <c r="AA7" s="20">
        <v>6</v>
      </c>
      <c r="AI7" s="5" t="s">
        <v>46</v>
      </c>
      <c r="AJ7" s="20">
        <v>44</v>
      </c>
      <c r="AK7" s="20">
        <v>48</v>
      </c>
      <c r="AL7" s="20">
        <v>46</v>
      </c>
      <c r="AM7" s="20">
        <v>138</v>
      </c>
    </row>
    <row r="8" spans="1:39" x14ac:dyDescent="0.3">
      <c r="K8" s="5" t="s">
        <v>43</v>
      </c>
      <c r="L8" s="20">
        <v>322</v>
      </c>
      <c r="M8" s="20">
        <v>265</v>
      </c>
      <c r="N8" s="20">
        <v>333</v>
      </c>
      <c r="O8" s="20">
        <v>920</v>
      </c>
      <c r="W8" s="6">
        <v>5</v>
      </c>
      <c r="X8" s="20">
        <v>3</v>
      </c>
      <c r="Y8" s="20">
        <v>4</v>
      </c>
      <c r="Z8" s="20">
        <v>5</v>
      </c>
      <c r="AA8" s="20">
        <v>12</v>
      </c>
      <c r="AI8" s="5" t="s">
        <v>36</v>
      </c>
      <c r="AJ8" s="20">
        <v>51</v>
      </c>
      <c r="AK8" s="20">
        <v>38</v>
      </c>
      <c r="AL8" s="20">
        <v>50</v>
      </c>
      <c r="AM8" s="20">
        <v>139</v>
      </c>
    </row>
    <row r="9" spans="1:39" x14ac:dyDescent="0.3">
      <c r="K9" s="5" t="s">
        <v>54</v>
      </c>
      <c r="L9" s="20">
        <v>1820</v>
      </c>
      <c r="M9" s="20">
        <v>1831</v>
      </c>
      <c r="N9" s="20">
        <v>1859</v>
      </c>
      <c r="O9" s="20">
        <v>5510</v>
      </c>
      <c r="W9" s="6">
        <v>6</v>
      </c>
      <c r="X9" s="20">
        <v>2</v>
      </c>
      <c r="Y9" s="20">
        <v>2</v>
      </c>
      <c r="Z9" s="20">
        <v>5</v>
      </c>
      <c r="AA9" s="20">
        <v>9</v>
      </c>
      <c r="AI9" s="5" t="s">
        <v>29</v>
      </c>
      <c r="AJ9" s="20">
        <v>60</v>
      </c>
      <c r="AK9" s="20">
        <v>54</v>
      </c>
      <c r="AL9" s="20">
        <v>50</v>
      </c>
      <c r="AM9" s="20">
        <v>164</v>
      </c>
    </row>
    <row r="10" spans="1:39" x14ac:dyDescent="0.3">
      <c r="W10" s="6">
        <v>7</v>
      </c>
      <c r="X10" s="20">
        <v>3</v>
      </c>
      <c r="Y10" s="20">
        <v>3</v>
      </c>
      <c r="Z10" s="20">
        <v>3</v>
      </c>
      <c r="AA10" s="20">
        <v>9</v>
      </c>
      <c r="AI10" s="5" t="s">
        <v>54</v>
      </c>
      <c r="AJ10" s="20">
        <v>332</v>
      </c>
      <c r="AK10" s="20">
        <v>328</v>
      </c>
      <c r="AL10" s="20">
        <v>340</v>
      </c>
      <c r="AM10" s="20">
        <v>1000</v>
      </c>
    </row>
    <row r="11" spans="1:39" x14ac:dyDescent="0.3">
      <c r="W11" s="6">
        <v>8</v>
      </c>
      <c r="X11" s="20">
        <v>6</v>
      </c>
      <c r="Y11" s="20">
        <v>8</v>
      </c>
      <c r="Z11" s="20">
        <v>4</v>
      </c>
      <c r="AA11" s="20">
        <v>18</v>
      </c>
    </row>
    <row r="12" spans="1:39" x14ac:dyDescent="0.3">
      <c r="W12" s="6">
        <v>9</v>
      </c>
      <c r="X12" s="20">
        <v>2</v>
      </c>
      <c r="Y12" s="20">
        <v>5</v>
      </c>
      <c r="Z12" s="20">
        <v>1</v>
      </c>
      <c r="AA12" s="20">
        <v>8</v>
      </c>
    </row>
    <row r="13" spans="1:39" x14ac:dyDescent="0.3">
      <c r="W13" s="6">
        <v>10</v>
      </c>
      <c r="X13" s="20">
        <v>3</v>
      </c>
      <c r="Y13" s="20">
        <v>3</v>
      </c>
      <c r="Z13" s="20">
        <v>3</v>
      </c>
      <c r="AA13" s="20">
        <v>9</v>
      </c>
    </row>
    <row r="14" spans="1:39" x14ac:dyDescent="0.3">
      <c r="W14" s="6">
        <v>11</v>
      </c>
      <c r="X14" s="20"/>
      <c r="Y14" s="20">
        <v>2</v>
      </c>
      <c r="Z14" s="20">
        <v>6</v>
      </c>
      <c r="AA14" s="20">
        <v>8</v>
      </c>
    </row>
    <row r="15" spans="1:39" x14ac:dyDescent="0.3">
      <c r="W15" s="6">
        <v>12</v>
      </c>
      <c r="X15" s="20">
        <v>6</v>
      </c>
      <c r="Y15" s="20">
        <v>2</v>
      </c>
      <c r="Z15" s="20">
        <v>3</v>
      </c>
      <c r="AA15" s="20">
        <v>11</v>
      </c>
    </row>
    <row r="16" spans="1:39" x14ac:dyDescent="0.3">
      <c r="W16" s="6">
        <v>13</v>
      </c>
      <c r="X16" s="20">
        <v>3</v>
      </c>
      <c r="Y16" s="20">
        <v>3</v>
      </c>
      <c r="Z16" s="20">
        <v>4</v>
      </c>
      <c r="AA16" s="20">
        <v>10</v>
      </c>
    </row>
    <row r="17" spans="1:39" x14ac:dyDescent="0.3">
      <c r="A17" t="s">
        <v>69</v>
      </c>
      <c r="K17" s="4" t="s">
        <v>68</v>
      </c>
      <c r="L17" s="4" t="s">
        <v>70</v>
      </c>
      <c r="W17" s="6">
        <v>14</v>
      </c>
      <c r="X17" s="20">
        <v>5</v>
      </c>
      <c r="Y17" s="20">
        <v>6</v>
      </c>
      <c r="Z17" s="20">
        <v>2</v>
      </c>
      <c r="AA17" s="20">
        <v>13</v>
      </c>
    </row>
    <row r="18" spans="1:39" x14ac:dyDescent="0.3">
      <c r="A18" s="4" t="s">
        <v>53</v>
      </c>
      <c r="B18" t="s">
        <v>65</v>
      </c>
      <c r="K18" s="4" t="s">
        <v>53</v>
      </c>
      <c r="L18" t="s">
        <v>47</v>
      </c>
      <c r="M18" t="s">
        <v>31</v>
      </c>
      <c r="N18" t="s">
        <v>23</v>
      </c>
      <c r="O18" t="s">
        <v>54</v>
      </c>
      <c r="W18" s="6">
        <v>15</v>
      </c>
      <c r="X18" s="20">
        <v>5</v>
      </c>
      <c r="Y18" s="20">
        <v>3</v>
      </c>
      <c r="Z18" s="20">
        <v>5</v>
      </c>
      <c r="AA18" s="20">
        <v>13</v>
      </c>
      <c r="AI18" s="4" t="s">
        <v>68</v>
      </c>
      <c r="AJ18" s="4" t="s">
        <v>70</v>
      </c>
    </row>
    <row r="19" spans="1:39" x14ac:dyDescent="0.3">
      <c r="A19" s="5" t="s">
        <v>47</v>
      </c>
      <c r="B19" s="20">
        <v>1820</v>
      </c>
      <c r="K19" s="5" t="s">
        <v>34</v>
      </c>
      <c r="L19" s="20">
        <v>110</v>
      </c>
      <c r="M19" s="20">
        <v>124</v>
      </c>
      <c r="N19" s="20">
        <v>110</v>
      </c>
      <c r="O19" s="20">
        <v>344</v>
      </c>
      <c r="W19" s="6">
        <v>16</v>
      </c>
      <c r="X19" s="20">
        <v>3</v>
      </c>
      <c r="Y19" s="20">
        <v>5</v>
      </c>
      <c r="Z19" s="20">
        <v>2</v>
      </c>
      <c r="AA19" s="20">
        <v>10</v>
      </c>
      <c r="AI19" s="4" t="s">
        <v>53</v>
      </c>
      <c r="AJ19" t="s">
        <v>47</v>
      </c>
      <c r="AK19" t="s">
        <v>31</v>
      </c>
      <c r="AL19" t="s">
        <v>23</v>
      </c>
      <c r="AM19" t="s">
        <v>54</v>
      </c>
    </row>
    <row r="20" spans="1:39" x14ac:dyDescent="0.3">
      <c r="A20" s="5" t="s">
        <v>31</v>
      </c>
      <c r="B20" s="20">
        <v>1831</v>
      </c>
      <c r="K20" s="5" t="s">
        <v>40</v>
      </c>
      <c r="L20" s="20">
        <v>109</v>
      </c>
      <c r="M20" s="20">
        <v>98</v>
      </c>
      <c r="N20" s="20">
        <v>104</v>
      </c>
      <c r="O20" s="20">
        <v>311</v>
      </c>
      <c r="W20" s="6">
        <v>17</v>
      </c>
      <c r="X20" s="20">
        <v>4</v>
      </c>
      <c r="Y20" s="20">
        <v>3</v>
      </c>
      <c r="Z20" s="20">
        <v>4</v>
      </c>
      <c r="AA20" s="20">
        <v>11</v>
      </c>
      <c r="AI20" s="5" t="s">
        <v>30</v>
      </c>
      <c r="AJ20" s="20">
        <v>162</v>
      </c>
      <c r="AK20" s="20">
        <v>181</v>
      </c>
      <c r="AL20" s="20">
        <v>185</v>
      </c>
      <c r="AM20" s="20">
        <v>528</v>
      </c>
    </row>
    <row r="21" spans="1:39" x14ac:dyDescent="0.3">
      <c r="A21" s="5" t="s">
        <v>23</v>
      </c>
      <c r="B21" s="20">
        <v>1859</v>
      </c>
      <c r="K21" s="5" t="s">
        <v>27</v>
      </c>
      <c r="L21" s="20">
        <v>113</v>
      </c>
      <c r="M21" s="20">
        <v>106</v>
      </c>
      <c r="N21" s="20">
        <v>126</v>
      </c>
      <c r="O21" s="20">
        <v>345</v>
      </c>
      <c r="W21" s="6">
        <v>18</v>
      </c>
      <c r="X21" s="20">
        <v>2</v>
      </c>
      <c r="Y21" s="20">
        <v>3</v>
      </c>
      <c r="Z21" s="20">
        <v>4</v>
      </c>
      <c r="AA21" s="20">
        <v>9</v>
      </c>
      <c r="AI21" s="5" t="s">
        <v>42</v>
      </c>
      <c r="AJ21" s="20">
        <v>111</v>
      </c>
      <c r="AK21" s="20">
        <v>88</v>
      </c>
      <c r="AL21" s="20">
        <v>82</v>
      </c>
      <c r="AM21" s="20">
        <v>281</v>
      </c>
    </row>
    <row r="22" spans="1:39" x14ac:dyDescent="0.3">
      <c r="A22" s="5" t="s">
        <v>54</v>
      </c>
      <c r="B22" s="20">
        <v>5510</v>
      </c>
      <c r="K22" s="5" t="s">
        <v>54</v>
      </c>
      <c r="L22" s="20">
        <v>332</v>
      </c>
      <c r="M22" s="20">
        <v>328</v>
      </c>
      <c r="N22" s="20">
        <v>340</v>
      </c>
      <c r="O22" s="20">
        <v>1000</v>
      </c>
      <c r="W22" s="6">
        <v>19</v>
      </c>
      <c r="X22" s="20">
        <v>3</v>
      </c>
      <c r="Y22" s="20">
        <v>5</v>
      </c>
      <c r="Z22" s="20">
        <v>8</v>
      </c>
      <c r="AA22" s="20">
        <v>16</v>
      </c>
      <c r="AI22" s="5" t="s">
        <v>37</v>
      </c>
      <c r="AJ22" s="20">
        <v>59</v>
      </c>
      <c r="AK22" s="20">
        <v>59</v>
      </c>
      <c r="AL22" s="20">
        <v>73</v>
      </c>
      <c r="AM22" s="20">
        <v>191</v>
      </c>
    </row>
    <row r="23" spans="1:39" x14ac:dyDescent="0.3">
      <c r="W23" s="6">
        <v>20</v>
      </c>
      <c r="X23" s="20">
        <v>2</v>
      </c>
      <c r="Y23" s="20">
        <v>4</v>
      </c>
      <c r="Z23" s="20">
        <v>4</v>
      </c>
      <c r="AA23" s="20">
        <v>10</v>
      </c>
      <c r="AI23" s="5" t="s">
        <v>54</v>
      </c>
      <c r="AJ23" s="20">
        <v>332</v>
      </c>
      <c r="AK23" s="20">
        <v>328</v>
      </c>
      <c r="AL23" s="20">
        <v>340</v>
      </c>
      <c r="AM23" s="20">
        <v>1000</v>
      </c>
    </row>
    <row r="24" spans="1:39" x14ac:dyDescent="0.3">
      <c r="W24" s="6">
        <v>21</v>
      </c>
      <c r="X24" s="20">
        <v>1</v>
      </c>
      <c r="Y24" s="20">
        <v>2</v>
      </c>
      <c r="Z24" s="20">
        <v>5</v>
      </c>
      <c r="AA24" s="20">
        <v>8</v>
      </c>
    </row>
    <row r="25" spans="1:39" x14ac:dyDescent="0.3">
      <c r="W25" s="6">
        <v>22</v>
      </c>
      <c r="X25" s="20">
        <v>2</v>
      </c>
      <c r="Y25" s="20">
        <v>3</v>
      </c>
      <c r="Z25" s="20">
        <v>2</v>
      </c>
      <c r="AA25" s="20">
        <v>7</v>
      </c>
    </row>
    <row r="26" spans="1:39" x14ac:dyDescent="0.3">
      <c r="W26" s="6">
        <v>23</v>
      </c>
      <c r="X26" s="20"/>
      <c r="Y26" s="20">
        <v>10</v>
      </c>
      <c r="Z26" s="20">
        <v>7</v>
      </c>
      <c r="AA26" s="20">
        <v>17</v>
      </c>
    </row>
    <row r="27" spans="1:39" x14ac:dyDescent="0.3">
      <c r="W27" s="6">
        <v>24</v>
      </c>
      <c r="X27" s="20">
        <v>6</v>
      </c>
      <c r="Y27" s="20">
        <v>2</v>
      </c>
      <c r="Z27" s="20">
        <v>5</v>
      </c>
      <c r="AA27" s="20">
        <v>13</v>
      </c>
    </row>
    <row r="28" spans="1:39" x14ac:dyDescent="0.3">
      <c r="W28" s="6">
        <v>25</v>
      </c>
      <c r="X28" s="20">
        <v>7</v>
      </c>
      <c r="Y28" s="20">
        <v>5</v>
      </c>
      <c r="Z28" s="20">
        <v>5</v>
      </c>
      <c r="AA28" s="20">
        <v>17</v>
      </c>
    </row>
    <row r="29" spans="1:39" x14ac:dyDescent="0.3">
      <c r="W29" s="6">
        <v>26</v>
      </c>
      <c r="X29" s="20">
        <v>10</v>
      </c>
      <c r="Y29" s="20">
        <v>4</v>
      </c>
      <c r="Z29" s="20">
        <v>3</v>
      </c>
      <c r="AA29" s="20">
        <v>17</v>
      </c>
    </row>
    <row r="30" spans="1:39" x14ac:dyDescent="0.3">
      <c r="W30" s="6">
        <v>27</v>
      </c>
      <c r="X30" s="20">
        <v>2</v>
      </c>
      <c r="Y30" s="20">
        <v>6</v>
      </c>
      <c r="Z30" s="20">
        <v>6</v>
      </c>
      <c r="AA30" s="20">
        <v>14</v>
      </c>
    </row>
    <row r="31" spans="1:39" x14ac:dyDescent="0.3">
      <c r="W31" s="6">
        <v>28</v>
      </c>
      <c r="X31" s="20">
        <v>6</v>
      </c>
      <c r="Y31" s="20">
        <v>6</v>
      </c>
      <c r="Z31" s="20">
        <v>2</v>
      </c>
      <c r="AA31" s="20">
        <v>14</v>
      </c>
    </row>
    <row r="32" spans="1:39" x14ac:dyDescent="0.3">
      <c r="W32" s="6">
        <v>29</v>
      </c>
      <c r="X32" s="20">
        <v>3</v>
      </c>
      <c r="Y32" s="20">
        <v>4</v>
      </c>
      <c r="Z32" s="20">
        <v>5</v>
      </c>
      <c r="AA32" s="20">
        <v>12</v>
      </c>
    </row>
    <row r="33" spans="1:39" x14ac:dyDescent="0.3">
      <c r="K33" s="4" t="s">
        <v>68</v>
      </c>
      <c r="L33" s="4" t="s">
        <v>70</v>
      </c>
      <c r="W33" s="6">
        <v>30</v>
      </c>
      <c r="X33" s="20">
        <v>2</v>
      </c>
      <c r="Y33" s="20">
        <v>6</v>
      </c>
      <c r="Z33" s="20">
        <v>1</v>
      </c>
      <c r="AA33" s="20">
        <v>9</v>
      </c>
    </row>
    <row r="34" spans="1:39" x14ac:dyDescent="0.3">
      <c r="A34" s="4" t="s">
        <v>53</v>
      </c>
      <c r="B34" t="s">
        <v>71</v>
      </c>
      <c r="K34" s="4" t="s">
        <v>53</v>
      </c>
      <c r="L34" t="s">
        <v>47</v>
      </c>
      <c r="M34" t="s">
        <v>31</v>
      </c>
      <c r="N34" t="s">
        <v>23</v>
      </c>
      <c r="O34" t="s">
        <v>54</v>
      </c>
      <c r="W34" s="6">
        <v>31</v>
      </c>
      <c r="X34" s="20">
        <v>7</v>
      </c>
      <c r="Y34" s="20">
        <v>4</v>
      </c>
      <c r="Z34" s="20">
        <v>3</v>
      </c>
      <c r="AA34" s="20">
        <v>14</v>
      </c>
      <c r="AI34" s="4" t="s">
        <v>68</v>
      </c>
      <c r="AJ34" s="4" t="s">
        <v>70</v>
      </c>
    </row>
    <row r="35" spans="1:39" x14ac:dyDescent="0.3">
      <c r="A35" s="5" t="s">
        <v>47</v>
      </c>
      <c r="B35" s="20">
        <v>106197.67199999996</v>
      </c>
      <c r="K35" s="5" t="s">
        <v>25</v>
      </c>
      <c r="L35" s="20">
        <v>162</v>
      </c>
      <c r="M35" s="20">
        <v>178</v>
      </c>
      <c r="N35" s="20">
        <v>161</v>
      </c>
      <c r="O35" s="20">
        <v>501</v>
      </c>
      <c r="W35" s="5" t="s">
        <v>44</v>
      </c>
      <c r="X35" s="20">
        <v>109</v>
      </c>
      <c r="Y35" s="20">
        <v>100</v>
      </c>
      <c r="Z35" s="20">
        <v>94</v>
      </c>
      <c r="AA35" s="20">
        <v>303</v>
      </c>
      <c r="AI35" s="4" t="s">
        <v>53</v>
      </c>
      <c r="AJ35" t="s">
        <v>47</v>
      </c>
      <c r="AK35" t="s">
        <v>31</v>
      </c>
      <c r="AL35" t="s">
        <v>23</v>
      </c>
      <c r="AM35" t="s">
        <v>54</v>
      </c>
    </row>
    <row r="36" spans="1:39" x14ac:dyDescent="0.3">
      <c r="A36" s="5" t="s">
        <v>31</v>
      </c>
      <c r="B36" s="20">
        <v>110568.70649999994</v>
      </c>
      <c r="K36" s="5" t="s">
        <v>38</v>
      </c>
      <c r="L36" s="20">
        <v>170</v>
      </c>
      <c r="M36" s="20">
        <v>150</v>
      </c>
      <c r="N36" s="20">
        <v>179</v>
      </c>
      <c r="O36" s="20">
        <v>499</v>
      </c>
      <c r="W36" s="6">
        <v>1</v>
      </c>
      <c r="X36" s="20"/>
      <c r="Y36" s="20">
        <v>3</v>
      </c>
      <c r="Z36" s="20">
        <v>3</v>
      </c>
      <c r="AA36" s="20">
        <v>6</v>
      </c>
      <c r="AI36" s="5" t="s">
        <v>24</v>
      </c>
      <c r="AJ36" s="20">
        <v>165</v>
      </c>
      <c r="AK36" s="20">
        <v>169</v>
      </c>
      <c r="AL36" s="20">
        <v>167</v>
      </c>
      <c r="AM36" s="20">
        <v>501</v>
      </c>
    </row>
    <row r="37" spans="1:39" x14ac:dyDescent="0.3">
      <c r="A37" s="5" t="s">
        <v>23</v>
      </c>
      <c r="B37" s="20">
        <v>106200.37050000011</v>
      </c>
      <c r="K37" s="5" t="s">
        <v>54</v>
      </c>
      <c r="L37" s="20">
        <v>332</v>
      </c>
      <c r="M37" s="20">
        <v>328</v>
      </c>
      <c r="N37" s="20">
        <v>340</v>
      </c>
      <c r="O37" s="20">
        <v>1000</v>
      </c>
      <c r="W37" s="6">
        <v>2</v>
      </c>
      <c r="X37" s="20">
        <v>4</v>
      </c>
      <c r="Y37" s="20">
        <v>6</v>
      </c>
      <c r="Z37" s="20">
        <v>4</v>
      </c>
      <c r="AA37" s="20">
        <v>14</v>
      </c>
      <c r="AI37" s="5" t="s">
        <v>32</v>
      </c>
      <c r="AJ37" s="20">
        <v>167</v>
      </c>
      <c r="AK37" s="20">
        <v>159</v>
      </c>
      <c r="AL37" s="20">
        <v>173</v>
      </c>
      <c r="AM37" s="20">
        <v>499</v>
      </c>
    </row>
    <row r="38" spans="1:39" x14ac:dyDescent="0.3">
      <c r="A38" s="5" t="s">
        <v>54</v>
      </c>
      <c r="B38" s="20">
        <v>322966.74900000001</v>
      </c>
      <c r="W38" s="6">
        <v>3</v>
      </c>
      <c r="X38" s="20">
        <v>5</v>
      </c>
      <c r="Y38" s="20">
        <v>4</v>
      </c>
      <c r="Z38" s="20">
        <v>5</v>
      </c>
      <c r="AA38" s="20">
        <v>14</v>
      </c>
      <c r="AI38" s="5" t="s">
        <v>54</v>
      </c>
      <c r="AJ38" s="20">
        <v>332</v>
      </c>
      <c r="AK38" s="20">
        <v>328</v>
      </c>
      <c r="AL38" s="20">
        <v>340</v>
      </c>
      <c r="AM38" s="20">
        <v>1000</v>
      </c>
    </row>
    <row r="39" spans="1:39" x14ac:dyDescent="0.3">
      <c r="W39" s="6">
        <v>4</v>
      </c>
      <c r="X39" s="20">
        <v>4</v>
      </c>
      <c r="Y39" s="20">
        <v>2</v>
      </c>
      <c r="Z39" s="20">
        <v>5</v>
      </c>
      <c r="AA39" s="20">
        <v>11</v>
      </c>
    </row>
    <row r="40" spans="1:39" x14ac:dyDescent="0.3">
      <c r="W40" s="6">
        <v>5</v>
      </c>
      <c r="X40" s="20">
        <v>3</v>
      </c>
      <c r="Y40" s="20">
        <v>4</v>
      </c>
      <c r="Z40" s="20">
        <v>5</v>
      </c>
      <c r="AA40" s="20">
        <v>12</v>
      </c>
    </row>
    <row r="41" spans="1:39" x14ac:dyDescent="0.3">
      <c r="W41" s="6">
        <v>6</v>
      </c>
      <c r="X41" s="20">
        <v>5</v>
      </c>
      <c r="Y41" s="20">
        <v>6</v>
      </c>
      <c r="Z41" s="20">
        <v>2</v>
      </c>
      <c r="AA41" s="20">
        <v>13</v>
      </c>
    </row>
    <row r="42" spans="1:39" x14ac:dyDescent="0.3">
      <c r="W42" s="6">
        <v>7</v>
      </c>
      <c r="X42" s="20">
        <v>6</v>
      </c>
      <c r="Y42" s="20">
        <v>9</v>
      </c>
      <c r="Z42" s="20">
        <v>5</v>
      </c>
      <c r="AA42" s="20">
        <v>20</v>
      </c>
    </row>
    <row r="43" spans="1:39" x14ac:dyDescent="0.3">
      <c r="W43" s="6">
        <v>8</v>
      </c>
      <c r="X43" s="20">
        <v>6</v>
      </c>
      <c r="Y43" s="20">
        <v>3</v>
      </c>
      <c r="Z43" s="20">
        <v>3</v>
      </c>
      <c r="AA43" s="20">
        <v>12</v>
      </c>
    </row>
    <row r="44" spans="1:39" x14ac:dyDescent="0.3">
      <c r="W44" s="6">
        <v>9</v>
      </c>
      <c r="X44" s="20">
        <v>4</v>
      </c>
      <c r="Y44" s="20">
        <v>6</v>
      </c>
      <c r="Z44" s="20">
        <v>3</v>
      </c>
      <c r="AA44" s="20">
        <v>13</v>
      </c>
    </row>
    <row r="45" spans="1:39" x14ac:dyDescent="0.3">
      <c r="W45" s="6">
        <v>10</v>
      </c>
      <c r="X45" s="20">
        <v>4</v>
      </c>
      <c r="Y45" s="20">
        <v>3</v>
      </c>
      <c r="Z45" s="20">
        <v>4</v>
      </c>
      <c r="AA45" s="20">
        <v>11</v>
      </c>
    </row>
    <row r="46" spans="1:39" x14ac:dyDescent="0.3">
      <c r="W46" s="6">
        <v>11</v>
      </c>
      <c r="X46" s="20">
        <v>3</v>
      </c>
      <c r="Y46" s="20">
        <v>3</v>
      </c>
      <c r="Z46" s="20">
        <v>2</v>
      </c>
      <c r="AA46" s="20">
        <v>8</v>
      </c>
    </row>
    <row r="47" spans="1:39" x14ac:dyDescent="0.3">
      <c r="W47" s="6">
        <v>12</v>
      </c>
      <c r="X47" s="20">
        <v>3</v>
      </c>
      <c r="Y47" s="20">
        <v>2</v>
      </c>
      <c r="Z47" s="20">
        <v>3</v>
      </c>
      <c r="AA47" s="20">
        <v>8</v>
      </c>
    </row>
    <row r="48" spans="1:39" x14ac:dyDescent="0.3">
      <c r="W48" s="6">
        <v>13</v>
      </c>
      <c r="X48" s="20">
        <v>3</v>
      </c>
      <c r="Y48" s="20">
        <v>3</v>
      </c>
      <c r="Z48" s="20">
        <v>2</v>
      </c>
      <c r="AA48" s="20">
        <v>8</v>
      </c>
    </row>
    <row r="49" spans="23:39" x14ac:dyDescent="0.3">
      <c r="W49" s="6">
        <v>14</v>
      </c>
      <c r="X49" s="20">
        <v>2</v>
      </c>
      <c r="Y49" s="20">
        <v>3</v>
      </c>
      <c r="Z49" s="20">
        <v>3</v>
      </c>
      <c r="AA49" s="20">
        <v>8</v>
      </c>
    </row>
    <row r="50" spans="23:39" x14ac:dyDescent="0.3">
      <c r="W50" s="6">
        <v>15</v>
      </c>
      <c r="X50" s="20">
        <v>7</v>
      </c>
      <c r="Y50" s="20">
        <v>7</v>
      </c>
      <c r="Z50" s="20">
        <v>5</v>
      </c>
      <c r="AA50" s="20">
        <v>19</v>
      </c>
      <c r="AI50" s="4" t="s">
        <v>67</v>
      </c>
      <c r="AJ50" s="4" t="s">
        <v>70</v>
      </c>
    </row>
    <row r="51" spans="23:39" x14ac:dyDescent="0.3">
      <c r="W51" s="6">
        <v>16</v>
      </c>
      <c r="X51" s="20">
        <v>4</v>
      </c>
      <c r="Y51" s="20">
        <v>3</v>
      </c>
      <c r="Z51" s="20">
        <v>1</v>
      </c>
      <c r="AA51" s="20">
        <v>8</v>
      </c>
      <c r="AI51" s="4" t="s">
        <v>53</v>
      </c>
      <c r="AJ51" t="s">
        <v>47</v>
      </c>
      <c r="AK51" t="s">
        <v>31</v>
      </c>
      <c r="AL51" t="s">
        <v>23</v>
      </c>
      <c r="AM51" t="s">
        <v>54</v>
      </c>
    </row>
    <row r="52" spans="23:39" x14ac:dyDescent="0.3">
      <c r="W52" s="6">
        <v>17</v>
      </c>
      <c r="X52" s="20">
        <v>2</v>
      </c>
      <c r="Y52" s="20">
        <v>4</v>
      </c>
      <c r="Z52" s="20">
        <v>7</v>
      </c>
      <c r="AA52" s="20">
        <v>13</v>
      </c>
      <c r="AI52" s="5" t="s">
        <v>28</v>
      </c>
      <c r="AJ52" s="20">
        <v>6.8018018018018038</v>
      </c>
      <c r="AK52" s="20">
        <v>7.1549180327868873</v>
      </c>
      <c r="AL52" s="20">
        <v>7.0781512605042032</v>
      </c>
      <c r="AM52" s="20">
        <v>7.0176136363636372</v>
      </c>
    </row>
    <row r="53" spans="23:39" x14ac:dyDescent="0.3">
      <c r="W53" s="6">
        <v>18</v>
      </c>
      <c r="X53" s="20">
        <v>1</v>
      </c>
      <c r="Y53" s="20">
        <v>3</v>
      </c>
      <c r="Z53" s="20">
        <v>3</v>
      </c>
      <c r="AA53" s="20">
        <v>7</v>
      </c>
      <c r="AI53" s="6">
        <v>1</v>
      </c>
      <c r="AJ53" s="20">
        <v>7.333333333333333</v>
      </c>
      <c r="AK53" s="20">
        <v>6.375</v>
      </c>
      <c r="AL53" s="20">
        <v>6.3000000000000007</v>
      </c>
      <c r="AM53" s="20">
        <v>6.583333333333333</v>
      </c>
    </row>
    <row r="54" spans="23:39" x14ac:dyDescent="0.3">
      <c r="W54" s="6">
        <v>19</v>
      </c>
      <c r="X54" s="20">
        <v>1</v>
      </c>
      <c r="Y54" s="20">
        <v>4</v>
      </c>
      <c r="Z54" s="20">
        <v>4</v>
      </c>
      <c r="AA54" s="20">
        <v>9</v>
      </c>
      <c r="AI54" s="6">
        <v>2</v>
      </c>
      <c r="AJ54" s="20">
        <v>6.1999999999999993</v>
      </c>
      <c r="AK54" s="20">
        <v>6.15</v>
      </c>
      <c r="AL54" s="20">
        <v>5.65</v>
      </c>
      <c r="AM54" s="20">
        <v>6.05</v>
      </c>
    </row>
    <row r="55" spans="23:39" x14ac:dyDescent="0.3">
      <c r="W55" s="6">
        <v>20</v>
      </c>
      <c r="X55" s="20">
        <v>6</v>
      </c>
      <c r="Y55" s="20">
        <v>1</v>
      </c>
      <c r="Z55" s="20">
        <v>3</v>
      </c>
      <c r="AA55" s="20">
        <v>10</v>
      </c>
      <c r="AI55" s="6">
        <v>3</v>
      </c>
      <c r="AJ55" s="20">
        <v>8.5333333333333332</v>
      </c>
      <c r="AK55" s="20">
        <v>8.3999999999999986</v>
      </c>
      <c r="AL55" s="20">
        <v>7.5</v>
      </c>
      <c r="AM55" s="20">
        <v>8.1124999999999989</v>
      </c>
    </row>
    <row r="56" spans="23:39" x14ac:dyDescent="0.3">
      <c r="W56" s="6">
        <v>21</v>
      </c>
      <c r="X56" s="20">
        <v>2</v>
      </c>
      <c r="Y56" s="20">
        <v>3</v>
      </c>
      <c r="Z56" s="20">
        <v>1</v>
      </c>
      <c r="AA56" s="20">
        <v>6</v>
      </c>
      <c r="AI56" s="6">
        <v>4</v>
      </c>
      <c r="AJ56" s="20">
        <v>4.8666666666666663</v>
      </c>
      <c r="AK56" s="20">
        <v>9.6999999999999993</v>
      </c>
      <c r="AL56" s="20">
        <v>7.4</v>
      </c>
      <c r="AM56" s="20">
        <v>6.5166666666666657</v>
      </c>
    </row>
    <row r="57" spans="23:39" x14ac:dyDescent="0.3">
      <c r="W57" s="6">
        <v>22</v>
      </c>
      <c r="X57" s="20">
        <v>5</v>
      </c>
      <c r="Y57" s="20">
        <v>3</v>
      </c>
      <c r="Z57" s="20">
        <v>3</v>
      </c>
      <c r="AA57" s="20">
        <v>11</v>
      </c>
      <c r="AI57" s="6">
        <v>5</v>
      </c>
      <c r="AJ57" s="20">
        <v>7.9333333333333327</v>
      </c>
      <c r="AK57" s="20">
        <v>8.5749999999999993</v>
      </c>
      <c r="AL57" s="20">
        <v>6.2200000000000006</v>
      </c>
      <c r="AM57" s="20">
        <v>7.4333333333333327</v>
      </c>
    </row>
    <row r="58" spans="23:39" x14ac:dyDescent="0.3">
      <c r="W58" s="6">
        <v>23</v>
      </c>
      <c r="X58" s="20">
        <v>4</v>
      </c>
      <c r="Y58" s="20">
        <v>3</v>
      </c>
      <c r="Z58" s="20">
        <v>1</v>
      </c>
      <c r="AA58" s="20">
        <v>8</v>
      </c>
      <c r="AI58" s="6">
        <v>6</v>
      </c>
      <c r="AJ58" s="20">
        <v>6.75</v>
      </c>
      <c r="AK58" s="20">
        <v>9.35</v>
      </c>
      <c r="AL58" s="20">
        <v>8.2799999999999994</v>
      </c>
      <c r="AM58" s="20">
        <v>8.1777777777777771</v>
      </c>
    </row>
    <row r="59" spans="23:39" x14ac:dyDescent="0.3">
      <c r="W59" s="6">
        <v>24</v>
      </c>
      <c r="X59" s="20">
        <v>3</v>
      </c>
      <c r="Y59" s="20">
        <v>4</v>
      </c>
      <c r="Z59" s="20">
        <v>2</v>
      </c>
      <c r="AA59" s="20">
        <v>9</v>
      </c>
      <c r="AI59" s="6">
        <v>7</v>
      </c>
      <c r="AJ59" s="20">
        <v>7.9666666666666677</v>
      </c>
      <c r="AK59" s="20">
        <v>7.0666666666666664</v>
      </c>
      <c r="AL59" s="20">
        <v>7.8666666666666671</v>
      </c>
      <c r="AM59" s="20">
        <v>7.6333333333333337</v>
      </c>
    </row>
    <row r="60" spans="23:39" x14ac:dyDescent="0.3">
      <c r="W60" s="6">
        <v>25</v>
      </c>
      <c r="X60" s="20">
        <v>8</v>
      </c>
      <c r="Y60" s="20">
        <v>2</v>
      </c>
      <c r="Z60" s="20">
        <v>6</v>
      </c>
      <c r="AA60" s="20">
        <v>16</v>
      </c>
      <c r="AI60" s="6">
        <v>8</v>
      </c>
      <c r="AJ60" s="20">
        <v>6.9666666666666677</v>
      </c>
      <c r="AK60" s="20">
        <v>6.4124999999999996</v>
      </c>
      <c r="AL60" s="20">
        <v>7.1</v>
      </c>
      <c r="AM60" s="20">
        <v>6.75</v>
      </c>
    </row>
    <row r="61" spans="23:39" x14ac:dyDescent="0.3">
      <c r="W61" s="6">
        <v>26</v>
      </c>
      <c r="X61" s="20">
        <v>6</v>
      </c>
      <c r="Y61" s="20">
        <v>1</v>
      </c>
      <c r="Z61" s="20">
        <v>2</v>
      </c>
      <c r="AA61" s="20">
        <v>9</v>
      </c>
      <c r="AI61" s="6">
        <v>9</v>
      </c>
      <c r="AJ61" s="20">
        <v>4.4000000000000004</v>
      </c>
      <c r="AK61" s="20">
        <v>6.94</v>
      </c>
      <c r="AL61" s="20">
        <v>5.6</v>
      </c>
      <c r="AM61" s="20">
        <v>6.1374999999999993</v>
      </c>
    </row>
    <row r="62" spans="23:39" x14ac:dyDescent="0.3">
      <c r="W62" s="6">
        <v>27</v>
      </c>
      <c r="X62" s="20">
        <v>6</v>
      </c>
      <c r="Y62" s="20">
        <v>3</v>
      </c>
      <c r="Z62" s="20">
        <v>5</v>
      </c>
      <c r="AA62" s="20">
        <v>14</v>
      </c>
      <c r="AI62" s="6">
        <v>10</v>
      </c>
      <c r="AJ62" s="20">
        <v>6.5333333333333341</v>
      </c>
      <c r="AK62" s="20">
        <v>5.6333333333333329</v>
      </c>
      <c r="AL62" s="20">
        <v>6.0333333333333341</v>
      </c>
      <c r="AM62" s="20">
        <v>6.0666666666666664</v>
      </c>
    </row>
    <row r="63" spans="23:39" x14ac:dyDescent="0.3">
      <c r="W63" s="6">
        <v>28</v>
      </c>
      <c r="X63" s="20">
        <v>2</v>
      </c>
      <c r="Y63" s="20">
        <v>2</v>
      </c>
      <c r="Z63" s="20">
        <v>2</v>
      </c>
      <c r="AA63" s="20">
        <v>6</v>
      </c>
      <c r="AI63" s="6">
        <v>11</v>
      </c>
      <c r="AJ63" s="20"/>
      <c r="AK63" s="20">
        <v>8.5500000000000007</v>
      </c>
      <c r="AL63" s="20">
        <v>6.6166666666666671</v>
      </c>
      <c r="AM63" s="20">
        <v>7.1</v>
      </c>
    </row>
    <row r="64" spans="23:39" x14ac:dyDescent="0.3">
      <c r="W64" s="5" t="s">
        <v>35</v>
      </c>
      <c r="X64" s="20">
        <v>112</v>
      </c>
      <c r="Y64" s="20">
        <v>106</v>
      </c>
      <c r="Z64" s="20">
        <v>127</v>
      </c>
      <c r="AA64" s="20">
        <v>345</v>
      </c>
      <c r="AI64" s="6">
        <v>12</v>
      </c>
      <c r="AJ64" s="20">
        <v>6.4833333333333334</v>
      </c>
      <c r="AK64" s="20">
        <v>7.25</v>
      </c>
      <c r="AL64" s="20">
        <v>7.3</v>
      </c>
      <c r="AM64" s="20">
        <v>6.8454545454545466</v>
      </c>
    </row>
    <row r="65" spans="23:41" x14ac:dyDescent="0.3">
      <c r="W65" s="6">
        <v>1</v>
      </c>
      <c r="X65" s="20">
        <v>5</v>
      </c>
      <c r="Y65" s="20">
        <v>2</v>
      </c>
      <c r="Z65" s="20">
        <v>3</v>
      </c>
      <c r="AA65" s="20">
        <v>10</v>
      </c>
      <c r="AI65" s="6">
        <v>13</v>
      </c>
      <c r="AJ65" s="20">
        <v>7.2333333333333343</v>
      </c>
      <c r="AK65" s="20">
        <v>6</v>
      </c>
      <c r="AL65" s="20">
        <v>6.875</v>
      </c>
      <c r="AM65" s="20">
        <v>6.7200000000000006</v>
      </c>
    </row>
    <row r="66" spans="23:41" x14ac:dyDescent="0.3">
      <c r="W66" s="6">
        <v>2</v>
      </c>
      <c r="X66" s="20">
        <v>9</v>
      </c>
      <c r="Y66" s="20">
        <v>6</v>
      </c>
      <c r="Z66" s="20">
        <v>3</v>
      </c>
      <c r="AA66" s="20">
        <v>18</v>
      </c>
      <c r="AI66" s="6">
        <v>14</v>
      </c>
      <c r="AJ66" s="20">
        <v>7.8400000000000007</v>
      </c>
      <c r="AK66" s="20">
        <v>7.1499999999999995</v>
      </c>
      <c r="AL66" s="20">
        <v>5.7</v>
      </c>
      <c r="AM66" s="20">
        <v>7.1923076923076925</v>
      </c>
      <c r="AN66" s="4" t="s">
        <v>53</v>
      </c>
      <c r="AO66" t="s">
        <v>67</v>
      </c>
    </row>
    <row r="67" spans="23:41" x14ac:dyDescent="0.3">
      <c r="W67" s="6">
        <v>3</v>
      </c>
      <c r="X67" s="20">
        <v>3</v>
      </c>
      <c r="Y67" s="20">
        <v>6</v>
      </c>
      <c r="Z67" s="20">
        <v>5</v>
      </c>
      <c r="AA67" s="20">
        <v>14</v>
      </c>
      <c r="AI67" s="6">
        <v>15</v>
      </c>
      <c r="AJ67" s="20">
        <v>5.3599999999999994</v>
      </c>
      <c r="AK67" s="20">
        <v>7.6333333333333337</v>
      </c>
      <c r="AL67" s="20">
        <v>7.12</v>
      </c>
      <c r="AM67" s="20">
        <v>6.5615384615384613</v>
      </c>
      <c r="AN67" s="5" t="s">
        <v>47</v>
      </c>
      <c r="AO67" s="20">
        <v>6.8180722891566266</v>
      </c>
    </row>
    <row r="68" spans="23:41" x14ac:dyDescent="0.3">
      <c r="W68" s="6">
        <v>4</v>
      </c>
      <c r="X68" s="20">
        <v>1</v>
      </c>
      <c r="Y68" s="20">
        <v>2</v>
      </c>
      <c r="Z68" s="20">
        <v>9</v>
      </c>
      <c r="AA68" s="20">
        <v>12</v>
      </c>
      <c r="AI68" s="6">
        <v>16</v>
      </c>
      <c r="AJ68" s="20">
        <v>6.8</v>
      </c>
      <c r="AK68" s="20">
        <v>7.080000000000001</v>
      </c>
      <c r="AL68" s="20">
        <v>6.4</v>
      </c>
      <c r="AM68" s="20">
        <v>6.8599999999999994</v>
      </c>
      <c r="AN68" s="5" t="s">
        <v>31</v>
      </c>
      <c r="AO68" s="20">
        <v>7.0728658536585378</v>
      </c>
    </row>
    <row r="69" spans="23:41" x14ac:dyDescent="0.3">
      <c r="W69" s="6">
        <v>5</v>
      </c>
      <c r="X69" s="20">
        <v>10</v>
      </c>
      <c r="Y69" s="20">
        <v>5</v>
      </c>
      <c r="Z69" s="20">
        <v>2</v>
      </c>
      <c r="AA69" s="20">
        <v>17</v>
      </c>
      <c r="AI69" s="6">
        <v>17</v>
      </c>
      <c r="AJ69" s="20">
        <v>6.4500000000000011</v>
      </c>
      <c r="AK69" s="20">
        <v>5.0666666666666673</v>
      </c>
      <c r="AL69" s="20">
        <v>7.8749999999999991</v>
      </c>
      <c r="AM69" s="20">
        <v>6.5909090909090908</v>
      </c>
      <c r="AN69" s="5" t="s">
        <v>23</v>
      </c>
      <c r="AO69" s="20">
        <v>7.0270588235294129</v>
      </c>
    </row>
    <row r="70" spans="23:41" x14ac:dyDescent="0.3">
      <c r="W70" s="6">
        <v>6</v>
      </c>
      <c r="X70" s="20">
        <v>6</v>
      </c>
      <c r="Y70" s="20">
        <v>1</v>
      </c>
      <c r="Z70" s="20">
        <v>4</v>
      </c>
      <c r="AA70" s="20">
        <v>11</v>
      </c>
      <c r="AI70" s="6">
        <v>18</v>
      </c>
      <c r="AJ70" s="20">
        <v>7.3999999999999995</v>
      </c>
      <c r="AK70" s="20">
        <v>6.166666666666667</v>
      </c>
      <c r="AL70" s="20">
        <v>8.8249999999999993</v>
      </c>
      <c r="AM70" s="20">
        <v>7.6222222222222218</v>
      </c>
      <c r="AN70" s="5" t="s">
        <v>54</v>
      </c>
      <c r="AO70" s="20">
        <v>6.9727000000000023</v>
      </c>
    </row>
    <row r="71" spans="23:41" x14ac:dyDescent="0.3">
      <c r="W71" s="6">
        <v>7</v>
      </c>
      <c r="X71" s="20">
        <v>2</v>
      </c>
      <c r="Y71" s="20">
        <v>4</v>
      </c>
      <c r="Z71" s="20">
        <v>3</v>
      </c>
      <c r="AA71" s="20">
        <v>9</v>
      </c>
      <c r="AI71" s="6">
        <v>19</v>
      </c>
      <c r="AJ71" s="20">
        <v>8.4666666666666668</v>
      </c>
      <c r="AK71" s="20">
        <v>8.6800000000000015</v>
      </c>
      <c r="AL71" s="20">
        <v>6.6375000000000011</v>
      </c>
      <c r="AM71" s="20">
        <v>7.6187500000000004</v>
      </c>
    </row>
    <row r="72" spans="23:41" x14ac:dyDescent="0.3">
      <c r="W72" s="6">
        <v>8</v>
      </c>
      <c r="X72" s="20">
        <v>1</v>
      </c>
      <c r="Y72" s="20">
        <v>6</v>
      </c>
      <c r="Z72" s="20">
        <v>4</v>
      </c>
      <c r="AA72" s="20">
        <v>11</v>
      </c>
      <c r="AI72" s="6">
        <v>20</v>
      </c>
      <c r="AJ72" s="20">
        <v>5.9</v>
      </c>
      <c r="AK72" s="20">
        <v>7.75</v>
      </c>
      <c r="AL72" s="20">
        <v>6.5</v>
      </c>
      <c r="AM72" s="20">
        <v>6.88</v>
      </c>
    </row>
    <row r="73" spans="23:41" x14ac:dyDescent="0.3">
      <c r="W73" s="6">
        <v>9</v>
      </c>
      <c r="X73" s="20">
        <v>6</v>
      </c>
      <c r="Y73" s="20">
        <v>4</v>
      </c>
      <c r="Z73" s="20">
        <v>6</v>
      </c>
      <c r="AA73" s="20">
        <v>16</v>
      </c>
      <c r="AI73" s="6">
        <v>21</v>
      </c>
      <c r="AJ73" s="20">
        <v>8.9</v>
      </c>
      <c r="AK73" s="20">
        <v>5.15</v>
      </c>
      <c r="AL73" s="20">
        <v>7.9600000000000009</v>
      </c>
      <c r="AM73" s="20">
        <v>7.375</v>
      </c>
    </row>
    <row r="74" spans="23:41" x14ac:dyDescent="0.3">
      <c r="W74" s="6">
        <v>10</v>
      </c>
      <c r="X74" s="20">
        <v>3</v>
      </c>
      <c r="Y74" s="20">
        <v>3</v>
      </c>
      <c r="Z74" s="20">
        <v>6</v>
      </c>
      <c r="AA74" s="20">
        <v>12</v>
      </c>
      <c r="AI74" s="6">
        <v>22</v>
      </c>
      <c r="AJ74" s="20">
        <v>8.9499999999999993</v>
      </c>
      <c r="AK74" s="20">
        <v>7.9666666666666659</v>
      </c>
      <c r="AL74" s="20">
        <v>9.25</v>
      </c>
      <c r="AM74" s="20">
        <v>8.6142857142857139</v>
      </c>
    </row>
    <row r="75" spans="23:41" x14ac:dyDescent="0.3">
      <c r="W75" s="6">
        <v>11</v>
      </c>
      <c r="X75" s="20">
        <v>3</v>
      </c>
      <c r="Y75" s="20">
        <v>3</v>
      </c>
      <c r="Z75" s="20">
        <v>5</v>
      </c>
      <c r="AA75" s="20">
        <v>11</v>
      </c>
      <c r="AI75" s="6">
        <v>23</v>
      </c>
      <c r="AJ75" s="20"/>
      <c r="AK75" s="20">
        <v>7.3</v>
      </c>
      <c r="AL75" s="20">
        <v>6.5</v>
      </c>
      <c r="AM75" s="20">
        <v>6.9705882352941178</v>
      </c>
    </row>
    <row r="76" spans="23:41" x14ac:dyDescent="0.3">
      <c r="W76" s="6">
        <v>12</v>
      </c>
      <c r="X76" s="20">
        <v>5</v>
      </c>
      <c r="Y76" s="20">
        <v>5</v>
      </c>
      <c r="Z76" s="20">
        <v>2</v>
      </c>
      <c r="AA76" s="20">
        <v>12</v>
      </c>
      <c r="AI76" s="6">
        <v>24</v>
      </c>
      <c r="AJ76" s="20">
        <v>7.0666666666666664</v>
      </c>
      <c r="AK76" s="20">
        <v>5.3</v>
      </c>
      <c r="AL76" s="20">
        <v>6.1</v>
      </c>
      <c r="AM76" s="20">
        <v>6.4230769230769216</v>
      </c>
    </row>
    <row r="77" spans="23:41" x14ac:dyDescent="0.3">
      <c r="W77" s="6">
        <v>13</v>
      </c>
      <c r="X77" s="20">
        <v>3</v>
      </c>
      <c r="Y77" s="20">
        <v>4</v>
      </c>
      <c r="Z77" s="20">
        <v>3</v>
      </c>
      <c r="AA77" s="20">
        <v>10</v>
      </c>
      <c r="AI77" s="6">
        <v>25</v>
      </c>
      <c r="AJ77" s="20">
        <v>6.5571428571428569</v>
      </c>
      <c r="AK77" s="20">
        <v>6.8</v>
      </c>
      <c r="AL77" s="20">
        <v>7.3599999999999994</v>
      </c>
      <c r="AM77" s="20">
        <v>6.8647058823529425</v>
      </c>
    </row>
    <row r="78" spans="23:41" x14ac:dyDescent="0.3">
      <c r="W78" s="6">
        <v>14</v>
      </c>
      <c r="X78" s="20">
        <v>5</v>
      </c>
      <c r="Y78" s="20">
        <v>9</v>
      </c>
      <c r="Z78" s="20">
        <v>4</v>
      </c>
      <c r="AA78" s="20">
        <v>18</v>
      </c>
      <c r="AI78" s="6">
        <v>26</v>
      </c>
      <c r="AJ78" s="20">
        <v>6.69</v>
      </c>
      <c r="AK78" s="20">
        <v>7.3</v>
      </c>
      <c r="AL78" s="20">
        <v>6.5333333333333341</v>
      </c>
      <c r="AM78" s="20">
        <v>6.8058823529411772</v>
      </c>
    </row>
    <row r="79" spans="23:41" x14ac:dyDescent="0.3">
      <c r="W79" s="6">
        <v>15</v>
      </c>
      <c r="X79" s="20">
        <v>8</v>
      </c>
      <c r="Y79" s="20">
        <v>1</v>
      </c>
      <c r="Z79" s="20">
        <v>3</v>
      </c>
      <c r="AA79" s="20">
        <v>12</v>
      </c>
      <c r="AI79" s="6">
        <v>27</v>
      </c>
      <c r="AJ79" s="20">
        <v>6.3000000000000007</v>
      </c>
      <c r="AK79" s="20">
        <v>7.8500000000000005</v>
      </c>
      <c r="AL79" s="20">
        <v>8.25</v>
      </c>
      <c r="AM79" s="20">
        <v>7.8</v>
      </c>
    </row>
    <row r="80" spans="23:41" x14ac:dyDescent="0.3">
      <c r="W80" s="6">
        <v>16</v>
      </c>
      <c r="X80" s="20">
        <v>3</v>
      </c>
      <c r="Y80" s="20">
        <v>3</v>
      </c>
      <c r="Z80" s="20">
        <v>3</v>
      </c>
      <c r="AA80" s="20">
        <v>9</v>
      </c>
      <c r="AI80" s="6">
        <v>28</v>
      </c>
      <c r="AJ80" s="20">
        <v>6.75</v>
      </c>
      <c r="AK80" s="20">
        <v>6.8166666666666664</v>
      </c>
      <c r="AL80" s="20">
        <v>8.9499999999999993</v>
      </c>
      <c r="AM80" s="20">
        <v>7.0928571428571425</v>
      </c>
    </row>
    <row r="81" spans="23:39" x14ac:dyDescent="0.3">
      <c r="W81" s="6">
        <v>17</v>
      </c>
      <c r="X81" s="20">
        <v>2</v>
      </c>
      <c r="Y81" s="20">
        <v>2</v>
      </c>
      <c r="Z81" s="20">
        <v>2</v>
      </c>
      <c r="AA81" s="20">
        <v>6</v>
      </c>
      <c r="AI81" s="6">
        <v>29</v>
      </c>
      <c r="AJ81" s="20">
        <v>8.4333333333333318</v>
      </c>
      <c r="AK81" s="20">
        <v>7.7249999999999996</v>
      </c>
      <c r="AL81" s="20">
        <v>6.6400000000000006</v>
      </c>
      <c r="AM81" s="20">
        <v>7.4499999999999993</v>
      </c>
    </row>
    <row r="82" spans="23:39" x14ac:dyDescent="0.3">
      <c r="W82" s="6">
        <v>18</v>
      </c>
      <c r="X82" s="20">
        <v>2</v>
      </c>
      <c r="Y82" s="20">
        <v>3</v>
      </c>
      <c r="Z82" s="20">
        <v>2</v>
      </c>
      <c r="AA82" s="20">
        <v>7</v>
      </c>
      <c r="AI82" s="6">
        <v>30</v>
      </c>
      <c r="AJ82" s="20">
        <v>4.8499999999999996</v>
      </c>
      <c r="AK82" s="20">
        <v>6.5</v>
      </c>
      <c r="AL82" s="20">
        <v>5.9</v>
      </c>
      <c r="AM82" s="20">
        <v>6.0666666666666664</v>
      </c>
    </row>
    <row r="83" spans="23:39" x14ac:dyDescent="0.3">
      <c r="W83" s="6">
        <v>19</v>
      </c>
      <c r="X83" s="20">
        <v>3</v>
      </c>
      <c r="Y83" s="20">
        <v>7</v>
      </c>
      <c r="Z83" s="20">
        <v>6</v>
      </c>
      <c r="AA83" s="20">
        <v>16</v>
      </c>
      <c r="AI83" s="6">
        <v>31</v>
      </c>
      <c r="AJ83" s="20">
        <v>5.9571428571428573</v>
      </c>
      <c r="AK83" s="20">
        <v>8.4250000000000007</v>
      </c>
      <c r="AL83" s="20">
        <v>7.333333333333333</v>
      </c>
      <c r="AM83" s="20">
        <v>6.9571428571428573</v>
      </c>
    </row>
    <row r="84" spans="23:39" x14ac:dyDescent="0.3">
      <c r="W84" s="6">
        <v>20</v>
      </c>
      <c r="X84" s="20">
        <v>6</v>
      </c>
      <c r="Y84" s="20">
        <v>3</v>
      </c>
      <c r="Z84" s="20">
        <v>6</v>
      </c>
      <c r="AA84" s="20">
        <v>15</v>
      </c>
      <c r="AI84" s="5" t="s">
        <v>44</v>
      </c>
      <c r="AJ84" s="20">
        <v>7.0082568807339429</v>
      </c>
      <c r="AK84" s="20">
        <v>7.2000000000000011</v>
      </c>
      <c r="AL84" s="20">
        <v>7.0074468085106361</v>
      </c>
      <c r="AM84" s="20">
        <v>7.0712871287128696</v>
      </c>
    </row>
    <row r="85" spans="23:39" x14ac:dyDescent="0.3">
      <c r="W85" s="6">
        <v>21</v>
      </c>
      <c r="X85" s="20">
        <v>1</v>
      </c>
      <c r="Y85" s="20">
        <v>1</v>
      </c>
      <c r="Z85" s="20">
        <v>4</v>
      </c>
      <c r="AA85" s="20">
        <v>6</v>
      </c>
      <c r="AI85" s="6">
        <v>1</v>
      </c>
      <c r="AJ85" s="20"/>
      <c r="AK85" s="20">
        <v>6.5</v>
      </c>
      <c r="AL85" s="20">
        <v>7.1000000000000005</v>
      </c>
      <c r="AM85" s="20">
        <v>6.8</v>
      </c>
    </row>
    <row r="86" spans="23:39" x14ac:dyDescent="0.3">
      <c r="W86" s="6">
        <v>22</v>
      </c>
      <c r="X86" s="20">
        <v>3</v>
      </c>
      <c r="Y86" s="20"/>
      <c r="Z86" s="20">
        <v>7</v>
      </c>
      <c r="AA86" s="20">
        <v>10</v>
      </c>
      <c r="AI86" s="6">
        <v>2</v>
      </c>
      <c r="AJ86" s="20">
        <v>7.9250000000000007</v>
      </c>
      <c r="AK86" s="20">
        <v>7.2166666666666677</v>
      </c>
      <c r="AL86" s="20">
        <v>6.35</v>
      </c>
      <c r="AM86" s="20">
        <v>7.1714285714285708</v>
      </c>
    </row>
    <row r="87" spans="23:39" x14ac:dyDescent="0.3">
      <c r="W87" s="6">
        <v>23</v>
      </c>
      <c r="X87" s="20">
        <v>1</v>
      </c>
      <c r="Y87" s="20">
        <v>4</v>
      </c>
      <c r="Z87" s="20">
        <v>6</v>
      </c>
      <c r="AA87" s="20">
        <v>11</v>
      </c>
      <c r="AI87" s="6">
        <v>3</v>
      </c>
      <c r="AJ87" s="20">
        <v>7.080000000000001</v>
      </c>
      <c r="AK87" s="20">
        <v>7.375</v>
      </c>
      <c r="AL87" s="20">
        <v>5.9599999999999991</v>
      </c>
      <c r="AM87" s="20">
        <v>6.7642857142857142</v>
      </c>
    </row>
    <row r="88" spans="23:39" x14ac:dyDescent="0.3">
      <c r="W88" s="6">
        <v>24</v>
      </c>
      <c r="X88" s="20">
        <v>4</v>
      </c>
      <c r="Y88" s="20">
        <v>5</v>
      </c>
      <c r="Z88" s="20">
        <v>2</v>
      </c>
      <c r="AA88" s="20">
        <v>11</v>
      </c>
      <c r="AI88" s="6">
        <v>4</v>
      </c>
      <c r="AJ88" s="20">
        <v>8.3000000000000007</v>
      </c>
      <c r="AK88" s="20">
        <v>7.9</v>
      </c>
      <c r="AL88" s="20">
        <v>7.9599999999999991</v>
      </c>
      <c r="AM88" s="20">
        <v>8.0727272727272723</v>
      </c>
    </row>
    <row r="89" spans="23:39" x14ac:dyDescent="0.3">
      <c r="W89" s="6">
        <v>25</v>
      </c>
      <c r="X89" s="20">
        <v>2</v>
      </c>
      <c r="Y89" s="20">
        <v>3</v>
      </c>
      <c r="Z89" s="20">
        <v>4</v>
      </c>
      <c r="AA89" s="20">
        <v>9</v>
      </c>
      <c r="AI89" s="6">
        <v>5</v>
      </c>
      <c r="AJ89" s="20">
        <v>7.7333333333333334</v>
      </c>
      <c r="AK89" s="20">
        <v>8.85</v>
      </c>
      <c r="AL89" s="20">
        <v>6.82</v>
      </c>
      <c r="AM89" s="20">
        <v>7.7249999999999988</v>
      </c>
    </row>
    <row r="90" spans="23:39" x14ac:dyDescent="0.3">
      <c r="W90" s="6">
        <v>26</v>
      </c>
      <c r="X90" s="20">
        <v>3</v>
      </c>
      <c r="Y90" s="20">
        <v>4</v>
      </c>
      <c r="Z90" s="20">
        <v>6</v>
      </c>
      <c r="AA90" s="20">
        <v>13</v>
      </c>
      <c r="AI90" s="6">
        <v>6</v>
      </c>
      <c r="AJ90" s="20">
        <v>6.88</v>
      </c>
      <c r="AK90" s="20">
        <v>7.3833333333333329</v>
      </c>
      <c r="AL90" s="20">
        <v>6.25</v>
      </c>
      <c r="AM90" s="20">
        <v>7.0153846153846153</v>
      </c>
    </row>
    <row r="91" spans="23:39" x14ac:dyDescent="0.3">
      <c r="W91" s="6">
        <v>27</v>
      </c>
      <c r="X91" s="20">
        <v>4</v>
      </c>
      <c r="Y91" s="20">
        <v>1</v>
      </c>
      <c r="Z91" s="20">
        <v>5</v>
      </c>
      <c r="AA91" s="20">
        <v>10</v>
      </c>
      <c r="AI91" s="6">
        <v>7</v>
      </c>
      <c r="AJ91" s="20">
        <v>7.1333333333333337</v>
      </c>
      <c r="AK91" s="20">
        <v>7.8888888888888893</v>
      </c>
      <c r="AL91" s="20">
        <v>7.5200000000000005</v>
      </c>
      <c r="AM91" s="20">
        <v>7.57</v>
      </c>
    </row>
    <row r="92" spans="23:39" x14ac:dyDescent="0.3">
      <c r="W92" s="6">
        <v>28</v>
      </c>
      <c r="X92" s="20">
        <v>1</v>
      </c>
      <c r="Y92" s="20">
        <v>3</v>
      </c>
      <c r="Z92" s="20">
        <v>6</v>
      </c>
      <c r="AA92" s="20">
        <v>10</v>
      </c>
      <c r="AI92" s="6">
        <v>8</v>
      </c>
      <c r="AJ92" s="20">
        <v>7.0166666666666666</v>
      </c>
      <c r="AK92" s="20">
        <v>7.6333333333333329</v>
      </c>
      <c r="AL92" s="20">
        <v>7.833333333333333</v>
      </c>
      <c r="AM92" s="20">
        <v>7.375</v>
      </c>
    </row>
    <row r="93" spans="23:39" x14ac:dyDescent="0.3">
      <c r="W93" s="6">
        <v>29</v>
      </c>
      <c r="X93" s="20">
        <v>4</v>
      </c>
      <c r="Y93" s="20">
        <v>2</v>
      </c>
      <c r="Z93" s="20">
        <v>2</v>
      </c>
      <c r="AA93" s="20">
        <v>8</v>
      </c>
      <c r="AI93" s="6">
        <v>9</v>
      </c>
      <c r="AJ93" s="20">
        <v>5.5249999999999995</v>
      </c>
      <c r="AK93" s="20">
        <v>6.3666666666666671</v>
      </c>
      <c r="AL93" s="20">
        <v>5.5</v>
      </c>
      <c r="AM93" s="20">
        <v>5.9076923076923071</v>
      </c>
    </row>
    <row r="94" spans="23:39" x14ac:dyDescent="0.3">
      <c r="W94" s="6">
        <v>30</v>
      </c>
      <c r="X94" s="20">
        <v>3</v>
      </c>
      <c r="Y94" s="20">
        <v>4</v>
      </c>
      <c r="Z94" s="20">
        <v>4</v>
      </c>
      <c r="AA94" s="20">
        <v>11</v>
      </c>
      <c r="AI94" s="6">
        <v>10</v>
      </c>
      <c r="AJ94" s="20">
        <v>7.5</v>
      </c>
      <c r="AK94" s="20">
        <v>6.8666666666666671</v>
      </c>
      <c r="AL94" s="20">
        <v>8.2000000000000011</v>
      </c>
      <c r="AM94" s="20">
        <v>7.581818181818182</v>
      </c>
    </row>
    <row r="95" spans="23:39" x14ac:dyDescent="0.3">
      <c r="W95" s="5" t="s">
        <v>54</v>
      </c>
      <c r="X95" s="20">
        <v>332</v>
      </c>
      <c r="Y95" s="20">
        <v>328</v>
      </c>
      <c r="Z95" s="20">
        <v>340</v>
      </c>
      <c r="AA95" s="20">
        <v>1000</v>
      </c>
      <c r="AI95" s="6">
        <v>11</v>
      </c>
      <c r="AJ95" s="20">
        <v>6.9333333333333327</v>
      </c>
      <c r="AK95" s="20">
        <v>6.5666666666666673</v>
      </c>
      <c r="AL95" s="20">
        <v>6.6</v>
      </c>
      <c r="AM95" s="20">
        <v>6.7124999999999986</v>
      </c>
    </row>
    <row r="96" spans="23:39" x14ac:dyDescent="0.3">
      <c r="AI96" s="6">
        <v>12</v>
      </c>
      <c r="AJ96" s="20">
        <v>7.0666666666666664</v>
      </c>
      <c r="AK96" s="20">
        <v>6.95</v>
      </c>
      <c r="AL96" s="20">
        <v>7.6333333333333329</v>
      </c>
      <c r="AM96" s="20">
        <v>7.25</v>
      </c>
    </row>
    <row r="97" spans="35:39" x14ac:dyDescent="0.3">
      <c r="AI97" s="6">
        <v>13</v>
      </c>
      <c r="AJ97" s="20">
        <v>6.0666666666666664</v>
      </c>
      <c r="AK97" s="20">
        <v>7.2333333333333343</v>
      </c>
      <c r="AL97" s="20">
        <v>6.85</v>
      </c>
      <c r="AM97" s="20">
        <v>6.7</v>
      </c>
    </row>
    <row r="98" spans="35:39" x14ac:dyDescent="0.3">
      <c r="AI98" s="6">
        <v>14</v>
      </c>
      <c r="AJ98" s="20">
        <v>6.05</v>
      </c>
      <c r="AK98" s="20">
        <v>6.7</v>
      </c>
      <c r="AL98" s="20">
        <v>6.8666666666666671</v>
      </c>
      <c r="AM98" s="20">
        <v>6.6000000000000014</v>
      </c>
    </row>
    <row r="99" spans="35:39" x14ac:dyDescent="0.3">
      <c r="AI99" s="6">
        <v>15</v>
      </c>
      <c r="AJ99" s="20">
        <v>6.2714285714285722</v>
      </c>
      <c r="AK99" s="20">
        <v>8.257142857142858</v>
      </c>
      <c r="AL99" s="20">
        <v>8.2200000000000006</v>
      </c>
      <c r="AM99" s="20">
        <v>7.5157894736842126</v>
      </c>
    </row>
    <row r="100" spans="35:39" x14ac:dyDescent="0.3">
      <c r="AI100" s="6">
        <v>16</v>
      </c>
      <c r="AJ100" s="20">
        <v>7.1499999999999995</v>
      </c>
      <c r="AK100" s="20">
        <v>4.9333333333333336</v>
      </c>
      <c r="AL100" s="20">
        <v>7.1</v>
      </c>
      <c r="AM100" s="20">
        <v>6.3125</v>
      </c>
    </row>
    <row r="101" spans="35:39" x14ac:dyDescent="0.3">
      <c r="AI101" s="6">
        <v>17</v>
      </c>
      <c r="AJ101" s="20">
        <v>6.8500000000000005</v>
      </c>
      <c r="AK101" s="20">
        <v>6.4749999999999996</v>
      </c>
      <c r="AL101" s="20">
        <v>7.3142857142857149</v>
      </c>
      <c r="AM101" s="20">
        <v>6.9846153846153856</v>
      </c>
    </row>
    <row r="102" spans="35:39" x14ac:dyDescent="0.3">
      <c r="AI102" s="6">
        <v>18</v>
      </c>
      <c r="AJ102" s="20">
        <v>4.3</v>
      </c>
      <c r="AK102" s="20">
        <v>6.833333333333333</v>
      </c>
      <c r="AL102" s="20">
        <v>7.0333333333333341</v>
      </c>
      <c r="AM102" s="20">
        <v>6.5571428571428569</v>
      </c>
    </row>
    <row r="103" spans="35:39" x14ac:dyDescent="0.3">
      <c r="AI103" s="6">
        <v>19</v>
      </c>
      <c r="AJ103" s="20">
        <v>7.3</v>
      </c>
      <c r="AK103" s="20">
        <v>7.0250000000000004</v>
      </c>
      <c r="AL103" s="20">
        <v>7.6750000000000007</v>
      </c>
      <c r="AM103" s="20">
        <v>7.3444444444444441</v>
      </c>
    </row>
    <row r="104" spans="35:39" x14ac:dyDescent="0.3">
      <c r="AI104" s="6">
        <v>20</v>
      </c>
      <c r="AJ104" s="20">
        <v>7.1333333333333329</v>
      </c>
      <c r="AK104" s="20">
        <v>7</v>
      </c>
      <c r="AL104" s="20">
        <v>9.5</v>
      </c>
      <c r="AM104" s="20">
        <v>7.83</v>
      </c>
    </row>
    <row r="105" spans="35:39" x14ac:dyDescent="0.3">
      <c r="AI105" s="6">
        <v>21</v>
      </c>
      <c r="AJ105" s="20">
        <v>8</v>
      </c>
      <c r="AK105" s="20">
        <v>7.6999999999999993</v>
      </c>
      <c r="AL105" s="20">
        <v>5.5</v>
      </c>
      <c r="AM105" s="20">
        <v>7.4333333333333336</v>
      </c>
    </row>
    <row r="106" spans="35:39" x14ac:dyDescent="0.3">
      <c r="AI106" s="6">
        <v>22</v>
      </c>
      <c r="AJ106" s="20">
        <v>8.120000000000001</v>
      </c>
      <c r="AK106" s="20">
        <v>7.4333333333333336</v>
      </c>
      <c r="AL106" s="20">
        <v>6.3999999999999995</v>
      </c>
      <c r="AM106" s="20">
        <v>7.463636363636363</v>
      </c>
    </row>
    <row r="107" spans="35:39" x14ac:dyDescent="0.3">
      <c r="AI107" s="6">
        <v>23</v>
      </c>
      <c r="AJ107" s="20">
        <v>7.35</v>
      </c>
      <c r="AK107" s="20">
        <v>8.1333333333333346</v>
      </c>
      <c r="AL107" s="20">
        <v>6</v>
      </c>
      <c r="AM107" s="20">
        <v>7.4749999999999996</v>
      </c>
    </row>
    <row r="108" spans="35:39" x14ac:dyDescent="0.3">
      <c r="AI108" s="6">
        <v>24</v>
      </c>
      <c r="AJ108" s="20">
        <v>6.2333333333333343</v>
      </c>
      <c r="AK108" s="20">
        <v>6.5500000000000007</v>
      </c>
      <c r="AL108" s="20">
        <v>4.55</v>
      </c>
      <c r="AM108" s="20">
        <v>6.0000000000000009</v>
      </c>
    </row>
    <row r="109" spans="35:39" x14ac:dyDescent="0.3">
      <c r="AI109" s="6">
        <v>25</v>
      </c>
      <c r="AJ109" s="20">
        <v>7.7249999999999996</v>
      </c>
      <c r="AK109" s="20">
        <v>4.5999999999999996</v>
      </c>
      <c r="AL109" s="20">
        <v>5.9833333333333334</v>
      </c>
      <c r="AM109" s="20">
        <v>6.6812499999999995</v>
      </c>
    </row>
    <row r="110" spans="35:39" x14ac:dyDescent="0.3">
      <c r="AI110" s="6">
        <v>26</v>
      </c>
      <c r="AJ110" s="20">
        <v>6.2666666666666666</v>
      </c>
      <c r="AK110" s="20">
        <v>5.5</v>
      </c>
      <c r="AL110" s="20">
        <v>5.75</v>
      </c>
      <c r="AM110" s="20">
        <v>6.0666666666666664</v>
      </c>
    </row>
    <row r="111" spans="35:39" x14ac:dyDescent="0.3">
      <c r="AI111" s="6">
        <v>27</v>
      </c>
      <c r="AJ111" s="20">
        <v>6.45</v>
      </c>
      <c r="AK111" s="20">
        <v>8.3666666666666671</v>
      </c>
      <c r="AL111" s="20">
        <v>6.839999999999999</v>
      </c>
      <c r="AM111" s="20">
        <v>6.9999999999999991</v>
      </c>
    </row>
    <row r="112" spans="35:39" x14ac:dyDescent="0.3">
      <c r="AI112" s="6">
        <v>28</v>
      </c>
      <c r="AJ112" s="20">
        <v>6.65</v>
      </c>
      <c r="AK112" s="20">
        <v>7.1</v>
      </c>
      <c r="AL112" s="20">
        <v>6.9499999999999993</v>
      </c>
      <c r="AM112" s="20">
        <v>6.8999999999999995</v>
      </c>
    </row>
    <row r="113" spans="35:39" x14ac:dyDescent="0.3">
      <c r="AI113" s="5" t="s">
        <v>35</v>
      </c>
      <c r="AJ113" s="20">
        <v>6.649107142857142</v>
      </c>
      <c r="AK113" s="20">
        <v>6.8584905660377347</v>
      </c>
      <c r="AL113" s="20">
        <v>6.9937007874015773</v>
      </c>
      <c r="AM113" s="20">
        <v>6.8402898550724638</v>
      </c>
    </row>
    <row r="114" spans="35:39" x14ac:dyDescent="0.3">
      <c r="AI114" s="6">
        <v>1</v>
      </c>
      <c r="AJ114" s="20">
        <v>7.2</v>
      </c>
      <c r="AK114" s="20">
        <v>5.7</v>
      </c>
      <c r="AL114" s="20">
        <v>6.3</v>
      </c>
      <c r="AM114" s="20">
        <v>6.6300000000000008</v>
      </c>
    </row>
    <row r="115" spans="35:39" x14ac:dyDescent="0.3">
      <c r="AI115" s="6">
        <v>2</v>
      </c>
      <c r="AJ115" s="20">
        <v>5.5111111111111111</v>
      </c>
      <c r="AK115" s="20">
        <v>6.5666666666666664</v>
      </c>
      <c r="AL115" s="20">
        <v>5.9666666666666659</v>
      </c>
      <c r="AM115" s="20">
        <v>5.9388888888888882</v>
      </c>
    </row>
    <row r="116" spans="35:39" x14ac:dyDescent="0.3">
      <c r="AI116" s="6">
        <v>3</v>
      </c>
      <c r="AJ116" s="20">
        <v>7.9666666666666659</v>
      </c>
      <c r="AK116" s="20">
        <v>6.8666666666666671</v>
      </c>
      <c r="AL116" s="20">
        <v>6.5</v>
      </c>
      <c r="AM116" s="20">
        <v>6.9714285714285698</v>
      </c>
    </row>
    <row r="117" spans="35:39" x14ac:dyDescent="0.3">
      <c r="AI117" s="6">
        <v>4</v>
      </c>
      <c r="AJ117" s="20">
        <v>8</v>
      </c>
      <c r="AK117" s="20">
        <v>8</v>
      </c>
      <c r="AL117" s="20">
        <v>7.366666666666668</v>
      </c>
      <c r="AM117" s="20">
        <v>7.5250000000000012</v>
      </c>
    </row>
    <row r="118" spans="35:39" x14ac:dyDescent="0.3">
      <c r="AI118" s="6">
        <v>5</v>
      </c>
      <c r="AJ118" s="20">
        <v>6.9300000000000015</v>
      </c>
      <c r="AK118" s="20">
        <v>6.36</v>
      </c>
      <c r="AL118" s="20">
        <v>6.6</v>
      </c>
      <c r="AM118" s="20">
        <v>6.7235294117647069</v>
      </c>
    </row>
    <row r="119" spans="35:39" x14ac:dyDescent="0.3">
      <c r="AI119" s="6">
        <v>6</v>
      </c>
      <c r="AJ119" s="20">
        <v>6.5666666666666664</v>
      </c>
      <c r="AK119" s="20">
        <v>7.9</v>
      </c>
      <c r="AL119" s="20">
        <v>8</v>
      </c>
      <c r="AM119" s="20">
        <v>7.209090909090909</v>
      </c>
    </row>
    <row r="120" spans="35:39" x14ac:dyDescent="0.3">
      <c r="AI120" s="6">
        <v>7</v>
      </c>
      <c r="AJ120" s="20">
        <v>8.1</v>
      </c>
      <c r="AK120" s="20">
        <v>6.65</v>
      </c>
      <c r="AL120" s="20">
        <v>6.7</v>
      </c>
      <c r="AM120" s="20">
        <v>6.988888888888888</v>
      </c>
    </row>
    <row r="121" spans="35:39" x14ac:dyDescent="0.3">
      <c r="AI121" s="6">
        <v>8</v>
      </c>
      <c r="AJ121" s="20">
        <v>8.5</v>
      </c>
      <c r="AK121" s="20">
        <v>7.7333333333333343</v>
      </c>
      <c r="AL121" s="20">
        <v>7.2249999999999996</v>
      </c>
      <c r="AM121" s="20">
        <v>7.6181818181818191</v>
      </c>
    </row>
    <row r="122" spans="35:39" x14ac:dyDescent="0.3">
      <c r="AI122" s="6">
        <v>9</v>
      </c>
      <c r="AJ122" s="20">
        <v>7.7833333333333341</v>
      </c>
      <c r="AK122" s="20">
        <v>6.7499999999999991</v>
      </c>
      <c r="AL122" s="20">
        <v>7.1333333333333337</v>
      </c>
      <c r="AM122" s="20">
        <v>7.2812500000000009</v>
      </c>
    </row>
    <row r="123" spans="35:39" x14ac:dyDescent="0.3">
      <c r="AI123" s="6">
        <v>10</v>
      </c>
      <c r="AJ123" s="20">
        <v>6.5333333333333341</v>
      </c>
      <c r="AK123" s="20">
        <v>5.8666666666666671</v>
      </c>
      <c r="AL123" s="20">
        <v>7.1499999999999986</v>
      </c>
      <c r="AM123" s="20">
        <v>6.6750000000000007</v>
      </c>
    </row>
    <row r="124" spans="35:39" x14ac:dyDescent="0.3">
      <c r="AI124" s="6">
        <v>11</v>
      </c>
      <c r="AJ124" s="20">
        <v>6.6333333333333329</v>
      </c>
      <c r="AK124" s="20">
        <v>7.1333333333333329</v>
      </c>
      <c r="AL124" s="20">
        <v>6.16</v>
      </c>
      <c r="AM124" s="20">
        <v>6.5545454545454538</v>
      </c>
    </row>
    <row r="125" spans="35:39" x14ac:dyDescent="0.3">
      <c r="AI125" s="6">
        <v>12</v>
      </c>
      <c r="AJ125" s="20">
        <v>6.76</v>
      </c>
      <c r="AK125" s="20">
        <v>7.5000000000000018</v>
      </c>
      <c r="AL125" s="20">
        <v>8.8999999999999986</v>
      </c>
      <c r="AM125" s="20">
        <v>7.4249999999999998</v>
      </c>
    </row>
    <row r="126" spans="35:39" x14ac:dyDescent="0.3">
      <c r="AI126" s="6">
        <v>13</v>
      </c>
      <c r="AJ126" s="20">
        <v>6.6000000000000005</v>
      </c>
      <c r="AK126" s="20">
        <v>6.7749999999999995</v>
      </c>
      <c r="AL126" s="20">
        <v>5.8</v>
      </c>
      <c r="AM126" s="20">
        <v>6.43</v>
      </c>
    </row>
    <row r="127" spans="35:39" x14ac:dyDescent="0.3">
      <c r="AI127" s="6">
        <v>14</v>
      </c>
      <c r="AJ127" s="20">
        <v>5.9799999999999995</v>
      </c>
      <c r="AK127" s="20">
        <v>6.2333333333333325</v>
      </c>
      <c r="AL127" s="20">
        <v>7.1750000000000007</v>
      </c>
      <c r="AM127" s="20">
        <v>6.3722222222222227</v>
      </c>
    </row>
    <row r="128" spans="35:39" x14ac:dyDescent="0.3">
      <c r="AI128" s="6">
        <v>15</v>
      </c>
      <c r="AJ128" s="20">
        <v>6.1125000000000007</v>
      </c>
      <c r="AK128" s="20">
        <v>6.3</v>
      </c>
      <c r="AL128" s="20">
        <v>6.5666666666666664</v>
      </c>
      <c r="AM128" s="20">
        <v>6.2416666666666671</v>
      </c>
    </row>
    <row r="129" spans="35:39" x14ac:dyDescent="0.3">
      <c r="AI129" s="6">
        <v>16</v>
      </c>
      <c r="AJ129" s="20">
        <v>6.7333333333333343</v>
      </c>
      <c r="AK129" s="20">
        <v>7.7333333333333334</v>
      </c>
      <c r="AL129" s="20">
        <v>6.3999999999999995</v>
      </c>
      <c r="AM129" s="20">
        <v>6.9555555555555548</v>
      </c>
    </row>
    <row r="130" spans="35:39" x14ac:dyDescent="0.3">
      <c r="AI130" s="6">
        <v>17</v>
      </c>
      <c r="AJ130" s="20">
        <v>6.05</v>
      </c>
      <c r="AK130" s="20">
        <v>7.4</v>
      </c>
      <c r="AL130" s="20">
        <v>4.9000000000000004</v>
      </c>
      <c r="AM130" s="20">
        <v>6.1166666666666663</v>
      </c>
    </row>
    <row r="131" spans="35:39" x14ac:dyDescent="0.3">
      <c r="AI131" s="6">
        <v>18</v>
      </c>
      <c r="AJ131" s="20">
        <v>6.3000000000000007</v>
      </c>
      <c r="AK131" s="20">
        <v>8.7000000000000011</v>
      </c>
      <c r="AL131" s="20">
        <v>4.45</v>
      </c>
      <c r="AM131" s="20">
        <v>6.8000000000000016</v>
      </c>
    </row>
    <row r="132" spans="35:39" x14ac:dyDescent="0.3">
      <c r="AI132" s="6">
        <v>19</v>
      </c>
      <c r="AJ132" s="20">
        <v>6.5333333333333341</v>
      </c>
      <c r="AK132" s="20">
        <v>6.5714285714285712</v>
      </c>
      <c r="AL132" s="20">
        <v>7.416666666666667</v>
      </c>
      <c r="AM132" s="20">
        <v>6.8812500000000014</v>
      </c>
    </row>
    <row r="133" spans="35:39" x14ac:dyDescent="0.3">
      <c r="AI133" s="6">
        <v>20</v>
      </c>
      <c r="AJ133" s="20">
        <v>6.333333333333333</v>
      </c>
      <c r="AK133" s="20">
        <v>6.3666666666666671</v>
      </c>
      <c r="AL133" s="20">
        <v>7.4333333333333327</v>
      </c>
      <c r="AM133" s="20">
        <v>6.78</v>
      </c>
    </row>
    <row r="134" spans="35:39" x14ac:dyDescent="0.3">
      <c r="AI134" s="6">
        <v>21</v>
      </c>
      <c r="AJ134" s="20">
        <v>6.6</v>
      </c>
      <c r="AK134" s="20">
        <v>5.9</v>
      </c>
      <c r="AL134" s="20">
        <v>6.7750000000000004</v>
      </c>
      <c r="AM134" s="20">
        <v>6.6000000000000005</v>
      </c>
    </row>
    <row r="135" spans="35:39" x14ac:dyDescent="0.3">
      <c r="AI135" s="6">
        <v>22</v>
      </c>
      <c r="AJ135" s="20">
        <v>5.1000000000000005</v>
      </c>
      <c r="AK135" s="20"/>
      <c r="AL135" s="20">
        <v>7.5000000000000009</v>
      </c>
      <c r="AM135" s="20">
        <v>6.7800000000000011</v>
      </c>
    </row>
    <row r="136" spans="35:39" x14ac:dyDescent="0.3">
      <c r="AI136" s="6">
        <v>23</v>
      </c>
      <c r="AJ136" s="20">
        <v>4.8</v>
      </c>
      <c r="AK136" s="20">
        <v>7.7750000000000004</v>
      </c>
      <c r="AL136" s="20">
        <v>7.6000000000000014</v>
      </c>
      <c r="AM136" s="20">
        <v>7.4090909090909092</v>
      </c>
    </row>
    <row r="137" spans="35:39" x14ac:dyDescent="0.3">
      <c r="AI137" s="6">
        <v>24</v>
      </c>
      <c r="AJ137" s="20">
        <v>7.0250000000000004</v>
      </c>
      <c r="AK137" s="20">
        <v>6.5400000000000009</v>
      </c>
      <c r="AL137" s="20">
        <v>7.8</v>
      </c>
      <c r="AM137" s="20">
        <v>6.9454545454545462</v>
      </c>
    </row>
    <row r="138" spans="35:39" x14ac:dyDescent="0.3">
      <c r="AI138" s="6">
        <v>25</v>
      </c>
      <c r="AJ138" s="20">
        <v>6.5</v>
      </c>
      <c r="AK138" s="20">
        <v>7.8</v>
      </c>
      <c r="AL138" s="20">
        <v>8</v>
      </c>
      <c r="AM138" s="20">
        <v>7.6000000000000005</v>
      </c>
    </row>
    <row r="139" spans="35:39" x14ac:dyDescent="0.3">
      <c r="AI139" s="6">
        <v>26</v>
      </c>
      <c r="AJ139" s="20">
        <v>8.4333333333333336</v>
      </c>
      <c r="AK139" s="20">
        <v>5.6749999999999998</v>
      </c>
      <c r="AL139" s="20">
        <v>6.3500000000000005</v>
      </c>
      <c r="AM139" s="20">
        <v>6.6230769230769226</v>
      </c>
    </row>
    <row r="140" spans="35:39" x14ac:dyDescent="0.3">
      <c r="AI140" s="6">
        <v>27</v>
      </c>
      <c r="AJ140" s="20">
        <v>6.9</v>
      </c>
      <c r="AK140" s="20">
        <v>6.6</v>
      </c>
      <c r="AL140" s="20">
        <v>6.68</v>
      </c>
      <c r="AM140" s="20">
        <v>6.76</v>
      </c>
    </row>
    <row r="141" spans="35:39" x14ac:dyDescent="0.3">
      <c r="AI141" s="6">
        <v>28</v>
      </c>
      <c r="AJ141" s="20">
        <v>5.0999999999999996</v>
      </c>
      <c r="AK141" s="20">
        <v>7.8</v>
      </c>
      <c r="AL141" s="20">
        <v>7</v>
      </c>
      <c r="AM141" s="20">
        <v>7.05</v>
      </c>
    </row>
    <row r="142" spans="35:39" x14ac:dyDescent="0.3">
      <c r="AI142" s="6">
        <v>29</v>
      </c>
      <c r="AJ142" s="20">
        <v>7.6999999999999993</v>
      </c>
      <c r="AK142" s="20">
        <v>5.35</v>
      </c>
      <c r="AL142" s="20">
        <v>6.9499999999999993</v>
      </c>
      <c r="AM142" s="20">
        <v>6.9249999999999989</v>
      </c>
    </row>
    <row r="143" spans="35:39" x14ac:dyDescent="0.3">
      <c r="AI143" s="6">
        <v>30</v>
      </c>
      <c r="AJ143" s="20">
        <v>5.3666666666666671</v>
      </c>
      <c r="AK143" s="20">
        <v>6.8999999999999995</v>
      </c>
      <c r="AL143" s="20">
        <v>7.7750000000000004</v>
      </c>
      <c r="AM143" s="20">
        <v>6.8000000000000007</v>
      </c>
    </row>
    <row r="144" spans="35:39" x14ac:dyDescent="0.3">
      <c r="AI144" s="5" t="s">
        <v>54</v>
      </c>
      <c r="AJ144" s="20">
        <v>6.8180722891566301</v>
      </c>
      <c r="AK144" s="20">
        <v>7.0728658536585396</v>
      </c>
      <c r="AL144" s="20">
        <v>7.0270588235294111</v>
      </c>
      <c r="AM144" s="20">
        <v>6.9727000000000032</v>
      </c>
    </row>
  </sheetData>
  <pageMargins left="0.7" right="0.7" top="0.75" bottom="0.75" header="0.3" footer="0.3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2B02-7FAE-4BB4-B4E3-5849FF188521}">
  <dimension ref="A1:BJ2"/>
  <sheetViews>
    <sheetView workbookViewId="0"/>
  </sheetViews>
  <sheetFormatPr defaultRowHeight="14.4" x14ac:dyDescent="0.3"/>
  <cols>
    <col min="1" max="61" width="15.5546875" bestFit="1" customWidth="1"/>
    <col min="62" max="62" width="10.77734375" bestFit="1" customWidth="1"/>
  </cols>
  <sheetData>
    <row r="1" spans="1:62" x14ac:dyDescent="0.3">
      <c r="A1" s="4" t="s">
        <v>70</v>
      </c>
    </row>
    <row r="2" spans="1:62" x14ac:dyDescent="0.3">
      <c r="A2">
        <v>4</v>
      </c>
      <c r="B2">
        <v>4.0999999999999996</v>
      </c>
      <c r="C2">
        <v>4.2</v>
      </c>
      <c r="D2">
        <v>4.3</v>
      </c>
      <c r="E2">
        <v>4.4000000000000004</v>
      </c>
      <c r="F2">
        <v>4.5</v>
      </c>
      <c r="G2">
        <v>4.5999999999999996</v>
      </c>
      <c r="H2">
        <v>4.7</v>
      </c>
      <c r="I2">
        <v>4.8</v>
      </c>
      <c r="J2">
        <v>4.9000000000000004</v>
      </c>
      <c r="K2">
        <v>5</v>
      </c>
      <c r="L2">
        <v>5.0999999999999996</v>
      </c>
      <c r="M2">
        <v>5.2</v>
      </c>
      <c r="N2">
        <v>5.3</v>
      </c>
      <c r="O2">
        <v>5.4</v>
      </c>
      <c r="P2">
        <v>5.5</v>
      </c>
      <c r="Q2">
        <v>5.6</v>
      </c>
      <c r="R2">
        <v>5.7</v>
      </c>
      <c r="S2">
        <v>5.8</v>
      </c>
      <c r="T2">
        <v>5.9</v>
      </c>
      <c r="U2">
        <v>6</v>
      </c>
      <c r="V2">
        <v>6.1</v>
      </c>
      <c r="W2">
        <v>6.2</v>
      </c>
      <c r="X2">
        <v>6.3</v>
      </c>
      <c r="Y2">
        <v>6.4</v>
      </c>
      <c r="Z2">
        <v>6.5</v>
      </c>
      <c r="AA2">
        <v>6.6</v>
      </c>
      <c r="AB2">
        <v>6.7</v>
      </c>
      <c r="AC2">
        <v>6.8</v>
      </c>
      <c r="AD2">
        <v>6.9</v>
      </c>
      <c r="AE2">
        <v>7</v>
      </c>
      <c r="AF2">
        <v>7.1</v>
      </c>
      <c r="AG2">
        <v>7.2</v>
      </c>
      <c r="AH2">
        <v>7.3</v>
      </c>
      <c r="AI2">
        <v>7.4</v>
      </c>
      <c r="AJ2">
        <v>7.5</v>
      </c>
      <c r="AK2">
        <v>7.6</v>
      </c>
      <c r="AL2">
        <v>7.7</v>
      </c>
      <c r="AM2">
        <v>7.8</v>
      </c>
      <c r="AN2">
        <v>7.9</v>
      </c>
      <c r="AO2">
        <v>8</v>
      </c>
      <c r="AP2">
        <v>8.1</v>
      </c>
      <c r="AQ2">
        <v>8.1999999999999993</v>
      </c>
      <c r="AR2">
        <v>8.3000000000000007</v>
      </c>
      <c r="AS2">
        <v>8.4</v>
      </c>
      <c r="AT2">
        <v>8.5</v>
      </c>
      <c r="AU2">
        <v>8.6</v>
      </c>
      <c r="AV2">
        <v>8.6999999999999993</v>
      </c>
      <c r="AW2">
        <v>8.8000000000000007</v>
      </c>
      <c r="AX2">
        <v>8.9</v>
      </c>
      <c r="AY2">
        <v>9</v>
      </c>
      <c r="AZ2">
        <v>9.1</v>
      </c>
      <c r="BA2">
        <v>9.1999999999999993</v>
      </c>
      <c r="BB2">
        <v>9.3000000000000007</v>
      </c>
      <c r="BC2">
        <v>9.4</v>
      </c>
      <c r="BD2">
        <v>9.5</v>
      </c>
      <c r="BE2">
        <v>9.6</v>
      </c>
      <c r="BF2">
        <v>9.6999999999999993</v>
      </c>
      <c r="BG2">
        <v>9.8000000000000007</v>
      </c>
      <c r="BH2">
        <v>9.9</v>
      </c>
      <c r="BI2">
        <v>10</v>
      </c>
      <c r="BJ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855F-69F6-4AFA-9040-BF3C98F2A0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9650-EA6A-4604-AB0E-1FA8492795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375-E916-4994-8DFA-B8F914282FC8}">
  <dimension ref="A1:BQ184"/>
  <sheetViews>
    <sheetView topLeftCell="BD161" zoomScale="66" zoomScaleNormal="70" workbookViewId="0">
      <selection activeCell="BQ190" sqref="BQ190"/>
    </sheetView>
  </sheetViews>
  <sheetFormatPr defaultRowHeight="14.4" x14ac:dyDescent="0.3"/>
  <cols>
    <col min="1" max="1" width="26.44140625" bestFit="1" customWidth="1"/>
    <col min="2" max="2" width="22.77734375" bestFit="1" customWidth="1"/>
    <col min="3" max="3" width="12.33203125" bestFit="1" customWidth="1"/>
    <col min="4" max="4" width="9.6640625" bestFit="1" customWidth="1"/>
    <col min="5" max="6" width="12.33203125" bestFit="1" customWidth="1"/>
    <col min="7" max="8" width="11" bestFit="1" customWidth="1"/>
    <col min="9" max="12" width="12.33203125" bestFit="1" customWidth="1"/>
    <col min="13" max="14" width="11" bestFit="1" customWidth="1"/>
    <col min="15" max="16" width="12.33203125" bestFit="1" customWidth="1"/>
    <col min="17" max="18" width="11" bestFit="1" customWidth="1"/>
    <col min="19" max="20" width="12.33203125" bestFit="1" customWidth="1"/>
    <col min="21" max="23" width="11" bestFit="1" customWidth="1"/>
    <col min="24" max="25" width="12.33203125" bestFit="1" customWidth="1"/>
    <col min="26" max="26" width="11" bestFit="1" customWidth="1"/>
    <col min="27" max="27" width="9.6640625" bestFit="1" customWidth="1"/>
    <col min="28" max="34" width="11" bestFit="1" customWidth="1"/>
    <col min="35" max="37" width="12.33203125" bestFit="1" customWidth="1"/>
    <col min="38" max="39" width="11" bestFit="1" customWidth="1"/>
    <col min="40" max="42" width="12.33203125" bestFit="1" customWidth="1"/>
    <col min="43" max="43" width="11" bestFit="1" customWidth="1"/>
    <col min="44" max="44" width="9.6640625" bestFit="1" customWidth="1"/>
    <col min="45" max="47" width="12.33203125" bestFit="1" customWidth="1"/>
    <col min="48" max="48" width="11" bestFit="1" customWidth="1"/>
    <col min="49" max="54" width="12.33203125" bestFit="1" customWidth="1"/>
    <col min="55" max="55" width="11" bestFit="1" customWidth="1"/>
    <col min="56" max="56" width="9.6640625" bestFit="1" customWidth="1"/>
    <col min="57" max="58" width="11" bestFit="1" customWidth="1"/>
    <col min="59" max="61" width="12.33203125" bestFit="1" customWidth="1"/>
    <col min="62" max="62" width="11" bestFit="1" customWidth="1"/>
    <col min="63" max="63" width="15.109375" bestFit="1" customWidth="1"/>
    <col min="65" max="65" width="14.88671875" bestFit="1" customWidth="1"/>
    <col min="66" max="66" width="16.44140625" bestFit="1" customWidth="1"/>
    <col min="67" max="67" width="5.109375" bestFit="1" customWidth="1"/>
    <col min="68" max="68" width="8.109375" bestFit="1" customWidth="1"/>
    <col min="69" max="69" width="10.88671875" bestFit="1" customWidth="1"/>
  </cols>
  <sheetData>
    <row r="1" spans="1:69" x14ac:dyDescent="0.3">
      <c r="A1" s="4" t="s">
        <v>68</v>
      </c>
      <c r="B1" s="4" t="s">
        <v>70</v>
      </c>
      <c r="BM1" s="4" t="s">
        <v>68</v>
      </c>
      <c r="BN1" s="4" t="s">
        <v>70</v>
      </c>
    </row>
    <row r="2" spans="1:69" x14ac:dyDescent="0.3">
      <c r="A2" s="4" t="s">
        <v>53</v>
      </c>
      <c r="B2">
        <v>4</v>
      </c>
      <c r="C2">
        <v>4.0999999999999996</v>
      </c>
      <c r="D2">
        <v>4.2</v>
      </c>
      <c r="E2">
        <v>4.3</v>
      </c>
      <c r="F2">
        <v>4.4000000000000004</v>
      </c>
      <c r="G2">
        <v>4.5</v>
      </c>
      <c r="H2">
        <v>4.5999999999999996</v>
      </c>
      <c r="I2">
        <v>4.7</v>
      </c>
      <c r="J2">
        <v>4.8</v>
      </c>
      <c r="K2">
        <v>4.9000000000000004</v>
      </c>
      <c r="L2">
        <v>5</v>
      </c>
      <c r="M2">
        <v>5.0999999999999996</v>
      </c>
      <c r="N2">
        <v>5.2</v>
      </c>
      <c r="O2">
        <v>5.3</v>
      </c>
      <c r="P2">
        <v>5.4</v>
      </c>
      <c r="Q2">
        <v>5.5</v>
      </c>
      <c r="R2">
        <v>5.6</v>
      </c>
      <c r="S2">
        <v>5.7</v>
      </c>
      <c r="T2">
        <v>5.8</v>
      </c>
      <c r="U2">
        <v>5.9</v>
      </c>
      <c r="V2">
        <v>6</v>
      </c>
      <c r="W2">
        <v>6.1</v>
      </c>
      <c r="X2">
        <v>6.2</v>
      </c>
      <c r="Y2">
        <v>6.3</v>
      </c>
      <c r="Z2">
        <v>6.4</v>
      </c>
      <c r="AA2">
        <v>6.5</v>
      </c>
      <c r="AB2">
        <v>6.6</v>
      </c>
      <c r="AC2">
        <v>6.7</v>
      </c>
      <c r="AD2">
        <v>6.8</v>
      </c>
      <c r="AE2">
        <v>6.9</v>
      </c>
      <c r="AF2">
        <v>7</v>
      </c>
      <c r="AG2">
        <v>7.1</v>
      </c>
      <c r="AH2">
        <v>7.2</v>
      </c>
      <c r="AI2">
        <v>7.3</v>
      </c>
      <c r="AJ2">
        <v>7.4</v>
      </c>
      <c r="AK2">
        <v>7.5</v>
      </c>
      <c r="AL2">
        <v>7.6</v>
      </c>
      <c r="AM2">
        <v>7.7</v>
      </c>
      <c r="AN2">
        <v>7.8</v>
      </c>
      <c r="AO2">
        <v>7.9</v>
      </c>
      <c r="AP2">
        <v>8</v>
      </c>
      <c r="AQ2">
        <v>8.1</v>
      </c>
      <c r="AR2">
        <v>8.1999999999999993</v>
      </c>
      <c r="AS2">
        <v>8.3000000000000007</v>
      </c>
      <c r="AT2">
        <v>8.4</v>
      </c>
      <c r="AU2">
        <v>8.5</v>
      </c>
      <c r="AV2">
        <v>8.6</v>
      </c>
      <c r="AW2">
        <v>8.6999999999999993</v>
      </c>
      <c r="AX2">
        <v>8.8000000000000007</v>
      </c>
      <c r="AY2">
        <v>8.9</v>
      </c>
      <c r="AZ2">
        <v>9</v>
      </c>
      <c r="BA2">
        <v>9.1</v>
      </c>
      <c r="BB2">
        <v>9.1999999999999993</v>
      </c>
      <c r="BC2">
        <v>9.3000000000000007</v>
      </c>
      <c r="BD2">
        <v>9.4</v>
      </c>
      <c r="BE2">
        <v>9.5</v>
      </c>
      <c r="BF2">
        <v>9.6</v>
      </c>
      <c r="BG2">
        <v>9.6999999999999993</v>
      </c>
      <c r="BH2">
        <v>9.8000000000000007</v>
      </c>
      <c r="BI2">
        <v>9.9</v>
      </c>
      <c r="BJ2">
        <v>10</v>
      </c>
      <c r="BK2" t="s">
        <v>54</v>
      </c>
      <c r="BM2" s="4" t="s">
        <v>53</v>
      </c>
      <c r="BN2" t="s">
        <v>74</v>
      </c>
      <c r="BO2" t="s">
        <v>75</v>
      </c>
      <c r="BP2" t="s">
        <v>76</v>
      </c>
      <c r="BQ2" t="s">
        <v>54</v>
      </c>
    </row>
    <row r="3" spans="1:69" x14ac:dyDescent="0.3">
      <c r="A3" s="5" t="s">
        <v>24</v>
      </c>
      <c r="B3" s="20">
        <v>7</v>
      </c>
      <c r="C3" s="20">
        <v>9</v>
      </c>
      <c r="D3" s="20">
        <v>11</v>
      </c>
      <c r="E3" s="20">
        <v>11</v>
      </c>
      <c r="F3" s="20">
        <v>7</v>
      </c>
      <c r="G3" s="20">
        <v>10</v>
      </c>
      <c r="H3" s="20">
        <v>6</v>
      </c>
      <c r="I3" s="20">
        <v>8</v>
      </c>
      <c r="J3" s="20">
        <v>6</v>
      </c>
      <c r="K3" s="20">
        <v>10</v>
      </c>
      <c r="L3" s="20">
        <v>13</v>
      </c>
      <c r="M3" s="20">
        <v>8</v>
      </c>
      <c r="N3" s="20">
        <v>7</v>
      </c>
      <c r="O3" s="20">
        <v>6</v>
      </c>
      <c r="P3" s="20">
        <v>8</v>
      </c>
      <c r="Q3" s="20">
        <v>8</v>
      </c>
      <c r="R3" s="20">
        <v>11</v>
      </c>
      <c r="S3" s="20">
        <v>6</v>
      </c>
      <c r="T3" s="20">
        <v>7</v>
      </c>
      <c r="U3" s="20">
        <v>9</v>
      </c>
      <c r="V3" s="20">
        <v>12</v>
      </c>
      <c r="W3" s="20">
        <v>7</v>
      </c>
      <c r="X3" s="20">
        <v>6</v>
      </c>
      <c r="Y3" s="20">
        <v>5</v>
      </c>
      <c r="Z3" s="20">
        <v>6</v>
      </c>
      <c r="AA3" s="20">
        <v>10</v>
      </c>
      <c r="AB3" s="20">
        <v>14</v>
      </c>
      <c r="AC3" s="20">
        <v>9</v>
      </c>
      <c r="AD3" s="20">
        <v>6</v>
      </c>
      <c r="AE3" s="20">
        <v>7</v>
      </c>
      <c r="AF3" s="20">
        <v>13</v>
      </c>
      <c r="AG3" s="20">
        <v>7</v>
      </c>
      <c r="AH3" s="20">
        <v>6</v>
      </c>
      <c r="AI3" s="20">
        <v>12</v>
      </c>
      <c r="AJ3" s="20">
        <v>5</v>
      </c>
      <c r="AK3" s="20">
        <v>8</v>
      </c>
      <c r="AL3" s="20">
        <v>9</v>
      </c>
      <c r="AM3" s="20">
        <v>8</v>
      </c>
      <c r="AN3" s="20">
        <v>8</v>
      </c>
      <c r="AO3" s="20">
        <v>7</v>
      </c>
      <c r="AP3" s="20">
        <v>11</v>
      </c>
      <c r="AQ3" s="20">
        <v>8</v>
      </c>
      <c r="AR3" s="20">
        <v>5</v>
      </c>
      <c r="AS3" s="20">
        <v>5</v>
      </c>
      <c r="AT3" s="20">
        <v>11</v>
      </c>
      <c r="AU3" s="20">
        <v>12</v>
      </c>
      <c r="AV3" s="20">
        <v>9</v>
      </c>
      <c r="AW3" s="20">
        <v>10</v>
      </c>
      <c r="AX3" s="20">
        <v>8</v>
      </c>
      <c r="AY3" s="20">
        <v>9</v>
      </c>
      <c r="AZ3" s="20">
        <v>6</v>
      </c>
      <c r="BA3" s="20">
        <v>8</v>
      </c>
      <c r="BB3" s="20">
        <v>6</v>
      </c>
      <c r="BC3" s="20">
        <v>5</v>
      </c>
      <c r="BD3" s="20">
        <v>6</v>
      </c>
      <c r="BE3" s="20">
        <v>14</v>
      </c>
      <c r="BF3" s="20">
        <v>7</v>
      </c>
      <c r="BG3" s="20">
        <v>8</v>
      </c>
      <c r="BH3" s="20">
        <v>11</v>
      </c>
      <c r="BI3" s="20">
        <v>7</v>
      </c>
      <c r="BJ3" s="20">
        <v>2</v>
      </c>
      <c r="BK3" s="20">
        <v>501</v>
      </c>
      <c r="BM3" s="5" t="s">
        <v>24</v>
      </c>
      <c r="BN3" s="20">
        <v>168</v>
      </c>
      <c r="BO3" s="20">
        <v>168</v>
      </c>
      <c r="BP3" s="20">
        <v>165</v>
      </c>
      <c r="BQ3" s="20">
        <v>501</v>
      </c>
    </row>
    <row r="4" spans="1:69" x14ac:dyDescent="0.3">
      <c r="A4" s="5" t="s">
        <v>32</v>
      </c>
      <c r="B4" s="20">
        <v>4</v>
      </c>
      <c r="C4" s="20">
        <v>8</v>
      </c>
      <c r="D4" s="20">
        <v>11</v>
      </c>
      <c r="E4" s="20">
        <v>7</v>
      </c>
      <c r="F4" s="20">
        <v>10</v>
      </c>
      <c r="G4" s="20">
        <v>7</v>
      </c>
      <c r="H4" s="20">
        <v>2</v>
      </c>
      <c r="I4" s="20">
        <v>4</v>
      </c>
      <c r="J4" s="20">
        <v>7</v>
      </c>
      <c r="K4" s="20">
        <v>8</v>
      </c>
      <c r="L4" s="20">
        <v>8</v>
      </c>
      <c r="M4" s="20">
        <v>13</v>
      </c>
      <c r="N4" s="20">
        <v>8</v>
      </c>
      <c r="O4" s="20">
        <v>5</v>
      </c>
      <c r="P4" s="20">
        <v>6</v>
      </c>
      <c r="Q4" s="20">
        <v>11</v>
      </c>
      <c r="R4" s="20">
        <v>5</v>
      </c>
      <c r="S4" s="20">
        <v>8</v>
      </c>
      <c r="T4" s="20">
        <v>7</v>
      </c>
      <c r="U4" s="20">
        <v>8</v>
      </c>
      <c r="V4" s="20">
        <v>14</v>
      </c>
      <c r="W4" s="20">
        <v>7</v>
      </c>
      <c r="X4" s="20">
        <v>15</v>
      </c>
      <c r="Y4" s="20">
        <v>10</v>
      </c>
      <c r="Z4" s="20">
        <v>10</v>
      </c>
      <c r="AA4" s="20">
        <v>11</v>
      </c>
      <c r="AB4" s="20">
        <v>10</v>
      </c>
      <c r="AC4" s="20">
        <v>10</v>
      </c>
      <c r="AD4" s="20">
        <v>7</v>
      </c>
      <c r="AE4" s="20">
        <v>8</v>
      </c>
      <c r="AF4" s="20">
        <v>7</v>
      </c>
      <c r="AG4" s="20">
        <v>9</v>
      </c>
      <c r="AH4" s="20">
        <v>12</v>
      </c>
      <c r="AI4" s="20">
        <v>6</v>
      </c>
      <c r="AJ4" s="20">
        <v>11</v>
      </c>
      <c r="AK4" s="20">
        <v>5</v>
      </c>
      <c r="AL4" s="20">
        <v>11</v>
      </c>
      <c r="AM4" s="20">
        <v>10</v>
      </c>
      <c r="AN4" s="20">
        <v>7</v>
      </c>
      <c r="AO4" s="20">
        <v>11</v>
      </c>
      <c r="AP4" s="20">
        <v>10</v>
      </c>
      <c r="AQ4" s="20">
        <v>5</v>
      </c>
      <c r="AR4" s="20">
        <v>9</v>
      </c>
      <c r="AS4" s="20">
        <v>6</v>
      </c>
      <c r="AT4" s="20">
        <v>7</v>
      </c>
      <c r="AU4" s="20">
        <v>6</v>
      </c>
      <c r="AV4" s="20">
        <v>9</v>
      </c>
      <c r="AW4" s="20">
        <v>10</v>
      </c>
      <c r="AX4" s="20">
        <v>6</v>
      </c>
      <c r="AY4" s="20">
        <v>7</v>
      </c>
      <c r="AZ4" s="20">
        <v>9</v>
      </c>
      <c r="BA4" s="20">
        <v>6</v>
      </c>
      <c r="BB4" s="20">
        <v>10</v>
      </c>
      <c r="BC4" s="20">
        <v>11</v>
      </c>
      <c r="BD4" s="20">
        <v>6</v>
      </c>
      <c r="BE4" s="20">
        <v>8</v>
      </c>
      <c r="BF4" s="20">
        <v>10</v>
      </c>
      <c r="BG4" s="20">
        <v>6</v>
      </c>
      <c r="BH4" s="20">
        <v>8</v>
      </c>
      <c r="BI4" s="20">
        <v>9</v>
      </c>
      <c r="BJ4" s="20">
        <v>3</v>
      </c>
      <c r="BK4" s="20">
        <v>499</v>
      </c>
      <c r="BM4" s="5" t="s">
        <v>32</v>
      </c>
      <c r="BN4" s="20">
        <v>161</v>
      </c>
      <c r="BO4" s="20">
        <v>147</v>
      </c>
      <c r="BP4" s="20">
        <v>191</v>
      </c>
      <c r="BQ4" s="20">
        <v>499</v>
      </c>
    </row>
    <row r="5" spans="1:69" x14ac:dyDescent="0.3">
      <c r="A5" s="5" t="s">
        <v>54</v>
      </c>
      <c r="B5" s="20">
        <v>11</v>
      </c>
      <c r="C5" s="20">
        <v>17</v>
      </c>
      <c r="D5" s="20">
        <v>22</v>
      </c>
      <c r="E5" s="20">
        <v>18</v>
      </c>
      <c r="F5" s="20">
        <v>17</v>
      </c>
      <c r="G5" s="20">
        <v>17</v>
      </c>
      <c r="H5" s="20">
        <v>8</v>
      </c>
      <c r="I5" s="20">
        <v>12</v>
      </c>
      <c r="J5" s="20">
        <v>13</v>
      </c>
      <c r="K5" s="20">
        <v>18</v>
      </c>
      <c r="L5" s="20">
        <v>21</v>
      </c>
      <c r="M5" s="20">
        <v>21</v>
      </c>
      <c r="N5" s="20">
        <v>15</v>
      </c>
      <c r="O5" s="20">
        <v>11</v>
      </c>
      <c r="P5" s="20">
        <v>14</v>
      </c>
      <c r="Q5" s="20">
        <v>19</v>
      </c>
      <c r="R5" s="20">
        <v>16</v>
      </c>
      <c r="S5" s="20">
        <v>14</v>
      </c>
      <c r="T5" s="20">
        <v>14</v>
      </c>
      <c r="U5" s="20">
        <v>17</v>
      </c>
      <c r="V5" s="20">
        <v>26</v>
      </c>
      <c r="W5" s="20">
        <v>14</v>
      </c>
      <c r="X5" s="20">
        <v>21</v>
      </c>
      <c r="Y5" s="20">
        <v>15</v>
      </c>
      <c r="Z5" s="20">
        <v>16</v>
      </c>
      <c r="AA5" s="20">
        <v>21</v>
      </c>
      <c r="AB5" s="20">
        <v>24</v>
      </c>
      <c r="AC5" s="20">
        <v>19</v>
      </c>
      <c r="AD5" s="20">
        <v>13</v>
      </c>
      <c r="AE5" s="20">
        <v>15</v>
      </c>
      <c r="AF5" s="20">
        <v>20</v>
      </c>
      <c r="AG5" s="20">
        <v>16</v>
      </c>
      <c r="AH5" s="20">
        <v>18</v>
      </c>
      <c r="AI5" s="20">
        <v>18</v>
      </c>
      <c r="AJ5" s="20">
        <v>16</v>
      </c>
      <c r="AK5" s="20">
        <v>13</v>
      </c>
      <c r="AL5" s="20">
        <v>20</v>
      </c>
      <c r="AM5" s="20">
        <v>18</v>
      </c>
      <c r="AN5" s="20">
        <v>15</v>
      </c>
      <c r="AO5" s="20">
        <v>18</v>
      </c>
      <c r="AP5" s="20">
        <v>21</v>
      </c>
      <c r="AQ5" s="20">
        <v>13</v>
      </c>
      <c r="AR5" s="20">
        <v>14</v>
      </c>
      <c r="AS5" s="20">
        <v>11</v>
      </c>
      <c r="AT5" s="20">
        <v>18</v>
      </c>
      <c r="AU5" s="20">
        <v>18</v>
      </c>
      <c r="AV5" s="20">
        <v>18</v>
      </c>
      <c r="AW5" s="20">
        <v>20</v>
      </c>
      <c r="AX5" s="20">
        <v>14</v>
      </c>
      <c r="AY5" s="20">
        <v>16</v>
      </c>
      <c r="AZ5" s="20">
        <v>15</v>
      </c>
      <c r="BA5" s="20">
        <v>14</v>
      </c>
      <c r="BB5" s="20">
        <v>16</v>
      </c>
      <c r="BC5" s="20">
        <v>16</v>
      </c>
      <c r="BD5" s="20">
        <v>12</v>
      </c>
      <c r="BE5" s="20">
        <v>22</v>
      </c>
      <c r="BF5" s="20">
        <v>17</v>
      </c>
      <c r="BG5" s="20">
        <v>14</v>
      </c>
      <c r="BH5" s="20">
        <v>19</v>
      </c>
      <c r="BI5" s="20">
        <v>16</v>
      </c>
      <c r="BJ5" s="20">
        <v>5</v>
      </c>
      <c r="BK5" s="20">
        <v>1000</v>
      </c>
      <c r="BM5" s="5" t="s">
        <v>54</v>
      </c>
      <c r="BN5" s="20">
        <v>329</v>
      </c>
      <c r="BO5" s="20">
        <v>315</v>
      </c>
      <c r="BP5" s="20">
        <v>356</v>
      </c>
      <c r="BQ5" s="20">
        <v>1000</v>
      </c>
    </row>
    <row r="7" spans="1:69" x14ac:dyDescent="0.3">
      <c r="A7" s="17" t="s">
        <v>53</v>
      </c>
      <c r="B7" s="17">
        <v>4</v>
      </c>
      <c r="C7" s="17">
        <v>4.0999999999999996</v>
      </c>
      <c r="D7" s="17">
        <v>4.2</v>
      </c>
      <c r="E7" s="17">
        <v>4.3</v>
      </c>
      <c r="F7" s="17">
        <v>4.4000000000000004</v>
      </c>
      <c r="G7" s="17">
        <v>4.5</v>
      </c>
      <c r="H7" s="17">
        <v>4.5999999999999996</v>
      </c>
      <c r="I7" s="17">
        <v>4.7</v>
      </c>
      <c r="J7" s="17">
        <v>4.8</v>
      </c>
      <c r="K7" s="17">
        <v>4.9000000000000004</v>
      </c>
      <c r="L7" s="17">
        <v>5</v>
      </c>
      <c r="M7" s="17">
        <v>5.0999999999999996</v>
      </c>
      <c r="N7" s="17">
        <v>5.2</v>
      </c>
      <c r="O7" s="17">
        <v>5.3</v>
      </c>
      <c r="P7" s="17">
        <v>5.4</v>
      </c>
      <c r="Q7" s="17">
        <v>5.5</v>
      </c>
      <c r="R7" s="17">
        <v>5.6</v>
      </c>
      <c r="S7" s="17">
        <v>5.7</v>
      </c>
      <c r="T7" s="17">
        <v>5.8</v>
      </c>
      <c r="U7" s="17">
        <v>5.9</v>
      </c>
      <c r="V7" s="17">
        <v>6</v>
      </c>
      <c r="W7" s="17">
        <v>6.1</v>
      </c>
      <c r="X7" s="17">
        <v>6.2</v>
      </c>
      <c r="Y7" s="17">
        <v>6.3</v>
      </c>
      <c r="Z7" s="17">
        <v>6.4</v>
      </c>
      <c r="AA7" s="17">
        <v>6.5</v>
      </c>
      <c r="AB7" s="17">
        <v>6.6</v>
      </c>
      <c r="AC7" s="17">
        <v>6.7</v>
      </c>
      <c r="AD7" s="17">
        <v>6.8</v>
      </c>
      <c r="AE7" s="17">
        <v>6.9</v>
      </c>
      <c r="AF7" s="17">
        <v>7</v>
      </c>
      <c r="AG7" s="17">
        <v>7.1</v>
      </c>
      <c r="AH7" s="17">
        <v>7.2</v>
      </c>
      <c r="AI7" s="17">
        <v>7.3</v>
      </c>
      <c r="AJ7" s="17">
        <v>7.4</v>
      </c>
      <c r="AK7" s="17">
        <v>7.5</v>
      </c>
      <c r="AL7" s="17">
        <v>7.6</v>
      </c>
      <c r="AM7" s="17">
        <v>7.7</v>
      </c>
      <c r="AN7" s="17">
        <v>7.8</v>
      </c>
      <c r="AO7" s="17">
        <v>7.9</v>
      </c>
      <c r="AP7" s="17">
        <v>8</v>
      </c>
      <c r="AQ7" s="17">
        <v>8.1</v>
      </c>
      <c r="AR7" s="17">
        <v>8.1999999999999993</v>
      </c>
      <c r="AS7" s="17">
        <v>8.3000000000000007</v>
      </c>
      <c r="AT7" s="17">
        <v>8.4</v>
      </c>
      <c r="AU7" s="17">
        <v>8.5</v>
      </c>
      <c r="AV7" s="17">
        <v>8.6</v>
      </c>
      <c r="AW7" s="17">
        <v>8.6999999999999993</v>
      </c>
      <c r="AX7" s="17">
        <v>8.8000000000000007</v>
      </c>
      <c r="AY7" s="17">
        <v>8.9</v>
      </c>
      <c r="AZ7" s="17">
        <v>9</v>
      </c>
      <c r="BA7" s="17">
        <v>9.1</v>
      </c>
      <c r="BB7" s="17">
        <v>9.1999999999999993</v>
      </c>
      <c r="BC7" s="17">
        <v>9.3000000000000007</v>
      </c>
      <c r="BD7" s="17">
        <v>9.4</v>
      </c>
      <c r="BE7" s="17">
        <v>9.5</v>
      </c>
      <c r="BF7" s="17">
        <v>9.6</v>
      </c>
      <c r="BG7" s="17">
        <v>9.6999999999999993</v>
      </c>
      <c r="BH7" s="17">
        <v>9.8000000000000007</v>
      </c>
      <c r="BI7" s="17">
        <v>9.9</v>
      </c>
      <c r="BJ7" s="17">
        <v>10</v>
      </c>
    </row>
    <row r="8" spans="1:69" x14ac:dyDescent="0.3">
      <c r="A8" s="5" t="s">
        <v>24</v>
      </c>
      <c r="B8">
        <v>7</v>
      </c>
      <c r="C8">
        <v>9</v>
      </c>
      <c r="D8">
        <v>11</v>
      </c>
      <c r="E8">
        <v>11</v>
      </c>
      <c r="F8">
        <v>7</v>
      </c>
      <c r="G8">
        <v>10</v>
      </c>
      <c r="H8">
        <v>6</v>
      </c>
      <c r="I8">
        <v>8</v>
      </c>
      <c r="J8">
        <v>6</v>
      </c>
      <c r="K8">
        <v>10</v>
      </c>
      <c r="L8">
        <v>13</v>
      </c>
      <c r="M8">
        <v>8</v>
      </c>
      <c r="N8">
        <v>7</v>
      </c>
      <c r="O8">
        <v>6</v>
      </c>
      <c r="P8">
        <v>8</v>
      </c>
      <c r="Q8">
        <v>8</v>
      </c>
      <c r="R8">
        <v>11</v>
      </c>
      <c r="S8">
        <v>6</v>
      </c>
      <c r="T8">
        <v>7</v>
      </c>
      <c r="U8">
        <v>9</v>
      </c>
      <c r="V8">
        <v>12</v>
      </c>
      <c r="W8">
        <v>7</v>
      </c>
      <c r="X8">
        <v>6</v>
      </c>
      <c r="Y8">
        <v>5</v>
      </c>
      <c r="Z8">
        <v>6</v>
      </c>
      <c r="AA8">
        <v>10</v>
      </c>
      <c r="AB8">
        <v>14</v>
      </c>
      <c r="AC8">
        <v>9</v>
      </c>
      <c r="AD8">
        <v>6</v>
      </c>
      <c r="AE8">
        <v>7</v>
      </c>
      <c r="AF8">
        <v>13</v>
      </c>
      <c r="AG8">
        <v>7</v>
      </c>
      <c r="AH8">
        <v>6</v>
      </c>
      <c r="AI8">
        <v>12</v>
      </c>
      <c r="AJ8">
        <v>5</v>
      </c>
      <c r="AK8">
        <v>8</v>
      </c>
      <c r="AL8">
        <v>9</v>
      </c>
      <c r="AM8">
        <v>8</v>
      </c>
      <c r="AN8">
        <v>8</v>
      </c>
      <c r="AO8">
        <v>7</v>
      </c>
      <c r="AP8">
        <v>11</v>
      </c>
      <c r="AQ8">
        <v>8</v>
      </c>
      <c r="AR8">
        <v>5</v>
      </c>
      <c r="AS8">
        <v>5</v>
      </c>
      <c r="AT8">
        <v>11</v>
      </c>
      <c r="AU8">
        <v>12</v>
      </c>
      <c r="AV8">
        <v>9</v>
      </c>
      <c r="AW8">
        <v>10</v>
      </c>
      <c r="AX8">
        <v>8</v>
      </c>
      <c r="AY8">
        <v>9</v>
      </c>
      <c r="AZ8">
        <v>6</v>
      </c>
      <c r="BA8">
        <v>8</v>
      </c>
      <c r="BB8">
        <v>6</v>
      </c>
      <c r="BC8">
        <v>5</v>
      </c>
      <c r="BD8">
        <v>6</v>
      </c>
      <c r="BE8">
        <v>14</v>
      </c>
      <c r="BF8">
        <v>7</v>
      </c>
      <c r="BG8">
        <v>8</v>
      </c>
      <c r="BH8">
        <v>11</v>
      </c>
      <c r="BI8">
        <v>7</v>
      </c>
      <c r="BJ8">
        <v>2</v>
      </c>
    </row>
    <row r="9" spans="1:69" x14ac:dyDescent="0.3">
      <c r="A9" s="5" t="s">
        <v>32</v>
      </c>
      <c r="B9">
        <v>4</v>
      </c>
      <c r="C9">
        <v>8</v>
      </c>
      <c r="D9">
        <v>11</v>
      </c>
      <c r="E9">
        <v>7</v>
      </c>
      <c r="F9">
        <v>10</v>
      </c>
      <c r="G9">
        <v>7</v>
      </c>
      <c r="H9">
        <v>2</v>
      </c>
      <c r="I9">
        <v>4</v>
      </c>
      <c r="J9">
        <v>7</v>
      </c>
      <c r="K9">
        <v>8</v>
      </c>
      <c r="L9">
        <v>8</v>
      </c>
      <c r="M9">
        <v>13</v>
      </c>
      <c r="N9">
        <v>8</v>
      </c>
      <c r="O9">
        <v>5</v>
      </c>
      <c r="P9">
        <v>6</v>
      </c>
      <c r="Q9">
        <v>11</v>
      </c>
      <c r="R9">
        <v>5</v>
      </c>
      <c r="S9">
        <v>8</v>
      </c>
      <c r="T9">
        <v>7</v>
      </c>
      <c r="U9">
        <v>8</v>
      </c>
      <c r="V9">
        <v>14</v>
      </c>
      <c r="W9">
        <v>7</v>
      </c>
      <c r="X9">
        <v>15</v>
      </c>
      <c r="Y9">
        <v>10</v>
      </c>
      <c r="Z9">
        <v>10</v>
      </c>
      <c r="AA9">
        <v>11</v>
      </c>
      <c r="AB9">
        <v>10</v>
      </c>
      <c r="AC9">
        <v>10</v>
      </c>
      <c r="AD9">
        <v>7</v>
      </c>
      <c r="AE9">
        <v>8</v>
      </c>
      <c r="AF9">
        <v>7</v>
      </c>
      <c r="AG9">
        <v>9</v>
      </c>
      <c r="AH9">
        <v>12</v>
      </c>
      <c r="AI9">
        <v>6</v>
      </c>
      <c r="AJ9">
        <v>11</v>
      </c>
      <c r="AK9">
        <v>5</v>
      </c>
      <c r="AL9">
        <v>11</v>
      </c>
      <c r="AM9">
        <v>10</v>
      </c>
      <c r="AN9">
        <v>7</v>
      </c>
      <c r="AO9">
        <v>11</v>
      </c>
      <c r="AP9">
        <v>10</v>
      </c>
      <c r="AQ9">
        <v>5</v>
      </c>
      <c r="AR9">
        <v>9</v>
      </c>
      <c r="AS9">
        <v>6</v>
      </c>
      <c r="AT9">
        <v>7</v>
      </c>
      <c r="AU9">
        <v>6</v>
      </c>
      <c r="AV9">
        <v>9</v>
      </c>
      <c r="AW9">
        <v>10</v>
      </c>
      <c r="AX9">
        <v>6</v>
      </c>
      <c r="AY9">
        <v>7</v>
      </c>
      <c r="AZ9">
        <v>9</v>
      </c>
      <c r="BA9">
        <v>6</v>
      </c>
      <c r="BB9">
        <v>10</v>
      </c>
      <c r="BC9">
        <v>11</v>
      </c>
      <c r="BD9">
        <v>6</v>
      </c>
      <c r="BE9">
        <v>8</v>
      </c>
      <c r="BF9">
        <v>10</v>
      </c>
      <c r="BG9">
        <v>6</v>
      </c>
      <c r="BH9">
        <v>8</v>
      </c>
      <c r="BI9">
        <v>9</v>
      </c>
      <c r="BJ9">
        <v>3</v>
      </c>
    </row>
    <row r="27" spans="1:69" x14ac:dyDescent="0.3">
      <c r="A27" s="4" t="s">
        <v>68</v>
      </c>
      <c r="B27" s="4" t="s">
        <v>70</v>
      </c>
      <c r="BM27" s="4" t="s">
        <v>68</v>
      </c>
      <c r="BN27" s="4" t="s">
        <v>70</v>
      </c>
    </row>
    <row r="28" spans="1:69" x14ac:dyDescent="0.3">
      <c r="A28" s="4" t="s">
        <v>53</v>
      </c>
      <c r="B28">
        <v>4</v>
      </c>
      <c r="C28">
        <v>4.0999999999999996</v>
      </c>
      <c r="D28">
        <v>4.2</v>
      </c>
      <c r="E28">
        <v>4.3</v>
      </c>
      <c r="F28">
        <v>4.4000000000000004</v>
      </c>
      <c r="G28">
        <v>4.5</v>
      </c>
      <c r="H28">
        <v>4.5999999999999996</v>
      </c>
      <c r="I28">
        <v>4.7</v>
      </c>
      <c r="J28">
        <v>4.8</v>
      </c>
      <c r="K28">
        <v>4.9000000000000004</v>
      </c>
      <c r="L28">
        <v>5</v>
      </c>
      <c r="M28">
        <v>5.0999999999999996</v>
      </c>
      <c r="N28">
        <v>5.2</v>
      </c>
      <c r="O28">
        <v>5.3</v>
      </c>
      <c r="P28">
        <v>5.4</v>
      </c>
      <c r="Q28">
        <v>5.5</v>
      </c>
      <c r="R28">
        <v>5.6</v>
      </c>
      <c r="S28">
        <v>5.7</v>
      </c>
      <c r="T28">
        <v>5.8</v>
      </c>
      <c r="U28">
        <v>5.9</v>
      </c>
      <c r="V28">
        <v>6</v>
      </c>
      <c r="W28">
        <v>6.1</v>
      </c>
      <c r="X28">
        <v>6.2</v>
      </c>
      <c r="Y28">
        <v>6.3</v>
      </c>
      <c r="Z28">
        <v>6.4</v>
      </c>
      <c r="AA28">
        <v>6.5</v>
      </c>
      <c r="AB28">
        <v>6.6</v>
      </c>
      <c r="AC28">
        <v>6.7</v>
      </c>
      <c r="AD28">
        <v>6.8</v>
      </c>
      <c r="AE28">
        <v>6.9</v>
      </c>
      <c r="AF28">
        <v>7</v>
      </c>
      <c r="AG28">
        <v>7.1</v>
      </c>
      <c r="AH28">
        <v>7.2</v>
      </c>
      <c r="AI28">
        <v>7.3</v>
      </c>
      <c r="AJ28">
        <v>7.4</v>
      </c>
      <c r="AK28">
        <v>7.5</v>
      </c>
      <c r="AL28">
        <v>7.6</v>
      </c>
      <c r="AM28">
        <v>7.7</v>
      </c>
      <c r="AN28">
        <v>7.8</v>
      </c>
      <c r="AO28">
        <v>7.9</v>
      </c>
      <c r="AP28">
        <v>8</v>
      </c>
      <c r="AQ28">
        <v>8.1</v>
      </c>
      <c r="AR28">
        <v>8.1999999999999993</v>
      </c>
      <c r="AS28">
        <v>8.3000000000000007</v>
      </c>
      <c r="AT28">
        <v>8.4</v>
      </c>
      <c r="AU28">
        <v>8.5</v>
      </c>
      <c r="AV28">
        <v>8.6</v>
      </c>
      <c r="AW28">
        <v>8.6999999999999993</v>
      </c>
      <c r="AX28">
        <v>8.8000000000000007</v>
      </c>
      <c r="AY28">
        <v>8.9</v>
      </c>
      <c r="AZ28">
        <v>9</v>
      </c>
      <c r="BA28">
        <v>9.1</v>
      </c>
      <c r="BB28">
        <v>9.1999999999999993</v>
      </c>
      <c r="BC28">
        <v>9.3000000000000007</v>
      </c>
      <c r="BD28">
        <v>9.4</v>
      </c>
      <c r="BE28">
        <v>9.5</v>
      </c>
      <c r="BF28">
        <v>9.6</v>
      </c>
      <c r="BG28">
        <v>9.6999999999999993</v>
      </c>
      <c r="BH28">
        <v>9.8000000000000007</v>
      </c>
      <c r="BI28">
        <v>9.9</v>
      </c>
      <c r="BJ28">
        <v>10</v>
      </c>
      <c r="BK28" t="s">
        <v>54</v>
      </c>
      <c r="BM28" s="4" t="s">
        <v>53</v>
      </c>
      <c r="BN28" t="s">
        <v>74</v>
      </c>
      <c r="BO28" t="s">
        <v>75</v>
      </c>
      <c r="BP28" t="s">
        <v>76</v>
      </c>
      <c r="BQ28" t="s">
        <v>54</v>
      </c>
    </row>
    <row r="29" spans="1:69" x14ac:dyDescent="0.3">
      <c r="A29" s="5" t="s">
        <v>25</v>
      </c>
      <c r="B29" s="20">
        <v>6</v>
      </c>
      <c r="C29" s="20">
        <v>13</v>
      </c>
      <c r="D29" s="20">
        <v>14</v>
      </c>
      <c r="E29" s="20">
        <v>7</v>
      </c>
      <c r="F29" s="20">
        <v>7</v>
      </c>
      <c r="G29" s="20">
        <v>13</v>
      </c>
      <c r="H29" s="20">
        <v>4</v>
      </c>
      <c r="I29" s="20">
        <v>8</v>
      </c>
      <c r="J29" s="20">
        <v>7</v>
      </c>
      <c r="K29" s="20">
        <v>9</v>
      </c>
      <c r="L29" s="20">
        <v>11</v>
      </c>
      <c r="M29" s="20">
        <v>11</v>
      </c>
      <c r="N29" s="20">
        <v>7</v>
      </c>
      <c r="O29" s="20">
        <v>4</v>
      </c>
      <c r="P29" s="20">
        <v>7</v>
      </c>
      <c r="Q29" s="20">
        <v>7</v>
      </c>
      <c r="R29" s="20">
        <v>5</v>
      </c>
      <c r="S29" s="20">
        <v>6</v>
      </c>
      <c r="T29" s="20">
        <v>5</v>
      </c>
      <c r="U29" s="20">
        <v>8</v>
      </c>
      <c r="V29" s="20">
        <v>8</v>
      </c>
      <c r="W29" s="20">
        <v>6</v>
      </c>
      <c r="X29" s="20">
        <v>10</v>
      </c>
      <c r="Y29" s="20">
        <v>8</v>
      </c>
      <c r="Z29" s="20">
        <v>9</v>
      </c>
      <c r="AA29" s="20">
        <v>11</v>
      </c>
      <c r="AB29" s="20">
        <v>14</v>
      </c>
      <c r="AC29" s="20">
        <v>7</v>
      </c>
      <c r="AD29" s="20">
        <v>8</v>
      </c>
      <c r="AE29" s="20">
        <v>2</v>
      </c>
      <c r="AF29" s="20">
        <v>8</v>
      </c>
      <c r="AG29" s="20">
        <v>10</v>
      </c>
      <c r="AH29" s="20">
        <v>8</v>
      </c>
      <c r="AI29" s="20">
        <v>10</v>
      </c>
      <c r="AJ29" s="20">
        <v>7</v>
      </c>
      <c r="AK29" s="20">
        <v>9</v>
      </c>
      <c r="AL29" s="20">
        <v>12</v>
      </c>
      <c r="AM29" s="20">
        <v>12</v>
      </c>
      <c r="AN29" s="20">
        <v>7</v>
      </c>
      <c r="AO29" s="20">
        <v>8</v>
      </c>
      <c r="AP29" s="20">
        <v>13</v>
      </c>
      <c r="AQ29" s="20">
        <v>5</v>
      </c>
      <c r="AR29" s="20">
        <v>8</v>
      </c>
      <c r="AS29" s="20">
        <v>6</v>
      </c>
      <c r="AT29" s="20">
        <v>9</v>
      </c>
      <c r="AU29" s="20">
        <v>12</v>
      </c>
      <c r="AV29" s="20">
        <v>9</v>
      </c>
      <c r="AW29" s="20">
        <v>9</v>
      </c>
      <c r="AX29" s="20">
        <v>7</v>
      </c>
      <c r="AY29" s="20">
        <v>7</v>
      </c>
      <c r="AZ29" s="20">
        <v>5</v>
      </c>
      <c r="BA29" s="20">
        <v>9</v>
      </c>
      <c r="BB29" s="20">
        <v>9</v>
      </c>
      <c r="BC29" s="20">
        <v>7</v>
      </c>
      <c r="BD29" s="20">
        <v>3</v>
      </c>
      <c r="BE29" s="20">
        <v>15</v>
      </c>
      <c r="BF29" s="20">
        <v>9</v>
      </c>
      <c r="BG29" s="20">
        <v>7</v>
      </c>
      <c r="BH29" s="20">
        <v>7</v>
      </c>
      <c r="BI29" s="20">
        <v>8</v>
      </c>
      <c r="BJ29" s="20">
        <v>4</v>
      </c>
      <c r="BK29" s="20">
        <v>501</v>
      </c>
      <c r="BM29" s="5" t="s">
        <v>25</v>
      </c>
      <c r="BN29" s="20">
        <v>168</v>
      </c>
      <c r="BO29" s="20">
        <v>159</v>
      </c>
      <c r="BP29" s="20">
        <v>174</v>
      </c>
      <c r="BQ29" s="20">
        <v>501</v>
      </c>
    </row>
    <row r="30" spans="1:69" x14ac:dyDescent="0.3">
      <c r="A30" s="5" t="s">
        <v>38</v>
      </c>
      <c r="B30" s="20">
        <v>5</v>
      </c>
      <c r="C30" s="20">
        <v>4</v>
      </c>
      <c r="D30" s="20">
        <v>8</v>
      </c>
      <c r="E30" s="20">
        <v>11</v>
      </c>
      <c r="F30" s="20">
        <v>10</v>
      </c>
      <c r="G30" s="20">
        <v>4</v>
      </c>
      <c r="H30" s="20">
        <v>4</v>
      </c>
      <c r="I30" s="20">
        <v>4</v>
      </c>
      <c r="J30" s="20">
        <v>6</v>
      </c>
      <c r="K30" s="20">
        <v>9</v>
      </c>
      <c r="L30" s="20">
        <v>10</v>
      </c>
      <c r="M30" s="20">
        <v>10</v>
      </c>
      <c r="N30" s="20">
        <v>8</v>
      </c>
      <c r="O30" s="20">
        <v>7</v>
      </c>
      <c r="P30" s="20">
        <v>7</v>
      </c>
      <c r="Q30" s="20">
        <v>12</v>
      </c>
      <c r="R30" s="20">
        <v>11</v>
      </c>
      <c r="S30" s="20">
        <v>8</v>
      </c>
      <c r="T30" s="20">
        <v>9</v>
      </c>
      <c r="U30" s="20">
        <v>9</v>
      </c>
      <c r="V30" s="20">
        <v>18</v>
      </c>
      <c r="W30" s="20">
        <v>8</v>
      </c>
      <c r="X30" s="20">
        <v>11</v>
      </c>
      <c r="Y30" s="20">
        <v>7</v>
      </c>
      <c r="Z30" s="20">
        <v>7</v>
      </c>
      <c r="AA30" s="20">
        <v>10</v>
      </c>
      <c r="AB30" s="20">
        <v>10</v>
      </c>
      <c r="AC30" s="20">
        <v>12</v>
      </c>
      <c r="AD30" s="20">
        <v>5</v>
      </c>
      <c r="AE30" s="20">
        <v>13</v>
      </c>
      <c r="AF30" s="20">
        <v>12</v>
      </c>
      <c r="AG30" s="20">
        <v>6</v>
      </c>
      <c r="AH30" s="20">
        <v>10</v>
      </c>
      <c r="AI30" s="20">
        <v>8</v>
      </c>
      <c r="AJ30" s="20">
        <v>9</v>
      </c>
      <c r="AK30" s="20">
        <v>4</v>
      </c>
      <c r="AL30" s="20">
        <v>8</v>
      </c>
      <c r="AM30" s="20">
        <v>6</v>
      </c>
      <c r="AN30" s="20">
        <v>8</v>
      </c>
      <c r="AO30" s="20">
        <v>10</v>
      </c>
      <c r="AP30" s="20">
        <v>8</v>
      </c>
      <c r="AQ30" s="20">
        <v>8</v>
      </c>
      <c r="AR30" s="20">
        <v>6</v>
      </c>
      <c r="AS30" s="20">
        <v>5</v>
      </c>
      <c r="AT30" s="20">
        <v>9</v>
      </c>
      <c r="AU30" s="20">
        <v>6</v>
      </c>
      <c r="AV30" s="20">
        <v>9</v>
      </c>
      <c r="AW30" s="20">
        <v>11</v>
      </c>
      <c r="AX30" s="20">
        <v>7</v>
      </c>
      <c r="AY30" s="20">
        <v>9</v>
      </c>
      <c r="AZ30" s="20">
        <v>10</v>
      </c>
      <c r="BA30" s="20">
        <v>5</v>
      </c>
      <c r="BB30" s="20">
        <v>7</v>
      </c>
      <c r="BC30" s="20">
        <v>9</v>
      </c>
      <c r="BD30" s="20">
        <v>9</v>
      </c>
      <c r="BE30" s="20">
        <v>7</v>
      </c>
      <c r="BF30" s="20">
        <v>8</v>
      </c>
      <c r="BG30" s="20">
        <v>7</v>
      </c>
      <c r="BH30" s="20">
        <v>12</v>
      </c>
      <c r="BI30" s="20">
        <v>8</v>
      </c>
      <c r="BJ30" s="20">
        <v>1</v>
      </c>
      <c r="BK30" s="20">
        <v>499</v>
      </c>
      <c r="BM30" s="5" t="s">
        <v>38</v>
      </c>
      <c r="BN30" s="20">
        <v>161</v>
      </c>
      <c r="BO30" s="20">
        <v>156</v>
      </c>
      <c r="BP30" s="20">
        <v>182</v>
      </c>
      <c r="BQ30" s="20">
        <v>499</v>
      </c>
    </row>
    <row r="31" spans="1:69" x14ac:dyDescent="0.3">
      <c r="A31" s="5" t="s">
        <v>54</v>
      </c>
      <c r="B31" s="20">
        <v>11</v>
      </c>
      <c r="C31" s="20">
        <v>17</v>
      </c>
      <c r="D31" s="20">
        <v>22</v>
      </c>
      <c r="E31" s="20">
        <v>18</v>
      </c>
      <c r="F31" s="20">
        <v>17</v>
      </c>
      <c r="G31" s="20">
        <v>17</v>
      </c>
      <c r="H31" s="20">
        <v>8</v>
      </c>
      <c r="I31" s="20">
        <v>12</v>
      </c>
      <c r="J31" s="20">
        <v>13</v>
      </c>
      <c r="K31" s="20">
        <v>18</v>
      </c>
      <c r="L31" s="20">
        <v>21</v>
      </c>
      <c r="M31" s="20">
        <v>21</v>
      </c>
      <c r="N31" s="20">
        <v>15</v>
      </c>
      <c r="O31" s="20">
        <v>11</v>
      </c>
      <c r="P31" s="20">
        <v>14</v>
      </c>
      <c r="Q31" s="20">
        <v>19</v>
      </c>
      <c r="R31" s="20">
        <v>16</v>
      </c>
      <c r="S31" s="20">
        <v>14</v>
      </c>
      <c r="T31" s="20">
        <v>14</v>
      </c>
      <c r="U31" s="20">
        <v>17</v>
      </c>
      <c r="V31" s="20">
        <v>26</v>
      </c>
      <c r="W31" s="20">
        <v>14</v>
      </c>
      <c r="X31" s="20">
        <v>21</v>
      </c>
      <c r="Y31" s="20">
        <v>15</v>
      </c>
      <c r="Z31" s="20">
        <v>16</v>
      </c>
      <c r="AA31" s="20">
        <v>21</v>
      </c>
      <c r="AB31" s="20">
        <v>24</v>
      </c>
      <c r="AC31" s="20">
        <v>19</v>
      </c>
      <c r="AD31" s="20">
        <v>13</v>
      </c>
      <c r="AE31" s="20">
        <v>15</v>
      </c>
      <c r="AF31" s="20">
        <v>20</v>
      </c>
      <c r="AG31" s="20">
        <v>16</v>
      </c>
      <c r="AH31" s="20">
        <v>18</v>
      </c>
      <c r="AI31" s="20">
        <v>18</v>
      </c>
      <c r="AJ31" s="20">
        <v>16</v>
      </c>
      <c r="AK31" s="20">
        <v>13</v>
      </c>
      <c r="AL31" s="20">
        <v>20</v>
      </c>
      <c r="AM31" s="20">
        <v>18</v>
      </c>
      <c r="AN31" s="20">
        <v>15</v>
      </c>
      <c r="AO31" s="20">
        <v>18</v>
      </c>
      <c r="AP31" s="20">
        <v>21</v>
      </c>
      <c r="AQ31" s="20">
        <v>13</v>
      </c>
      <c r="AR31" s="20">
        <v>14</v>
      </c>
      <c r="AS31" s="20">
        <v>11</v>
      </c>
      <c r="AT31" s="20">
        <v>18</v>
      </c>
      <c r="AU31" s="20">
        <v>18</v>
      </c>
      <c r="AV31" s="20">
        <v>18</v>
      </c>
      <c r="AW31" s="20">
        <v>20</v>
      </c>
      <c r="AX31" s="20">
        <v>14</v>
      </c>
      <c r="AY31" s="20">
        <v>16</v>
      </c>
      <c r="AZ31" s="20">
        <v>15</v>
      </c>
      <c r="BA31" s="20">
        <v>14</v>
      </c>
      <c r="BB31" s="20">
        <v>16</v>
      </c>
      <c r="BC31" s="20">
        <v>16</v>
      </c>
      <c r="BD31" s="20">
        <v>12</v>
      </c>
      <c r="BE31" s="20">
        <v>22</v>
      </c>
      <c r="BF31" s="20">
        <v>17</v>
      </c>
      <c r="BG31" s="20">
        <v>14</v>
      </c>
      <c r="BH31" s="20">
        <v>19</v>
      </c>
      <c r="BI31" s="20">
        <v>16</v>
      </c>
      <c r="BJ31" s="20">
        <v>5</v>
      </c>
      <c r="BK31" s="20">
        <v>1000</v>
      </c>
      <c r="BM31" s="5" t="s">
        <v>54</v>
      </c>
      <c r="BN31" s="20">
        <v>329</v>
      </c>
      <c r="BO31" s="20">
        <v>315</v>
      </c>
      <c r="BP31" s="20">
        <v>356</v>
      </c>
      <c r="BQ31" s="20">
        <v>1000</v>
      </c>
    </row>
    <row r="33" spans="1:62" x14ac:dyDescent="0.3">
      <c r="A33" s="17" t="s">
        <v>53</v>
      </c>
      <c r="B33" s="17">
        <v>4</v>
      </c>
      <c r="C33" s="17">
        <v>4.0999999999999996</v>
      </c>
      <c r="D33" s="17">
        <v>4.2</v>
      </c>
      <c r="E33" s="17">
        <v>4.3</v>
      </c>
      <c r="F33" s="17">
        <v>4.4000000000000004</v>
      </c>
      <c r="G33" s="17">
        <v>4.5</v>
      </c>
      <c r="H33" s="17">
        <v>4.5999999999999996</v>
      </c>
      <c r="I33" s="17">
        <v>4.7</v>
      </c>
      <c r="J33" s="17">
        <v>4.8</v>
      </c>
      <c r="K33" s="17">
        <v>4.9000000000000004</v>
      </c>
      <c r="L33" s="17">
        <v>5</v>
      </c>
      <c r="M33" s="17">
        <v>5.0999999999999996</v>
      </c>
      <c r="N33" s="17">
        <v>5.2</v>
      </c>
      <c r="O33" s="17">
        <v>5.3</v>
      </c>
      <c r="P33" s="17">
        <v>5.4</v>
      </c>
      <c r="Q33" s="17">
        <v>5.5</v>
      </c>
      <c r="R33" s="17">
        <v>5.6</v>
      </c>
      <c r="S33" s="17">
        <v>5.7</v>
      </c>
      <c r="T33" s="17">
        <v>5.8</v>
      </c>
      <c r="U33" s="17">
        <v>5.9</v>
      </c>
      <c r="V33" s="17">
        <v>6</v>
      </c>
      <c r="W33" s="17">
        <v>6.1</v>
      </c>
      <c r="X33" s="17">
        <v>6.2</v>
      </c>
      <c r="Y33" s="17">
        <v>6.3</v>
      </c>
      <c r="Z33" s="17">
        <v>6.4</v>
      </c>
      <c r="AA33" s="17">
        <v>6.5</v>
      </c>
      <c r="AB33" s="17">
        <v>6.6</v>
      </c>
      <c r="AC33" s="17">
        <v>6.7</v>
      </c>
      <c r="AD33" s="17">
        <v>6.8</v>
      </c>
      <c r="AE33" s="17">
        <v>6.9</v>
      </c>
      <c r="AF33" s="17">
        <v>7</v>
      </c>
      <c r="AG33" s="17">
        <v>7.1</v>
      </c>
      <c r="AH33" s="17">
        <v>7.2</v>
      </c>
      <c r="AI33" s="17">
        <v>7.3</v>
      </c>
      <c r="AJ33" s="17">
        <v>7.4</v>
      </c>
      <c r="AK33" s="17">
        <v>7.5</v>
      </c>
      <c r="AL33" s="17">
        <v>7.6</v>
      </c>
      <c r="AM33" s="17">
        <v>7.7</v>
      </c>
      <c r="AN33" s="17">
        <v>7.8</v>
      </c>
      <c r="AO33" s="17">
        <v>7.9</v>
      </c>
      <c r="AP33" s="17">
        <v>8</v>
      </c>
      <c r="AQ33" s="17">
        <v>8.1</v>
      </c>
      <c r="AR33" s="17">
        <v>8.1999999999999993</v>
      </c>
      <c r="AS33" s="17">
        <v>8.3000000000000007</v>
      </c>
      <c r="AT33" s="17">
        <v>8.4</v>
      </c>
      <c r="AU33" s="17">
        <v>8.5</v>
      </c>
      <c r="AV33" s="17">
        <v>8.6</v>
      </c>
      <c r="AW33" s="17">
        <v>8.6999999999999993</v>
      </c>
      <c r="AX33" s="17">
        <v>8.8000000000000007</v>
      </c>
      <c r="AY33" s="17">
        <v>8.9</v>
      </c>
      <c r="AZ33" s="17">
        <v>9</v>
      </c>
      <c r="BA33" s="17">
        <v>9.1</v>
      </c>
      <c r="BB33" s="17">
        <v>9.1999999999999993</v>
      </c>
      <c r="BC33" s="17">
        <v>9.3000000000000007</v>
      </c>
      <c r="BD33" s="17">
        <v>9.4</v>
      </c>
      <c r="BE33" s="17">
        <v>9.5</v>
      </c>
      <c r="BF33" s="17">
        <v>9.6</v>
      </c>
      <c r="BG33" s="17">
        <v>9.6999999999999993</v>
      </c>
      <c r="BH33" s="17">
        <v>9.8000000000000007</v>
      </c>
      <c r="BI33" s="17">
        <v>9.9</v>
      </c>
      <c r="BJ33" s="17">
        <v>10</v>
      </c>
    </row>
    <row r="34" spans="1:62" x14ac:dyDescent="0.3">
      <c r="A34" s="5" t="s">
        <v>25</v>
      </c>
      <c r="B34">
        <v>6</v>
      </c>
      <c r="C34">
        <v>13</v>
      </c>
      <c r="D34">
        <v>14</v>
      </c>
      <c r="E34">
        <v>7</v>
      </c>
      <c r="F34">
        <v>7</v>
      </c>
      <c r="G34">
        <v>13</v>
      </c>
      <c r="H34">
        <v>4</v>
      </c>
      <c r="I34">
        <v>8</v>
      </c>
      <c r="J34">
        <v>7</v>
      </c>
      <c r="K34">
        <v>9</v>
      </c>
      <c r="L34">
        <v>11</v>
      </c>
      <c r="M34">
        <v>11</v>
      </c>
      <c r="N34">
        <v>7</v>
      </c>
      <c r="O34">
        <v>4</v>
      </c>
      <c r="P34">
        <v>7</v>
      </c>
      <c r="Q34">
        <v>7</v>
      </c>
      <c r="R34">
        <v>5</v>
      </c>
      <c r="S34">
        <v>6</v>
      </c>
      <c r="T34">
        <v>5</v>
      </c>
      <c r="U34">
        <v>8</v>
      </c>
      <c r="V34">
        <v>8</v>
      </c>
      <c r="W34">
        <v>6</v>
      </c>
      <c r="X34">
        <v>10</v>
      </c>
      <c r="Y34">
        <v>8</v>
      </c>
      <c r="Z34">
        <v>9</v>
      </c>
      <c r="AA34">
        <v>11</v>
      </c>
      <c r="AB34">
        <v>14</v>
      </c>
      <c r="AC34">
        <v>7</v>
      </c>
      <c r="AD34">
        <v>8</v>
      </c>
      <c r="AE34">
        <v>2</v>
      </c>
      <c r="AF34">
        <v>8</v>
      </c>
      <c r="AG34">
        <v>10</v>
      </c>
      <c r="AH34">
        <v>8</v>
      </c>
      <c r="AI34">
        <v>10</v>
      </c>
      <c r="AJ34">
        <v>7</v>
      </c>
      <c r="AK34">
        <v>9</v>
      </c>
      <c r="AL34">
        <v>12</v>
      </c>
      <c r="AM34">
        <v>12</v>
      </c>
      <c r="AN34">
        <v>7</v>
      </c>
      <c r="AO34">
        <v>8</v>
      </c>
      <c r="AP34">
        <v>13</v>
      </c>
      <c r="AQ34">
        <v>5</v>
      </c>
      <c r="AR34">
        <v>8</v>
      </c>
      <c r="AS34">
        <v>6</v>
      </c>
      <c r="AT34">
        <v>9</v>
      </c>
      <c r="AU34">
        <v>12</v>
      </c>
      <c r="AV34">
        <v>9</v>
      </c>
      <c r="AW34">
        <v>9</v>
      </c>
      <c r="AX34">
        <v>7</v>
      </c>
      <c r="AY34">
        <v>7</v>
      </c>
      <c r="AZ34">
        <v>5</v>
      </c>
      <c r="BA34">
        <v>9</v>
      </c>
      <c r="BB34">
        <v>9</v>
      </c>
      <c r="BC34">
        <v>7</v>
      </c>
      <c r="BD34">
        <v>3</v>
      </c>
      <c r="BE34">
        <v>15</v>
      </c>
      <c r="BF34">
        <v>9</v>
      </c>
      <c r="BG34">
        <v>7</v>
      </c>
      <c r="BH34">
        <v>7</v>
      </c>
      <c r="BI34">
        <v>8</v>
      </c>
      <c r="BJ34">
        <v>4</v>
      </c>
    </row>
    <row r="35" spans="1:62" x14ac:dyDescent="0.3">
      <c r="A35" s="5" t="s">
        <v>38</v>
      </c>
      <c r="B35">
        <v>5</v>
      </c>
      <c r="C35">
        <v>4</v>
      </c>
      <c r="D35">
        <v>8</v>
      </c>
      <c r="E35">
        <v>11</v>
      </c>
      <c r="F35">
        <v>10</v>
      </c>
      <c r="G35">
        <v>4</v>
      </c>
      <c r="H35">
        <v>4</v>
      </c>
      <c r="I35">
        <v>4</v>
      </c>
      <c r="J35">
        <v>6</v>
      </c>
      <c r="K35">
        <v>9</v>
      </c>
      <c r="L35">
        <v>10</v>
      </c>
      <c r="M35">
        <v>10</v>
      </c>
      <c r="N35">
        <v>8</v>
      </c>
      <c r="O35">
        <v>7</v>
      </c>
      <c r="P35">
        <v>7</v>
      </c>
      <c r="Q35">
        <v>12</v>
      </c>
      <c r="R35">
        <v>11</v>
      </c>
      <c r="S35">
        <v>8</v>
      </c>
      <c r="T35">
        <v>9</v>
      </c>
      <c r="U35">
        <v>9</v>
      </c>
      <c r="V35">
        <v>18</v>
      </c>
      <c r="W35">
        <v>8</v>
      </c>
      <c r="X35">
        <v>11</v>
      </c>
      <c r="Y35">
        <v>7</v>
      </c>
      <c r="Z35">
        <v>7</v>
      </c>
      <c r="AA35">
        <v>10</v>
      </c>
      <c r="AB35">
        <v>10</v>
      </c>
      <c r="AC35">
        <v>12</v>
      </c>
      <c r="AD35">
        <v>5</v>
      </c>
      <c r="AE35">
        <v>13</v>
      </c>
      <c r="AF35">
        <v>12</v>
      </c>
      <c r="AG35">
        <v>6</v>
      </c>
      <c r="AH35">
        <v>10</v>
      </c>
      <c r="AI35">
        <v>8</v>
      </c>
      <c r="AJ35">
        <v>9</v>
      </c>
      <c r="AK35">
        <v>4</v>
      </c>
      <c r="AL35">
        <v>8</v>
      </c>
      <c r="AM35">
        <v>6</v>
      </c>
      <c r="AN35">
        <v>8</v>
      </c>
      <c r="AO35">
        <v>10</v>
      </c>
      <c r="AP35">
        <v>8</v>
      </c>
      <c r="AQ35">
        <v>8</v>
      </c>
      <c r="AR35">
        <v>6</v>
      </c>
      <c r="AS35">
        <v>5</v>
      </c>
      <c r="AT35">
        <v>9</v>
      </c>
      <c r="AU35">
        <v>6</v>
      </c>
      <c r="AV35">
        <v>9</v>
      </c>
      <c r="AW35">
        <v>11</v>
      </c>
      <c r="AX35">
        <v>7</v>
      </c>
      <c r="AY35">
        <v>9</v>
      </c>
      <c r="AZ35">
        <v>10</v>
      </c>
      <c r="BA35">
        <v>5</v>
      </c>
      <c r="BB35">
        <v>7</v>
      </c>
      <c r="BC35">
        <v>9</v>
      </c>
      <c r="BD35">
        <v>9</v>
      </c>
      <c r="BE35">
        <v>7</v>
      </c>
      <c r="BF35">
        <v>8</v>
      </c>
      <c r="BG35">
        <v>7</v>
      </c>
      <c r="BH35">
        <v>12</v>
      </c>
      <c r="BI35">
        <v>8</v>
      </c>
      <c r="BJ35">
        <v>1</v>
      </c>
    </row>
    <row r="54" spans="1:69" x14ac:dyDescent="0.3">
      <c r="A54" s="4" t="s">
        <v>65</v>
      </c>
      <c r="B54" s="4" t="s">
        <v>70</v>
      </c>
      <c r="BM54" s="4" t="s">
        <v>65</v>
      </c>
      <c r="BN54" s="4" t="s">
        <v>70</v>
      </c>
    </row>
    <row r="55" spans="1:69" x14ac:dyDescent="0.3">
      <c r="A55" s="4" t="s">
        <v>53</v>
      </c>
      <c r="B55">
        <v>4</v>
      </c>
      <c r="C55">
        <v>4.0999999999999996</v>
      </c>
      <c r="D55">
        <v>4.2</v>
      </c>
      <c r="E55">
        <v>4.3</v>
      </c>
      <c r="F55">
        <v>4.4000000000000004</v>
      </c>
      <c r="G55">
        <v>4.5</v>
      </c>
      <c r="H55">
        <v>4.5999999999999996</v>
      </c>
      <c r="I55">
        <v>4.7</v>
      </c>
      <c r="J55">
        <v>4.8</v>
      </c>
      <c r="K55">
        <v>4.9000000000000004</v>
      </c>
      <c r="L55">
        <v>5</v>
      </c>
      <c r="M55">
        <v>5.0999999999999996</v>
      </c>
      <c r="N55">
        <v>5.2</v>
      </c>
      <c r="O55">
        <v>5.3</v>
      </c>
      <c r="P55">
        <v>5.4</v>
      </c>
      <c r="Q55">
        <v>5.5</v>
      </c>
      <c r="R55">
        <v>5.6</v>
      </c>
      <c r="S55">
        <v>5.7</v>
      </c>
      <c r="T55">
        <v>5.8</v>
      </c>
      <c r="U55">
        <v>5.9</v>
      </c>
      <c r="V55">
        <v>6</v>
      </c>
      <c r="W55">
        <v>6.1</v>
      </c>
      <c r="X55">
        <v>6.2</v>
      </c>
      <c r="Y55">
        <v>6.3</v>
      </c>
      <c r="Z55">
        <v>6.4</v>
      </c>
      <c r="AA55">
        <v>6.5</v>
      </c>
      <c r="AB55">
        <v>6.6</v>
      </c>
      <c r="AC55">
        <v>6.7</v>
      </c>
      <c r="AD55">
        <v>6.8</v>
      </c>
      <c r="AE55">
        <v>6.9</v>
      </c>
      <c r="AF55">
        <v>7</v>
      </c>
      <c r="AG55">
        <v>7.1</v>
      </c>
      <c r="AH55">
        <v>7.2</v>
      </c>
      <c r="AI55">
        <v>7.3</v>
      </c>
      <c r="AJ55">
        <v>7.4</v>
      </c>
      <c r="AK55">
        <v>7.5</v>
      </c>
      <c r="AL55">
        <v>7.6</v>
      </c>
      <c r="AM55">
        <v>7.7</v>
      </c>
      <c r="AN55">
        <v>7.8</v>
      </c>
      <c r="AO55">
        <v>7.9</v>
      </c>
      <c r="AP55">
        <v>8</v>
      </c>
      <c r="AQ55">
        <v>8.1</v>
      </c>
      <c r="AR55">
        <v>8.1999999999999993</v>
      </c>
      <c r="AS55">
        <v>8.3000000000000007</v>
      </c>
      <c r="AT55">
        <v>8.4</v>
      </c>
      <c r="AU55">
        <v>8.5</v>
      </c>
      <c r="AV55">
        <v>8.6</v>
      </c>
      <c r="AW55">
        <v>8.6999999999999993</v>
      </c>
      <c r="AX55">
        <v>8.8000000000000007</v>
      </c>
      <c r="AY55">
        <v>8.9</v>
      </c>
      <c r="AZ55">
        <v>9</v>
      </c>
      <c r="BA55">
        <v>9.1</v>
      </c>
      <c r="BB55">
        <v>9.1999999999999993</v>
      </c>
      <c r="BC55">
        <v>9.3000000000000007</v>
      </c>
      <c r="BD55">
        <v>9.4</v>
      </c>
      <c r="BE55">
        <v>9.5</v>
      </c>
      <c r="BF55">
        <v>9.6</v>
      </c>
      <c r="BG55">
        <v>9.6999999999999993</v>
      </c>
      <c r="BH55">
        <v>9.8000000000000007</v>
      </c>
      <c r="BI55">
        <v>9.9</v>
      </c>
      <c r="BJ55">
        <v>10</v>
      </c>
      <c r="BK55" t="s">
        <v>54</v>
      </c>
      <c r="BM55" s="4" t="s">
        <v>53</v>
      </c>
      <c r="BN55" t="s">
        <v>74</v>
      </c>
      <c r="BO55" t="s">
        <v>75</v>
      </c>
      <c r="BP55" t="s">
        <v>76</v>
      </c>
      <c r="BQ55" t="s">
        <v>54</v>
      </c>
    </row>
    <row r="56" spans="1:69" x14ac:dyDescent="0.3">
      <c r="A56" s="5" t="s">
        <v>33</v>
      </c>
      <c r="B56" s="20">
        <v>4</v>
      </c>
      <c r="C56" s="20">
        <v>19</v>
      </c>
      <c r="D56" s="20">
        <v>12</v>
      </c>
      <c r="E56" s="20">
        <v>32</v>
      </c>
      <c r="F56" s="20">
        <v>19</v>
      </c>
      <c r="G56" s="20">
        <v>8</v>
      </c>
      <c r="H56" s="20"/>
      <c r="I56" s="20">
        <v>29</v>
      </c>
      <c r="J56" s="20">
        <v>18</v>
      </c>
      <c r="K56" s="20">
        <v>22</v>
      </c>
      <c r="L56" s="20">
        <v>24</v>
      </c>
      <c r="M56" s="20">
        <v>16</v>
      </c>
      <c r="N56" s="20">
        <v>18</v>
      </c>
      <c r="O56" s="20">
        <v>8</v>
      </c>
      <c r="P56" s="20">
        <v>13</v>
      </c>
      <c r="Q56" s="20">
        <v>36</v>
      </c>
      <c r="R56" s="20">
        <v>18</v>
      </c>
      <c r="S56" s="20">
        <v>8</v>
      </c>
      <c r="T56" s="20">
        <v>21</v>
      </c>
      <c r="U56" s="20">
        <v>13</v>
      </c>
      <c r="V56" s="20">
        <v>26</v>
      </c>
      <c r="W56" s="20">
        <v>8</v>
      </c>
      <c r="X56" s="20">
        <v>40</v>
      </c>
      <c r="Y56" s="20">
        <v>12</v>
      </c>
      <c r="Z56" s="20">
        <v>11</v>
      </c>
      <c r="AA56" s="20">
        <v>25</v>
      </c>
      <c r="AB56" s="20">
        <v>14</v>
      </c>
      <c r="AC56" s="20">
        <v>14</v>
      </c>
      <c r="AD56" s="20">
        <v>4</v>
      </c>
      <c r="AE56" s="20">
        <v>11</v>
      </c>
      <c r="AF56" s="20">
        <v>20</v>
      </c>
      <c r="AG56" s="20">
        <v>21</v>
      </c>
      <c r="AH56" s="20">
        <v>11</v>
      </c>
      <c r="AI56" s="20">
        <v>33</v>
      </c>
      <c r="AJ56" s="20"/>
      <c r="AK56" s="20">
        <v>14</v>
      </c>
      <c r="AL56" s="20">
        <v>48</v>
      </c>
      <c r="AM56" s="20">
        <v>3</v>
      </c>
      <c r="AN56" s="20">
        <v>26</v>
      </c>
      <c r="AO56" s="20">
        <v>4</v>
      </c>
      <c r="AP56" s="20">
        <v>19</v>
      </c>
      <c r="AQ56" s="20">
        <v>17</v>
      </c>
      <c r="AR56" s="20">
        <v>25</v>
      </c>
      <c r="AS56" s="20"/>
      <c r="AT56" s="20">
        <v>2</v>
      </c>
      <c r="AU56" s="20">
        <v>2</v>
      </c>
      <c r="AV56" s="20">
        <v>26</v>
      </c>
      <c r="AW56" s="20">
        <v>9</v>
      </c>
      <c r="AX56" s="20">
        <v>17</v>
      </c>
      <c r="AY56" s="20">
        <v>13</v>
      </c>
      <c r="AZ56" s="20">
        <v>30</v>
      </c>
      <c r="BA56" s="20">
        <v>5</v>
      </c>
      <c r="BB56" s="20">
        <v>10</v>
      </c>
      <c r="BC56" s="20">
        <v>13</v>
      </c>
      <c r="BD56" s="20">
        <v>10</v>
      </c>
      <c r="BE56" s="20">
        <v>17</v>
      </c>
      <c r="BF56" s="20">
        <v>5</v>
      </c>
      <c r="BG56" s="20">
        <v>15</v>
      </c>
      <c r="BH56" s="20">
        <v>26</v>
      </c>
      <c r="BI56" s="20">
        <v>17</v>
      </c>
      <c r="BJ56" s="20">
        <v>10</v>
      </c>
      <c r="BK56" s="20">
        <v>971</v>
      </c>
      <c r="BM56" s="5" t="s">
        <v>33</v>
      </c>
      <c r="BN56" s="20">
        <v>288</v>
      </c>
      <c r="BO56" s="20">
        <v>338</v>
      </c>
      <c r="BP56" s="20">
        <v>345</v>
      </c>
      <c r="BQ56" s="20">
        <v>971</v>
      </c>
    </row>
    <row r="57" spans="1:69" x14ac:dyDescent="0.3">
      <c r="A57" s="5" t="s">
        <v>50</v>
      </c>
      <c r="B57" s="20">
        <v>2</v>
      </c>
      <c r="C57" s="20">
        <v>10</v>
      </c>
      <c r="D57" s="20">
        <v>15</v>
      </c>
      <c r="E57" s="20">
        <v>2</v>
      </c>
      <c r="F57" s="20">
        <v>24</v>
      </c>
      <c r="G57" s="20">
        <v>19</v>
      </c>
      <c r="H57" s="20">
        <v>4</v>
      </c>
      <c r="I57" s="20">
        <v>1</v>
      </c>
      <c r="J57" s="20">
        <v>16</v>
      </c>
      <c r="K57" s="20">
        <v>15</v>
      </c>
      <c r="L57" s="20">
        <v>20</v>
      </c>
      <c r="M57" s="20">
        <v>3</v>
      </c>
      <c r="N57" s="20">
        <v>19</v>
      </c>
      <c r="O57" s="20">
        <v>15</v>
      </c>
      <c r="P57" s="20">
        <v>5</v>
      </c>
      <c r="Q57" s="20">
        <v>22</v>
      </c>
      <c r="R57" s="20">
        <v>10</v>
      </c>
      <c r="S57" s="20">
        <v>30</v>
      </c>
      <c r="T57" s="20">
        <v>1</v>
      </c>
      <c r="U57" s="20">
        <v>26</v>
      </c>
      <c r="V57" s="20">
        <v>12</v>
      </c>
      <c r="W57" s="20">
        <v>7</v>
      </c>
      <c r="X57" s="20">
        <v>18</v>
      </c>
      <c r="Y57" s="20">
        <v>7</v>
      </c>
      <c r="Z57" s="20">
        <v>4</v>
      </c>
      <c r="AA57" s="20">
        <v>12</v>
      </c>
      <c r="AB57" s="20">
        <v>38</v>
      </c>
      <c r="AC57" s="20">
        <v>22</v>
      </c>
      <c r="AD57" s="20">
        <v>30</v>
      </c>
      <c r="AE57" s="20">
        <v>14</v>
      </c>
      <c r="AF57" s="20">
        <v>16</v>
      </c>
      <c r="AG57" s="20">
        <v>18</v>
      </c>
      <c r="AH57" s="20">
        <v>33</v>
      </c>
      <c r="AI57" s="20">
        <v>18</v>
      </c>
      <c r="AJ57" s="20">
        <v>13</v>
      </c>
      <c r="AK57" s="20">
        <v>19</v>
      </c>
      <c r="AL57" s="20">
        <v>21</v>
      </c>
      <c r="AM57" s="20">
        <v>11</v>
      </c>
      <c r="AN57" s="20">
        <v>2</v>
      </c>
      <c r="AO57" s="20">
        <v>22</v>
      </c>
      <c r="AP57" s="20">
        <v>11</v>
      </c>
      <c r="AQ57" s="20">
        <v>3</v>
      </c>
      <c r="AR57" s="20">
        <v>6</v>
      </c>
      <c r="AS57" s="20">
        <v>4</v>
      </c>
      <c r="AT57" s="20">
        <v>17</v>
      </c>
      <c r="AU57" s="20">
        <v>30</v>
      </c>
      <c r="AV57" s="20">
        <v>19</v>
      </c>
      <c r="AW57" s="20">
        <v>28</v>
      </c>
      <c r="AX57" s="20"/>
      <c r="AY57" s="20">
        <v>25</v>
      </c>
      <c r="AZ57" s="20">
        <v>10</v>
      </c>
      <c r="BA57" s="20">
        <v>13</v>
      </c>
      <c r="BB57" s="20">
        <v>25</v>
      </c>
      <c r="BC57" s="20">
        <v>17</v>
      </c>
      <c r="BD57" s="20">
        <v>8</v>
      </c>
      <c r="BE57" s="20">
        <v>34</v>
      </c>
      <c r="BF57" s="20">
        <v>21</v>
      </c>
      <c r="BG57" s="20">
        <v>12</v>
      </c>
      <c r="BH57" s="20">
        <v>4</v>
      </c>
      <c r="BI57" s="20">
        <v>19</v>
      </c>
      <c r="BJ57" s="20"/>
      <c r="BK57" s="20">
        <v>902</v>
      </c>
      <c r="BM57" s="5" t="s">
        <v>50</v>
      </c>
      <c r="BN57" s="20">
        <v>306</v>
      </c>
      <c r="BO57" s="20">
        <v>259</v>
      </c>
      <c r="BP57" s="20">
        <v>337</v>
      </c>
      <c r="BQ57" s="20">
        <v>902</v>
      </c>
    </row>
    <row r="58" spans="1:69" x14ac:dyDescent="0.3">
      <c r="A58" s="5" t="s">
        <v>48</v>
      </c>
      <c r="B58" s="20">
        <v>26</v>
      </c>
      <c r="C58" s="20">
        <v>9</v>
      </c>
      <c r="D58" s="20">
        <v>30</v>
      </c>
      <c r="E58" s="20">
        <v>6</v>
      </c>
      <c r="F58" s="20">
        <v>22</v>
      </c>
      <c r="G58" s="20">
        <v>29</v>
      </c>
      <c r="H58" s="20">
        <v>14</v>
      </c>
      <c r="I58" s="20"/>
      <c r="J58" s="20">
        <v>6</v>
      </c>
      <c r="K58" s="20">
        <v>6</v>
      </c>
      <c r="L58" s="20">
        <v>20</v>
      </c>
      <c r="M58" s="20">
        <v>16</v>
      </c>
      <c r="N58" s="20">
        <v>16</v>
      </c>
      <c r="O58" s="20"/>
      <c r="P58" s="20">
        <v>21</v>
      </c>
      <c r="Q58" s="20">
        <v>16</v>
      </c>
      <c r="R58" s="20">
        <v>35</v>
      </c>
      <c r="S58" s="20">
        <v>2</v>
      </c>
      <c r="T58" s="20">
        <v>7</v>
      </c>
      <c r="U58" s="20">
        <v>19</v>
      </c>
      <c r="V58" s="20">
        <v>37</v>
      </c>
      <c r="W58" s="20">
        <v>10</v>
      </c>
      <c r="X58" s="20">
        <v>14</v>
      </c>
      <c r="Y58" s="20">
        <v>19</v>
      </c>
      <c r="Z58" s="20">
        <v>23</v>
      </c>
      <c r="AA58" s="20">
        <v>7</v>
      </c>
      <c r="AB58" s="20">
        <v>25</v>
      </c>
      <c r="AC58" s="20">
        <v>10</v>
      </c>
      <c r="AD58" s="20"/>
      <c r="AE58" s="20">
        <v>14</v>
      </c>
      <c r="AF58" s="20">
        <v>13</v>
      </c>
      <c r="AG58" s="20">
        <v>13</v>
      </c>
      <c r="AH58" s="20">
        <v>1</v>
      </c>
      <c r="AI58" s="20">
        <v>16</v>
      </c>
      <c r="AJ58" s="20">
        <v>19</v>
      </c>
      <c r="AK58" s="20">
        <v>10</v>
      </c>
      <c r="AL58" s="20">
        <v>23</v>
      </c>
      <c r="AM58" s="20">
        <v>18</v>
      </c>
      <c r="AN58" s="20">
        <v>9</v>
      </c>
      <c r="AO58" s="20">
        <v>6</v>
      </c>
      <c r="AP58" s="20">
        <v>23</v>
      </c>
      <c r="AQ58" s="20">
        <v>14</v>
      </c>
      <c r="AR58" s="20">
        <v>10</v>
      </c>
      <c r="AS58" s="20">
        <v>19</v>
      </c>
      <c r="AT58" s="20">
        <v>27</v>
      </c>
      <c r="AU58" s="20">
        <v>22</v>
      </c>
      <c r="AV58" s="20">
        <v>13</v>
      </c>
      <c r="AW58" s="20">
        <v>22</v>
      </c>
      <c r="AX58" s="20">
        <v>16</v>
      </c>
      <c r="AY58" s="20">
        <v>31</v>
      </c>
      <c r="AZ58" s="20">
        <v>15</v>
      </c>
      <c r="BA58" s="20">
        <v>24</v>
      </c>
      <c r="BB58" s="20">
        <v>16</v>
      </c>
      <c r="BC58" s="20">
        <v>8</v>
      </c>
      <c r="BD58" s="20">
        <v>17</v>
      </c>
      <c r="BE58" s="20">
        <v>20</v>
      </c>
      <c r="BF58" s="20">
        <v>31</v>
      </c>
      <c r="BG58" s="20"/>
      <c r="BH58" s="20">
        <v>5</v>
      </c>
      <c r="BI58" s="20">
        <v>32</v>
      </c>
      <c r="BJ58" s="20"/>
      <c r="BK58" s="20">
        <v>952</v>
      </c>
      <c r="BM58" s="5" t="s">
        <v>48</v>
      </c>
      <c r="BN58" s="20">
        <v>365</v>
      </c>
      <c r="BO58" s="20">
        <v>300</v>
      </c>
      <c r="BP58" s="20">
        <v>287</v>
      </c>
      <c r="BQ58" s="20">
        <v>952</v>
      </c>
    </row>
    <row r="59" spans="1:69" x14ac:dyDescent="0.3">
      <c r="A59" s="5" t="s">
        <v>26</v>
      </c>
      <c r="B59" s="20">
        <v>16</v>
      </c>
      <c r="C59" s="20">
        <v>5</v>
      </c>
      <c r="D59" s="20">
        <v>30</v>
      </c>
      <c r="E59" s="20">
        <v>14</v>
      </c>
      <c r="F59" s="20">
        <v>11</v>
      </c>
      <c r="G59" s="20"/>
      <c r="H59" s="20">
        <v>15</v>
      </c>
      <c r="I59" s="20">
        <v>1</v>
      </c>
      <c r="J59" s="20">
        <v>13</v>
      </c>
      <c r="K59" s="20">
        <v>17</v>
      </c>
      <c r="L59" s="20">
        <v>38</v>
      </c>
      <c r="M59" s="20">
        <v>31</v>
      </c>
      <c r="N59" s="20"/>
      <c r="O59" s="20">
        <v>19</v>
      </c>
      <c r="P59" s="20"/>
      <c r="Q59" s="20">
        <v>12</v>
      </c>
      <c r="R59" s="20">
        <v>15</v>
      </c>
      <c r="S59" s="20">
        <v>18</v>
      </c>
      <c r="T59" s="20">
        <v>12</v>
      </c>
      <c r="U59" s="20">
        <v>10</v>
      </c>
      <c r="V59" s="20">
        <v>42</v>
      </c>
      <c r="W59" s="20">
        <v>13</v>
      </c>
      <c r="X59" s="20">
        <v>17</v>
      </c>
      <c r="Y59" s="20">
        <v>3</v>
      </c>
      <c r="Z59" s="20">
        <v>4</v>
      </c>
      <c r="AA59" s="20">
        <v>10</v>
      </c>
      <c r="AB59" s="20">
        <v>31</v>
      </c>
      <c r="AC59" s="20">
        <v>2</v>
      </c>
      <c r="AD59" s="20">
        <v>9</v>
      </c>
      <c r="AE59" s="20"/>
      <c r="AF59" s="20">
        <v>11</v>
      </c>
      <c r="AG59" s="20">
        <v>1</v>
      </c>
      <c r="AH59" s="20">
        <v>9</v>
      </c>
      <c r="AI59" s="20">
        <v>4</v>
      </c>
      <c r="AJ59" s="20">
        <v>15</v>
      </c>
      <c r="AK59" s="20">
        <v>7</v>
      </c>
      <c r="AL59" s="20">
        <v>29</v>
      </c>
      <c r="AM59" s="20">
        <v>27</v>
      </c>
      <c r="AN59" s="20">
        <v>9</v>
      </c>
      <c r="AO59" s="20">
        <v>15</v>
      </c>
      <c r="AP59" s="20">
        <v>23</v>
      </c>
      <c r="AQ59" s="20">
        <v>29</v>
      </c>
      <c r="AR59" s="20">
        <v>4</v>
      </c>
      <c r="AS59" s="20">
        <v>16</v>
      </c>
      <c r="AT59" s="20">
        <v>42</v>
      </c>
      <c r="AU59" s="20">
        <v>6</v>
      </c>
      <c r="AV59" s="20">
        <v>10</v>
      </c>
      <c r="AW59" s="20">
        <v>24</v>
      </c>
      <c r="AX59" s="20">
        <v>25</v>
      </c>
      <c r="AY59" s="20">
        <v>21</v>
      </c>
      <c r="AZ59" s="20">
        <v>7</v>
      </c>
      <c r="BA59" s="20">
        <v>21</v>
      </c>
      <c r="BB59" s="20">
        <v>15</v>
      </c>
      <c r="BC59" s="20">
        <v>16</v>
      </c>
      <c r="BD59" s="20"/>
      <c r="BE59" s="20">
        <v>14</v>
      </c>
      <c r="BF59" s="20"/>
      <c r="BG59" s="20">
        <v>11</v>
      </c>
      <c r="BH59" s="20">
        <v>16</v>
      </c>
      <c r="BI59" s="20">
        <v>9</v>
      </c>
      <c r="BJ59" s="20">
        <v>10</v>
      </c>
      <c r="BK59" s="20">
        <v>854</v>
      </c>
      <c r="BM59" s="5" t="s">
        <v>26</v>
      </c>
      <c r="BN59" s="20">
        <v>319</v>
      </c>
      <c r="BO59" s="20">
        <v>277</v>
      </c>
      <c r="BP59" s="20">
        <v>258</v>
      </c>
      <c r="BQ59" s="20">
        <v>854</v>
      </c>
    </row>
    <row r="60" spans="1:69" x14ac:dyDescent="0.3">
      <c r="A60" s="5" t="s">
        <v>39</v>
      </c>
      <c r="B60" s="20"/>
      <c r="C60" s="20">
        <v>13</v>
      </c>
      <c r="D60" s="20">
        <v>25</v>
      </c>
      <c r="E60" s="20">
        <v>33</v>
      </c>
      <c r="F60" s="20">
        <v>18</v>
      </c>
      <c r="G60" s="20">
        <v>17</v>
      </c>
      <c r="H60" s="20">
        <v>8</v>
      </c>
      <c r="I60" s="20">
        <v>22</v>
      </c>
      <c r="J60" s="20">
        <v>19</v>
      </c>
      <c r="K60" s="20">
        <v>26</v>
      </c>
      <c r="L60" s="20"/>
      <c r="M60" s="20">
        <v>24</v>
      </c>
      <c r="N60" s="20">
        <v>12</v>
      </c>
      <c r="O60" s="20"/>
      <c r="P60" s="20">
        <v>31</v>
      </c>
      <c r="Q60" s="20">
        <v>5</v>
      </c>
      <c r="R60" s="20"/>
      <c r="S60" s="20">
        <v>28</v>
      </c>
      <c r="T60" s="20">
        <v>22</v>
      </c>
      <c r="U60" s="20">
        <v>17</v>
      </c>
      <c r="V60" s="20">
        <v>14</v>
      </c>
      <c r="W60" s="20">
        <v>6</v>
      </c>
      <c r="X60" s="20">
        <v>17</v>
      </c>
      <c r="Y60" s="20">
        <v>19</v>
      </c>
      <c r="Z60" s="20">
        <v>10</v>
      </c>
      <c r="AA60" s="20">
        <v>11</v>
      </c>
      <c r="AB60" s="20">
        <v>5</v>
      </c>
      <c r="AC60" s="20">
        <v>7</v>
      </c>
      <c r="AD60" s="20">
        <v>17</v>
      </c>
      <c r="AE60" s="20">
        <v>6</v>
      </c>
      <c r="AF60" s="20">
        <v>34</v>
      </c>
      <c r="AG60" s="20">
        <v>20</v>
      </c>
      <c r="AH60" s="20">
        <v>18</v>
      </c>
      <c r="AI60" s="20">
        <v>26</v>
      </c>
      <c r="AJ60" s="20">
        <v>28</v>
      </c>
      <c r="AK60" s="20">
        <v>17</v>
      </c>
      <c r="AL60" s="20">
        <v>5</v>
      </c>
      <c r="AM60" s="20">
        <v>24</v>
      </c>
      <c r="AN60" s="20">
        <v>20</v>
      </c>
      <c r="AO60" s="20">
        <v>14</v>
      </c>
      <c r="AP60" s="20">
        <v>35</v>
      </c>
      <c r="AQ60" s="20">
        <v>7</v>
      </c>
      <c r="AR60" s="20">
        <v>7</v>
      </c>
      <c r="AS60" s="20">
        <v>13</v>
      </c>
      <c r="AT60" s="20">
        <v>15</v>
      </c>
      <c r="AU60" s="20">
        <v>15</v>
      </c>
      <c r="AV60" s="20">
        <v>4</v>
      </c>
      <c r="AW60" s="20">
        <v>27</v>
      </c>
      <c r="AX60" s="20">
        <v>26</v>
      </c>
      <c r="AY60" s="20">
        <v>8</v>
      </c>
      <c r="AZ60" s="20">
        <v>2</v>
      </c>
      <c r="BA60" s="20">
        <v>8</v>
      </c>
      <c r="BB60" s="20">
        <v>8</v>
      </c>
      <c r="BC60" s="20">
        <v>10</v>
      </c>
      <c r="BD60" s="20">
        <v>27</v>
      </c>
      <c r="BE60" s="20">
        <v>11</v>
      </c>
      <c r="BF60" s="20">
        <v>11</v>
      </c>
      <c r="BG60" s="20">
        <v>7</v>
      </c>
      <c r="BH60" s="20">
        <v>31</v>
      </c>
      <c r="BI60" s="20">
        <v>1</v>
      </c>
      <c r="BJ60" s="20"/>
      <c r="BK60" s="20">
        <v>911</v>
      </c>
      <c r="BM60" s="5" t="s">
        <v>39</v>
      </c>
      <c r="BN60" s="20">
        <v>273</v>
      </c>
      <c r="BO60" s="20">
        <v>320</v>
      </c>
      <c r="BP60" s="20">
        <v>318</v>
      </c>
      <c r="BQ60" s="20">
        <v>911</v>
      </c>
    </row>
    <row r="61" spans="1:69" x14ac:dyDescent="0.3">
      <c r="A61" s="5" t="s">
        <v>43</v>
      </c>
      <c r="B61" s="20">
        <v>7</v>
      </c>
      <c r="C61" s="20">
        <v>19</v>
      </c>
      <c r="D61" s="20">
        <v>38</v>
      </c>
      <c r="E61" s="20">
        <v>13</v>
      </c>
      <c r="F61" s="20">
        <v>3</v>
      </c>
      <c r="G61" s="20">
        <v>32</v>
      </c>
      <c r="H61" s="20">
        <v>2</v>
      </c>
      <c r="I61" s="20"/>
      <c r="J61" s="20">
        <v>3</v>
      </c>
      <c r="K61" s="20">
        <v>6</v>
      </c>
      <c r="L61" s="20">
        <v>24</v>
      </c>
      <c r="M61" s="20">
        <v>39</v>
      </c>
      <c r="N61" s="20">
        <v>17</v>
      </c>
      <c r="O61" s="20">
        <v>19</v>
      </c>
      <c r="P61" s="20">
        <v>21</v>
      </c>
      <c r="Q61" s="20">
        <v>14</v>
      </c>
      <c r="R61" s="20">
        <v>25</v>
      </c>
      <c r="S61" s="20">
        <v>8</v>
      </c>
      <c r="T61" s="20">
        <v>1</v>
      </c>
      <c r="U61" s="20">
        <v>6</v>
      </c>
      <c r="V61" s="20">
        <v>23</v>
      </c>
      <c r="W61" s="20">
        <v>14</v>
      </c>
      <c r="X61" s="20">
        <v>20</v>
      </c>
      <c r="Y61" s="20">
        <v>15</v>
      </c>
      <c r="Z61" s="20">
        <v>14</v>
      </c>
      <c r="AA61" s="20">
        <v>36</v>
      </c>
      <c r="AB61" s="20">
        <v>23</v>
      </c>
      <c r="AC61" s="20">
        <v>39</v>
      </c>
      <c r="AD61" s="20">
        <v>7</v>
      </c>
      <c r="AE61" s="20">
        <v>23</v>
      </c>
      <c r="AF61" s="20">
        <v>19</v>
      </c>
      <c r="AG61" s="20">
        <v>15</v>
      </c>
      <c r="AH61" s="20">
        <v>13</v>
      </c>
      <c r="AI61" s="20">
        <v>14</v>
      </c>
      <c r="AJ61" s="20">
        <v>24</v>
      </c>
      <c r="AK61" s="20">
        <v>4</v>
      </c>
      <c r="AL61" s="20"/>
      <c r="AM61" s="20">
        <v>7</v>
      </c>
      <c r="AN61" s="20">
        <v>12</v>
      </c>
      <c r="AO61" s="20">
        <v>14</v>
      </c>
      <c r="AP61" s="20">
        <v>16</v>
      </c>
      <c r="AQ61" s="20">
        <v>10</v>
      </c>
      <c r="AR61" s="20">
        <v>27</v>
      </c>
      <c r="AS61" s="20">
        <v>6</v>
      </c>
      <c r="AT61" s="20"/>
      <c r="AU61" s="20">
        <v>19</v>
      </c>
      <c r="AV61" s="20">
        <v>26</v>
      </c>
      <c r="AW61" s="20">
        <v>16</v>
      </c>
      <c r="AX61" s="20">
        <v>2</v>
      </c>
      <c r="AY61" s="20">
        <v>11</v>
      </c>
      <c r="AZ61" s="20">
        <v>15</v>
      </c>
      <c r="BA61" s="20"/>
      <c r="BB61" s="20">
        <v>8</v>
      </c>
      <c r="BC61" s="20">
        <v>25</v>
      </c>
      <c r="BD61" s="20">
        <v>10</v>
      </c>
      <c r="BE61" s="20">
        <v>10</v>
      </c>
      <c r="BF61" s="20">
        <v>31</v>
      </c>
      <c r="BG61" s="20">
        <v>20</v>
      </c>
      <c r="BH61" s="20">
        <v>1</v>
      </c>
      <c r="BI61" s="20">
        <v>16</v>
      </c>
      <c r="BJ61" s="20">
        <v>18</v>
      </c>
      <c r="BK61" s="20">
        <v>920</v>
      </c>
      <c r="BM61" s="5" t="s">
        <v>43</v>
      </c>
      <c r="BN61" s="20">
        <v>287</v>
      </c>
      <c r="BO61" s="20">
        <v>297</v>
      </c>
      <c r="BP61" s="20">
        <v>336</v>
      </c>
      <c r="BQ61" s="20">
        <v>920</v>
      </c>
    </row>
    <row r="62" spans="1:69" x14ac:dyDescent="0.3">
      <c r="A62" s="5" t="s">
        <v>54</v>
      </c>
      <c r="B62" s="20">
        <v>55</v>
      </c>
      <c r="C62" s="20">
        <v>75</v>
      </c>
      <c r="D62" s="20">
        <v>150</v>
      </c>
      <c r="E62" s="20">
        <v>100</v>
      </c>
      <c r="F62" s="20">
        <v>97</v>
      </c>
      <c r="G62" s="20">
        <v>105</v>
      </c>
      <c r="H62" s="20">
        <v>43</v>
      </c>
      <c r="I62" s="20">
        <v>53</v>
      </c>
      <c r="J62" s="20">
        <v>75</v>
      </c>
      <c r="K62" s="20">
        <v>92</v>
      </c>
      <c r="L62" s="20">
        <v>126</v>
      </c>
      <c r="M62" s="20">
        <v>129</v>
      </c>
      <c r="N62" s="20">
        <v>82</v>
      </c>
      <c r="O62" s="20">
        <v>61</v>
      </c>
      <c r="P62" s="20">
        <v>91</v>
      </c>
      <c r="Q62" s="20">
        <v>105</v>
      </c>
      <c r="R62" s="20">
        <v>103</v>
      </c>
      <c r="S62" s="20">
        <v>94</v>
      </c>
      <c r="T62" s="20">
        <v>64</v>
      </c>
      <c r="U62" s="20">
        <v>91</v>
      </c>
      <c r="V62" s="20">
        <v>154</v>
      </c>
      <c r="W62" s="20">
        <v>58</v>
      </c>
      <c r="X62" s="20">
        <v>126</v>
      </c>
      <c r="Y62" s="20">
        <v>75</v>
      </c>
      <c r="Z62" s="20">
        <v>66</v>
      </c>
      <c r="AA62" s="20">
        <v>101</v>
      </c>
      <c r="AB62" s="20">
        <v>136</v>
      </c>
      <c r="AC62" s="20">
        <v>94</v>
      </c>
      <c r="AD62" s="20">
        <v>67</v>
      </c>
      <c r="AE62" s="20">
        <v>68</v>
      </c>
      <c r="AF62" s="20">
        <v>113</v>
      </c>
      <c r="AG62" s="20">
        <v>88</v>
      </c>
      <c r="AH62" s="20">
        <v>85</v>
      </c>
      <c r="AI62" s="20">
        <v>111</v>
      </c>
      <c r="AJ62" s="20">
        <v>99</v>
      </c>
      <c r="AK62" s="20">
        <v>71</v>
      </c>
      <c r="AL62" s="20">
        <v>126</v>
      </c>
      <c r="AM62" s="20">
        <v>90</v>
      </c>
      <c r="AN62" s="20">
        <v>78</v>
      </c>
      <c r="AO62" s="20">
        <v>75</v>
      </c>
      <c r="AP62" s="20">
        <v>127</v>
      </c>
      <c r="AQ62" s="20">
        <v>80</v>
      </c>
      <c r="AR62" s="20">
        <v>79</v>
      </c>
      <c r="AS62" s="20">
        <v>58</v>
      </c>
      <c r="AT62" s="20">
        <v>103</v>
      </c>
      <c r="AU62" s="20">
        <v>94</v>
      </c>
      <c r="AV62" s="20">
        <v>98</v>
      </c>
      <c r="AW62" s="20">
        <v>126</v>
      </c>
      <c r="AX62" s="20">
        <v>86</v>
      </c>
      <c r="AY62" s="20">
        <v>109</v>
      </c>
      <c r="AZ62" s="20">
        <v>79</v>
      </c>
      <c r="BA62" s="20">
        <v>71</v>
      </c>
      <c r="BB62" s="20">
        <v>82</v>
      </c>
      <c r="BC62" s="20">
        <v>89</v>
      </c>
      <c r="BD62" s="20">
        <v>72</v>
      </c>
      <c r="BE62" s="20">
        <v>106</v>
      </c>
      <c r="BF62" s="20">
        <v>99</v>
      </c>
      <c r="BG62" s="20">
        <v>65</v>
      </c>
      <c r="BH62" s="20">
        <v>83</v>
      </c>
      <c r="BI62" s="20">
        <v>94</v>
      </c>
      <c r="BJ62" s="20">
        <v>38</v>
      </c>
      <c r="BK62" s="20">
        <v>5510</v>
      </c>
      <c r="BM62" s="5" t="s">
        <v>54</v>
      </c>
      <c r="BN62" s="20">
        <v>1838</v>
      </c>
      <c r="BO62" s="20">
        <v>1791</v>
      </c>
      <c r="BP62" s="20">
        <v>1881</v>
      </c>
      <c r="BQ62" s="20">
        <v>5510</v>
      </c>
    </row>
    <row r="64" spans="1:69" x14ac:dyDescent="0.3">
      <c r="A64" s="17" t="s">
        <v>53</v>
      </c>
      <c r="B64" s="17">
        <v>4</v>
      </c>
      <c r="C64" s="17">
        <v>4.0999999999999996</v>
      </c>
      <c r="D64" s="17">
        <v>4.2</v>
      </c>
      <c r="E64" s="17">
        <v>4.3</v>
      </c>
      <c r="F64" s="17">
        <v>4.4000000000000004</v>
      </c>
      <c r="G64" s="17">
        <v>4.5</v>
      </c>
      <c r="H64" s="17">
        <v>4.5999999999999996</v>
      </c>
      <c r="I64" s="17">
        <v>4.7</v>
      </c>
      <c r="J64" s="17">
        <v>4.8</v>
      </c>
      <c r="K64" s="17">
        <v>4.9000000000000004</v>
      </c>
      <c r="L64" s="17">
        <v>5</v>
      </c>
      <c r="M64" s="17">
        <v>5.0999999999999996</v>
      </c>
      <c r="N64" s="17">
        <v>5.2</v>
      </c>
      <c r="O64" s="17">
        <v>5.3</v>
      </c>
      <c r="P64" s="17">
        <v>5.4</v>
      </c>
      <c r="Q64" s="17">
        <v>5.5</v>
      </c>
      <c r="R64" s="17">
        <v>5.6</v>
      </c>
      <c r="S64" s="17">
        <v>5.7</v>
      </c>
      <c r="T64" s="17">
        <v>5.8</v>
      </c>
      <c r="U64" s="17">
        <v>5.9</v>
      </c>
      <c r="V64" s="17">
        <v>6</v>
      </c>
      <c r="W64" s="17">
        <v>6.1</v>
      </c>
      <c r="X64" s="17">
        <v>6.2</v>
      </c>
      <c r="Y64" s="17">
        <v>6.3</v>
      </c>
      <c r="Z64" s="17">
        <v>6.4</v>
      </c>
      <c r="AA64" s="17">
        <v>6.5</v>
      </c>
      <c r="AB64" s="17">
        <v>6.6</v>
      </c>
      <c r="AC64" s="17">
        <v>6.7</v>
      </c>
      <c r="AD64" s="17">
        <v>6.8</v>
      </c>
      <c r="AE64" s="17">
        <v>6.9</v>
      </c>
      <c r="AF64" s="17">
        <v>7</v>
      </c>
      <c r="AG64" s="17">
        <v>7.1</v>
      </c>
      <c r="AH64" s="17">
        <v>7.2</v>
      </c>
      <c r="AI64" s="17">
        <v>7.3</v>
      </c>
      <c r="AJ64" s="17">
        <v>7.4</v>
      </c>
      <c r="AK64" s="17">
        <v>7.5</v>
      </c>
      <c r="AL64" s="17">
        <v>7.6</v>
      </c>
      <c r="AM64" s="17">
        <v>7.7</v>
      </c>
      <c r="AN64" s="17">
        <v>7.8</v>
      </c>
      <c r="AO64" s="17">
        <v>7.9</v>
      </c>
      <c r="AP64" s="17">
        <v>8</v>
      </c>
      <c r="AQ64" s="17">
        <v>8.1</v>
      </c>
      <c r="AR64" s="17">
        <v>8.1999999999999993</v>
      </c>
      <c r="AS64" s="17">
        <v>8.3000000000000007</v>
      </c>
      <c r="AT64" s="17">
        <v>8.4</v>
      </c>
      <c r="AU64" s="17">
        <v>8.5</v>
      </c>
      <c r="AV64" s="17">
        <v>8.6</v>
      </c>
      <c r="AW64" s="17">
        <v>8.6999999999999993</v>
      </c>
      <c r="AX64" s="17">
        <v>8.8000000000000007</v>
      </c>
      <c r="AY64" s="17">
        <v>8.9</v>
      </c>
      <c r="AZ64" s="17">
        <v>9</v>
      </c>
      <c r="BA64" s="17">
        <v>9.1</v>
      </c>
      <c r="BB64" s="17">
        <v>9.1999999999999993</v>
      </c>
      <c r="BC64" s="17">
        <v>9.3000000000000007</v>
      </c>
      <c r="BD64" s="17">
        <v>9.4</v>
      </c>
      <c r="BE64" s="17">
        <v>9.5</v>
      </c>
      <c r="BF64" s="17">
        <v>9.6</v>
      </c>
      <c r="BG64" s="17">
        <v>9.6999999999999993</v>
      </c>
      <c r="BH64" s="17">
        <v>9.8000000000000007</v>
      </c>
      <c r="BI64" s="17">
        <v>9.9</v>
      </c>
      <c r="BJ64" s="17">
        <v>10</v>
      </c>
    </row>
    <row r="65" spans="1:62" x14ac:dyDescent="0.3">
      <c r="A65" s="5" t="s">
        <v>33</v>
      </c>
      <c r="B65">
        <v>4</v>
      </c>
      <c r="C65">
        <v>19</v>
      </c>
      <c r="D65">
        <v>12</v>
      </c>
      <c r="E65">
        <v>32</v>
      </c>
      <c r="F65">
        <v>19</v>
      </c>
      <c r="G65">
        <v>8</v>
      </c>
      <c r="I65">
        <v>29</v>
      </c>
      <c r="J65">
        <v>18</v>
      </c>
      <c r="K65">
        <v>22</v>
      </c>
      <c r="L65">
        <v>24</v>
      </c>
      <c r="M65">
        <v>16</v>
      </c>
      <c r="N65">
        <v>18</v>
      </c>
      <c r="O65">
        <v>8</v>
      </c>
      <c r="P65">
        <v>13</v>
      </c>
      <c r="Q65">
        <v>36</v>
      </c>
      <c r="R65">
        <v>18</v>
      </c>
      <c r="S65">
        <v>8</v>
      </c>
      <c r="T65">
        <v>21</v>
      </c>
      <c r="U65">
        <v>13</v>
      </c>
      <c r="V65">
        <v>26</v>
      </c>
      <c r="W65">
        <v>8</v>
      </c>
      <c r="X65">
        <v>40</v>
      </c>
      <c r="Y65">
        <v>12</v>
      </c>
      <c r="Z65">
        <v>11</v>
      </c>
      <c r="AA65">
        <v>25</v>
      </c>
      <c r="AB65">
        <v>14</v>
      </c>
      <c r="AC65">
        <v>14</v>
      </c>
      <c r="AD65">
        <v>4</v>
      </c>
      <c r="AE65">
        <v>11</v>
      </c>
      <c r="AF65">
        <v>20</v>
      </c>
      <c r="AG65">
        <v>21</v>
      </c>
      <c r="AH65">
        <v>11</v>
      </c>
      <c r="AI65">
        <v>33</v>
      </c>
      <c r="AK65">
        <v>14</v>
      </c>
      <c r="AL65">
        <v>48</v>
      </c>
      <c r="AM65">
        <v>3</v>
      </c>
      <c r="AN65">
        <v>26</v>
      </c>
      <c r="AO65">
        <v>4</v>
      </c>
      <c r="AP65">
        <v>19</v>
      </c>
      <c r="AQ65">
        <v>17</v>
      </c>
      <c r="AR65">
        <v>25</v>
      </c>
      <c r="AT65">
        <v>2</v>
      </c>
      <c r="AU65">
        <v>2</v>
      </c>
      <c r="AV65">
        <v>26</v>
      </c>
      <c r="AW65">
        <v>9</v>
      </c>
      <c r="AX65">
        <v>17</v>
      </c>
      <c r="AY65">
        <v>13</v>
      </c>
      <c r="AZ65">
        <v>30</v>
      </c>
      <c r="BA65">
        <v>5</v>
      </c>
      <c r="BB65">
        <v>10</v>
      </c>
      <c r="BC65">
        <v>13</v>
      </c>
      <c r="BD65">
        <v>10</v>
      </c>
      <c r="BE65">
        <v>17</v>
      </c>
      <c r="BF65">
        <v>5</v>
      </c>
      <c r="BG65">
        <v>15</v>
      </c>
      <c r="BH65">
        <v>26</v>
      </c>
      <c r="BI65">
        <v>17</v>
      </c>
      <c r="BJ65">
        <v>10</v>
      </c>
    </row>
    <row r="66" spans="1:62" x14ac:dyDescent="0.3">
      <c r="A66" s="5" t="s">
        <v>50</v>
      </c>
      <c r="B66">
        <v>2</v>
      </c>
      <c r="C66">
        <v>10</v>
      </c>
      <c r="D66">
        <v>15</v>
      </c>
      <c r="E66">
        <v>2</v>
      </c>
      <c r="F66">
        <v>24</v>
      </c>
      <c r="G66">
        <v>19</v>
      </c>
      <c r="H66">
        <v>4</v>
      </c>
      <c r="I66">
        <v>1</v>
      </c>
      <c r="J66">
        <v>16</v>
      </c>
      <c r="K66">
        <v>15</v>
      </c>
      <c r="L66">
        <v>20</v>
      </c>
      <c r="M66">
        <v>3</v>
      </c>
      <c r="N66">
        <v>19</v>
      </c>
      <c r="O66">
        <v>15</v>
      </c>
      <c r="P66">
        <v>5</v>
      </c>
      <c r="Q66">
        <v>22</v>
      </c>
      <c r="R66">
        <v>10</v>
      </c>
      <c r="S66">
        <v>30</v>
      </c>
      <c r="T66">
        <v>1</v>
      </c>
      <c r="U66">
        <v>26</v>
      </c>
      <c r="V66">
        <v>12</v>
      </c>
      <c r="W66">
        <v>7</v>
      </c>
      <c r="X66">
        <v>18</v>
      </c>
      <c r="Y66">
        <v>7</v>
      </c>
      <c r="Z66">
        <v>4</v>
      </c>
      <c r="AA66">
        <v>12</v>
      </c>
      <c r="AB66">
        <v>38</v>
      </c>
      <c r="AC66">
        <v>22</v>
      </c>
      <c r="AD66">
        <v>30</v>
      </c>
      <c r="AE66">
        <v>14</v>
      </c>
      <c r="AF66">
        <v>16</v>
      </c>
      <c r="AG66">
        <v>18</v>
      </c>
      <c r="AH66">
        <v>33</v>
      </c>
      <c r="AI66">
        <v>18</v>
      </c>
      <c r="AJ66">
        <v>13</v>
      </c>
      <c r="AK66">
        <v>19</v>
      </c>
      <c r="AL66">
        <v>21</v>
      </c>
      <c r="AM66">
        <v>11</v>
      </c>
      <c r="AN66">
        <v>2</v>
      </c>
      <c r="AO66">
        <v>22</v>
      </c>
      <c r="AP66">
        <v>11</v>
      </c>
      <c r="AQ66">
        <v>3</v>
      </c>
      <c r="AR66">
        <v>6</v>
      </c>
      <c r="AS66">
        <v>4</v>
      </c>
      <c r="AT66">
        <v>17</v>
      </c>
      <c r="AU66">
        <v>30</v>
      </c>
      <c r="AV66">
        <v>19</v>
      </c>
      <c r="AW66">
        <v>28</v>
      </c>
      <c r="AY66">
        <v>25</v>
      </c>
      <c r="AZ66">
        <v>10</v>
      </c>
      <c r="BA66">
        <v>13</v>
      </c>
      <c r="BB66">
        <v>25</v>
      </c>
      <c r="BC66">
        <v>17</v>
      </c>
      <c r="BD66">
        <v>8</v>
      </c>
      <c r="BE66">
        <v>34</v>
      </c>
      <c r="BF66">
        <v>21</v>
      </c>
      <c r="BG66">
        <v>12</v>
      </c>
      <c r="BH66">
        <v>4</v>
      </c>
      <c r="BI66">
        <v>19</v>
      </c>
    </row>
    <row r="67" spans="1:62" x14ac:dyDescent="0.3">
      <c r="A67" s="5" t="s">
        <v>48</v>
      </c>
      <c r="B67">
        <v>26</v>
      </c>
      <c r="C67">
        <v>9</v>
      </c>
      <c r="D67">
        <v>30</v>
      </c>
      <c r="E67">
        <v>6</v>
      </c>
      <c r="F67">
        <v>22</v>
      </c>
      <c r="G67">
        <v>29</v>
      </c>
      <c r="H67">
        <v>14</v>
      </c>
      <c r="J67">
        <v>6</v>
      </c>
      <c r="K67">
        <v>6</v>
      </c>
      <c r="L67">
        <v>20</v>
      </c>
      <c r="M67">
        <v>16</v>
      </c>
      <c r="N67">
        <v>16</v>
      </c>
      <c r="P67">
        <v>21</v>
      </c>
      <c r="Q67">
        <v>16</v>
      </c>
      <c r="R67">
        <v>35</v>
      </c>
      <c r="S67">
        <v>2</v>
      </c>
      <c r="T67">
        <v>7</v>
      </c>
      <c r="U67">
        <v>19</v>
      </c>
      <c r="V67">
        <v>37</v>
      </c>
      <c r="W67">
        <v>10</v>
      </c>
      <c r="X67">
        <v>14</v>
      </c>
      <c r="Y67">
        <v>19</v>
      </c>
      <c r="Z67">
        <v>23</v>
      </c>
      <c r="AA67">
        <v>7</v>
      </c>
      <c r="AB67">
        <v>25</v>
      </c>
      <c r="AC67">
        <v>10</v>
      </c>
      <c r="AE67">
        <v>14</v>
      </c>
      <c r="AF67">
        <v>13</v>
      </c>
      <c r="AG67">
        <v>13</v>
      </c>
      <c r="AH67">
        <v>1</v>
      </c>
      <c r="AI67">
        <v>16</v>
      </c>
      <c r="AJ67">
        <v>19</v>
      </c>
      <c r="AK67">
        <v>10</v>
      </c>
      <c r="AL67">
        <v>23</v>
      </c>
      <c r="AM67">
        <v>18</v>
      </c>
      <c r="AN67">
        <v>9</v>
      </c>
      <c r="AO67">
        <v>6</v>
      </c>
      <c r="AP67">
        <v>23</v>
      </c>
      <c r="AQ67">
        <v>14</v>
      </c>
      <c r="AR67">
        <v>10</v>
      </c>
      <c r="AS67">
        <v>19</v>
      </c>
      <c r="AT67">
        <v>27</v>
      </c>
      <c r="AU67">
        <v>22</v>
      </c>
      <c r="AV67">
        <v>13</v>
      </c>
      <c r="AW67">
        <v>22</v>
      </c>
      <c r="AX67">
        <v>16</v>
      </c>
      <c r="AY67">
        <v>31</v>
      </c>
      <c r="AZ67">
        <v>15</v>
      </c>
      <c r="BA67">
        <v>24</v>
      </c>
      <c r="BB67">
        <v>16</v>
      </c>
      <c r="BC67">
        <v>8</v>
      </c>
      <c r="BD67">
        <v>17</v>
      </c>
      <c r="BE67">
        <v>20</v>
      </c>
      <c r="BF67">
        <v>31</v>
      </c>
      <c r="BH67">
        <v>5</v>
      </c>
      <c r="BI67">
        <v>32</v>
      </c>
    </row>
    <row r="68" spans="1:62" x14ac:dyDescent="0.3">
      <c r="A68" s="5" t="s">
        <v>26</v>
      </c>
      <c r="B68">
        <v>16</v>
      </c>
      <c r="C68">
        <v>5</v>
      </c>
      <c r="D68">
        <v>30</v>
      </c>
      <c r="E68">
        <v>14</v>
      </c>
      <c r="F68">
        <v>11</v>
      </c>
      <c r="H68">
        <v>15</v>
      </c>
      <c r="I68">
        <v>1</v>
      </c>
      <c r="J68">
        <v>13</v>
      </c>
      <c r="K68">
        <v>17</v>
      </c>
      <c r="L68">
        <v>38</v>
      </c>
      <c r="M68">
        <v>31</v>
      </c>
      <c r="O68">
        <v>19</v>
      </c>
      <c r="Q68">
        <v>12</v>
      </c>
      <c r="R68">
        <v>15</v>
      </c>
      <c r="S68">
        <v>18</v>
      </c>
      <c r="T68">
        <v>12</v>
      </c>
      <c r="U68">
        <v>10</v>
      </c>
      <c r="V68">
        <v>42</v>
      </c>
      <c r="W68">
        <v>13</v>
      </c>
      <c r="X68">
        <v>17</v>
      </c>
      <c r="Y68">
        <v>3</v>
      </c>
      <c r="Z68">
        <v>4</v>
      </c>
      <c r="AA68">
        <v>10</v>
      </c>
      <c r="AB68">
        <v>31</v>
      </c>
      <c r="AC68">
        <v>2</v>
      </c>
      <c r="AD68">
        <v>9</v>
      </c>
      <c r="AF68">
        <v>11</v>
      </c>
      <c r="AG68">
        <v>1</v>
      </c>
      <c r="AH68">
        <v>9</v>
      </c>
      <c r="AI68">
        <v>4</v>
      </c>
      <c r="AJ68">
        <v>15</v>
      </c>
      <c r="AK68">
        <v>7</v>
      </c>
      <c r="AL68">
        <v>29</v>
      </c>
      <c r="AM68">
        <v>27</v>
      </c>
      <c r="AN68">
        <v>9</v>
      </c>
      <c r="AO68">
        <v>15</v>
      </c>
      <c r="AP68">
        <v>23</v>
      </c>
      <c r="AQ68">
        <v>29</v>
      </c>
      <c r="AR68">
        <v>4</v>
      </c>
      <c r="AS68">
        <v>16</v>
      </c>
      <c r="AT68">
        <v>42</v>
      </c>
      <c r="AU68">
        <v>6</v>
      </c>
      <c r="AV68">
        <v>10</v>
      </c>
      <c r="AW68">
        <v>24</v>
      </c>
      <c r="AX68">
        <v>25</v>
      </c>
      <c r="AY68">
        <v>21</v>
      </c>
      <c r="AZ68">
        <v>7</v>
      </c>
      <c r="BA68">
        <v>21</v>
      </c>
      <c r="BB68">
        <v>15</v>
      </c>
      <c r="BC68">
        <v>16</v>
      </c>
      <c r="BE68">
        <v>14</v>
      </c>
      <c r="BG68">
        <v>11</v>
      </c>
      <c r="BH68">
        <v>16</v>
      </c>
      <c r="BI68">
        <v>9</v>
      </c>
      <c r="BJ68">
        <v>10</v>
      </c>
    </row>
    <row r="69" spans="1:62" x14ac:dyDescent="0.3">
      <c r="A69" s="5" t="s">
        <v>39</v>
      </c>
      <c r="C69">
        <v>13</v>
      </c>
      <c r="D69">
        <v>25</v>
      </c>
      <c r="E69">
        <v>33</v>
      </c>
      <c r="F69">
        <v>18</v>
      </c>
      <c r="G69">
        <v>17</v>
      </c>
      <c r="H69">
        <v>8</v>
      </c>
      <c r="I69">
        <v>22</v>
      </c>
      <c r="J69">
        <v>19</v>
      </c>
      <c r="K69">
        <v>26</v>
      </c>
      <c r="M69">
        <v>24</v>
      </c>
      <c r="N69">
        <v>12</v>
      </c>
      <c r="P69">
        <v>31</v>
      </c>
      <c r="Q69">
        <v>5</v>
      </c>
      <c r="S69">
        <v>28</v>
      </c>
      <c r="T69">
        <v>22</v>
      </c>
      <c r="U69">
        <v>17</v>
      </c>
      <c r="V69">
        <v>14</v>
      </c>
      <c r="W69">
        <v>6</v>
      </c>
      <c r="X69">
        <v>17</v>
      </c>
      <c r="Y69">
        <v>19</v>
      </c>
      <c r="Z69">
        <v>10</v>
      </c>
      <c r="AA69">
        <v>11</v>
      </c>
      <c r="AB69">
        <v>5</v>
      </c>
      <c r="AC69">
        <v>7</v>
      </c>
      <c r="AD69">
        <v>17</v>
      </c>
      <c r="AE69">
        <v>6</v>
      </c>
      <c r="AF69">
        <v>34</v>
      </c>
      <c r="AG69">
        <v>20</v>
      </c>
      <c r="AH69">
        <v>18</v>
      </c>
      <c r="AI69">
        <v>26</v>
      </c>
      <c r="AJ69">
        <v>28</v>
      </c>
      <c r="AK69">
        <v>17</v>
      </c>
      <c r="AL69">
        <v>5</v>
      </c>
      <c r="AM69">
        <v>24</v>
      </c>
      <c r="AN69">
        <v>20</v>
      </c>
      <c r="AO69">
        <v>14</v>
      </c>
      <c r="AP69">
        <v>35</v>
      </c>
      <c r="AQ69">
        <v>7</v>
      </c>
      <c r="AR69">
        <v>7</v>
      </c>
      <c r="AS69">
        <v>13</v>
      </c>
      <c r="AT69">
        <v>15</v>
      </c>
      <c r="AU69">
        <v>15</v>
      </c>
      <c r="AV69">
        <v>4</v>
      </c>
      <c r="AW69">
        <v>27</v>
      </c>
      <c r="AX69">
        <v>26</v>
      </c>
      <c r="AY69">
        <v>8</v>
      </c>
      <c r="AZ69">
        <v>2</v>
      </c>
      <c r="BA69">
        <v>8</v>
      </c>
      <c r="BB69">
        <v>8</v>
      </c>
      <c r="BC69">
        <v>10</v>
      </c>
      <c r="BD69">
        <v>27</v>
      </c>
      <c r="BE69">
        <v>11</v>
      </c>
      <c r="BF69">
        <v>11</v>
      </c>
      <c r="BG69">
        <v>7</v>
      </c>
      <c r="BH69">
        <v>31</v>
      </c>
      <c r="BI69">
        <v>1</v>
      </c>
    </row>
    <row r="70" spans="1:62" x14ac:dyDescent="0.3">
      <c r="A70" s="5" t="s">
        <v>43</v>
      </c>
      <c r="B70">
        <v>7</v>
      </c>
      <c r="C70">
        <v>19</v>
      </c>
      <c r="D70">
        <v>38</v>
      </c>
      <c r="E70">
        <v>13</v>
      </c>
      <c r="F70">
        <v>3</v>
      </c>
      <c r="G70">
        <v>32</v>
      </c>
      <c r="H70">
        <v>2</v>
      </c>
      <c r="J70">
        <v>3</v>
      </c>
      <c r="K70">
        <v>6</v>
      </c>
      <c r="L70">
        <v>24</v>
      </c>
      <c r="M70">
        <v>39</v>
      </c>
      <c r="N70">
        <v>17</v>
      </c>
      <c r="O70">
        <v>19</v>
      </c>
      <c r="P70">
        <v>21</v>
      </c>
      <c r="Q70">
        <v>14</v>
      </c>
      <c r="R70">
        <v>25</v>
      </c>
      <c r="S70">
        <v>8</v>
      </c>
      <c r="T70">
        <v>1</v>
      </c>
      <c r="U70">
        <v>6</v>
      </c>
      <c r="V70">
        <v>23</v>
      </c>
      <c r="W70">
        <v>14</v>
      </c>
      <c r="X70">
        <v>20</v>
      </c>
      <c r="Y70">
        <v>15</v>
      </c>
      <c r="Z70">
        <v>14</v>
      </c>
      <c r="AA70">
        <v>36</v>
      </c>
      <c r="AB70">
        <v>23</v>
      </c>
      <c r="AC70">
        <v>39</v>
      </c>
      <c r="AD70">
        <v>7</v>
      </c>
      <c r="AE70">
        <v>23</v>
      </c>
      <c r="AF70">
        <v>19</v>
      </c>
      <c r="AG70">
        <v>15</v>
      </c>
      <c r="AH70">
        <v>13</v>
      </c>
      <c r="AI70">
        <v>14</v>
      </c>
      <c r="AJ70">
        <v>24</v>
      </c>
      <c r="AK70">
        <v>4</v>
      </c>
      <c r="AM70">
        <v>7</v>
      </c>
      <c r="AN70">
        <v>12</v>
      </c>
      <c r="AO70">
        <v>14</v>
      </c>
      <c r="AP70">
        <v>16</v>
      </c>
      <c r="AQ70">
        <v>10</v>
      </c>
      <c r="AR70">
        <v>27</v>
      </c>
      <c r="AS70">
        <v>6</v>
      </c>
      <c r="AU70">
        <v>19</v>
      </c>
      <c r="AV70">
        <v>26</v>
      </c>
      <c r="AW70">
        <v>16</v>
      </c>
      <c r="AX70">
        <v>2</v>
      </c>
      <c r="AY70">
        <v>11</v>
      </c>
      <c r="AZ70">
        <v>15</v>
      </c>
      <c r="BB70">
        <v>8</v>
      </c>
      <c r="BC70">
        <v>25</v>
      </c>
      <c r="BD70">
        <v>10</v>
      </c>
      <c r="BE70">
        <v>10</v>
      </c>
      <c r="BF70">
        <v>31</v>
      </c>
      <c r="BG70">
        <v>20</v>
      </c>
      <c r="BH70">
        <v>1</v>
      </c>
      <c r="BI70">
        <v>16</v>
      </c>
      <c r="BJ70">
        <v>18</v>
      </c>
    </row>
    <row r="88" spans="1:69" x14ac:dyDescent="0.3">
      <c r="B88" s="4" t="s">
        <v>70</v>
      </c>
      <c r="BM88" s="4" t="s">
        <v>65</v>
      </c>
      <c r="BN88" s="4" t="s">
        <v>70</v>
      </c>
    </row>
    <row r="89" spans="1:69" x14ac:dyDescent="0.3">
      <c r="B89">
        <v>4</v>
      </c>
      <c r="C89">
        <v>4.0999999999999996</v>
      </c>
      <c r="D89">
        <v>4.2</v>
      </c>
      <c r="E89">
        <v>4.3</v>
      </c>
      <c r="F89">
        <v>4.4000000000000004</v>
      </c>
      <c r="G89">
        <v>4.5</v>
      </c>
      <c r="H89">
        <v>4.5999999999999996</v>
      </c>
      <c r="I89">
        <v>4.7</v>
      </c>
      <c r="J89">
        <v>4.8</v>
      </c>
      <c r="K89">
        <v>4.9000000000000004</v>
      </c>
      <c r="L89">
        <v>5</v>
      </c>
      <c r="M89">
        <v>5.0999999999999996</v>
      </c>
      <c r="N89">
        <v>5.2</v>
      </c>
      <c r="O89">
        <v>5.3</v>
      </c>
      <c r="P89">
        <v>5.4</v>
      </c>
      <c r="Q89">
        <v>5.5</v>
      </c>
      <c r="R89">
        <v>5.6</v>
      </c>
      <c r="S89">
        <v>5.7</v>
      </c>
      <c r="T89">
        <v>5.8</v>
      </c>
      <c r="U89">
        <v>5.9</v>
      </c>
      <c r="V89">
        <v>6</v>
      </c>
      <c r="W89">
        <v>6.1</v>
      </c>
      <c r="X89">
        <v>6.2</v>
      </c>
      <c r="Y89">
        <v>6.3</v>
      </c>
      <c r="Z89">
        <v>6.4</v>
      </c>
      <c r="AA89">
        <v>6.5</v>
      </c>
      <c r="AB89">
        <v>6.6</v>
      </c>
      <c r="AC89">
        <v>6.7</v>
      </c>
      <c r="AD89">
        <v>6.8</v>
      </c>
      <c r="AE89">
        <v>6.9</v>
      </c>
      <c r="AF89">
        <v>7</v>
      </c>
      <c r="AG89">
        <v>7.1</v>
      </c>
      <c r="AH89">
        <v>7.2</v>
      </c>
      <c r="AI89">
        <v>7.3</v>
      </c>
      <c r="AJ89">
        <v>7.4</v>
      </c>
      <c r="AK89">
        <v>7.5</v>
      </c>
      <c r="AL89">
        <v>7.6</v>
      </c>
      <c r="AM89">
        <v>7.7</v>
      </c>
      <c r="AN89">
        <v>7.8</v>
      </c>
      <c r="AO89">
        <v>7.9</v>
      </c>
      <c r="AP89">
        <v>8</v>
      </c>
      <c r="AQ89">
        <v>8.1</v>
      </c>
      <c r="AR89">
        <v>8.1999999999999993</v>
      </c>
      <c r="AS89">
        <v>8.3000000000000007</v>
      </c>
      <c r="AT89">
        <v>8.4</v>
      </c>
      <c r="AU89">
        <v>8.5</v>
      </c>
      <c r="AV89">
        <v>8.6</v>
      </c>
      <c r="AW89">
        <v>8.6999999999999993</v>
      </c>
      <c r="AX89">
        <v>8.8000000000000007</v>
      </c>
      <c r="AY89">
        <v>8.9</v>
      </c>
      <c r="AZ89">
        <v>9</v>
      </c>
      <c r="BA89">
        <v>9.1</v>
      </c>
      <c r="BB89">
        <v>9.1999999999999993</v>
      </c>
      <c r="BC89">
        <v>9.3000000000000007</v>
      </c>
      <c r="BD89">
        <v>9.4</v>
      </c>
      <c r="BE89">
        <v>9.5</v>
      </c>
      <c r="BF89">
        <v>9.6</v>
      </c>
      <c r="BG89">
        <v>9.6999999999999993</v>
      </c>
      <c r="BH89">
        <v>9.8000000000000007</v>
      </c>
      <c r="BI89">
        <v>9.9</v>
      </c>
      <c r="BJ89">
        <v>10</v>
      </c>
      <c r="BK89" t="s">
        <v>54</v>
      </c>
      <c r="BM89" s="4" t="s">
        <v>53</v>
      </c>
      <c r="BN89" t="s">
        <v>74</v>
      </c>
      <c r="BO89" t="s">
        <v>75</v>
      </c>
      <c r="BP89" t="s">
        <v>76</v>
      </c>
      <c r="BQ89" t="s">
        <v>54</v>
      </c>
    </row>
    <row r="90" spans="1:69" x14ac:dyDescent="0.3">
      <c r="A90" t="s">
        <v>65</v>
      </c>
      <c r="B90" s="20">
        <v>55</v>
      </c>
      <c r="C90" s="20">
        <v>75</v>
      </c>
      <c r="D90" s="20">
        <v>150</v>
      </c>
      <c r="E90" s="20">
        <v>100</v>
      </c>
      <c r="F90" s="20">
        <v>97</v>
      </c>
      <c r="G90" s="20">
        <v>105</v>
      </c>
      <c r="H90" s="20">
        <v>43</v>
      </c>
      <c r="I90" s="20">
        <v>53</v>
      </c>
      <c r="J90" s="20">
        <v>75</v>
      </c>
      <c r="K90" s="20">
        <v>92</v>
      </c>
      <c r="L90" s="20">
        <v>126</v>
      </c>
      <c r="M90" s="20">
        <v>129</v>
      </c>
      <c r="N90" s="20">
        <v>82</v>
      </c>
      <c r="O90" s="20">
        <v>61</v>
      </c>
      <c r="P90" s="20">
        <v>91</v>
      </c>
      <c r="Q90" s="20">
        <v>105</v>
      </c>
      <c r="R90" s="20">
        <v>103</v>
      </c>
      <c r="S90" s="20">
        <v>94</v>
      </c>
      <c r="T90" s="20">
        <v>64</v>
      </c>
      <c r="U90" s="20">
        <v>91</v>
      </c>
      <c r="V90" s="20">
        <v>154</v>
      </c>
      <c r="W90" s="20">
        <v>58</v>
      </c>
      <c r="X90" s="20">
        <v>126</v>
      </c>
      <c r="Y90" s="20">
        <v>75</v>
      </c>
      <c r="Z90" s="20">
        <v>66</v>
      </c>
      <c r="AA90" s="20">
        <v>101</v>
      </c>
      <c r="AB90" s="20">
        <v>136</v>
      </c>
      <c r="AC90" s="20">
        <v>94</v>
      </c>
      <c r="AD90" s="20">
        <v>67</v>
      </c>
      <c r="AE90" s="20">
        <v>68</v>
      </c>
      <c r="AF90" s="20">
        <v>113</v>
      </c>
      <c r="AG90" s="20">
        <v>88</v>
      </c>
      <c r="AH90" s="20">
        <v>85</v>
      </c>
      <c r="AI90" s="20">
        <v>111</v>
      </c>
      <c r="AJ90" s="20">
        <v>99</v>
      </c>
      <c r="AK90" s="20">
        <v>71</v>
      </c>
      <c r="AL90" s="20">
        <v>126</v>
      </c>
      <c r="AM90" s="20">
        <v>90</v>
      </c>
      <c r="AN90" s="20">
        <v>78</v>
      </c>
      <c r="AO90" s="20">
        <v>75</v>
      </c>
      <c r="AP90" s="20">
        <v>127</v>
      </c>
      <c r="AQ90" s="20">
        <v>80</v>
      </c>
      <c r="AR90" s="20">
        <v>79</v>
      </c>
      <c r="AS90" s="20">
        <v>58</v>
      </c>
      <c r="AT90" s="20">
        <v>103</v>
      </c>
      <c r="AU90" s="20">
        <v>94</v>
      </c>
      <c r="AV90" s="20">
        <v>98</v>
      </c>
      <c r="AW90" s="20">
        <v>126</v>
      </c>
      <c r="AX90" s="20">
        <v>86</v>
      </c>
      <c r="AY90" s="20">
        <v>109</v>
      </c>
      <c r="AZ90" s="20">
        <v>79</v>
      </c>
      <c r="BA90" s="20">
        <v>71</v>
      </c>
      <c r="BB90" s="20">
        <v>82</v>
      </c>
      <c r="BC90" s="20">
        <v>89</v>
      </c>
      <c r="BD90" s="20">
        <v>72</v>
      </c>
      <c r="BE90" s="20">
        <v>106</v>
      </c>
      <c r="BF90" s="20">
        <v>99</v>
      </c>
      <c r="BG90" s="20">
        <v>65</v>
      </c>
      <c r="BH90" s="20">
        <v>83</v>
      </c>
      <c r="BI90" s="20">
        <v>94</v>
      </c>
      <c r="BJ90" s="20">
        <v>38</v>
      </c>
      <c r="BK90" s="20">
        <v>5510</v>
      </c>
      <c r="BM90" s="5" t="s">
        <v>28</v>
      </c>
      <c r="BN90" s="20">
        <v>631</v>
      </c>
      <c r="BO90" s="20">
        <v>679</v>
      </c>
      <c r="BP90" s="20">
        <v>655</v>
      </c>
      <c r="BQ90" s="20">
        <v>1965</v>
      </c>
    </row>
    <row r="91" spans="1:69" x14ac:dyDescent="0.3">
      <c r="BM91" s="5" t="s">
        <v>44</v>
      </c>
      <c r="BN91" s="20">
        <v>640</v>
      </c>
      <c r="BO91" s="20">
        <v>489</v>
      </c>
      <c r="BP91" s="20">
        <v>525</v>
      </c>
      <c r="BQ91" s="20">
        <v>1654</v>
      </c>
    </row>
    <row r="92" spans="1:69" x14ac:dyDescent="0.3">
      <c r="A92" s="17">
        <v>4</v>
      </c>
      <c r="B92" s="17">
        <v>4.0999999999999996</v>
      </c>
      <c r="C92" s="17">
        <v>4.2</v>
      </c>
      <c r="D92" s="17">
        <v>4.3</v>
      </c>
      <c r="E92" s="17">
        <v>4.4000000000000004</v>
      </c>
      <c r="F92" s="17">
        <v>4.5</v>
      </c>
      <c r="G92" s="17">
        <v>4.5999999999999996</v>
      </c>
      <c r="H92" s="17">
        <v>4.7</v>
      </c>
      <c r="I92" s="17">
        <v>4.8</v>
      </c>
      <c r="J92" s="17">
        <v>4.9000000000000004</v>
      </c>
      <c r="K92" s="17">
        <v>5</v>
      </c>
      <c r="L92" s="17">
        <v>5.0999999999999996</v>
      </c>
      <c r="M92" s="17">
        <v>5.2</v>
      </c>
      <c r="N92" s="17">
        <v>5.3</v>
      </c>
      <c r="O92" s="17">
        <v>5.4</v>
      </c>
      <c r="P92" s="17">
        <v>5.5</v>
      </c>
      <c r="Q92" s="17">
        <v>5.6</v>
      </c>
      <c r="R92" s="17">
        <v>5.7</v>
      </c>
      <c r="S92" s="17">
        <v>5.8</v>
      </c>
      <c r="T92" s="17">
        <v>5.9</v>
      </c>
      <c r="U92" s="17">
        <v>6</v>
      </c>
      <c r="V92" s="17">
        <v>6.1</v>
      </c>
      <c r="W92" s="17">
        <v>6.2</v>
      </c>
      <c r="X92" s="17">
        <v>6.3</v>
      </c>
      <c r="Y92" s="17">
        <v>6.4</v>
      </c>
      <c r="Z92" s="17">
        <v>6.5</v>
      </c>
      <c r="AA92" s="17">
        <v>6.6</v>
      </c>
      <c r="AB92" s="17">
        <v>6.7</v>
      </c>
      <c r="AC92" s="17">
        <v>6.8</v>
      </c>
      <c r="AD92" s="17">
        <v>6.9</v>
      </c>
      <c r="AE92" s="17">
        <v>7</v>
      </c>
      <c r="AF92" s="17">
        <v>7.1</v>
      </c>
      <c r="AG92" s="17">
        <v>7.2</v>
      </c>
      <c r="AH92" s="17">
        <v>7.3</v>
      </c>
      <c r="AI92" s="17">
        <v>7.4</v>
      </c>
      <c r="AJ92" s="17">
        <v>7.5</v>
      </c>
      <c r="AK92" s="17">
        <v>7.6</v>
      </c>
      <c r="AL92" s="17">
        <v>7.7</v>
      </c>
      <c r="AM92" s="17">
        <v>7.8</v>
      </c>
      <c r="AN92" s="17">
        <v>7.9</v>
      </c>
      <c r="AO92" s="17">
        <v>8</v>
      </c>
      <c r="AP92" s="17">
        <v>8.1</v>
      </c>
      <c r="AQ92" s="17">
        <v>8.1999999999999993</v>
      </c>
      <c r="AR92" s="17">
        <v>8.3000000000000007</v>
      </c>
      <c r="AS92" s="17">
        <v>8.4</v>
      </c>
      <c r="AT92" s="17">
        <v>8.5</v>
      </c>
      <c r="AU92" s="17">
        <v>8.6</v>
      </c>
      <c r="AV92" s="17">
        <v>8.6999999999999993</v>
      </c>
      <c r="AW92" s="17">
        <v>8.8000000000000007</v>
      </c>
      <c r="AX92" s="17">
        <v>8.9</v>
      </c>
      <c r="AY92" s="17">
        <v>9</v>
      </c>
      <c r="AZ92" s="17">
        <v>9.1</v>
      </c>
      <c r="BA92" s="17">
        <v>9.1999999999999993</v>
      </c>
      <c r="BB92" s="17">
        <v>9.3000000000000007</v>
      </c>
      <c r="BC92" s="17">
        <v>9.4</v>
      </c>
      <c r="BD92" s="17">
        <v>9.5</v>
      </c>
      <c r="BE92" s="17">
        <v>9.6</v>
      </c>
      <c r="BF92" s="17">
        <v>9.6999999999999993</v>
      </c>
      <c r="BG92" s="17">
        <v>9.8000000000000007</v>
      </c>
      <c r="BH92" s="17">
        <v>9.9</v>
      </c>
      <c r="BI92" s="17">
        <v>10</v>
      </c>
      <c r="BM92" s="5" t="s">
        <v>35</v>
      </c>
      <c r="BN92" s="20">
        <v>567</v>
      </c>
      <c r="BO92" s="20">
        <v>623</v>
      </c>
      <c r="BP92" s="20">
        <v>701</v>
      </c>
      <c r="BQ92" s="20">
        <v>1891</v>
      </c>
    </row>
    <row r="93" spans="1:69" x14ac:dyDescent="0.3">
      <c r="A93" s="18">
        <v>55</v>
      </c>
      <c r="B93" s="18">
        <v>75</v>
      </c>
      <c r="C93" s="18">
        <v>150</v>
      </c>
      <c r="D93" s="18">
        <v>100</v>
      </c>
      <c r="E93" s="18">
        <v>97</v>
      </c>
      <c r="F93" s="18">
        <v>105</v>
      </c>
      <c r="G93" s="18">
        <v>43</v>
      </c>
      <c r="H93" s="18">
        <v>53</v>
      </c>
      <c r="I93" s="18">
        <v>75</v>
      </c>
      <c r="J93" s="18">
        <v>92</v>
      </c>
      <c r="K93" s="18">
        <v>126</v>
      </c>
      <c r="L93" s="18">
        <v>129</v>
      </c>
      <c r="M93" s="18">
        <v>82</v>
      </c>
      <c r="N93" s="18">
        <v>61</v>
      </c>
      <c r="O93" s="18">
        <v>91</v>
      </c>
      <c r="P93" s="18">
        <v>105</v>
      </c>
      <c r="Q93" s="18">
        <v>103</v>
      </c>
      <c r="R93" s="18">
        <v>94</v>
      </c>
      <c r="S93" s="18">
        <v>64</v>
      </c>
      <c r="T93" s="18">
        <v>91</v>
      </c>
      <c r="U93" s="18">
        <v>154</v>
      </c>
      <c r="V93" s="18">
        <v>58</v>
      </c>
      <c r="W93" s="18">
        <v>126</v>
      </c>
      <c r="X93" s="18">
        <v>75</v>
      </c>
      <c r="Y93" s="18">
        <v>66</v>
      </c>
      <c r="Z93" s="18">
        <v>101</v>
      </c>
      <c r="AA93" s="18">
        <v>136</v>
      </c>
      <c r="AB93" s="18">
        <v>94</v>
      </c>
      <c r="AC93" s="18">
        <v>67</v>
      </c>
      <c r="AD93" s="18">
        <v>68</v>
      </c>
      <c r="AE93" s="18">
        <v>113</v>
      </c>
      <c r="AF93" s="18">
        <v>88</v>
      </c>
      <c r="AG93" s="18">
        <v>85</v>
      </c>
      <c r="AH93" s="18">
        <v>111</v>
      </c>
      <c r="AI93" s="18">
        <v>99</v>
      </c>
      <c r="AJ93" s="18">
        <v>71</v>
      </c>
      <c r="AK93" s="18">
        <v>126</v>
      </c>
      <c r="AL93" s="18">
        <v>90</v>
      </c>
      <c r="AM93" s="18">
        <v>78</v>
      </c>
      <c r="AN93" s="18">
        <v>75</v>
      </c>
      <c r="AO93" s="18">
        <v>127</v>
      </c>
      <c r="AP93" s="18">
        <v>80</v>
      </c>
      <c r="AQ93" s="18">
        <v>79</v>
      </c>
      <c r="AR93" s="18">
        <v>58</v>
      </c>
      <c r="AS93" s="18">
        <v>103</v>
      </c>
      <c r="AT93" s="18">
        <v>94</v>
      </c>
      <c r="AU93" s="18">
        <v>98</v>
      </c>
      <c r="AV93" s="18">
        <v>126</v>
      </c>
      <c r="AW93" s="18">
        <v>86</v>
      </c>
      <c r="AX93" s="18">
        <v>109</v>
      </c>
      <c r="AY93" s="18">
        <v>79</v>
      </c>
      <c r="AZ93" s="18">
        <v>71</v>
      </c>
      <c r="BA93" s="18">
        <v>82</v>
      </c>
      <c r="BB93" s="18">
        <v>89</v>
      </c>
      <c r="BC93" s="18">
        <v>72</v>
      </c>
      <c r="BD93" s="18">
        <v>106</v>
      </c>
      <c r="BE93" s="18">
        <v>99</v>
      </c>
      <c r="BF93" s="18">
        <v>65</v>
      </c>
      <c r="BG93" s="18">
        <v>83</v>
      </c>
      <c r="BH93" s="18">
        <v>94</v>
      </c>
      <c r="BI93" s="18">
        <v>38</v>
      </c>
      <c r="BM93" s="5" t="s">
        <v>54</v>
      </c>
      <c r="BN93" s="20">
        <v>1838</v>
      </c>
      <c r="BO93" s="20">
        <v>1791</v>
      </c>
      <c r="BP93" s="20">
        <v>1881</v>
      </c>
      <c r="BQ93" s="20">
        <v>5510</v>
      </c>
    </row>
    <row r="106" spans="1:69" x14ac:dyDescent="0.3">
      <c r="BM106" s="4" t="s">
        <v>66</v>
      </c>
      <c r="BN106" s="4" t="s">
        <v>70</v>
      </c>
    </row>
    <row r="107" spans="1:69" x14ac:dyDescent="0.3">
      <c r="BM107" s="4" t="s">
        <v>53</v>
      </c>
      <c r="BN107" t="s">
        <v>74</v>
      </c>
      <c r="BO107" t="s">
        <v>75</v>
      </c>
      <c r="BP107" t="s">
        <v>76</v>
      </c>
      <c r="BQ107" t="s">
        <v>54</v>
      </c>
    </row>
    <row r="108" spans="1:69" x14ac:dyDescent="0.3">
      <c r="BM108" s="5" t="s">
        <v>28</v>
      </c>
      <c r="BN108" s="20">
        <v>1763.7569999999996</v>
      </c>
      <c r="BO108" s="20">
        <v>2021.8090000000002</v>
      </c>
      <c r="BP108" s="20">
        <v>1752.1419999999998</v>
      </c>
      <c r="BQ108" s="20">
        <v>5537.7079999999996</v>
      </c>
    </row>
    <row r="109" spans="1:69" x14ac:dyDescent="0.3">
      <c r="BM109" s="5" t="s">
        <v>44</v>
      </c>
      <c r="BN109" s="20">
        <v>1871.3844999999992</v>
      </c>
      <c r="BO109" s="20">
        <v>1303.856</v>
      </c>
      <c r="BP109" s="20">
        <v>1454.2535000000007</v>
      </c>
      <c r="BQ109" s="20">
        <v>4629.4939999999997</v>
      </c>
    </row>
    <row r="110" spans="1:69" x14ac:dyDescent="0.3">
      <c r="B110" s="4" t="s">
        <v>70</v>
      </c>
      <c r="BM110" s="5" t="s">
        <v>35</v>
      </c>
      <c r="BN110" s="20">
        <v>1429.6004999999989</v>
      </c>
      <c r="BO110" s="20">
        <v>1782.914499999999</v>
      </c>
      <c r="BP110" s="20">
        <v>1999.6519999999991</v>
      </c>
      <c r="BQ110" s="20">
        <v>5212.1669999999967</v>
      </c>
    </row>
    <row r="111" spans="1:69" x14ac:dyDescent="0.3">
      <c r="B111">
        <v>4</v>
      </c>
      <c r="C111">
        <v>4.0999999999999996</v>
      </c>
      <c r="D111">
        <v>4.2</v>
      </c>
      <c r="E111">
        <v>4.3</v>
      </c>
      <c r="F111">
        <v>4.4000000000000004</v>
      </c>
      <c r="G111">
        <v>4.5</v>
      </c>
      <c r="H111">
        <v>4.5999999999999996</v>
      </c>
      <c r="I111">
        <v>4.7</v>
      </c>
      <c r="J111">
        <v>4.8</v>
      </c>
      <c r="K111">
        <v>4.9000000000000004</v>
      </c>
      <c r="L111">
        <v>5</v>
      </c>
      <c r="M111">
        <v>5.0999999999999996</v>
      </c>
      <c r="N111">
        <v>5.2</v>
      </c>
      <c r="O111">
        <v>5.3</v>
      </c>
      <c r="P111">
        <v>5.4</v>
      </c>
      <c r="Q111">
        <v>5.5</v>
      </c>
      <c r="R111">
        <v>5.6</v>
      </c>
      <c r="S111">
        <v>5.7</v>
      </c>
      <c r="T111">
        <v>5.8</v>
      </c>
      <c r="U111">
        <v>5.9</v>
      </c>
      <c r="V111">
        <v>6</v>
      </c>
      <c r="W111">
        <v>6.1</v>
      </c>
      <c r="X111">
        <v>6.2</v>
      </c>
      <c r="Y111">
        <v>6.3</v>
      </c>
      <c r="Z111">
        <v>6.4</v>
      </c>
      <c r="AA111">
        <v>6.5</v>
      </c>
      <c r="AB111">
        <v>6.6</v>
      </c>
      <c r="AC111">
        <v>6.7</v>
      </c>
      <c r="AD111">
        <v>6.8</v>
      </c>
      <c r="AE111">
        <v>6.9</v>
      </c>
      <c r="AF111">
        <v>7</v>
      </c>
      <c r="AG111">
        <v>7.1</v>
      </c>
      <c r="AH111">
        <v>7.2</v>
      </c>
      <c r="AI111">
        <v>7.3</v>
      </c>
      <c r="AJ111">
        <v>7.4</v>
      </c>
      <c r="AK111">
        <v>7.5</v>
      </c>
      <c r="AL111">
        <v>7.6</v>
      </c>
      <c r="AM111">
        <v>7.7</v>
      </c>
      <c r="AN111">
        <v>7.8</v>
      </c>
      <c r="AO111">
        <v>7.9</v>
      </c>
      <c r="AP111">
        <v>8</v>
      </c>
      <c r="AQ111">
        <v>8.1</v>
      </c>
      <c r="AR111">
        <v>8.1999999999999993</v>
      </c>
      <c r="AS111">
        <v>8.3000000000000007</v>
      </c>
      <c r="AT111">
        <v>8.4</v>
      </c>
      <c r="AU111">
        <v>8.5</v>
      </c>
      <c r="AV111">
        <v>8.6</v>
      </c>
      <c r="AW111">
        <v>8.6999999999999993</v>
      </c>
      <c r="AX111">
        <v>8.8000000000000007</v>
      </c>
      <c r="AY111">
        <v>8.9</v>
      </c>
      <c r="AZ111">
        <v>9</v>
      </c>
      <c r="BA111">
        <v>9.1</v>
      </c>
      <c r="BB111">
        <v>9.1999999999999993</v>
      </c>
      <c r="BC111">
        <v>9.3000000000000007</v>
      </c>
      <c r="BD111">
        <v>9.4</v>
      </c>
      <c r="BE111">
        <v>9.5</v>
      </c>
      <c r="BF111">
        <v>9.6</v>
      </c>
      <c r="BG111">
        <v>9.6999999999999993</v>
      </c>
      <c r="BH111">
        <v>9.8000000000000007</v>
      </c>
      <c r="BI111">
        <v>9.9</v>
      </c>
      <c r="BJ111">
        <v>10</v>
      </c>
      <c r="BK111" t="s">
        <v>54</v>
      </c>
      <c r="BM111" s="5" t="s">
        <v>54</v>
      </c>
      <c r="BN111" s="20">
        <v>5064.7419999999975</v>
      </c>
      <c r="BO111" s="20">
        <v>5108.5794999999989</v>
      </c>
      <c r="BP111" s="20">
        <v>5206.0474999999997</v>
      </c>
      <c r="BQ111" s="20">
        <v>15379.368999999995</v>
      </c>
    </row>
    <row r="112" spans="1:69" x14ac:dyDescent="0.3">
      <c r="A112" t="s">
        <v>66</v>
      </c>
      <c r="B112" s="20">
        <v>189.83400000000003</v>
      </c>
      <c r="C112" s="20">
        <v>170.9135</v>
      </c>
      <c r="D112" s="20">
        <v>441.71</v>
      </c>
      <c r="E112" s="20">
        <v>283.71949999999998</v>
      </c>
      <c r="F112" s="20">
        <v>319.83649999999994</v>
      </c>
      <c r="G112" s="20">
        <v>381.92500000000001</v>
      </c>
      <c r="H112" s="20">
        <v>125.431</v>
      </c>
      <c r="I112" s="20">
        <v>181.0675</v>
      </c>
      <c r="J112" s="20">
        <v>211.90050000000005</v>
      </c>
      <c r="K112" s="20">
        <v>261.10050000000001</v>
      </c>
      <c r="L112" s="20">
        <v>304.41849999999999</v>
      </c>
      <c r="M112" s="20">
        <v>347.96800000000007</v>
      </c>
      <c r="N112" s="20">
        <v>270.54600000000005</v>
      </c>
      <c r="O112" s="20">
        <v>205.0515</v>
      </c>
      <c r="P112" s="20">
        <v>255.71450000000004</v>
      </c>
      <c r="Q112" s="20">
        <v>323.64799999999997</v>
      </c>
      <c r="R112" s="20">
        <v>263.92700000000002</v>
      </c>
      <c r="S112" s="20">
        <v>238.0385</v>
      </c>
      <c r="T112" s="20">
        <v>138.78549999999998</v>
      </c>
      <c r="U112" s="20">
        <v>193.04400000000004</v>
      </c>
      <c r="V112" s="20">
        <v>440.61600000000004</v>
      </c>
      <c r="W112" s="20">
        <v>154.71700000000001</v>
      </c>
      <c r="X112" s="20">
        <v>357.75049999999993</v>
      </c>
      <c r="Y112" s="20">
        <v>207.83350000000004</v>
      </c>
      <c r="Z112" s="20">
        <v>198.84100000000001</v>
      </c>
      <c r="AA112" s="20">
        <v>289.21999999999997</v>
      </c>
      <c r="AB112" s="20">
        <v>407.63299999999998</v>
      </c>
      <c r="AC112" s="20">
        <v>265.11900000000003</v>
      </c>
      <c r="AD112" s="20">
        <v>148.82499999999999</v>
      </c>
      <c r="AE112" s="20">
        <v>193.62800000000001</v>
      </c>
      <c r="AF112" s="20">
        <v>243.291</v>
      </c>
      <c r="AG112" s="20">
        <v>200.55200000000002</v>
      </c>
      <c r="AH112" s="20">
        <v>264.53199999999998</v>
      </c>
      <c r="AI112" s="20">
        <v>332.60150000000004</v>
      </c>
      <c r="AJ112" s="20">
        <v>297.21949999999998</v>
      </c>
      <c r="AK112" s="20">
        <v>225.20150000000001</v>
      </c>
      <c r="AL112" s="20">
        <v>364.95800000000003</v>
      </c>
      <c r="AM112" s="20">
        <v>237.65499999999997</v>
      </c>
      <c r="AN112" s="20">
        <v>180.10650000000001</v>
      </c>
      <c r="AO112" s="20">
        <v>195.74749999999995</v>
      </c>
      <c r="AP112" s="20">
        <v>358.26350000000002</v>
      </c>
      <c r="AQ112" s="20">
        <v>191.06600000000003</v>
      </c>
      <c r="AR112" s="20">
        <v>183.25</v>
      </c>
      <c r="AS112" s="20">
        <v>152.28649999999999</v>
      </c>
      <c r="AT112" s="20">
        <v>289.69750000000005</v>
      </c>
      <c r="AU112" s="20">
        <v>274.5575</v>
      </c>
      <c r="AV112" s="20">
        <v>200.78799999999998</v>
      </c>
      <c r="AW112" s="20">
        <v>372.72549999999995</v>
      </c>
      <c r="AX112" s="20">
        <v>254.84450000000001</v>
      </c>
      <c r="AY112" s="20">
        <v>271.06849999999997</v>
      </c>
      <c r="AZ112" s="20">
        <v>258.7235</v>
      </c>
      <c r="BA112" s="20">
        <v>210.27350000000001</v>
      </c>
      <c r="BB112" s="20">
        <v>264.33150000000006</v>
      </c>
      <c r="BC112" s="20">
        <v>262.17500000000001</v>
      </c>
      <c r="BD112" s="20">
        <v>182.74999999999997</v>
      </c>
      <c r="BE112" s="20">
        <v>299.61400000000009</v>
      </c>
      <c r="BF112" s="20">
        <v>266.298</v>
      </c>
      <c r="BG112" s="20">
        <v>158.68550000000002</v>
      </c>
      <c r="BH112" s="20">
        <v>236.99649999999997</v>
      </c>
      <c r="BI112" s="20">
        <v>277.28250000000003</v>
      </c>
      <c r="BJ112" s="20">
        <v>99.064499999999995</v>
      </c>
      <c r="BK112" s="20">
        <v>15379.368999999997</v>
      </c>
    </row>
    <row r="114" spans="1:69" x14ac:dyDescent="0.3">
      <c r="A114" s="17">
        <v>4</v>
      </c>
      <c r="B114" s="17">
        <v>4.0999999999999996</v>
      </c>
      <c r="C114" s="17">
        <v>4.2</v>
      </c>
      <c r="D114" s="17">
        <v>4.3</v>
      </c>
      <c r="E114" s="17">
        <v>4.4000000000000004</v>
      </c>
      <c r="F114" s="17">
        <v>4.5</v>
      </c>
      <c r="G114" s="17">
        <v>4.5999999999999996</v>
      </c>
      <c r="H114" s="17">
        <v>4.7</v>
      </c>
      <c r="I114" s="17">
        <v>4.8</v>
      </c>
      <c r="J114" s="17">
        <v>4.9000000000000004</v>
      </c>
      <c r="K114" s="17">
        <v>5</v>
      </c>
      <c r="L114" s="17">
        <v>5.0999999999999996</v>
      </c>
      <c r="M114" s="17">
        <v>5.2</v>
      </c>
      <c r="N114" s="17">
        <v>5.3</v>
      </c>
      <c r="O114" s="17">
        <v>5.4</v>
      </c>
      <c r="P114" s="17">
        <v>5.5</v>
      </c>
      <c r="Q114" s="17">
        <v>5.6</v>
      </c>
      <c r="R114" s="17">
        <v>5.7</v>
      </c>
      <c r="S114" s="17">
        <v>5.8</v>
      </c>
      <c r="T114" s="17">
        <v>5.9</v>
      </c>
      <c r="U114" s="17">
        <v>6</v>
      </c>
      <c r="V114" s="17">
        <v>6.1</v>
      </c>
      <c r="W114" s="17">
        <v>6.2</v>
      </c>
      <c r="X114" s="17">
        <v>6.3</v>
      </c>
      <c r="Y114" s="17">
        <v>6.4</v>
      </c>
      <c r="Z114" s="17">
        <v>6.5</v>
      </c>
      <c r="AA114" s="17">
        <v>6.6</v>
      </c>
      <c r="AB114" s="17">
        <v>6.7</v>
      </c>
      <c r="AC114" s="17">
        <v>6.8</v>
      </c>
      <c r="AD114" s="17">
        <v>6.9</v>
      </c>
      <c r="AE114" s="17">
        <v>7</v>
      </c>
      <c r="AF114" s="17">
        <v>7.1</v>
      </c>
      <c r="AG114" s="17">
        <v>7.2</v>
      </c>
      <c r="AH114" s="17">
        <v>7.3</v>
      </c>
      <c r="AI114" s="17">
        <v>7.4</v>
      </c>
      <c r="AJ114" s="17">
        <v>7.5</v>
      </c>
      <c r="AK114" s="17">
        <v>7.6</v>
      </c>
      <c r="AL114" s="17">
        <v>7.7</v>
      </c>
      <c r="AM114" s="17">
        <v>7.8</v>
      </c>
      <c r="AN114" s="17">
        <v>7.9</v>
      </c>
      <c r="AO114" s="17">
        <v>8</v>
      </c>
      <c r="AP114" s="17">
        <v>8.1</v>
      </c>
      <c r="AQ114" s="17">
        <v>8.1999999999999993</v>
      </c>
      <c r="AR114" s="17">
        <v>8.3000000000000007</v>
      </c>
      <c r="AS114" s="17">
        <v>8.4</v>
      </c>
      <c r="AT114" s="17">
        <v>8.5</v>
      </c>
      <c r="AU114" s="17">
        <v>8.6</v>
      </c>
      <c r="AV114" s="17">
        <v>8.6999999999999993</v>
      </c>
      <c r="AW114" s="17">
        <v>8.8000000000000007</v>
      </c>
      <c r="AX114" s="17">
        <v>8.9</v>
      </c>
      <c r="AY114" s="17">
        <v>9</v>
      </c>
      <c r="AZ114" s="17">
        <v>9.1</v>
      </c>
      <c r="BA114" s="17">
        <v>9.1999999999999993</v>
      </c>
      <c r="BB114" s="17">
        <v>9.3000000000000007</v>
      </c>
      <c r="BC114" s="17">
        <v>9.4</v>
      </c>
      <c r="BD114" s="17">
        <v>9.5</v>
      </c>
      <c r="BE114" s="17">
        <v>9.6</v>
      </c>
      <c r="BF114" s="17">
        <v>9.6999999999999993</v>
      </c>
      <c r="BG114" s="17">
        <v>9.8000000000000007</v>
      </c>
      <c r="BH114" s="17">
        <v>9.9</v>
      </c>
      <c r="BI114" s="17">
        <v>10</v>
      </c>
      <c r="BM114" s="4" t="s">
        <v>68</v>
      </c>
      <c r="BN114" s="4" t="s">
        <v>70</v>
      </c>
    </row>
    <row r="115" spans="1:69" x14ac:dyDescent="0.3">
      <c r="A115" s="18">
        <v>189.83400000000003</v>
      </c>
      <c r="B115" s="18">
        <v>170.9135</v>
      </c>
      <c r="C115" s="18">
        <v>441.71</v>
      </c>
      <c r="D115" s="18">
        <v>283.71949999999998</v>
      </c>
      <c r="E115" s="18">
        <v>319.83649999999994</v>
      </c>
      <c r="F115" s="18">
        <v>381.92500000000001</v>
      </c>
      <c r="G115" s="18">
        <v>125.431</v>
      </c>
      <c r="H115" s="18">
        <v>181.0675</v>
      </c>
      <c r="I115" s="18">
        <v>211.90050000000005</v>
      </c>
      <c r="J115" s="18">
        <v>261.10050000000001</v>
      </c>
      <c r="K115" s="18">
        <v>304.41849999999999</v>
      </c>
      <c r="L115" s="18">
        <v>347.96800000000007</v>
      </c>
      <c r="M115" s="18">
        <v>270.54600000000005</v>
      </c>
      <c r="N115" s="18">
        <v>205.0515</v>
      </c>
      <c r="O115" s="18">
        <v>255.71450000000004</v>
      </c>
      <c r="P115" s="18">
        <v>323.64799999999997</v>
      </c>
      <c r="Q115" s="18">
        <v>263.92700000000002</v>
      </c>
      <c r="R115" s="18">
        <v>238.0385</v>
      </c>
      <c r="S115" s="18">
        <v>138.78549999999998</v>
      </c>
      <c r="T115" s="18">
        <v>193.04400000000004</v>
      </c>
      <c r="U115" s="18">
        <v>440.61600000000004</v>
      </c>
      <c r="V115" s="18">
        <v>154.71700000000001</v>
      </c>
      <c r="W115" s="18">
        <v>357.75049999999993</v>
      </c>
      <c r="X115" s="18">
        <v>207.83350000000004</v>
      </c>
      <c r="Y115" s="18">
        <v>198.84100000000001</v>
      </c>
      <c r="Z115" s="18">
        <v>289.21999999999997</v>
      </c>
      <c r="AA115" s="18">
        <v>407.63299999999998</v>
      </c>
      <c r="AB115" s="18">
        <v>265.11900000000003</v>
      </c>
      <c r="AC115" s="18">
        <v>148.82499999999999</v>
      </c>
      <c r="AD115" s="18">
        <v>193.62800000000001</v>
      </c>
      <c r="AE115" s="18">
        <v>243.291</v>
      </c>
      <c r="AF115" s="18">
        <v>200.55200000000002</v>
      </c>
      <c r="AG115" s="18">
        <v>264.53199999999998</v>
      </c>
      <c r="AH115" s="18">
        <v>332.60150000000004</v>
      </c>
      <c r="AI115" s="18">
        <v>297.21949999999998</v>
      </c>
      <c r="AJ115" s="18">
        <v>225.20150000000001</v>
      </c>
      <c r="AK115" s="18">
        <v>364.95800000000003</v>
      </c>
      <c r="AL115" s="18">
        <v>237.65499999999997</v>
      </c>
      <c r="AM115" s="18">
        <v>180.10650000000001</v>
      </c>
      <c r="AN115" s="18">
        <v>195.74749999999995</v>
      </c>
      <c r="AO115" s="18">
        <v>358.26350000000002</v>
      </c>
      <c r="AP115" s="18">
        <v>191.06600000000003</v>
      </c>
      <c r="AQ115" s="18">
        <v>183.25</v>
      </c>
      <c r="AR115" s="18">
        <v>152.28649999999999</v>
      </c>
      <c r="AS115" s="18">
        <v>289.69750000000005</v>
      </c>
      <c r="AT115" s="18">
        <v>274.5575</v>
      </c>
      <c r="AU115" s="18">
        <v>200.78799999999998</v>
      </c>
      <c r="AV115" s="18">
        <v>372.72549999999995</v>
      </c>
      <c r="AW115" s="18">
        <v>254.84450000000001</v>
      </c>
      <c r="AX115" s="18">
        <v>271.06849999999997</v>
      </c>
      <c r="AY115" s="18">
        <v>258.7235</v>
      </c>
      <c r="AZ115" s="18">
        <v>210.27350000000001</v>
      </c>
      <c r="BA115" s="18">
        <v>264.33150000000006</v>
      </c>
      <c r="BB115" s="18">
        <v>262.17500000000001</v>
      </c>
      <c r="BC115" s="18">
        <v>182.74999999999997</v>
      </c>
      <c r="BD115" s="18">
        <v>299.61400000000009</v>
      </c>
      <c r="BE115" s="18">
        <v>266.298</v>
      </c>
      <c r="BF115" s="18">
        <v>158.68550000000002</v>
      </c>
      <c r="BG115" s="18">
        <v>236.99649999999997</v>
      </c>
      <c r="BH115" s="18">
        <v>277.28250000000003</v>
      </c>
      <c r="BI115" s="18">
        <v>99.064499999999995</v>
      </c>
      <c r="BM115" s="4" t="s">
        <v>53</v>
      </c>
      <c r="BN115" t="s">
        <v>74</v>
      </c>
      <c r="BO115" t="s">
        <v>75</v>
      </c>
      <c r="BP115" t="s">
        <v>76</v>
      </c>
      <c r="BQ115" t="s">
        <v>54</v>
      </c>
    </row>
    <row r="116" spans="1:69" x14ac:dyDescent="0.3">
      <c r="BM116" s="5" t="s">
        <v>47</v>
      </c>
      <c r="BN116" s="20">
        <v>98</v>
      </c>
      <c r="BO116" s="20">
        <v>112</v>
      </c>
      <c r="BP116" s="20">
        <v>122</v>
      </c>
      <c r="BQ116" s="20">
        <v>332</v>
      </c>
    </row>
    <row r="117" spans="1:69" x14ac:dyDescent="0.3">
      <c r="BM117" s="5" t="s">
        <v>31</v>
      </c>
      <c r="BN117" s="20">
        <v>119</v>
      </c>
      <c r="BO117" s="20">
        <v>97</v>
      </c>
      <c r="BP117" s="20">
        <v>112</v>
      </c>
      <c r="BQ117" s="20">
        <v>328</v>
      </c>
    </row>
    <row r="118" spans="1:69" x14ac:dyDescent="0.3">
      <c r="BM118" s="5" t="s">
        <v>23</v>
      </c>
      <c r="BN118" s="20">
        <v>112</v>
      </c>
      <c r="BO118" s="20">
        <v>106</v>
      </c>
      <c r="BP118" s="20">
        <v>122</v>
      </c>
      <c r="BQ118" s="20">
        <v>340</v>
      </c>
    </row>
    <row r="119" spans="1:69" x14ac:dyDescent="0.3">
      <c r="BM119" s="5" t="s">
        <v>54</v>
      </c>
      <c r="BN119" s="20">
        <v>329</v>
      </c>
      <c r="BO119" s="20">
        <v>315</v>
      </c>
      <c r="BP119" s="20">
        <v>356</v>
      </c>
      <c r="BQ119" s="20">
        <v>1000</v>
      </c>
    </row>
    <row r="132" spans="1:69" x14ac:dyDescent="0.3">
      <c r="A132" s="4" t="s">
        <v>66</v>
      </c>
      <c r="B132" s="4" t="s">
        <v>70</v>
      </c>
    </row>
    <row r="133" spans="1:69" x14ac:dyDescent="0.3">
      <c r="A133" s="4" t="s">
        <v>53</v>
      </c>
      <c r="B133">
        <v>4</v>
      </c>
      <c r="C133">
        <v>4.0999999999999996</v>
      </c>
      <c r="D133">
        <v>4.2</v>
      </c>
      <c r="E133">
        <v>4.3</v>
      </c>
      <c r="F133">
        <v>4.4000000000000004</v>
      </c>
      <c r="G133">
        <v>4.5</v>
      </c>
      <c r="H133">
        <v>4.5999999999999996</v>
      </c>
      <c r="I133">
        <v>4.7</v>
      </c>
      <c r="J133">
        <v>4.8</v>
      </c>
      <c r="K133">
        <v>4.9000000000000004</v>
      </c>
      <c r="L133">
        <v>5</v>
      </c>
      <c r="M133">
        <v>5.0999999999999996</v>
      </c>
      <c r="N133">
        <v>5.2</v>
      </c>
      <c r="O133">
        <v>5.3</v>
      </c>
      <c r="P133">
        <v>5.4</v>
      </c>
      <c r="Q133">
        <v>5.5</v>
      </c>
      <c r="R133">
        <v>5.6</v>
      </c>
      <c r="S133">
        <v>5.7</v>
      </c>
      <c r="T133">
        <v>5.8</v>
      </c>
      <c r="U133">
        <v>5.9</v>
      </c>
      <c r="V133">
        <v>6</v>
      </c>
      <c r="W133">
        <v>6.1</v>
      </c>
      <c r="X133">
        <v>6.2</v>
      </c>
      <c r="Y133">
        <v>6.3</v>
      </c>
      <c r="Z133">
        <v>6.4</v>
      </c>
      <c r="AA133">
        <v>6.5</v>
      </c>
      <c r="AB133">
        <v>6.6</v>
      </c>
      <c r="AC133">
        <v>6.7</v>
      </c>
      <c r="AD133">
        <v>6.8</v>
      </c>
      <c r="AE133">
        <v>6.9</v>
      </c>
      <c r="AF133">
        <v>7</v>
      </c>
      <c r="AG133">
        <v>7.1</v>
      </c>
      <c r="AH133">
        <v>7.2</v>
      </c>
      <c r="AI133">
        <v>7.3</v>
      </c>
      <c r="AJ133">
        <v>7.4</v>
      </c>
      <c r="AK133">
        <v>7.5</v>
      </c>
      <c r="AL133">
        <v>7.6</v>
      </c>
      <c r="AM133">
        <v>7.7</v>
      </c>
      <c r="AN133">
        <v>7.8</v>
      </c>
      <c r="AO133">
        <v>7.9</v>
      </c>
      <c r="AP133">
        <v>8</v>
      </c>
      <c r="AQ133">
        <v>8.1</v>
      </c>
      <c r="AR133">
        <v>8.1999999999999993</v>
      </c>
      <c r="AS133">
        <v>8.3000000000000007</v>
      </c>
      <c r="AT133">
        <v>8.4</v>
      </c>
      <c r="AU133">
        <v>8.5</v>
      </c>
      <c r="AV133">
        <v>8.6</v>
      </c>
      <c r="AW133">
        <v>8.6999999999999993</v>
      </c>
      <c r="AX133">
        <v>8.8000000000000007</v>
      </c>
      <c r="AY133">
        <v>8.9</v>
      </c>
      <c r="AZ133">
        <v>9</v>
      </c>
      <c r="BA133">
        <v>9.1</v>
      </c>
      <c r="BB133">
        <v>9.1999999999999993</v>
      </c>
      <c r="BC133">
        <v>9.3000000000000007</v>
      </c>
      <c r="BD133">
        <v>9.4</v>
      </c>
      <c r="BE133">
        <v>9.5</v>
      </c>
      <c r="BF133">
        <v>9.6</v>
      </c>
      <c r="BG133">
        <v>9.6999999999999993</v>
      </c>
      <c r="BH133">
        <v>9.8000000000000007</v>
      </c>
      <c r="BI133">
        <v>9.9</v>
      </c>
      <c r="BJ133">
        <v>10</v>
      </c>
      <c r="BK133" t="s">
        <v>54</v>
      </c>
    </row>
    <row r="134" spans="1:69" x14ac:dyDescent="0.3">
      <c r="A134" s="5" t="s">
        <v>34</v>
      </c>
      <c r="B134" s="20">
        <v>35.413499999999999</v>
      </c>
      <c r="C134" s="20">
        <v>74.106499999999997</v>
      </c>
      <c r="D134" s="20">
        <v>166.69</v>
      </c>
      <c r="E134" s="20">
        <v>37.149500000000003</v>
      </c>
      <c r="F134" s="20">
        <v>45.150500000000001</v>
      </c>
      <c r="G134" s="20">
        <v>143.60299999999998</v>
      </c>
      <c r="H134" s="20">
        <v>37.405000000000001</v>
      </c>
      <c r="I134" s="20">
        <v>42.978000000000009</v>
      </c>
      <c r="J134" s="20">
        <v>75.599000000000004</v>
      </c>
      <c r="K134" s="20">
        <v>33.448999999999998</v>
      </c>
      <c r="L134" s="20">
        <v>115.93749999999999</v>
      </c>
      <c r="M134" s="20">
        <v>118.9875</v>
      </c>
      <c r="N134" s="20">
        <v>112.267</v>
      </c>
      <c r="O134" s="20">
        <v>101.495</v>
      </c>
      <c r="P134" s="20">
        <v>103.0325</v>
      </c>
      <c r="Q134" s="20">
        <v>159.06950000000001</v>
      </c>
      <c r="R134" s="20">
        <v>49.260000000000005</v>
      </c>
      <c r="S134" s="20">
        <v>142.26849999999999</v>
      </c>
      <c r="T134" s="20">
        <v>79.829499999999996</v>
      </c>
      <c r="U134" s="20">
        <v>39.616999999999997</v>
      </c>
      <c r="V134" s="20">
        <v>128.4495</v>
      </c>
      <c r="W134" s="20">
        <v>92.069500000000005</v>
      </c>
      <c r="X134" s="20">
        <v>135.227</v>
      </c>
      <c r="Y134" s="20">
        <v>79.471499999999992</v>
      </c>
      <c r="Z134" s="20">
        <v>46.283999999999999</v>
      </c>
      <c r="AA134" s="20">
        <v>36.625500000000002</v>
      </c>
      <c r="AB134" s="20">
        <v>160.8545</v>
      </c>
      <c r="AC134" s="20">
        <v>152.21549999999999</v>
      </c>
      <c r="AD134" s="20">
        <v>90.66</v>
      </c>
      <c r="AE134" s="20">
        <v>56.4925</v>
      </c>
      <c r="AF134" s="20">
        <v>65.676500000000004</v>
      </c>
      <c r="AG134" s="20">
        <v>67.391999999999996</v>
      </c>
      <c r="AH134" s="20">
        <v>93.748500000000007</v>
      </c>
      <c r="AI134" s="20">
        <v>122.25749999999999</v>
      </c>
      <c r="AJ134" s="20">
        <v>117.92000000000002</v>
      </c>
      <c r="AK134" s="20">
        <v>36.911999999999999</v>
      </c>
      <c r="AL134" s="20">
        <v>183.73650000000001</v>
      </c>
      <c r="AM134" s="20">
        <v>116.11949999999999</v>
      </c>
      <c r="AN134" s="20">
        <v>21.333500000000001</v>
      </c>
      <c r="AO134" s="20">
        <v>42.594999999999999</v>
      </c>
      <c r="AP134" s="20">
        <v>113.16850000000001</v>
      </c>
      <c r="AQ134" s="20">
        <v>101.12650000000001</v>
      </c>
      <c r="AR134" s="20">
        <v>84.076000000000008</v>
      </c>
      <c r="AS134" s="20">
        <v>36.359000000000002</v>
      </c>
      <c r="AT134" s="20">
        <v>131.87</v>
      </c>
      <c r="AU134" s="20">
        <v>62.465000000000003</v>
      </c>
      <c r="AV134" s="20">
        <v>47.329500000000003</v>
      </c>
      <c r="AW134" s="20">
        <v>33.079499999999996</v>
      </c>
      <c r="AX134" s="20">
        <v>98.066999999999993</v>
      </c>
      <c r="AY134" s="20">
        <v>109.259</v>
      </c>
      <c r="AZ134" s="20">
        <v>62.988</v>
      </c>
      <c r="BA134" s="20">
        <v>130.03199999999998</v>
      </c>
      <c r="BB134" s="20">
        <v>153.37900000000002</v>
      </c>
      <c r="BC134" s="20">
        <v>110.42</v>
      </c>
      <c r="BD134" s="20">
        <v>10.047499999999999</v>
      </c>
      <c r="BE134" s="20">
        <v>146.54050000000001</v>
      </c>
      <c r="BF134" s="20">
        <v>65.267499999999998</v>
      </c>
      <c r="BG134" s="20">
        <v>61.99</v>
      </c>
      <c r="BH134" s="20">
        <v>112.17449999999999</v>
      </c>
      <c r="BI134" s="20">
        <v>114.1825</v>
      </c>
      <c r="BJ134" s="20"/>
      <c r="BK134" s="20">
        <v>5343.1699999999992</v>
      </c>
    </row>
    <row r="135" spans="1:69" x14ac:dyDescent="0.3">
      <c r="A135" s="5" t="s">
        <v>40</v>
      </c>
      <c r="B135" s="20">
        <v>75.843499999999992</v>
      </c>
      <c r="C135" s="20">
        <v>10.361000000000001</v>
      </c>
      <c r="D135" s="20">
        <v>208.89299999999997</v>
      </c>
      <c r="E135" s="20">
        <v>117.9915</v>
      </c>
      <c r="F135" s="20">
        <v>118.67749999999999</v>
      </c>
      <c r="G135" s="20">
        <v>142.04700000000003</v>
      </c>
      <c r="H135" s="20">
        <v>49.689499999999995</v>
      </c>
      <c r="I135" s="20">
        <v>12.188499999999999</v>
      </c>
      <c r="J135" s="20">
        <v>79.209000000000003</v>
      </c>
      <c r="K135" s="20">
        <v>122.6065</v>
      </c>
      <c r="L135" s="20">
        <v>86.917500000000004</v>
      </c>
      <c r="M135" s="20">
        <v>45.21</v>
      </c>
      <c r="N135" s="20">
        <v>95.10599999999998</v>
      </c>
      <c r="O135" s="20">
        <v>22.475999999999999</v>
      </c>
      <c r="P135" s="20">
        <v>73.865999999999985</v>
      </c>
      <c r="Q135" s="20">
        <v>102.75149999999999</v>
      </c>
      <c r="R135" s="20">
        <v>84.78949999999999</v>
      </c>
      <c r="S135" s="20">
        <v>9.0045000000000002</v>
      </c>
      <c r="T135" s="20">
        <v>14.790000000000001</v>
      </c>
      <c r="U135" s="20">
        <v>112.33399999999999</v>
      </c>
      <c r="V135" s="20">
        <v>99.64500000000001</v>
      </c>
      <c r="W135" s="20">
        <v>33.195499999999996</v>
      </c>
      <c r="X135" s="20">
        <v>161.041</v>
      </c>
      <c r="Y135" s="20">
        <v>53.003</v>
      </c>
      <c r="Z135" s="20">
        <v>46.185000000000002</v>
      </c>
      <c r="AA135" s="20">
        <v>184.06300000000002</v>
      </c>
      <c r="AB135" s="20">
        <v>139.41649999999998</v>
      </c>
      <c r="AC135" s="20">
        <v>56.563999999999993</v>
      </c>
      <c r="AD135" s="20">
        <v>25.946000000000002</v>
      </c>
      <c r="AE135" s="20">
        <v>48.973000000000006</v>
      </c>
      <c r="AF135" s="20">
        <v>69.77600000000001</v>
      </c>
      <c r="AG135" s="20">
        <v>43.808999999999997</v>
      </c>
      <c r="AH135" s="20">
        <v>67.929999999999993</v>
      </c>
      <c r="AI135" s="20">
        <v>89.037499999999994</v>
      </c>
      <c r="AJ135" s="20">
        <v>86.83250000000001</v>
      </c>
      <c r="AK135" s="20">
        <v>36.644000000000005</v>
      </c>
      <c r="AL135" s="20">
        <v>60.222499999999997</v>
      </c>
      <c r="AM135" s="20">
        <v>102.1095</v>
      </c>
      <c r="AN135" s="20">
        <v>84.206499999999991</v>
      </c>
      <c r="AO135" s="20">
        <v>35.424500000000002</v>
      </c>
      <c r="AP135" s="20">
        <v>104.661</v>
      </c>
      <c r="AQ135" s="20">
        <v>53.513500000000001</v>
      </c>
      <c r="AR135" s="20">
        <v>29.341000000000001</v>
      </c>
      <c r="AS135" s="20">
        <v>84.123999999999995</v>
      </c>
      <c r="AT135" s="20">
        <v>100.066</v>
      </c>
      <c r="AU135" s="20">
        <v>80.033500000000004</v>
      </c>
      <c r="AV135" s="20">
        <v>137.39250000000001</v>
      </c>
      <c r="AW135" s="20">
        <v>191.79500000000002</v>
      </c>
      <c r="AX135" s="20">
        <v>100.3545</v>
      </c>
      <c r="AY135" s="20">
        <v>84.590999999999994</v>
      </c>
      <c r="AZ135" s="20">
        <v>112.00149999999999</v>
      </c>
      <c r="BA135" s="20">
        <v>41.655000000000001</v>
      </c>
      <c r="BB135" s="20">
        <v>28.022000000000002</v>
      </c>
      <c r="BC135" s="20">
        <v>81.68249999999999</v>
      </c>
      <c r="BD135" s="20">
        <v>74.998499999999993</v>
      </c>
      <c r="BE135" s="20">
        <v>86.614000000000004</v>
      </c>
      <c r="BF135" s="20">
        <v>126.93400000000001</v>
      </c>
      <c r="BG135" s="20">
        <v>42.026000000000003</v>
      </c>
      <c r="BH135" s="20">
        <v>42.257000000000005</v>
      </c>
      <c r="BI135" s="20">
        <v>67.722499999999997</v>
      </c>
      <c r="BJ135" s="20">
        <v>19.870999999999999</v>
      </c>
      <c r="BK135" s="20">
        <v>4798.4319999999971</v>
      </c>
    </row>
    <row r="136" spans="1:69" x14ac:dyDescent="0.3">
      <c r="A136" s="5" t="s">
        <v>27</v>
      </c>
      <c r="B136" s="20">
        <v>78.576999999999998</v>
      </c>
      <c r="C136" s="20">
        <v>86.446000000000012</v>
      </c>
      <c r="D136" s="20">
        <v>66.12700000000001</v>
      </c>
      <c r="E136" s="20">
        <v>128.57850000000002</v>
      </c>
      <c r="F136" s="20">
        <v>156.0085</v>
      </c>
      <c r="G136" s="20">
        <v>96.275000000000006</v>
      </c>
      <c r="H136" s="20">
        <v>38.336500000000001</v>
      </c>
      <c r="I136" s="20">
        <v>125.90099999999998</v>
      </c>
      <c r="J136" s="20">
        <v>57.092500000000001</v>
      </c>
      <c r="K136" s="20">
        <v>105.04500000000002</v>
      </c>
      <c r="L136" s="20">
        <v>101.56349999999999</v>
      </c>
      <c r="M136" s="20">
        <v>183.7705</v>
      </c>
      <c r="N136" s="20">
        <v>63.173000000000002</v>
      </c>
      <c r="O136" s="20">
        <v>81.080500000000001</v>
      </c>
      <c r="P136" s="20">
        <v>78.816000000000003</v>
      </c>
      <c r="Q136" s="20">
        <v>61.827000000000005</v>
      </c>
      <c r="R136" s="20">
        <v>129.8775</v>
      </c>
      <c r="S136" s="20">
        <v>86.765500000000003</v>
      </c>
      <c r="T136" s="20">
        <v>44.165999999999997</v>
      </c>
      <c r="U136" s="20">
        <v>41.093000000000004</v>
      </c>
      <c r="V136" s="20">
        <v>212.5215</v>
      </c>
      <c r="W136" s="20">
        <v>29.452000000000002</v>
      </c>
      <c r="X136" s="20">
        <v>61.482499999999995</v>
      </c>
      <c r="Y136" s="20">
        <v>75.359000000000009</v>
      </c>
      <c r="Z136" s="20">
        <v>106.37199999999999</v>
      </c>
      <c r="AA136" s="20">
        <v>68.531499999999994</v>
      </c>
      <c r="AB136" s="20">
        <v>107.36200000000001</v>
      </c>
      <c r="AC136" s="20">
        <v>56.339499999999994</v>
      </c>
      <c r="AD136" s="20">
        <v>32.219000000000001</v>
      </c>
      <c r="AE136" s="20">
        <v>88.162500000000009</v>
      </c>
      <c r="AF136" s="20">
        <v>107.83850000000001</v>
      </c>
      <c r="AG136" s="20">
        <v>89.350999999999999</v>
      </c>
      <c r="AH136" s="20">
        <v>102.85350000000001</v>
      </c>
      <c r="AI136" s="20">
        <v>121.3065</v>
      </c>
      <c r="AJ136" s="20">
        <v>92.466999999999999</v>
      </c>
      <c r="AK136" s="20">
        <v>151.64550000000003</v>
      </c>
      <c r="AL136" s="20">
        <v>120.999</v>
      </c>
      <c r="AM136" s="20">
        <v>19.426000000000002</v>
      </c>
      <c r="AN136" s="20">
        <v>74.566500000000005</v>
      </c>
      <c r="AO136" s="20">
        <v>117.72799999999999</v>
      </c>
      <c r="AP136" s="20">
        <v>140.434</v>
      </c>
      <c r="AQ136" s="20">
        <v>36.426000000000002</v>
      </c>
      <c r="AR136" s="20">
        <v>69.832999999999998</v>
      </c>
      <c r="AS136" s="20">
        <v>31.8035</v>
      </c>
      <c r="AT136" s="20">
        <v>57.761500000000005</v>
      </c>
      <c r="AU136" s="20">
        <v>132.059</v>
      </c>
      <c r="AV136" s="20">
        <v>16.066000000000003</v>
      </c>
      <c r="AW136" s="20">
        <v>147.851</v>
      </c>
      <c r="AX136" s="20">
        <v>56.423000000000002</v>
      </c>
      <c r="AY136" s="20">
        <v>77.218500000000006</v>
      </c>
      <c r="AZ136" s="20">
        <v>83.733999999999995</v>
      </c>
      <c r="BA136" s="20">
        <v>38.586499999999994</v>
      </c>
      <c r="BB136" s="20">
        <v>82.930500000000009</v>
      </c>
      <c r="BC136" s="20">
        <v>70.072500000000019</v>
      </c>
      <c r="BD136" s="20">
        <v>97.704000000000008</v>
      </c>
      <c r="BE136" s="20">
        <v>66.459499999999991</v>
      </c>
      <c r="BF136" s="20">
        <v>74.096500000000006</v>
      </c>
      <c r="BG136" s="20">
        <v>54.669499999999999</v>
      </c>
      <c r="BH136" s="20">
        <v>82.564999999999998</v>
      </c>
      <c r="BI136" s="20">
        <v>95.377499999999998</v>
      </c>
      <c r="BJ136" s="20">
        <v>79.1935</v>
      </c>
      <c r="BK136" s="20">
        <v>5237.7669999999998</v>
      </c>
    </row>
    <row r="137" spans="1:69" x14ac:dyDescent="0.3">
      <c r="A137" s="5" t="s">
        <v>54</v>
      </c>
      <c r="B137" s="20">
        <v>189.834</v>
      </c>
      <c r="C137" s="20">
        <v>170.9135</v>
      </c>
      <c r="D137" s="20">
        <v>441.71</v>
      </c>
      <c r="E137" s="20">
        <v>283.71950000000004</v>
      </c>
      <c r="F137" s="20">
        <v>319.8365</v>
      </c>
      <c r="G137" s="20">
        <v>381.92499999999995</v>
      </c>
      <c r="H137" s="20">
        <v>125.431</v>
      </c>
      <c r="I137" s="20">
        <v>181.0675</v>
      </c>
      <c r="J137" s="20">
        <v>211.90049999999999</v>
      </c>
      <c r="K137" s="20">
        <v>261.10050000000001</v>
      </c>
      <c r="L137" s="20">
        <v>304.41849999999999</v>
      </c>
      <c r="M137" s="20">
        <v>347.96799999999996</v>
      </c>
      <c r="N137" s="20">
        <v>270.54599999999999</v>
      </c>
      <c r="O137" s="20">
        <v>205.0515</v>
      </c>
      <c r="P137" s="20">
        <v>255.71449999999999</v>
      </c>
      <c r="Q137" s="20">
        <v>323.64800000000002</v>
      </c>
      <c r="R137" s="20">
        <v>263.92700000000002</v>
      </c>
      <c r="S137" s="20">
        <v>238.0385</v>
      </c>
      <c r="T137" s="20">
        <v>138.78550000000001</v>
      </c>
      <c r="U137" s="20">
        <v>193.04399999999998</v>
      </c>
      <c r="V137" s="20">
        <v>440.61599999999999</v>
      </c>
      <c r="W137" s="20">
        <v>154.71700000000001</v>
      </c>
      <c r="X137" s="20">
        <v>357.75050000000005</v>
      </c>
      <c r="Y137" s="20">
        <v>207.83349999999999</v>
      </c>
      <c r="Z137" s="20">
        <v>198.84099999999998</v>
      </c>
      <c r="AA137" s="20">
        <v>289.22000000000003</v>
      </c>
      <c r="AB137" s="20">
        <v>407.63299999999998</v>
      </c>
      <c r="AC137" s="20">
        <v>265.11899999999997</v>
      </c>
      <c r="AD137" s="20">
        <v>148.82499999999999</v>
      </c>
      <c r="AE137" s="20">
        <v>193.62800000000001</v>
      </c>
      <c r="AF137" s="20">
        <v>243.29100000000003</v>
      </c>
      <c r="AG137" s="20">
        <v>200.55199999999999</v>
      </c>
      <c r="AH137" s="20">
        <v>264.53199999999998</v>
      </c>
      <c r="AI137" s="20">
        <v>332.60149999999999</v>
      </c>
      <c r="AJ137" s="20">
        <v>297.21950000000004</v>
      </c>
      <c r="AK137" s="20">
        <v>225.20150000000004</v>
      </c>
      <c r="AL137" s="20">
        <v>364.95799999999997</v>
      </c>
      <c r="AM137" s="20">
        <v>237.65499999999997</v>
      </c>
      <c r="AN137" s="20">
        <v>180.10649999999998</v>
      </c>
      <c r="AO137" s="20">
        <v>195.7475</v>
      </c>
      <c r="AP137" s="20">
        <v>358.26350000000002</v>
      </c>
      <c r="AQ137" s="20">
        <v>191.06600000000003</v>
      </c>
      <c r="AR137" s="20">
        <v>183.25</v>
      </c>
      <c r="AS137" s="20">
        <v>152.28649999999999</v>
      </c>
      <c r="AT137" s="20">
        <v>289.69749999999999</v>
      </c>
      <c r="AU137" s="20">
        <v>274.5575</v>
      </c>
      <c r="AV137" s="20">
        <v>200.78800000000001</v>
      </c>
      <c r="AW137" s="20">
        <v>372.72550000000001</v>
      </c>
      <c r="AX137" s="20">
        <v>254.84449999999998</v>
      </c>
      <c r="AY137" s="20">
        <v>271.06849999999997</v>
      </c>
      <c r="AZ137" s="20">
        <v>258.7235</v>
      </c>
      <c r="BA137" s="20">
        <v>210.27349999999998</v>
      </c>
      <c r="BB137" s="20">
        <v>264.33150000000001</v>
      </c>
      <c r="BC137" s="20">
        <v>262.17500000000001</v>
      </c>
      <c r="BD137" s="20">
        <v>182.75</v>
      </c>
      <c r="BE137" s="20">
        <v>299.61400000000003</v>
      </c>
      <c r="BF137" s="20">
        <v>266.298</v>
      </c>
      <c r="BG137" s="20">
        <v>158.68549999999999</v>
      </c>
      <c r="BH137" s="20">
        <v>236.9965</v>
      </c>
      <c r="BI137" s="20">
        <v>277.28250000000003</v>
      </c>
      <c r="BJ137" s="20">
        <v>99.064499999999995</v>
      </c>
      <c r="BK137" s="20">
        <v>15379.368999999995</v>
      </c>
    </row>
    <row r="139" spans="1:69" x14ac:dyDescent="0.3">
      <c r="A139" s="17" t="s">
        <v>53</v>
      </c>
      <c r="B139" s="17">
        <v>4</v>
      </c>
      <c r="C139" s="17">
        <v>4.0999999999999996</v>
      </c>
      <c r="D139" s="17">
        <v>4.2</v>
      </c>
      <c r="E139" s="17">
        <v>4.3</v>
      </c>
      <c r="F139" s="17">
        <v>4.4000000000000004</v>
      </c>
      <c r="G139" s="17">
        <v>4.5</v>
      </c>
      <c r="H139" s="17">
        <v>4.5999999999999996</v>
      </c>
      <c r="I139" s="17">
        <v>4.7</v>
      </c>
      <c r="J139" s="17">
        <v>4.8</v>
      </c>
      <c r="K139" s="17">
        <v>4.9000000000000004</v>
      </c>
      <c r="L139" s="17">
        <v>5</v>
      </c>
      <c r="M139" s="17">
        <v>5.0999999999999996</v>
      </c>
      <c r="N139" s="17">
        <v>5.2</v>
      </c>
      <c r="O139" s="17">
        <v>5.3</v>
      </c>
      <c r="P139" s="17">
        <v>5.4</v>
      </c>
      <c r="Q139" s="17">
        <v>5.5</v>
      </c>
      <c r="R139" s="17">
        <v>5.6</v>
      </c>
      <c r="S139" s="17">
        <v>5.7</v>
      </c>
      <c r="T139" s="17">
        <v>5.8</v>
      </c>
      <c r="U139" s="17">
        <v>5.9</v>
      </c>
      <c r="V139" s="17">
        <v>6</v>
      </c>
      <c r="W139" s="17">
        <v>6.1</v>
      </c>
      <c r="X139" s="17">
        <v>6.2</v>
      </c>
      <c r="Y139" s="17">
        <v>6.3</v>
      </c>
      <c r="Z139" s="17">
        <v>6.4</v>
      </c>
      <c r="AA139" s="17">
        <v>6.5</v>
      </c>
      <c r="AB139" s="17">
        <v>6.6</v>
      </c>
      <c r="AC139" s="17">
        <v>6.7</v>
      </c>
      <c r="AD139" s="17">
        <v>6.8</v>
      </c>
      <c r="AE139" s="17">
        <v>6.9</v>
      </c>
      <c r="AF139" s="17">
        <v>7</v>
      </c>
      <c r="AG139" s="17">
        <v>7.1</v>
      </c>
      <c r="AH139" s="17">
        <v>7.2</v>
      </c>
      <c r="AI139" s="17">
        <v>7.3</v>
      </c>
      <c r="AJ139" s="17">
        <v>7.4</v>
      </c>
      <c r="AK139" s="17">
        <v>7.5</v>
      </c>
      <c r="AL139" s="17">
        <v>7.6</v>
      </c>
      <c r="AM139" s="17">
        <v>7.7</v>
      </c>
      <c r="AN139" s="17">
        <v>7.8</v>
      </c>
      <c r="AO139" s="17">
        <v>7.9</v>
      </c>
      <c r="AP139" s="17">
        <v>8</v>
      </c>
      <c r="AQ139" s="17">
        <v>8.1</v>
      </c>
      <c r="AR139" s="17">
        <v>8.1999999999999993</v>
      </c>
      <c r="AS139" s="17">
        <v>8.3000000000000007</v>
      </c>
      <c r="AT139" s="17">
        <v>8.4</v>
      </c>
      <c r="AU139" s="17">
        <v>8.5</v>
      </c>
      <c r="AV139" s="17">
        <v>8.6</v>
      </c>
      <c r="AW139" s="17">
        <v>8.6999999999999993</v>
      </c>
      <c r="AX139" s="17">
        <v>8.8000000000000007</v>
      </c>
      <c r="AY139" s="17">
        <v>8.9</v>
      </c>
      <c r="AZ139" s="17">
        <v>9</v>
      </c>
      <c r="BA139" s="17">
        <v>9.1</v>
      </c>
      <c r="BB139" s="17">
        <v>9.1999999999999993</v>
      </c>
      <c r="BC139" s="17">
        <v>9.3000000000000007</v>
      </c>
      <c r="BD139" s="17">
        <v>9.4</v>
      </c>
      <c r="BE139" s="17">
        <v>9.5</v>
      </c>
      <c r="BF139" s="17">
        <v>9.6</v>
      </c>
      <c r="BG139" s="17">
        <v>9.6999999999999993</v>
      </c>
      <c r="BH139" s="17">
        <v>9.8000000000000007</v>
      </c>
      <c r="BI139" s="17">
        <v>9.9</v>
      </c>
      <c r="BJ139" s="17">
        <v>10</v>
      </c>
      <c r="BM139" s="4" t="s">
        <v>68</v>
      </c>
      <c r="BN139" s="4" t="s">
        <v>70</v>
      </c>
    </row>
    <row r="140" spans="1:69" x14ac:dyDescent="0.3">
      <c r="A140" s="5" t="s">
        <v>34</v>
      </c>
      <c r="B140">
        <v>35.413499999999999</v>
      </c>
      <c r="C140">
        <v>74.106499999999997</v>
      </c>
      <c r="D140">
        <v>166.69</v>
      </c>
      <c r="E140">
        <v>37.149500000000003</v>
      </c>
      <c r="F140">
        <v>45.150500000000001</v>
      </c>
      <c r="G140">
        <v>143.60299999999998</v>
      </c>
      <c r="H140">
        <v>37.405000000000001</v>
      </c>
      <c r="I140">
        <v>42.978000000000009</v>
      </c>
      <c r="J140">
        <v>75.599000000000004</v>
      </c>
      <c r="K140">
        <v>33.448999999999998</v>
      </c>
      <c r="L140">
        <v>115.93749999999999</v>
      </c>
      <c r="M140">
        <v>118.9875</v>
      </c>
      <c r="N140">
        <v>112.267</v>
      </c>
      <c r="O140">
        <v>101.495</v>
      </c>
      <c r="P140">
        <v>103.0325</v>
      </c>
      <c r="Q140">
        <v>159.06950000000001</v>
      </c>
      <c r="R140">
        <v>49.260000000000005</v>
      </c>
      <c r="S140">
        <v>142.26849999999999</v>
      </c>
      <c r="T140">
        <v>79.829499999999996</v>
      </c>
      <c r="U140">
        <v>39.616999999999997</v>
      </c>
      <c r="V140">
        <v>128.4495</v>
      </c>
      <c r="W140">
        <v>92.069500000000005</v>
      </c>
      <c r="X140">
        <v>135.227</v>
      </c>
      <c r="Y140">
        <v>79.471499999999992</v>
      </c>
      <c r="Z140">
        <v>46.283999999999999</v>
      </c>
      <c r="AA140">
        <v>36.625500000000002</v>
      </c>
      <c r="AB140">
        <v>160.8545</v>
      </c>
      <c r="AC140">
        <v>152.21549999999999</v>
      </c>
      <c r="AD140">
        <v>90.66</v>
      </c>
      <c r="AE140">
        <v>56.4925</v>
      </c>
      <c r="AF140">
        <v>65.676500000000004</v>
      </c>
      <c r="AG140">
        <v>67.391999999999996</v>
      </c>
      <c r="AH140">
        <v>93.748500000000007</v>
      </c>
      <c r="AI140">
        <v>122.25749999999999</v>
      </c>
      <c r="AJ140">
        <v>117.92000000000002</v>
      </c>
      <c r="AK140">
        <v>36.911999999999999</v>
      </c>
      <c r="AL140">
        <v>183.73650000000001</v>
      </c>
      <c r="AM140">
        <v>116.11949999999999</v>
      </c>
      <c r="AN140">
        <v>21.333500000000001</v>
      </c>
      <c r="AO140">
        <v>42.594999999999999</v>
      </c>
      <c r="AP140">
        <v>113.16850000000001</v>
      </c>
      <c r="AQ140">
        <v>101.12650000000001</v>
      </c>
      <c r="AR140">
        <v>84.076000000000008</v>
      </c>
      <c r="AS140">
        <v>36.359000000000002</v>
      </c>
      <c r="AT140">
        <v>131.87</v>
      </c>
      <c r="AU140">
        <v>62.465000000000003</v>
      </c>
      <c r="AV140">
        <v>47.329500000000003</v>
      </c>
      <c r="AW140">
        <v>33.079499999999996</v>
      </c>
      <c r="AX140">
        <v>98.066999999999993</v>
      </c>
      <c r="AY140">
        <v>109.259</v>
      </c>
      <c r="AZ140">
        <v>62.988</v>
      </c>
      <c r="BA140">
        <v>130.03199999999998</v>
      </c>
      <c r="BB140">
        <v>153.37900000000002</v>
      </c>
      <c r="BC140">
        <v>110.42</v>
      </c>
      <c r="BD140">
        <v>10.047499999999999</v>
      </c>
      <c r="BE140">
        <v>146.54050000000001</v>
      </c>
      <c r="BF140">
        <v>65.267499999999998</v>
      </c>
      <c r="BG140">
        <v>61.99</v>
      </c>
      <c r="BH140">
        <v>112.17449999999999</v>
      </c>
      <c r="BI140">
        <v>114.1825</v>
      </c>
      <c r="BM140" s="4" t="s">
        <v>53</v>
      </c>
      <c r="BN140" t="s">
        <v>74</v>
      </c>
      <c r="BO140" t="s">
        <v>75</v>
      </c>
      <c r="BP140" t="s">
        <v>76</v>
      </c>
      <c r="BQ140" t="s">
        <v>54</v>
      </c>
    </row>
    <row r="141" spans="1:69" x14ac:dyDescent="0.3">
      <c r="A141" s="5" t="s">
        <v>40</v>
      </c>
      <c r="B141">
        <v>75.843499999999992</v>
      </c>
      <c r="C141">
        <v>10.361000000000001</v>
      </c>
      <c r="D141">
        <v>208.89299999999997</v>
      </c>
      <c r="E141">
        <v>117.9915</v>
      </c>
      <c r="F141">
        <v>118.67749999999999</v>
      </c>
      <c r="G141">
        <v>142.04700000000003</v>
      </c>
      <c r="H141">
        <v>49.689499999999995</v>
      </c>
      <c r="I141">
        <v>12.188499999999999</v>
      </c>
      <c r="J141">
        <v>79.209000000000003</v>
      </c>
      <c r="K141">
        <v>122.6065</v>
      </c>
      <c r="L141">
        <v>86.917500000000004</v>
      </c>
      <c r="M141">
        <v>45.21</v>
      </c>
      <c r="N141">
        <v>95.10599999999998</v>
      </c>
      <c r="O141">
        <v>22.475999999999999</v>
      </c>
      <c r="P141">
        <v>73.865999999999985</v>
      </c>
      <c r="Q141">
        <v>102.75149999999999</v>
      </c>
      <c r="R141">
        <v>84.78949999999999</v>
      </c>
      <c r="S141">
        <v>9.0045000000000002</v>
      </c>
      <c r="T141">
        <v>14.790000000000001</v>
      </c>
      <c r="U141">
        <v>112.33399999999999</v>
      </c>
      <c r="V141">
        <v>99.64500000000001</v>
      </c>
      <c r="W141">
        <v>33.195499999999996</v>
      </c>
      <c r="X141">
        <v>161.041</v>
      </c>
      <c r="Y141">
        <v>53.003</v>
      </c>
      <c r="Z141">
        <v>46.185000000000002</v>
      </c>
      <c r="AA141">
        <v>184.06300000000002</v>
      </c>
      <c r="AB141">
        <v>139.41649999999998</v>
      </c>
      <c r="AC141">
        <v>56.563999999999993</v>
      </c>
      <c r="AD141">
        <v>25.946000000000002</v>
      </c>
      <c r="AE141">
        <v>48.973000000000006</v>
      </c>
      <c r="AF141">
        <v>69.77600000000001</v>
      </c>
      <c r="AG141">
        <v>43.808999999999997</v>
      </c>
      <c r="AH141">
        <v>67.929999999999993</v>
      </c>
      <c r="AI141">
        <v>89.037499999999994</v>
      </c>
      <c r="AJ141">
        <v>86.83250000000001</v>
      </c>
      <c r="AK141">
        <v>36.644000000000005</v>
      </c>
      <c r="AL141">
        <v>60.222499999999997</v>
      </c>
      <c r="AM141">
        <v>102.1095</v>
      </c>
      <c r="AN141">
        <v>84.206499999999991</v>
      </c>
      <c r="AO141">
        <v>35.424500000000002</v>
      </c>
      <c r="AP141">
        <v>104.661</v>
      </c>
      <c r="AQ141">
        <v>53.513500000000001</v>
      </c>
      <c r="AR141">
        <v>29.341000000000001</v>
      </c>
      <c r="AS141">
        <v>84.123999999999995</v>
      </c>
      <c r="AT141">
        <v>100.066</v>
      </c>
      <c r="AU141">
        <v>80.033500000000004</v>
      </c>
      <c r="AV141">
        <v>137.39250000000001</v>
      </c>
      <c r="AW141">
        <v>191.79500000000002</v>
      </c>
      <c r="AX141">
        <v>100.3545</v>
      </c>
      <c r="AY141">
        <v>84.590999999999994</v>
      </c>
      <c r="AZ141">
        <v>112.00149999999999</v>
      </c>
      <c r="BA141">
        <v>41.655000000000001</v>
      </c>
      <c r="BB141">
        <v>28.022000000000002</v>
      </c>
      <c r="BC141">
        <v>81.68249999999999</v>
      </c>
      <c r="BD141">
        <v>74.998499999999993</v>
      </c>
      <c r="BE141">
        <v>86.614000000000004</v>
      </c>
      <c r="BF141">
        <v>126.93400000000001</v>
      </c>
      <c r="BG141">
        <v>42.026000000000003</v>
      </c>
      <c r="BH141">
        <v>42.257000000000005</v>
      </c>
      <c r="BI141">
        <v>67.722499999999997</v>
      </c>
      <c r="BJ141">
        <v>19.870999999999999</v>
      </c>
      <c r="BM141" s="5" t="s">
        <v>34</v>
      </c>
      <c r="BN141" s="20">
        <v>109</v>
      </c>
      <c r="BO141" s="20">
        <v>106</v>
      </c>
      <c r="BP141" s="20">
        <v>129</v>
      </c>
      <c r="BQ141" s="20">
        <v>344</v>
      </c>
    </row>
    <row r="142" spans="1:69" x14ac:dyDescent="0.3">
      <c r="A142" s="5" t="s">
        <v>27</v>
      </c>
      <c r="B142">
        <v>78.576999999999998</v>
      </c>
      <c r="C142">
        <v>86.446000000000012</v>
      </c>
      <c r="D142">
        <v>66.12700000000001</v>
      </c>
      <c r="E142">
        <v>128.57850000000002</v>
      </c>
      <c r="F142">
        <v>156.0085</v>
      </c>
      <c r="G142">
        <v>96.275000000000006</v>
      </c>
      <c r="H142">
        <v>38.336500000000001</v>
      </c>
      <c r="I142">
        <v>125.90099999999998</v>
      </c>
      <c r="J142">
        <v>57.092500000000001</v>
      </c>
      <c r="K142">
        <v>105.04500000000002</v>
      </c>
      <c r="L142">
        <v>101.56349999999999</v>
      </c>
      <c r="M142">
        <v>183.7705</v>
      </c>
      <c r="N142">
        <v>63.173000000000002</v>
      </c>
      <c r="O142">
        <v>81.080500000000001</v>
      </c>
      <c r="P142">
        <v>78.816000000000003</v>
      </c>
      <c r="Q142">
        <v>61.827000000000005</v>
      </c>
      <c r="R142">
        <v>129.8775</v>
      </c>
      <c r="S142">
        <v>86.765500000000003</v>
      </c>
      <c r="T142">
        <v>44.165999999999997</v>
      </c>
      <c r="U142">
        <v>41.093000000000004</v>
      </c>
      <c r="V142">
        <v>212.5215</v>
      </c>
      <c r="W142">
        <v>29.452000000000002</v>
      </c>
      <c r="X142">
        <v>61.482499999999995</v>
      </c>
      <c r="Y142">
        <v>75.359000000000009</v>
      </c>
      <c r="Z142">
        <v>106.37199999999999</v>
      </c>
      <c r="AA142">
        <v>68.531499999999994</v>
      </c>
      <c r="AB142">
        <v>107.36200000000001</v>
      </c>
      <c r="AC142">
        <v>56.339499999999994</v>
      </c>
      <c r="AD142">
        <v>32.219000000000001</v>
      </c>
      <c r="AE142">
        <v>88.162500000000009</v>
      </c>
      <c r="AF142">
        <v>107.83850000000001</v>
      </c>
      <c r="AG142">
        <v>89.350999999999999</v>
      </c>
      <c r="AH142">
        <v>102.85350000000001</v>
      </c>
      <c r="AI142">
        <v>121.3065</v>
      </c>
      <c r="AJ142">
        <v>92.466999999999999</v>
      </c>
      <c r="AK142">
        <v>151.64550000000003</v>
      </c>
      <c r="AL142">
        <v>120.999</v>
      </c>
      <c r="AM142">
        <v>19.426000000000002</v>
      </c>
      <c r="AN142">
        <v>74.566500000000005</v>
      </c>
      <c r="AO142">
        <v>117.72799999999999</v>
      </c>
      <c r="AP142">
        <v>140.434</v>
      </c>
      <c r="AQ142">
        <v>36.426000000000002</v>
      </c>
      <c r="AR142">
        <v>69.832999999999998</v>
      </c>
      <c r="AS142">
        <v>31.8035</v>
      </c>
      <c r="AT142">
        <v>57.761500000000005</v>
      </c>
      <c r="AU142">
        <v>132.059</v>
      </c>
      <c r="AV142">
        <v>16.066000000000003</v>
      </c>
      <c r="AW142">
        <v>147.851</v>
      </c>
      <c r="AX142">
        <v>56.423000000000002</v>
      </c>
      <c r="AY142">
        <v>77.218500000000006</v>
      </c>
      <c r="AZ142">
        <v>83.733999999999995</v>
      </c>
      <c r="BA142">
        <v>38.586499999999994</v>
      </c>
      <c r="BB142">
        <v>82.930500000000009</v>
      </c>
      <c r="BC142">
        <v>70.072500000000019</v>
      </c>
      <c r="BD142">
        <v>97.704000000000008</v>
      </c>
      <c r="BE142">
        <v>66.459499999999991</v>
      </c>
      <c r="BF142">
        <v>74.096500000000006</v>
      </c>
      <c r="BG142">
        <v>54.669499999999999</v>
      </c>
      <c r="BH142">
        <v>82.564999999999998</v>
      </c>
      <c r="BI142">
        <v>95.377499999999998</v>
      </c>
      <c r="BJ142">
        <v>79.1935</v>
      </c>
      <c r="BM142" s="5" t="s">
        <v>40</v>
      </c>
      <c r="BN142" s="20">
        <v>112</v>
      </c>
      <c r="BO142" s="20">
        <v>100</v>
      </c>
      <c r="BP142" s="20">
        <v>99</v>
      </c>
      <c r="BQ142" s="20">
        <v>311</v>
      </c>
    </row>
    <row r="143" spans="1:69" x14ac:dyDescent="0.3">
      <c r="BM143" s="5" t="s">
        <v>27</v>
      </c>
      <c r="BN143" s="20">
        <v>108</v>
      </c>
      <c r="BO143" s="20">
        <v>109</v>
      </c>
      <c r="BP143" s="20">
        <v>128</v>
      </c>
      <c r="BQ143" s="20">
        <v>345</v>
      </c>
    </row>
    <row r="144" spans="1:69" x14ac:dyDescent="0.3">
      <c r="BM144" s="5" t="s">
        <v>54</v>
      </c>
      <c r="BN144" s="20">
        <v>329</v>
      </c>
      <c r="BO144" s="20">
        <v>315</v>
      </c>
      <c r="BP144" s="20">
        <v>356</v>
      </c>
      <c r="BQ144" s="20">
        <v>1000</v>
      </c>
    </row>
    <row r="160" spans="2:2" x14ac:dyDescent="0.3">
      <c r="B160" s="4" t="s">
        <v>70</v>
      </c>
    </row>
    <row r="161" spans="1:69" x14ac:dyDescent="0.3">
      <c r="B161">
        <v>4</v>
      </c>
      <c r="C161">
        <v>4.0999999999999996</v>
      </c>
      <c r="D161">
        <v>4.2</v>
      </c>
      <c r="E161">
        <v>4.3</v>
      </c>
      <c r="F161">
        <v>4.4000000000000004</v>
      </c>
      <c r="G161">
        <v>4.5</v>
      </c>
      <c r="H161">
        <v>4.5999999999999996</v>
      </c>
      <c r="I161">
        <v>4.7</v>
      </c>
      <c r="J161">
        <v>4.8</v>
      </c>
      <c r="K161">
        <v>4.9000000000000004</v>
      </c>
      <c r="L161">
        <v>5</v>
      </c>
      <c r="M161">
        <v>5.0999999999999996</v>
      </c>
      <c r="N161">
        <v>5.2</v>
      </c>
      <c r="O161">
        <v>5.3</v>
      </c>
      <c r="P161">
        <v>5.4</v>
      </c>
      <c r="Q161">
        <v>5.5</v>
      </c>
      <c r="R161">
        <v>5.6</v>
      </c>
      <c r="S161">
        <v>5.7</v>
      </c>
      <c r="T161">
        <v>5.8</v>
      </c>
      <c r="U161">
        <v>5.9</v>
      </c>
      <c r="V161">
        <v>6</v>
      </c>
      <c r="W161">
        <v>6.1</v>
      </c>
      <c r="X161">
        <v>6.2</v>
      </c>
      <c r="Y161">
        <v>6.3</v>
      </c>
      <c r="Z161">
        <v>6.4</v>
      </c>
      <c r="AA161">
        <v>6.5</v>
      </c>
      <c r="AB161">
        <v>6.6</v>
      </c>
      <c r="AC161">
        <v>6.7</v>
      </c>
      <c r="AD161">
        <v>6.8</v>
      </c>
      <c r="AE161">
        <v>6.9</v>
      </c>
      <c r="AF161">
        <v>7</v>
      </c>
      <c r="AG161">
        <v>7.1</v>
      </c>
      <c r="AH161">
        <v>7.2</v>
      </c>
      <c r="AI161">
        <v>7.3</v>
      </c>
      <c r="AJ161">
        <v>7.4</v>
      </c>
      <c r="AK161">
        <v>7.5</v>
      </c>
      <c r="AL161">
        <v>7.6</v>
      </c>
      <c r="AM161">
        <v>7.7</v>
      </c>
      <c r="AN161">
        <v>7.8</v>
      </c>
      <c r="AO161">
        <v>7.9</v>
      </c>
      <c r="AP161">
        <v>8</v>
      </c>
      <c r="AQ161">
        <v>8.1</v>
      </c>
      <c r="AR161">
        <v>8.1999999999999993</v>
      </c>
      <c r="AS161">
        <v>8.3000000000000007</v>
      </c>
      <c r="AT161">
        <v>8.4</v>
      </c>
      <c r="AU161">
        <v>8.5</v>
      </c>
      <c r="AV161">
        <v>8.6</v>
      </c>
      <c r="AW161">
        <v>8.6999999999999993</v>
      </c>
      <c r="AX161">
        <v>8.8000000000000007</v>
      </c>
      <c r="AY161">
        <v>8.9</v>
      </c>
      <c r="AZ161">
        <v>9</v>
      </c>
      <c r="BA161">
        <v>9.1</v>
      </c>
      <c r="BB161">
        <v>9.1999999999999993</v>
      </c>
      <c r="BC161">
        <v>9.3000000000000007</v>
      </c>
      <c r="BD161">
        <v>9.4</v>
      </c>
      <c r="BE161">
        <v>9.5</v>
      </c>
      <c r="BF161">
        <v>9.6</v>
      </c>
      <c r="BG161">
        <v>9.6999999999999993</v>
      </c>
      <c r="BH161">
        <v>9.8000000000000007</v>
      </c>
      <c r="BI161">
        <v>9.9</v>
      </c>
      <c r="BJ161">
        <v>10</v>
      </c>
      <c r="BK161" t="s">
        <v>54</v>
      </c>
    </row>
    <row r="162" spans="1:69" x14ac:dyDescent="0.3">
      <c r="A162" t="s">
        <v>73</v>
      </c>
      <c r="B162" s="20">
        <v>11</v>
      </c>
      <c r="C162" s="20">
        <v>17</v>
      </c>
      <c r="D162" s="20">
        <v>22</v>
      </c>
      <c r="E162" s="20">
        <v>18</v>
      </c>
      <c r="F162" s="20">
        <v>17</v>
      </c>
      <c r="G162" s="20">
        <v>17</v>
      </c>
      <c r="H162" s="20">
        <v>8</v>
      </c>
      <c r="I162" s="20">
        <v>12</v>
      </c>
      <c r="J162" s="20">
        <v>13</v>
      </c>
      <c r="K162" s="20">
        <v>18</v>
      </c>
      <c r="L162" s="20">
        <v>21</v>
      </c>
      <c r="M162" s="20">
        <v>21</v>
      </c>
      <c r="N162" s="20">
        <v>15</v>
      </c>
      <c r="O162" s="20">
        <v>11</v>
      </c>
      <c r="P162" s="20">
        <v>14</v>
      </c>
      <c r="Q162" s="20">
        <v>19</v>
      </c>
      <c r="R162" s="20">
        <v>16</v>
      </c>
      <c r="S162" s="20">
        <v>14</v>
      </c>
      <c r="T162" s="20">
        <v>14</v>
      </c>
      <c r="U162" s="20">
        <v>17</v>
      </c>
      <c r="V162" s="20">
        <v>26</v>
      </c>
      <c r="W162" s="20">
        <v>14</v>
      </c>
      <c r="X162" s="20">
        <v>21</v>
      </c>
      <c r="Y162" s="20">
        <v>15</v>
      </c>
      <c r="Z162" s="20">
        <v>16</v>
      </c>
      <c r="AA162" s="20">
        <v>21</v>
      </c>
      <c r="AB162" s="20">
        <v>24</v>
      </c>
      <c r="AC162" s="20">
        <v>19</v>
      </c>
      <c r="AD162" s="20">
        <v>13</v>
      </c>
      <c r="AE162" s="20">
        <v>15</v>
      </c>
      <c r="AF162" s="20">
        <v>20</v>
      </c>
      <c r="AG162" s="20">
        <v>16</v>
      </c>
      <c r="AH162" s="20">
        <v>18</v>
      </c>
      <c r="AI162" s="20">
        <v>18</v>
      </c>
      <c r="AJ162" s="20">
        <v>16</v>
      </c>
      <c r="AK162" s="20">
        <v>13</v>
      </c>
      <c r="AL162" s="20">
        <v>20</v>
      </c>
      <c r="AM162" s="20">
        <v>18</v>
      </c>
      <c r="AN162" s="20">
        <v>15</v>
      </c>
      <c r="AO162" s="20">
        <v>18</v>
      </c>
      <c r="AP162" s="20">
        <v>21</v>
      </c>
      <c r="AQ162" s="20">
        <v>13</v>
      </c>
      <c r="AR162" s="20">
        <v>14</v>
      </c>
      <c r="AS162" s="20">
        <v>11</v>
      </c>
      <c r="AT162" s="20">
        <v>18</v>
      </c>
      <c r="AU162" s="20">
        <v>18</v>
      </c>
      <c r="AV162" s="20">
        <v>18</v>
      </c>
      <c r="AW162" s="20">
        <v>20</v>
      </c>
      <c r="AX162" s="20">
        <v>14</v>
      </c>
      <c r="AY162" s="20">
        <v>16</v>
      </c>
      <c r="AZ162" s="20">
        <v>15</v>
      </c>
      <c r="BA162" s="20">
        <v>14</v>
      </c>
      <c r="BB162" s="20">
        <v>16</v>
      </c>
      <c r="BC162" s="20">
        <v>16</v>
      </c>
      <c r="BD162" s="20">
        <v>12</v>
      </c>
      <c r="BE162" s="20">
        <v>22</v>
      </c>
      <c r="BF162" s="20">
        <v>17</v>
      </c>
      <c r="BG162" s="20">
        <v>14</v>
      </c>
      <c r="BH162" s="20">
        <v>19</v>
      </c>
      <c r="BI162" s="20">
        <v>16</v>
      </c>
      <c r="BJ162" s="20">
        <v>5</v>
      </c>
      <c r="BK162" s="20">
        <v>1000</v>
      </c>
      <c r="BM162" s="4" t="s">
        <v>65</v>
      </c>
      <c r="BN162" s="4" t="s">
        <v>70</v>
      </c>
    </row>
    <row r="163" spans="1:69" x14ac:dyDescent="0.3">
      <c r="BM163" s="4" t="s">
        <v>53</v>
      </c>
      <c r="BN163" t="s">
        <v>74</v>
      </c>
      <c r="BO163" t="s">
        <v>75</v>
      </c>
      <c r="BP163" t="s">
        <v>76</v>
      </c>
      <c r="BQ163" t="s">
        <v>54</v>
      </c>
    </row>
    <row r="164" spans="1:69" x14ac:dyDescent="0.3">
      <c r="A164" s="17"/>
      <c r="B164" s="17">
        <v>4</v>
      </c>
      <c r="C164" s="17">
        <v>4.0999999999999996</v>
      </c>
      <c r="D164" s="17">
        <v>4.2</v>
      </c>
      <c r="E164" s="17">
        <v>4.3</v>
      </c>
      <c r="F164" s="17">
        <v>4.4000000000000004</v>
      </c>
      <c r="G164" s="17">
        <v>4.5</v>
      </c>
      <c r="H164" s="17">
        <v>4.5999999999999996</v>
      </c>
      <c r="I164" s="17">
        <v>4.7</v>
      </c>
      <c r="J164" s="17">
        <v>4.8</v>
      </c>
      <c r="K164" s="17">
        <v>4.9000000000000004</v>
      </c>
      <c r="L164" s="17">
        <v>5</v>
      </c>
      <c r="M164" s="17">
        <v>5.0999999999999996</v>
      </c>
      <c r="N164" s="17">
        <v>5.2</v>
      </c>
      <c r="O164" s="17">
        <v>5.3</v>
      </c>
      <c r="P164" s="17">
        <v>5.4</v>
      </c>
      <c r="Q164" s="17">
        <v>5.5</v>
      </c>
      <c r="R164" s="17">
        <v>5.6</v>
      </c>
      <c r="S164" s="17">
        <v>5.7</v>
      </c>
      <c r="T164" s="17">
        <v>5.8</v>
      </c>
      <c r="U164" s="17">
        <v>5.9</v>
      </c>
      <c r="V164" s="17">
        <v>6</v>
      </c>
      <c r="W164" s="17">
        <v>6.1</v>
      </c>
      <c r="X164" s="17">
        <v>6.2</v>
      </c>
      <c r="Y164" s="17">
        <v>6.3</v>
      </c>
      <c r="Z164" s="17">
        <v>6.4</v>
      </c>
      <c r="AA164" s="17">
        <v>6.5</v>
      </c>
      <c r="AB164" s="17">
        <v>6.6</v>
      </c>
      <c r="AC164" s="17">
        <v>6.7</v>
      </c>
      <c r="AD164" s="17">
        <v>6.8</v>
      </c>
      <c r="AE164" s="17">
        <v>6.9</v>
      </c>
      <c r="AF164" s="17">
        <v>7</v>
      </c>
      <c r="AG164" s="17">
        <v>7.1</v>
      </c>
      <c r="AH164" s="17">
        <v>7.2</v>
      </c>
      <c r="AI164" s="17">
        <v>7.3</v>
      </c>
      <c r="AJ164" s="17">
        <v>7.4</v>
      </c>
      <c r="AK164" s="17">
        <v>7.5</v>
      </c>
      <c r="AL164" s="17">
        <v>7.6</v>
      </c>
      <c r="AM164" s="17">
        <v>7.7</v>
      </c>
      <c r="AN164" s="17">
        <v>7.8</v>
      </c>
      <c r="AO164" s="17">
        <v>7.9</v>
      </c>
      <c r="AP164" s="17">
        <v>8</v>
      </c>
      <c r="AQ164" s="17">
        <v>8.1</v>
      </c>
      <c r="AR164" s="17">
        <v>8.1999999999999993</v>
      </c>
      <c r="AS164" s="17">
        <v>8.3000000000000007</v>
      </c>
      <c r="AT164" s="17">
        <v>8.4</v>
      </c>
      <c r="AU164" s="17">
        <v>8.5</v>
      </c>
      <c r="AV164" s="17">
        <v>8.6</v>
      </c>
      <c r="AW164" s="17">
        <v>8.6999999999999993</v>
      </c>
      <c r="AX164" s="17">
        <v>8.8000000000000007</v>
      </c>
      <c r="AY164" s="17">
        <v>8.9</v>
      </c>
      <c r="AZ164" s="17">
        <v>9</v>
      </c>
      <c r="BA164" s="17">
        <v>9.1</v>
      </c>
      <c r="BB164" s="17">
        <v>9.1999999999999993</v>
      </c>
      <c r="BC164" s="17">
        <v>9.3000000000000007</v>
      </c>
      <c r="BD164" s="17">
        <v>9.4</v>
      </c>
      <c r="BE164" s="17">
        <v>9.5</v>
      </c>
      <c r="BF164" s="17">
        <v>9.6</v>
      </c>
      <c r="BG164" s="17">
        <v>9.6999999999999993</v>
      </c>
      <c r="BH164" s="17">
        <v>9.8000000000000007</v>
      </c>
      <c r="BI164" s="17">
        <v>9.9</v>
      </c>
      <c r="BJ164" s="17">
        <v>10</v>
      </c>
      <c r="BM164" s="5" t="s">
        <v>41</v>
      </c>
      <c r="BN164" s="20">
        <v>290</v>
      </c>
      <c r="BO164" s="20">
        <v>258</v>
      </c>
      <c r="BP164" s="20">
        <v>230</v>
      </c>
      <c r="BQ164" s="20">
        <v>778</v>
      </c>
    </row>
    <row r="165" spans="1:69" x14ac:dyDescent="0.3">
      <c r="A165" s="18" t="s">
        <v>73</v>
      </c>
      <c r="B165" s="18">
        <v>11</v>
      </c>
      <c r="C165" s="18">
        <v>17</v>
      </c>
      <c r="D165" s="18">
        <v>22</v>
      </c>
      <c r="E165" s="18">
        <v>18</v>
      </c>
      <c r="F165" s="18">
        <v>17</v>
      </c>
      <c r="G165" s="18">
        <v>17</v>
      </c>
      <c r="H165" s="18">
        <v>8</v>
      </c>
      <c r="I165" s="18">
        <v>12</v>
      </c>
      <c r="J165" s="18">
        <v>13</v>
      </c>
      <c r="K165" s="18">
        <v>18</v>
      </c>
      <c r="L165" s="18">
        <v>21</v>
      </c>
      <c r="M165" s="18">
        <v>21</v>
      </c>
      <c r="N165" s="18">
        <v>15</v>
      </c>
      <c r="O165" s="18">
        <v>11</v>
      </c>
      <c r="P165" s="18">
        <v>14</v>
      </c>
      <c r="Q165" s="18">
        <v>19</v>
      </c>
      <c r="R165" s="18">
        <v>16</v>
      </c>
      <c r="S165" s="18">
        <v>14</v>
      </c>
      <c r="T165" s="18">
        <v>14</v>
      </c>
      <c r="U165" s="18">
        <v>17</v>
      </c>
      <c r="V165" s="18">
        <v>26</v>
      </c>
      <c r="W165" s="18">
        <v>14</v>
      </c>
      <c r="X165" s="18">
        <v>21</v>
      </c>
      <c r="Y165" s="18">
        <v>15</v>
      </c>
      <c r="Z165" s="18">
        <v>16</v>
      </c>
      <c r="AA165" s="18">
        <v>21</v>
      </c>
      <c r="AB165" s="18">
        <v>24</v>
      </c>
      <c r="AC165" s="18">
        <v>19</v>
      </c>
      <c r="AD165" s="18">
        <v>13</v>
      </c>
      <c r="AE165" s="18">
        <v>15</v>
      </c>
      <c r="AF165" s="18">
        <v>20</v>
      </c>
      <c r="AG165" s="18">
        <v>16</v>
      </c>
      <c r="AH165" s="18">
        <v>18</v>
      </c>
      <c r="AI165" s="18">
        <v>18</v>
      </c>
      <c r="AJ165" s="18">
        <v>16</v>
      </c>
      <c r="AK165" s="18">
        <v>13</v>
      </c>
      <c r="AL165" s="18">
        <v>20</v>
      </c>
      <c r="AM165" s="18">
        <v>18</v>
      </c>
      <c r="AN165" s="18">
        <v>15</v>
      </c>
      <c r="AO165" s="18">
        <v>18</v>
      </c>
      <c r="AP165" s="18">
        <v>21</v>
      </c>
      <c r="AQ165" s="18">
        <v>13</v>
      </c>
      <c r="AR165" s="18">
        <v>14</v>
      </c>
      <c r="AS165" s="18">
        <v>11</v>
      </c>
      <c r="AT165" s="18">
        <v>18</v>
      </c>
      <c r="AU165" s="18">
        <v>18</v>
      </c>
      <c r="AV165" s="18">
        <v>18</v>
      </c>
      <c r="AW165" s="18">
        <v>20</v>
      </c>
      <c r="AX165" s="18">
        <v>14</v>
      </c>
      <c r="AY165" s="18">
        <v>16</v>
      </c>
      <c r="AZ165" s="18">
        <v>15</v>
      </c>
      <c r="BA165" s="18">
        <v>14</v>
      </c>
      <c r="BB165" s="18">
        <v>16</v>
      </c>
      <c r="BC165" s="18">
        <v>16</v>
      </c>
      <c r="BD165" s="18">
        <v>12</v>
      </c>
      <c r="BE165" s="18">
        <v>22</v>
      </c>
      <c r="BF165" s="18">
        <v>17</v>
      </c>
      <c r="BG165" s="18">
        <v>14</v>
      </c>
      <c r="BH165" s="18">
        <v>19</v>
      </c>
      <c r="BI165" s="18">
        <v>16</v>
      </c>
      <c r="BJ165" s="18">
        <v>5</v>
      </c>
      <c r="BM165" s="5" t="s">
        <v>45</v>
      </c>
      <c r="BN165" s="20">
        <v>232</v>
      </c>
      <c r="BO165" s="20">
        <v>179</v>
      </c>
      <c r="BP165" s="20">
        <v>227</v>
      </c>
      <c r="BQ165" s="20">
        <v>638</v>
      </c>
    </row>
    <row r="166" spans="1:69" x14ac:dyDescent="0.3">
      <c r="BM166" s="5" t="s">
        <v>51</v>
      </c>
      <c r="BN166" s="20">
        <v>335</v>
      </c>
      <c r="BO166" s="20">
        <v>261</v>
      </c>
      <c r="BP166" s="20">
        <v>266</v>
      </c>
      <c r="BQ166" s="20">
        <v>862</v>
      </c>
    </row>
    <row r="167" spans="1:69" x14ac:dyDescent="0.3">
      <c r="BM167" s="5" t="s">
        <v>49</v>
      </c>
      <c r="BN167" s="20">
        <v>205</v>
      </c>
      <c r="BO167" s="20">
        <v>336</v>
      </c>
      <c r="BP167" s="20">
        <v>259</v>
      </c>
      <c r="BQ167" s="20">
        <v>800</v>
      </c>
    </row>
    <row r="168" spans="1:69" x14ac:dyDescent="0.3">
      <c r="BM168" s="5" t="s">
        <v>46</v>
      </c>
      <c r="BN168" s="20">
        <v>208</v>
      </c>
      <c r="BO168" s="20">
        <v>253</v>
      </c>
      <c r="BP168" s="20">
        <v>294</v>
      </c>
      <c r="BQ168" s="20">
        <v>755</v>
      </c>
    </row>
    <row r="169" spans="1:69" x14ac:dyDescent="0.3">
      <c r="BM169" s="5" t="s">
        <v>36</v>
      </c>
      <c r="BN169" s="20">
        <v>252</v>
      </c>
      <c r="BO169" s="20">
        <v>223</v>
      </c>
      <c r="BP169" s="20">
        <v>283</v>
      </c>
      <c r="BQ169" s="20">
        <v>758</v>
      </c>
    </row>
    <row r="170" spans="1:69" x14ac:dyDescent="0.3">
      <c r="BM170" s="5" t="s">
        <v>29</v>
      </c>
      <c r="BN170" s="20">
        <v>316</v>
      </c>
      <c r="BO170" s="20">
        <v>281</v>
      </c>
      <c r="BP170" s="20">
        <v>322</v>
      </c>
      <c r="BQ170" s="20">
        <v>919</v>
      </c>
    </row>
    <row r="171" spans="1:69" x14ac:dyDescent="0.3">
      <c r="BM171" s="5" t="s">
        <v>54</v>
      </c>
      <c r="BN171" s="20">
        <v>1838</v>
      </c>
      <c r="BO171" s="20">
        <v>1791</v>
      </c>
      <c r="BP171" s="20">
        <v>1881</v>
      </c>
      <c r="BQ171" s="20">
        <v>5510</v>
      </c>
    </row>
    <row r="179" spans="65:69" x14ac:dyDescent="0.3">
      <c r="BM179" s="4" t="s">
        <v>65</v>
      </c>
      <c r="BN179" s="4" t="s">
        <v>70</v>
      </c>
    </row>
    <row r="180" spans="65:69" x14ac:dyDescent="0.3">
      <c r="BM180" s="4" t="s">
        <v>53</v>
      </c>
      <c r="BN180" t="s">
        <v>74</v>
      </c>
      <c r="BO180" t="s">
        <v>75</v>
      </c>
      <c r="BP180" t="s">
        <v>76</v>
      </c>
      <c r="BQ180" t="s">
        <v>54</v>
      </c>
    </row>
    <row r="181" spans="65:69" x14ac:dyDescent="0.3">
      <c r="BM181" s="5" t="s">
        <v>30</v>
      </c>
      <c r="BN181" s="20">
        <v>956</v>
      </c>
      <c r="BO181" s="20">
        <v>952</v>
      </c>
      <c r="BP181" s="20">
        <v>1038</v>
      </c>
      <c r="BQ181" s="20">
        <v>2946</v>
      </c>
    </row>
    <row r="182" spans="65:69" x14ac:dyDescent="0.3">
      <c r="BM182" s="5" t="s">
        <v>42</v>
      </c>
      <c r="BN182" s="20">
        <v>554</v>
      </c>
      <c r="BO182" s="20">
        <v>487</v>
      </c>
      <c r="BP182" s="20">
        <v>485</v>
      </c>
      <c r="BQ182" s="20">
        <v>1526</v>
      </c>
    </row>
    <row r="183" spans="65:69" x14ac:dyDescent="0.3">
      <c r="BM183" s="5" t="s">
        <v>37</v>
      </c>
      <c r="BN183" s="20">
        <v>328</v>
      </c>
      <c r="BO183" s="20">
        <v>352</v>
      </c>
      <c r="BP183" s="20">
        <v>358</v>
      </c>
      <c r="BQ183" s="20">
        <v>1038</v>
      </c>
    </row>
    <row r="184" spans="65:69" x14ac:dyDescent="0.3">
      <c r="BM184" s="5" t="s">
        <v>54</v>
      </c>
      <c r="BN184" s="20">
        <v>1838</v>
      </c>
      <c r="BO184" s="20">
        <v>1791</v>
      </c>
      <c r="BP184" s="20">
        <v>1881</v>
      </c>
      <c r="BQ184" s="20">
        <v>5510</v>
      </c>
    </row>
  </sheetData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supermarket data</vt:lpstr>
      <vt:lpstr>overall stats</vt:lpstr>
      <vt:lpstr>type of customer stats</vt:lpstr>
      <vt:lpstr>gender stats</vt:lpstr>
      <vt:lpstr>city stats</vt:lpstr>
      <vt:lpstr>customer value stats</vt:lpstr>
      <vt:lpstr>Sheet4</vt:lpstr>
      <vt:lpstr>Sheet5</vt:lpstr>
      <vt:lpstr>customer-type stats 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ROBERTO ESPARZA RESENDIZ</cp:lastModifiedBy>
  <dcterms:created xsi:type="dcterms:W3CDTF">2024-08-27T17:16:41Z</dcterms:created>
  <dcterms:modified xsi:type="dcterms:W3CDTF">2024-08-29T22:32:20Z</dcterms:modified>
</cp:coreProperties>
</file>