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ysh\Documents\AY_2021_2022\Thesis\ECE-COE-199\misc\"/>
    </mc:Choice>
  </mc:AlternateContent>
  <xr:revisionPtr revIDLastSave="0" documentId="13_ncr:1_{6126C617-02F0-4BE0-BF27-094C06050816}" xr6:coauthVersionLast="47" xr6:coauthVersionMax="47" xr10:uidLastSave="{00000000-0000-0000-0000-000000000000}"/>
  <bookViews>
    <workbookView xWindow="-108" yWindow="-108" windowWidth="23256" windowHeight="12576" activeTab="4" xr2:uid="{0C902A83-C015-4385-9413-D94E907FAC95}"/>
  </bookViews>
  <sheets>
    <sheet name="Page_1_CER" sheetId="3" r:id="rId1"/>
    <sheet name="Page_2_CER" sheetId="4" r:id="rId2"/>
    <sheet name="Page_3_CER" sheetId="5" r:id="rId3"/>
    <sheet name="Page_4_CER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7" l="1"/>
  <c r="B18" i="7"/>
  <c r="B17" i="7"/>
  <c r="C8" i="7"/>
  <c r="C20" i="7"/>
  <c r="C11" i="7"/>
  <c r="D11" i="7" s="1"/>
  <c r="B11" i="7"/>
  <c r="C19" i="7"/>
  <c r="B19" i="7"/>
  <c r="E10" i="7" s="1"/>
  <c r="C10" i="7"/>
  <c r="B10" i="7"/>
  <c r="D10" i="7" s="1"/>
  <c r="C18" i="7"/>
  <c r="C9" i="7"/>
  <c r="B9" i="7"/>
  <c r="D9" i="7" s="1"/>
  <c r="L67" i="4"/>
  <c r="C17" i="7"/>
  <c r="B8" i="7"/>
  <c r="D8" i="7" s="1"/>
  <c r="B16" i="7"/>
  <c r="C16" i="7"/>
  <c r="C7" i="7"/>
  <c r="B7" i="7"/>
  <c r="E7" i="7" s="1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B66" i="6"/>
  <c r="B65" i="6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B67" i="5"/>
  <c r="B66" i="5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B67" i="4"/>
  <c r="B66" i="4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B67" i="3"/>
  <c r="B66" i="3"/>
  <c r="AW1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7" i="5"/>
  <c r="C7" i="5"/>
  <c r="D7" i="5"/>
  <c r="E7" i="5"/>
  <c r="F7" i="5"/>
  <c r="G7" i="5"/>
  <c r="H7" i="5"/>
  <c r="I7" i="5"/>
  <c r="J7" i="5"/>
  <c r="K7" i="5"/>
  <c r="L7" i="5"/>
  <c r="M7" i="5"/>
  <c r="N7" i="5"/>
  <c r="B4" i="5"/>
  <c r="C4" i="5"/>
  <c r="D4" i="5"/>
  <c r="E4" i="5"/>
  <c r="F4" i="5"/>
  <c r="G4" i="5"/>
  <c r="H4" i="5"/>
  <c r="I4" i="5"/>
  <c r="J4" i="5"/>
  <c r="K4" i="5"/>
  <c r="L4" i="5"/>
  <c r="M4" i="5"/>
  <c r="N4" i="5"/>
  <c r="K71" i="4"/>
  <c r="B64" i="4"/>
  <c r="C64" i="4"/>
  <c r="D64" i="4"/>
  <c r="E64" i="4"/>
  <c r="F64" i="4"/>
  <c r="G64" i="4"/>
  <c r="H64" i="4"/>
  <c r="I64" i="4"/>
  <c r="J64" i="4"/>
  <c r="B61" i="4"/>
  <c r="C61" i="4"/>
  <c r="D61" i="4"/>
  <c r="E61" i="4"/>
  <c r="F61" i="4"/>
  <c r="G61" i="4"/>
  <c r="H61" i="4"/>
  <c r="I61" i="4"/>
  <c r="J61" i="4"/>
  <c r="B58" i="4"/>
  <c r="C58" i="4"/>
  <c r="D58" i="4"/>
  <c r="E58" i="4"/>
  <c r="F58" i="4"/>
  <c r="G58" i="4"/>
  <c r="H58" i="4"/>
  <c r="I58" i="4"/>
  <c r="J58" i="4"/>
  <c r="B55" i="4"/>
  <c r="C55" i="4"/>
  <c r="D55" i="4"/>
  <c r="E55" i="4"/>
  <c r="F55" i="4"/>
  <c r="G55" i="4"/>
  <c r="H55" i="4"/>
  <c r="I55" i="4"/>
  <c r="J55" i="4"/>
  <c r="B52" i="4"/>
  <c r="C52" i="4"/>
  <c r="D52" i="4"/>
  <c r="E52" i="4"/>
  <c r="F52" i="4"/>
  <c r="G52" i="4"/>
  <c r="H52" i="4"/>
  <c r="I52" i="4"/>
  <c r="J52" i="4"/>
  <c r="B49" i="4"/>
  <c r="C49" i="4"/>
  <c r="D49" i="4"/>
  <c r="E49" i="4"/>
  <c r="F49" i="4"/>
  <c r="G49" i="4"/>
  <c r="H49" i="4"/>
  <c r="I49" i="4"/>
  <c r="J49" i="4"/>
  <c r="B46" i="4"/>
  <c r="C46" i="4"/>
  <c r="D46" i="4"/>
  <c r="E46" i="4"/>
  <c r="F46" i="4"/>
  <c r="G46" i="4"/>
  <c r="H46" i="4"/>
  <c r="I46" i="4"/>
  <c r="J46" i="4"/>
  <c r="B43" i="4"/>
  <c r="C43" i="4"/>
  <c r="D43" i="4"/>
  <c r="E43" i="4"/>
  <c r="F43" i="4"/>
  <c r="G43" i="4"/>
  <c r="H43" i="4"/>
  <c r="I43" i="4"/>
  <c r="J43" i="4"/>
  <c r="B40" i="4"/>
  <c r="C40" i="4"/>
  <c r="D40" i="4"/>
  <c r="E40" i="4"/>
  <c r="F40" i="4"/>
  <c r="G40" i="4"/>
  <c r="H40" i="4"/>
  <c r="I40" i="4"/>
  <c r="J40" i="4"/>
  <c r="B37" i="4"/>
  <c r="C37" i="4"/>
  <c r="D37" i="4"/>
  <c r="E37" i="4"/>
  <c r="F37" i="4"/>
  <c r="G37" i="4"/>
  <c r="H37" i="4"/>
  <c r="I37" i="4"/>
  <c r="J37" i="4"/>
  <c r="B34" i="4"/>
  <c r="C34" i="4"/>
  <c r="D34" i="4"/>
  <c r="E34" i="4"/>
  <c r="F34" i="4"/>
  <c r="G34" i="4"/>
  <c r="H34" i="4"/>
  <c r="I34" i="4"/>
  <c r="J34" i="4"/>
  <c r="B31" i="4"/>
  <c r="C31" i="4"/>
  <c r="D31" i="4"/>
  <c r="E31" i="4"/>
  <c r="F31" i="4"/>
  <c r="G31" i="4"/>
  <c r="H31" i="4"/>
  <c r="I31" i="4"/>
  <c r="J31" i="4"/>
  <c r="B28" i="4"/>
  <c r="C28" i="4"/>
  <c r="D28" i="4"/>
  <c r="E28" i="4"/>
  <c r="F28" i="4"/>
  <c r="G28" i="4"/>
  <c r="H28" i="4"/>
  <c r="I28" i="4"/>
  <c r="J28" i="4"/>
  <c r="B25" i="4"/>
  <c r="C25" i="4"/>
  <c r="D25" i="4"/>
  <c r="E25" i="4"/>
  <c r="F25" i="4"/>
  <c r="G25" i="4"/>
  <c r="H25" i="4"/>
  <c r="I25" i="4"/>
  <c r="J25" i="4"/>
  <c r="K25" i="4"/>
  <c r="B22" i="4"/>
  <c r="C22" i="4"/>
  <c r="E22" i="4"/>
  <c r="F22" i="4"/>
  <c r="G22" i="4"/>
  <c r="H22" i="4"/>
  <c r="I22" i="4"/>
  <c r="J22" i="4"/>
  <c r="B19" i="4"/>
  <c r="C19" i="4"/>
  <c r="E19" i="4"/>
  <c r="F19" i="4"/>
  <c r="I19" i="4"/>
  <c r="J19" i="4"/>
  <c r="B16" i="4"/>
  <c r="C16" i="4"/>
  <c r="D16" i="4"/>
  <c r="E16" i="4"/>
  <c r="F16" i="4"/>
  <c r="G16" i="4"/>
  <c r="H16" i="4"/>
  <c r="I16" i="4"/>
  <c r="J16" i="4"/>
  <c r="B13" i="4"/>
  <c r="C13" i="4"/>
  <c r="D13" i="4"/>
  <c r="E13" i="4"/>
  <c r="F13" i="4"/>
  <c r="G13" i="4"/>
  <c r="I13" i="4"/>
  <c r="J13" i="4"/>
  <c r="B10" i="4"/>
  <c r="C10" i="4"/>
  <c r="D10" i="4"/>
  <c r="E10" i="4"/>
  <c r="F10" i="4"/>
  <c r="G10" i="4"/>
  <c r="H10" i="4"/>
  <c r="I10" i="4"/>
  <c r="J10" i="4"/>
  <c r="B7" i="4"/>
  <c r="C7" i="4"/>
  <c r="E7" i="4"/>
  <c r="F7" i="4"/>
  <c r="H7" i="4"/>
  <c r="I7" i="4"/>
  <c r="J7" i="4"/>
  <c r="J71" i="4" s="1"/>
  <c r="B4" i="4"/>
  <c r="B71" i="4" s="1"/>
  <c r="C4" i="4"/>
  <c r="C71" i="4" s="1"/>
  <c r="E4" i="4"/>
  <c r="E71" i="4" s="1"/>
  <c r="F4" i="4"/>
  <c r="F71" i="4" s="1"/>
  <c r="G4" i="4"/>
  <c r="H4" i="4"/>
  <c r="H71" i="4" s="1"/>
  <c r="I4" i="4"/>
  <c r="I71" i="4" s="1"/>
  <c r="J4" i="4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W63" i="6"/>
  <c r="AW62" i="6"/>
  <c r="AW60" i="6"/>
  <c r="AW59" i="6"/>
  <c r="AW57" i="6"/>
  <c r="AW56" i="6"/>
  <c r="AW54" i="6"/>
  <c r="AW53" i="6"/>
  <c r="AW51" i="6"/>
  <c r="AW50" i="6"/>
  <c r="AW48" i="6"/>
  <c r="AW47" i="6"/>
  <c r="AW45" i="6"/>
  <c r="AW44" i="6"/>
  <c r="AW42" i="6"/>
  <c r="AW41" i="6"/>
  <c r="AW39" i="6"/>
  <c r="AW38" i="6"/>
  <c r="AW36" i="6"/>
  <c r="AW35" i="6"/>
  <c r="AW33" i="6"/>
  <c r="AW32" i="6"/>
  <c r="AW30" i="6"/>
  <c r="AW29" i="6"/>
  <c r="AW27" i="6"/>
  <c r="AW26" i="6"/>
  <c r="AW24" i="6"/>
  <c r="AW23" i="6"/>
  <c r="AW21" i="6"/>
  <c r="AW20" i="6"/>
  <c r="AW18" i="6"/>
  <c r="AW17" i="6"/>
  <c r="AW14" i="6"/>
  <c r="AW12" i="6"/>
  <c r="AW11" i="6"/>
  <c r="AW9" i="6"/>
  <c r="AW8" i="6"/>
  <c r="AW6" i="6"/>
  <c r="AW5" i="6"/>
  <c r="AW3" i="6"/>
  <c r="AW2" i="6"/>
  <c r="O63" i="5"/>
  <c r="O62" i="5"/>
  <c r="O60" i="5"/>
  <c r="O59" i="5"/>
  <c r="O57" i="5"/>
  <c r="O56" i="5"/>
  <c r="O54" i="5"/>
  <c r="O53" i="5"/>
  <c r="O51" i="5"/>
  <c r="O50" i="5"/>
  <c r="O48" i="5"/>
  <c r="O47" i="5"/>
  <c r="O45" i="5"/>
  <c r="O44" i="5"/>
  <c r="O42" i="5"/>
  <c r="O41" i="5"/>
  <c r="O39" i="5"/>
  <c r="O38" i="5"/>
  <c r="O36" i="5"/>
  <c r="O35" i="5"/>
  <c r="O33" i="5"/>
  <c r="O32" i="5"/>
  <c r="O30" i="5"/>
  <c r="O29" i="5"/>
  <c r="O27" i="5"/>
  <c r="O26" i="5"/>
  <c r="O24" i="5"/>
  <c r="O23" i="5"/>
  <c r="O21" i="5"/>
  <c r="O20" i="5"/>
  <c r="O18" i="5"/>
  <c r="O17" i="5"/>
  <c r="O15" i="5"/>
  <c r="O14" i="5"/>
  <c r="O12" i="5"/>
  <c r="O11" i="5"/>
  <c r="O9" i="5"/>
  <c r="O8" i="5"/>
  <c r="O6" i="5"/>
  <c r="O5" i="5"/>
  <c r="O3" i="5"/>
  <c r="O70" i="5" s="1"/>
  <c r="O2" i="5"/>
  <c r="O69" i="5" s="1"/>
  <c r="O71" i="5" s="1"/>
  <c r="L47" i="4"/>
  <c r="H20" i="4"/>
  <c r="G20" i="4"/>
  <c r="D20" i="4"/>
  <c r="L20" i="4" s="1"/>
  <c r="H17" i="4"/>
  <c r="H19" i="4" s="1"/>
  <c r="G17" i="4"/>
  <c r="L17" i="4" s="1"/>
  <c r="D17" i="4"/>
  <c r="D19" i="4" s="1"/>
  <c r="L14" i="4"/>
  <c r="L15" i="4"/>
  <c r="H11" i="4"/>
  <c r="H13" i="4" s="1"/>
  <c r="D11" i="4"/>
  <c r="H8" i="4"/>
  <c r="G5" i="4"/>
  <c r="G7" i="4" s="1"/>
  <c r="D5" i="4"/>
  <c r="D7" i="4" s="1"/>
  <c r="D2" i="4"/>
  <c r="D4" i="4" s="1"/>
  <c r="L63" i="4"/>
  <c r="L62" i="4"/>
  <c r="L60" i="4"/>
  <c r="L59" i="4"/>
  <c r="L57" i="4"/>
  <c r="L56" i="4"/>
  <c r="L54" i="4"/>
  <c r="L53" i="4"/>
  <c r="L51" i="4"/>
  <c r="L50" i="4"/>
  <c r="L48" i="4"/>
  <c r="L45" i="4"/>
  <c r="L44" i="4"/>
  <c r="L42" i="4"/>
  <c r="L41" i="4"/>
  <c r="L39" i="4"/>
  <c r="L38" i="4"/>
  <c r="L36" i="4"/>
  <c r="L35" i="4"/>
  <c r="L33" i="4"/>
  <c r="L32" i="4"/>
  <c r="L30" i="4"/>
  <c r="L29" i="4"/>
  <c r="L27" i="4"/>
  <c r="L26" i="4"/>
  <c r="L24" i="4"/>
  <c r="L23" i="4"/>
  <c r="L21" i="4"/>
  <c r="L18" i="4"/>
  <c r="L12" i="4"/>
  <c r="L11" i="4"/>
  <c r="L9" i="4"/>
  <c r="L8" i="4"/>
  <c r="L6" i="4"/>
  <c r="L5" i="4"/>
  <c r="L3" i="4"/>
  <c r="L2" i="4"/>
  <c r="AC57" i="3"/>
  <c r="AC18" i="3"/>
  <c r="AC62" i="3"/>
  <c r="AC63" i="3"/>
  <c r="AC3" i="3"/>
  <c r="AC73" i="3" s="1"/>
  <c r="AC5" i="3"/>
  <c r="AC6" i="3"/>
  <c r="AC8" i="3"/>
  <c r="AC9" i="3"/>
  <c r="AC11" i="3"/>
  <c r="AC12" i="3"/>
  <c r="AC14" i="3"/>
  <c r="AC15" i="3"/>
  <c r="AC17" i="3"/>
  <c r="AC19" i="3" s="1"/>
  <c r="AC20" i="3"/>
  <c r="AC21" i="3"/>
  <c r="AC23" i="3"/>
  <c r="AC24" i="3"/>
  <c r="AC26" i="3"/>
  <c r="AC28" i="3" s="1"/>
  <c r="AC27" i="3"/>
  <c r="AC29" i="3"/>
  <c r="AC31" i="3" s="1"/>
  <c r="AC30" i="3"/>
  <c r="AC32" i="3"/>
  <c r="AC33" i="3"/>
  <c r="AC35" i="3"/>
  <c r="AC36" i="3"/>
  <c r="AC38" i="3"/>
  <c r="AC39" i="3"/>
  <c r="AC41" i="3"/>
  <c r="AC42" i="3"/>
  <c r="AC44" i="3"/>
  <c r="AC46" i="3" s="1"/>
  <c r="AC45" i="3"/>
  <c r="AC47" i="3"/>
  <c r="AC49" i="3" s="1"/>
  <c r="AC48" i="3"/>
  <c r="AC50" i="3"/>
  <c r="AC51" i="3"/>
  <c r="AC53" i="3"/>
  <c r="AC54" i="3"/>
  <c r="AC56" i="3"/>
  <c r="AC58" i="3" s="1"/>
  <c r="AC59" i="3"/>
  <c r="AC60" i="3"/>
  <c r="AC2" i="3"/>
  <c r="B20" i="7" l="1"/>
  <c r="D20" i="7" s="1"/>
  <c r="D7" i="7"/>
  <c r="D18" i="7"/>
  <c r="F9" i="7"/>
  <c r="D16" i="7"/>
  <c r="F7" i="7"/>
  <c r="E9" i="7"/>
  <c r="D17" i="7"/>
  <c r="D19" i="7"/>
  <c r="F10" i="7"/>
  <c r="F8" i="7"/>
  <c r="E8" i="7"/>
  <c r="AW71" i="6"/>
  <c r="AW70" i="6"/>
  <c r="AW72" i="6" s="1"/>
  <c r="L73" i="4"/>
  <c r="L75" i="4" s="1"/>
  <c r="G19" i="4"/>
  <c r="G71" i="4" s="1"/>
  <c r="D22" i="4"/>
  <c r="D71" i="4" s="1"/>
  <c r="B2" i="7"/>
  <c r="AC22" i="3"/>
  <c r="AC64" i="3"/>
  <c r="AC4" i="3"/>
  <c r="AC37" i="3"/>
  <c r="AC16" i="3"/>
  <c r="Q70" i="3"/>
  <c r="E70" i="3"/>
  <c r="AC7" i="3"/>
  <c r="AC34" i="3"/>
  <c r="AC72" i="3"/>
  <c r="B1" i="7" s="1"/>
  <c r="AA70" i="3"/>
  <c r="O70" i="3"/>
  <c r="C70" i="3"/>
  <c r="Z70" i="3"/>
  <c r="N70" i="3"/>
  <c r="B70" i="3"/>
  <c r="Y70" i="3"/>
  <c r="M70" i="3"/>
  <c r="R70" i="3"/>
  <c r="F70" i="3"/>
  <c r="U70" i="3"/>
  <c r="I70" i="3"/>
  <c r="J70" i="3"/>
  <c r="T70" i="3"/>
  <c r="H70" i="3"/>
  <c r="V70" i="3"/>
  <c r="AB70" i="3"/>
  <c r="P70" i="3"/>
  <c r="D70" i="3"/>
  <c r="S70" i="3"/>
  <c r="G70" i="3"/>
  <c r="AW16" i="6"/>
  <c r="AW7" i="6"/>
  <c r="K70" i="3"/>
  <c r="X70" i="3"/>
  <c r="L70" i="3"/>
  <c r="W70" i="3"/>
  <c r="AC43" i="3"/>
  <c r="AC25" i="3"/>
  <c r="AC61" i="3"/>
  <c r="AC40" i="3"/>
  <c r="AC52" i="3"/>
  <c r="AC55" i="3"/>
  <c r="AW28" i="6"/>
  <c r="AW64" i="6"/>
  <c r="AW13" i="6"/>
  <c r="AW31" i="6"/>
  <c r="AW49" i="6"/>
  <c r="AW52" i="6"/>
  <c r="AW22" i="6"/>
  <c r="AW19" i="6"/>
  <c r="AW55" i="6"/>
  <c r="AW40" i="6"/>
  <c r="AW10" i="6"/>
  <c r="AW37" i="6"/>
  <c r="AW4" i="6"/>
  <c r="AW58" i="6"/>
  <c r="AW25" i="6"/>
  <c r="AW61" i="6"/>
  <c r="AW43" i="6"/>
  <c r="AW46" i="6"/>
  <c r="AW34" i="6"/>
  <c r="O49" i="5"/>
  <c r="O25" i="5"/>
  <c r="O16" i="5"/>
  <c r="O7" i="5"/>
  <c r="O52" i="5"/>
  <c r="O19" i="5"/>
  <c r="O37" i="5"/>
  <c r="O4" i="5"/>
  <c r="O40" i="5"/>
  <c r="O46" i="5"/>
  <c r="O61" i="5"/>
  <c r="O64" i="5"/>
  <c r="O55" i="5"/>
  <c r="O58" i="5"/>
  <c r="O28" i="5"/>
  <c r="O43" i="5"/>
  <c r="O31" i="5"/>
  <c r="O34" i="5"/>
  <c r="O22" i="5"/>
  <c r="O10" i="5"/>
  <c r="O13" i="5"/>
  <c r="L61" i="4"/>
  <c r="L43" i="4"/>
  <c r="L40" i="4"/>
  <c r="L34" i="4"/>
  <c r="L22" i="4"/>
  <c r="L16" i="4"/>
  <c r="L7" i="4"/>
  <c r="L4" i="4"/>
  <c r="L10" i="4"/>
  <c r="L28" i="4"/>
  <c r="L46" i="4"/>
  <c r="L64" i="4"/>
  <c r="L49" i="4"/>
  <c r="L58" i="4"/>
  <c r="L19" i="4"/>
  <c r="L37" i="4"/>
  <c r="L55" i="4"/>
  <c r="L25" i="4"/>
  <c r="L52" i="4"/>
  <c r="L13" i="4"/>
  <c r="L31" i="4"/>
  <c r="AC13" i="3"/>
  <c r="AC10" i="3"/>
  <c r="E11" i="7" l="1"/>
  <c r="B3" i="7"/>
  <c r="L71" i="4"/>
  <c r="AC70" i="3"/>
</calcChain>
</file>

<file path=xl/sharedStrings.xml><?xml version="1.0" encoding="utf-8"?>
<sst xmlns="http://schemas.openxmlformats.org/spreadsheetml/2006/main" count="310" uniqueCount="128">
  <si>
    <t>Data Number</t>
  </si>
  <si>
    <t>Data_01</t>
  </si>
  <si>
    <t>Data_02</t>
  </si>
  <si>
    <t>Data_03</t>
  </si>
  <si>
    <t>Data_04</t>
  </si>
  <si>
    <t>Data_05</t>
  </si>
  <si>
    <t>Data_06</t>
  </si>
  <si>
    <t>Data_07</t>
  </si>
  <si>
    <t>Data_08</t>
  </si>
  <si>
    <t>Data_09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</si>
  <si>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</si>
  <si>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</si>
  <si>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</si>
  <si>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</si>
  <si>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</si>
  <si>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</si>
  <si>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</si>
  <si>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</si>
  <si>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</si>
  <si>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</si>
  <si>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</si>
  <si>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Data_21</t>
  </si>
  <si>
    <t>Abdomen</t>
  </si>
  <si>
    <t>AccreditationNo</t>
  </si>
  <si>
    <t>AdmissionDate</t>
  </si>
  <si>
    <t>AdmissionTime</t>
  </si>
  <si>
    <t>Age</t>
  </si>
  <si>
    <t>Barangay</t>
  </si>
  <si>
    <t>BP</t>
  </si>
  <si>
    <t>BriefHistory</t>
  </si>
  <si>
    <t>CaseNumber</t>
  </si>
  <si>
    <t>ChiefComplaint</t>
  </si>
  <si>
    <t>CVS</t>
  </si>
  <si>
    <t>DateReceived</t>
  </si>
  <si>
    <t>FirstName</t>
  </si>
  <si>
    <t>GU</t>
  </si>
  <si>
    <t>HEENT</t>
  </si>
  <si>
    <t>HR</t>
  </si>
  <si>
    <t>LastName</t>
  </si>
  <si>
    <t>MiddleName</t>
  </si>
  <si>
    <t>Municipality</t>
  </si>
  <si>
    <t>NameOfHospital</t>
  </si>
  <si>
    <t>NeuroExamination</t>
  </si>
  <si>
    <t>Province</t>
  </si>
  <si>
    <t>ReasonOfAdmission</t>
  </si>
  <si>
    <t>RR</t>
  </si>
  <si>
    <t>Temp</t>
  </si>
  <si>
    <t>ZipCode</t>
  </si>
  <si>
    <t>AdmittingDiagnosis</t>
  </si>
  <si>
    <t>Chars</t>
  </si>
  <si>
    <t>AttendingPhysician</t>
  </si>
  <si>
    <t>ConditionOfDischarge</t>
  </si>
  <si>
    <t>CourseInTheWards</t>
  </si>
  <si>
    <t>DischargeDate</t>
  </si>
  <si>
    <t>DischargeTime</t>
  </si>
  <si>
    <t>PertinentLabFindings</t>
  </si>
  <si>
    <t>SurgicalOperationDate</t>
  </si>
  <si>
    <t>SurgicalOperationTime</t>
  </si>
  <si>
    <t>TypeOfAnesthesia</t>
  </si>
  <si>
    <t>FinalDiagnosis</t>
  </si>
  <si>
    <t>Birthdate</t>
  </si>
  <si>
    <t>CaseNo</t>
  </si>
  <si>
    <t>MiddleInitial</t>
  </si>
  <si>
    <t>NurseID</t>
  </si>
  <si>
    <t>Parental</t>
  </si>
  <si>
    <t>Supplement</t>
  </si>
  <si>
    <t>Enteral</t>
  </si>
  <si>
    <t>Remarks</t>
  </si>
  <si>
    <t>Surname</t>
  </si>
  <si>
    <t>TimeGiven</t>
  </si>
  <si>
    <t>WardUnit</t>
  </si>
  <si>
    <t>Average</t>
  </si>
  <si>
    <t>AntibioticOrdered1</t>
  </si>
  <si>
    <t>AntiBioticOrdered2</t>
  </si>
  <si>
    <t>AntibioticOrdered3</t>
  </si>
  <si>
    <t>BloodType</t>
  </si>
  <si>
    <t>BodyWeight</t>
  </si>
  <si>
    <t>BPPostMed</t>
  </si>
  <si>
    <t>BPPreMed</t>
  </si>
  <si>
    <t>DateOfOperation</t>
  </si>
  <si>
    <t>Diagnosis</t>
  </si>
  <si>
    <t>HeadNurse</t>
  </si>
  <si>
    <t>HRPostMed</t>
  </si>
  <si>
    <t>HRPreMed</t>
  </si>
  <si>
    <t>Lastname</t>
  </si>
  <si>
    <t>NoUnitsBloodXMatrched</t>
  </si>
  <si>
    <t>NoUnitsFreshBlood</t>
  </si>
  <si>
    <t>NoUnitsRBC</t>
  </si>
  <si>
    <t>NoUnitsRBCXMatched</t>
  </si>
  <si>
    <t>NurseInCharge</t>
  </si>
  <si>
    <t>Operation</t>
  </si>
  <si>
    <t>ORNeedSent</t>
  </si>
  <si>
    <t>PreAnesthetic1</t>
  </si>
  <si>
    <t>PreAnesthetic2</t>
  </si>
  <si>
    <t>PreAnesthetic3</t>
  </si>
  <si>
    <t>PreAnestheticTime1</t>
  </si>
  <si>
    <t>PreAnestheticTime2</t>
  </si>
  <si>
    <t>PreAnestheticTime3</t>
  </si>
  <si>
    <t>ResidentInCharge</t>
  </si>
  <si>
    <t>RRPostMed</t>
  </si>
  <si>
    <t>RRPreMed</t>
  </si>
  <si>
    <t>SerialNoBloodXMatched</t>
  </si>
  <si>
    <t>SerialNoFreshBlood</t>
  </si>
  <si>
    <t>SerialNoRBC</t>
  </si>
  <si>
    <t>SerialNoRBCXMatched</t>
  </si>
  <si>
    <t>Service</t>
  </si>
  <si>
    <t>SkinTest1</t>
  </si>
  <si>
    <t>SkinTest2</t>
  </si>
  <si>
    <t>SkinTest3</t>
  </si>
  <si>
    <t>Surgeon</t>
  </si>
  <si>
    <t>TempPostMed</t>
  </si>
  <si>
    <t>TempPreMed</t>
  </si>
  <si>
    <t>Time</t>
  </si>
  <si>
    <t>WardAndBedNo</t>
  </si>
  <si>
    <t>XrayNo</t>
  </si>
  <si>
    <t>Character Errors</t>
  </si>
  <si>
    <t>Total Characters</t>
  </si>
  <si>
    <t>CER</t>
  </si>
  <si>
    <t>Character Error</t>
  </si>
  <si>
    <t>Page 1</t>
  </si>
  <si>
    <t>Page 2</t>
  </si>
  <si>
    <t>Page 3</t>
  </si>
  <si>
    <t>Page 4</t>
  </si>
  <si>
    <t>Character Error Rate</t>
  </si>
  <si>
    <t xml:space="preserve">Character Error &lt; 20 </t>
  </si>
  <si>
    <t>&lt;20</t>
  </si>
  <si>
    <t>&gt;20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</si>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</sst>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8F0F-9EC4-434B-AB3E-7B46DC42E528}">
  <dimension ref="A1:AC73"/>
  <sheetViews>
    <sheetView zoomScale="70" zoomScaleNormal="70" workbookViewId="0">
      <pane xSplit="1" ySplit="1" topLeftCell="M56" activePane="bottomRight" state="frozen"/>
      <selection pane="topRight" activeCell="B1" sqref="B1"/>
      <selection pane="bottomLeft" activeCell="A2" sqref="A2"/>
      <selection pane="bottomRight" activeCell="B67" sqref="B67"/>
    </sheetView>
  </sheetViews>
  <sheetFormatPr defaultRowHeight="14.4" x14ac:dyDescent="0.3"/>
  <cols>
    <col min="1" max="1" width="18.33203125" customWidth="1"/>
    <col min="2" max="28" width="16.77734375" customWidth="1"/>
  </cols>
  <sheetData>
    <row r="1" spans="1:29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2" spans="1:29" x14ac:dyDescent="0.3">
      <c r="A2" t="s">
        <v>1</v>
      </c>
      <c r="B2">
        <v>4</v>
      </c>
      <c r="C2">
        <v>0</v>
      </c>
      <c r="D2">
        <v>10</v>
      </c>
      <c r="E2">
        <v>4</v>
      </c>
      <c r="F2">
        <v>18</v>
      </c>
      <c r="G2">
        <v>2</v>
      </c>
      <c r="H2">
        <v>3</v>
      </c>
      <c r="I2">
        <v>6</v>
      </c>
      <c r="J2">
        <v>34</v>
      </c>
      <c r="K2">
        <v>7</v>
      </c>
      <c r="L2">
        <v>7</v>
      </c>
      <c r="M2">
        <v>13</v>
      </c>
      <c r="N2">
        <v>9</v>
      </c>
      <c r="O2">
        <v>4</v>
      </c>
      <c r="P2">
        <v>3</v>
      </c>
      <c r="Q2">
        <v>17</v>
      </c>
      <c r="R2">
        <v>2</v>
      </c>
      <c r="S2">
        <v>3</v>
      </c>
      <c r="T2">
        <v>2</v>
      </c>
      <c r="U2">
        <v>6</v>
      </c>
      <c r="V2">
        <v>17</v>
      </c>
      <c r="W2">
        <v>16</v>
      </c>
      <c r="X2">
        <v>3</v>
      </c>
      <c r="Y2">
        <v>19</v>
      </c>
      <c r="Z2">
        <v>2</v>
      </c>
      <c r="AA2">
        <v>4</v>
      </c>
      <c r="AB2">
        <v>4</v>
      </c>
      <c r="AC2">
        <f>SUM(B2:AB2)</f>
        <v>219</v>
      </c>
    </row>
    <row r="3" spans="1:29" x14ac:dyDescent="0.3">
      <c r="A3" t="s">
        <v>49</v>
      </c>
      <c r="B3">
        <v>4</v>
      </c>
      <c r="C3">
        <v>0</v>
      </c>
      <c r="D3">
        <v>10</v>
      </c>
      <c r="E3">
        <v>4</v>
      </c>
      <c r="F3">
        <v>37</v>
      </c>
      <c r="G3">
        <v>2</v>
      </c>
      <c r="H3">
        <v>3</v>
      </c>
      <c r="I3">
        <v>6</v>
      </c>
      <c r="J3">
        <v>39</v>
      </c>
      <c r="K3">
        <v>7</v>
      </c>
      <c r="L3">
        <v>7</v>
      </c>
      <c r="M3">
        <v>19</v>
      </c>
      <c r="N3">
        <v>10</v>
      </c>
      <c r="O3">
        <v>4</v>
      </c>
      <c r="P3">
        <v>14</v>
      </c>
      <c r="Q3">
        <v>17</v>
      </c>
      <c r="R3">
        <v>2</v>
      </c>
      <c r="S3">
        <v>3</v>
      </c>
      <c r="T3">
        <v>4</v>
      </c>
      <c r="U3">
        <v>6</v>
      </c>
      <c r="V3">
        <v>27</v>
      </c>
      <c r="W3">
        <v>22</v>
      </c>
      <c r="X3">
        <v>3</v>
      </c>
      <c r="Y3">
        <v>40</v>
      </c>
      <c r="Z3">
        <v>2</v>
      </c>
      <c r="AA3">
        <v>4</v>
      </c>
      <c r="AB3">
        <v>4</v>
      </c>
      <c r="AC3">
        <f t="shared" ref="AC3:AC51" si="0">SUM(B3:AB3)</f>
        <v>300</v>
      </c>
    </row>
    <row r="4" spans="1:29" x14ac:dyDescent="0.3">
      <c r="B4">
        <f t="shared" ref="B4:AB4" si="1">B2/B3*100</f>
        <v>100</v>
      </c>
      <c r="C4" t="e">
        <f t="shared" si="1"/>
        <v>#DIV/0!</v>
      </c>
      <c r="D4">
        <f t="shared" si="1"/>
        <v>100</v>
      </c>
      <c r="E4">
        <f t="shared" si="1"/>
        <v>100</v>
      </c>
      <c r="F4">
        <f t="shared" si="1"/>
        <v>48.648648648648653</v>
      </c>
      <c r="G4">
        <f t="shared" si="1"/>
        <v>100</v>
      </c>
      <c r="H4">
        <f t="shared" si="1"/>
        <v>100</v>
      </c>
      <c r="I4">
        <f t="shared" si="1"/>
        <v>100</v>
      </c>
      <c r="J4">
        <f t="shared" si="1"/>
        <v>87.179487179487182</v>
      </c>
      <c r="K4">
        <f t="shared" si="1"/>
        <v>100</v>
      </c>
      <c r="L4">
        <f t="shared" si="1"/>
        <v>100</v>
      </c>
      <c r="M4">
        <f t="shared" si="1"/>
        <v>68.421052631578945</v>
      </c>
      <c r="N4">
        <f t="shared" si="1"/>
        <v>90</v>
      </c>
      <c r="O4">
        <f t="shared" si="1"/>
        <v>100</v>
      </c>
      <c r="P4">
        <f t="shared" si="1"/>
        <v>21.428571428571427</v>
      </c>
      <c r="Q4">
        <f t="shared" si="1"/>
        <v>100</v>
      </c>
      <c r="R4">
        <f t="shared" si="1"/>
        <v>100</v>
      </c>
      <c r="S4">
        <f t="shared" si="1"/>
        <v>100</v>
      </c>
      <c r="T4">
        <f t="shared" si="1"/>
        <v>50</v>
      </c>
      <c r="U4">
        <f t="shared" si="1"/>
        <v>100</v>
      </c>
      <c r="V4">
        <f t="shared" si="1"/>
        <v>62.962962962962962</v>
      </c>
      <c r="W4">
        <f t="shared" si="1"/>
        <v>72.727272727272734</v>
      </c>
      <c r="X4">
        <f t="shared" si="1"/>
        <v>100</v>
      </c>
      <c r="Y4">
        <f t="shared" si="1"/>
        <v>47.5</v>
      </c>
      <c r="Z4">
        <f t="shared" si="1"/>
        <v>100</v>
      </c>
      <c r="AA4">
        <f t="shared" si="1"/>
        <v>100</v>
      </c>
      <c r="AB4">
        <f t="shared" si="1"/>
        <v>100</v>
      </c>
      <c r="AC4">
        <f>AC2/AC3*100</f>
        <v>73</v>
      </c>
    </row>
    <row r="5" spans="1:29" x14ac:dyDescent="0.3">
      <c r="A5" t="s">
        <v>2</v>
      </c>
      <c r="B5">
        <v>34</v>
      </c>
      <c r="C5">
        <v>16</v>
      </c>
      <c r="D5">
        <v>10</v>
      </c>
      <c r="E5">
        <v>4</v>
      </c>
      <c r="F5">
        <v>28</v>
      </c>
      <c r="G5">
        <v>2</v>
      </c>
      <c r="H5">
        <v>3</v>
      </c>
      <c r="I5">
        <v>6</v>
      </c>
      <c r="J5">
        <v>82</v>
      </c>
      <c r="K5">
        <v>7</v>
      </c>
      <c r="L5">
        <v>7</v>
      </c>
      <c r="M5">
        <v>70</v>
      </c>
      <c r="N5">
        <v>10</v>
      </c>
      <c r="O5">
        <v>5</v>
      </c>
      <c r="P5">
        <v>18</v>
      </c>
      <c r="Q5">
        <v>41</v>
      </c>
      <c r="R5">
        <v>2</v>
      </c>
      <c r="S5">
        <v>5</v>
      </c>
      <c r="T5">
        <v>4</v>
      </c>
      <c r="U5">
        <v>6</v>
      </c>
      <c r="V5">
        <v>26</v>
      </c>
      <c r="W5">
        <v>13</v>
      </c>
      <c r="X5">
        <v>3</v>
      </c>
      <c r="Y5">
        <v>13</v>
      </c>
      <c r="Z5">
        <v>2</v>
      </c>
      <c r="AA5">
        <v>4</v>
      </c>
      <c r="AB5">
        <v>4</v>
      </c>
      <c r="AC5">
        <f t="shared" si="0"/>
        <v>425</v>
      </c>
    </row>
    <row r="6" spans="1:29" x14ac:dyDescent="0.3">
      <c r="A6" t="s">
        <v>49</v>
      </c>
      <c r="B6">
        <v>36</v>
      </c>
      <c r="C6">
        <v>16</v>
      </c>
      <c r="D6">
        <v>10</v>
      </c>
      <c r="E6">
        <v>4</v>
      </c>
      <c r="F6">
        <v>35</v>
      </c>
      <c r="G6">
        <v>2</v>
      </c>
      <c r="H6">
        <v>3</v>
      </c>
      <c r="I6">
        <v>6</v>
      </c>
      <c r="J6">
        <v>87</v>
      </c>
      <c r="K6">
        <v>7</v>
      </c>
      <c r="L6">
        <v>7</v>
      </c>
      <c r="M6">
        <v>71</v>
      </c>
      <c r="N6">
        <v>10</v>
      </c>
      <c r="O6">
        <v>5</v>
      </c>
      <c r="P6">
        <v>29</v>
      </c>
      <c r="Q6">
        <v>65</v>
      </c>
      <c r="R6">
        <v>2</v>
      </c>
      <c r="S6">
        <v>5</v>
      </c>
      <c r="T6">
        <v>4</v>
      </c>
      <c r="U6">
        <v>6</v>
      </c>
      <c r="V6">
        <v>27</v>
      </c>
      <c r="W6">
        <v>22</v>
      </c>
      <c r="X6">
        <v>3</v>
      </c>
      <c r="Y6">
        <v>40</v>
      </c>
      <c r="Z6">
        <v>2</v>
      </c>
      <c r="AA6">
        <v>4</v>
      </c>
      <c r="AB6">
        <v>4</v>
      </c>
      <c r="AC6">
        <f t="shared" si="0"/>
        <v>512</v>
      </c>
    </row>
    <row r="7" spans="1:29" x14ac:dyDescent="0.3">
      <c r="B7">
        <f t="shared" ref="B7:AB7" si="2">B5/B6*100</f>
        <v>94.444444444444443</v>
      </c>
      <c r="C7">
        <f t="shared" si="2"/>
        <v>100</v>
      </c>
      <c r="D7">
        <f t="shared" si="2"/>
        <v>100</v>
      </c>
      <c r="E7">
        <f t="shared" si="2"/>
        <v>100</v>
      </c>
      <c r="F7">
        <f t="shared" si="2"/>
        <v>80</v>
      </c>
      <c r="G7">
        <f t="shared" si="2"/>
        <v>100</v>
      </c>
      <c r="H7">
        <f t="shared" si="2"/>
        <v>100</v>
      </c>
      <c r="I7">
        <f t="shared" si="2"/>
        <v>100</v>
      </c>
      <c r="J7">
        <f t="shared" si="2"/>
        <v>94.252873563218387</v>
      </c>
      <c r="K7">
        <f t="shared" si="2"/>
        <v>100</v>
      </c>
      <c r="L7">
        <f t="shared" si="2"/>
        <v>100</v>
      </c>
      <c r="M7">
        <f t="shared" si="2"/>
        <v>98.591549295774655</v>
      </c>
      <c r="N7">
        <f t="shared" si="2"/>
        <v>100</v>
      </c>
      <c r="O7">
        <f t="shared" si="2"/>
        <v>100</v>
      </c>
      <c r="P7">
        <f t="shared" si="2"/>
        <v>62.068965517241381</v>
      </c>
      <c r="Q7">
        <f t="shared" si="2"/>
        <v>63.076923076923073</v>
      </c>
      <c r="R7">
        <f t="shared" si="2"/>
        <v>100</v>
      </c>
      <c r="S7">
        <f t="shared" si="2"/>
        <v>100</v>
      </c>
      <c r="T7">
        <f t="shared" si="2"/>
        <v>100</v>
      </c>
      <c r="U7">
        <f t="shared" si="2"/>
        <v>100</v>
      </c>
      <c r="V7">
        <f t="shared" si="2"/>
        <v>96.296296296296291</v>
      </c>
      <c r="W7">
        <f t="shared" si="2"/>
        <v>59.090909090909093</v>
      </c>
      <c r="X7">
        <f t="shared" si="2"/>
        <v>100</v>
      </c>
      <c r="Y7">
        <f t="shared" si="2"/>
        <v>32.5</v>
      </c>
      <c r="Z7">
        <f t="shared" si="2"/>
        <v>100</v>
      </c>
      <c r="AA7">
        <f t="shared" si="2"/>
        <v>100</v>
      </c>
      <c r="AB7">
        <f t="shared" si="2"/>
        <v>100</v>
      </c>
      <c r="AC7">
        <f>AC5/AC6*100</f>
        <v>83.0078125</v>
      </c>
    </row>
    <row r="8" spans="1:29" x14ac:dyDescent="0.3">
      <c r="A8" t="s">
        <v>3</v>
      </c>
      <c r="B8">
        <v>7</v>
      </c>
      <c r="C8">
        <v>5</v>
      </c>
      <c r="D8">
        <v>5</v>
      </c>
      <c r="E8">
        <v>5</v>
      </c>
      <c r="F8">
        <v>15</v>
      </c>
      <c r="G8">
        <v>2</v>
      </c>
      <c r="H8">
        <v>3</v>
      </c>
      <c r="I8">
        <v>7</v>
      </c>
      <c r="J8">
        <v>95</v>
      </c>
      <c r="K8">
        <v>8</v>
      </c>
      <c r="L8">
        <v>19</v>
      </c>
      <c r="M8">
        <v>8</v>
      </c>
      <c r="N8">
        <v>9</v>
      </c>
      <c r="O8">
        <v>4</v>
      </c>
      <c r="P8">
        <v>14</v>
      </c>
      <c r="Q8">
        <v>14</v>
      </c>
      <c r="R8">
        <v>6</v>
      </c>
      <c r="S8">
        <v>6</v>
      </c>
      <c r="T8">
        <v>2</v>
      </c>
      <c r="U8">
        <v>6</v>
      </c>
      <c r="V8">
        <v>3</v>
      </c>
      <c r="W8">
        <v>11</v>
      </c>
      <c r="X8">
        <v>8</v>
      </c>
      <c r="Y8">
        <v>11</v>
      </c>
      <c r="Z8">
        <v>6</v>
      </c>
      <c r="AA8">
        <v>4</v>
      </c>
      <c r="AB8">
        <v>4</v>
      </c>
      <c r="AC8">
        <f t="shared" si="0"/>
        <v>287</v>
      </c>
    </row>
    <row r="9" spans="1:29" x14ac:dyDescent="0.3">
      <c r="A9" t="s">
        <v>49</v>
      </c>
      <c r="B9">
        <v>13</v>
      </c>
      <c r="C9">
        <v>5</v>
      </c>
      <c r="D9">
        <v>13</v>
      </c>
      <c r="E9">
        <v>5</v>
      </c>
      <c r="F9">
        <v>15</v>
      </c>
      <c r="G9">
        <v>2</v>
      </c>
      <c r="H9">
        <v>3</v>
      </c>
      <c r="I9">
        <v>7</v>
      </c>
      <c r="J9">
        <v>131</v>
      </c>
      <c r="K9">
        <v>8</v>
      </c>
      <c r="L9">
        <v>33</v>
      </c>
      <c r="M9">
        <v>12</v>
      </c>
      <c r="N9">
        <v>13</v>
      </c>
      <c r="O9">
        <v>6</v>
      </c>
      <c r="P9">
        <v>14</v>
      </c>
      <c r="Q9">
        <v>14</v>
      </c>
      <c r="R9">
        <v>7</v>
      </c>
      <c r="S9">
        <v>6</v>
      </c>
      <c r="T9">
        <v>2</v>
      </c>
      <c r="U9">
        <v>6</v>
      </c>
      <c r="V9">
        <v>21</v>
      </c>
      <c r="W9">
        <v>12</v>
      </c>
      <c r="X9">
        <v>12</v>
      </c>
      <c r="Y9">
        <v>11</v>
      </c>
      <c r="Z9">
        <v>6</v>
      </c>
      <c r="AA9">
        <v>4</v>
      </c>
      <c r="AB9">
        <v>4</v>
      </c>
      <c r="AC9">
        <f t="shared" si="0"/>
        <v>385</v>
      </c>
    </row>
    <row r="10" spans="1:29" x14ac:dyDescent="0.3">
      <c r="B10">
        <f t="shared" ref="B10:AB10" si="3">B8/B9*100</f>
        <v>53.846153846153847</v>
      </c>
      <c r="C10">
        <f t="shared" si="3"/>
        <v>100</v>
      </c>
      <c r="D10">
        <f t="shared" si="3"/>
        <v>38.461538461538467</v>
      </c>
      <c r="E10">
        <f t="shared" si="3"/>
        <v>100</v>
      </c>
      <c r="F10">
        <f t="shared" si="3"/>
        <v>100</v>
      </c>
      <c r="G10">
        <f t="shared" si="3"/>
        <v>100</v>
      </c>
      <c r="H10">
        <f t="shared" si="3"/>
        <v>100</v>
      </c>
      <c r="I10">
        <f t="shared" si="3"/>
        <v>100</v>
      </c>
      <c r="J10">
        <f t="shared" si="3"/>
        <v>72.51908396946564</v>
      </c>
      <c r="K10">
        <f t="shared" si="3"/>
        <v>100</v>
      </c>
      <c r="L10">
        <f t="shared" si="3"/>
        <v>57.575757575757578</v>
      </c>
      <c r="M10">
        <f t="shared" si="3"/>
        <v>66.666666666666657</v>
      </c>
      <c r="N10">
        <f t="shared" si="3"/>
        <v>69.230769230769226</v>
      </c>
      <c r="O10">
        <f t="shared" si="3"/>
        <v>66.666666666666657</v>
      </c>
      <c r="P10">
        <f t="shared" si="3"/>
        <v>100</v>
      </c>
      <c r="Q10">
        <f t="shared" si="3"/>
        <v>100</v>
      </c>
      <c r="R10">
        <f t="shared" si="3"/>
        <v>85.714285714285708</v>
      </c>
      <c r="S10">
        <f t="shared" si="3"/>
        <v>100</v>
      </c>
      <c r="T10">
        <f t="shared" si="3"/>
        <v>100</v>
      </c>
      <c r="U10">
        <f t="shared" si="3"/>
        <v>100</v>
      </c>
      <c r="V10">
        <f t="shared" si="3"/>
        <v>14.285714285714285</v>
      </c>
      <c r="W10">
        <f t="shared" si="3"/>
        <v>91.666666666666657</v>
      </c>
      <c r="X10">
        <f t="shared" si="3"/>
        <v>66.666666666666657</v>
      </c>
      <c r="Y10">
        <f t="shared" si="3"/>
        <v>100</v>
      </c>
      <c r="Z10">
        <f t="shared" si="3"/>
        <v>100</v>
      </c>
      <c r="AA10">
        <f t="shared" si="3"/>
        <v>100</v>
      </c>
      <c r="AB10">
        <f t="shared" si="3"/>
        <v>100</v>
      </c>
      <c r="AC10">
        <f>AC8/AC9*100</f>
        <v>74.545454545454547</v>
      </c>
    </row>
    <row r="11" spans="1:29" x14ac:dyDescent="0.3">
      <c r="A11" t="s">
        <v>4</v>
      </c>
      <c r="B11">
        <v>22</v>
      </c>
      <c r="C11">
        <v>6</v>
      </c>
      <c r="D11">
        <v>9</v>
      </c>
      <c r="E11">
        <v>4</v>
      </c>
      <c r="F11">
        <v>10</v>
      </c>
      <c r="G11">
        <v>2</v>
      </c>
      <c r="H11">
        <v>3</v>
      </c>
      <c r="I11">
        <v>6</v>
      </c>
      <c r="J11">
        <v>13</v>
      </c>
      <c r="K11">
        <v>7</v>
      </c>
      <c r="L11">
        <v>8</v>
      </c>
      <c r="M11">
        <v>14</v>
      </c>
      <c r="N11">
        <v>7</v>
      </c>
      <c r="O11">
        <v>5</v>
      </c>
      <c r="P11">
        <v>26</v>
      </c>
      <c r="Q11">
        <v>60</v>
      </c>
      <c r="R11">
        <v>2</v>
      </c>
      <c r="S11">
        <v>9</v>
      </c>
      <c r="T11">
        <v>9</v>
      </c>
      <c r="U11">
        <v>6</v>
      </c>
      <c r="V11">
        <v>6</v>
      </c>
      <c r="W11">
        <v>16</v>
      </c>
      <c r="X11">
        <v>1</v>
      </c>
      <c r="Y11">
        <v>12</v>
      </c>
      <c r="Z11">
        <v>2</v>
      </c>
      <c r="AA11">
        <v>4</v>
      </c>
      <c r="AB11">
        <v>4</v>
      </c>
      <c r="AC11">
        <f t="shared" si="0"/>
        <v>273</v>
      </c>
    </row>
    <row r="12" spans="1:29" x14ac:dyDescent="0.3">
      <c r="A12" t="s">
        <v>49</v>
      </c>
      <c r="B12">
        <v>31</v>
      </c>
      <c r="C12">
        <v>16</v>
      </c>
      <c r="D12">
        <v>10</v>
      </c>
      <c r="E12">
        <v>4</v>
      </c>
      <c r="F12">
        <v>57</v>
      </c>
      <c r="G12">
        <v>2</v>
      </c>
      <c r="H12">
        <v>3</v>
      </c>
      <c r="I12">
        <v>6</v>
      </c>
      <c r="J12">
        <v>75</v>
      </c>
      <c r="K12">
        <v>7</v>
      </c>
      <c r="L12">
        <v>61</v>
      </c>
      <c r="M12">
        <v>57</v>
      </c>
      <c r="N12">
        <v>10</v>
      </c>
      <c r="O12">
        <v>9</v>
      </c>
      <c r="P12">
        <v>29</v>
      </c>
      <c r="Q12">
        <v>65</v>
      </c>
      <c r="R12">
        <v>2</v>
      </c>
      <c r="S12">
        <v>9</v>
      </c>
      <c r="T12">
        <v>9</v>
      </c>
      <c r="U12">
        <v>6</v>
      </c>
      <c r="V12">
        <v>27</v>
      </c>
      <c r="W12">
        <v>22</v>
      </c>
      <c r="X12">
        <v>3</v>
      </c>
      <c r="Y12">
        <v>31</v>
      </c>
      <c r="Z12">
        <v>2</v>
      </c>
      <c r="AA12">
        <v>4</v>
      </c>
      <c r="AB12">
        <v>4</v>
      </c>
      <c r="AC12">
        <f t="shared" si="0"/>
        <v>561</v>
      </c>
    </row>
    <row r="13" spans="1:29" x14ac:dyDescent="0.3">
      <c r="B13">
        <f t="shared" ref="B13:AB13" si="4">B11/B12*100</f>
        <v>70.967741935483872</v>
      </c>
      <c r="C13">
        <f t="shared" si="4"/>
        <v>37.5</v>
      </c>
      <c r="D13">
        <f t="shared" si="4"/>
        <v>90</v>
      </c>
      <c r="E13">
        <f t="shared" si="4"/>
        <v>100</v>
      </c>
      <c r="F13">
        <f t="shared" si="4"/>
        <v>17.543859649122805</v>
      </c>
      <c r="G13">
        <f t="shared" si="4"/>
        <v>100</v>
      </c>
      <c r="H13">
        <f t="shared" si="4"/>
        <v>100</v>
      </c>
      <c r="I13">
        <f t="shared" si="4"/>
        <v>100</v>
      </c>
      <c r="J13">
        <f t="shared" si="4"/>
        <v>17.333333333333336</v>
      </c>
      <c r="K13">
        <f t="shared" si="4"/>
        <v>100</v>
      </c>
      <c r="L13">
        <f t="shared" si="4"/>
        <v>13.114754098360656</v>
      </c>
      <c r="M13">
        <f t="shared" si="4"/>
        <v>24.561403508771928</v>
      </c>
      <c r="N13">
        <f t="shared" si="4"/>
        <v>70</v>
      </c>
      <c r="O13">
        <f t="shared" si="4"/>
        <v>55.555555555555557</v>
      </c>
      <c r="P13">
        <f t="shared" si="4"/>
        <v>89.65517241379311</v>
      </c>
      <c r="Q13">
        <f t="shared" si="4"/>
        <v>92.307692307692307</v>
      </c>
      <c r="R13">
        <f t="shared" si="4"/>
        <v>100</v>
      </c>
      <c r="S13">
        <f t="shared" si="4"/>
        <v>100</v>
      </c>
      <c r="T13">
        <f t="shared" si="4"/>
        <v>100</v>
      </c>
      <c r="U13">
        <f t="shared" si="4"/>
        <v>100</v>
      </c>
      <c r="V13">
        <f t="shared" si="4"/>
        <v>22.222222222222221</v>
      </c>
      <c r="W13">
        <f t="shared" si="4"/>
        <v>72.727272727272734</v>
      </c>
      <c r="X13">
        <f t="shared" si="4"/>
        <v>33.333333333333329</v>
      </c>
      <c r="Y13">
        <f t="shared" si="4"/>
        <v>38.70967741935484</v>
      </c>
      <c r="Z13">
        <f t="shared" si="4"/>
        <v>100</v>
      </c>
      <c r="AA13">
        <f t="shared" si="4"/>
        <v>100</v>
      </c>
      <c r="AB13">
        <f t="shared" si="4"/>
        <v>100</v>
      </c>
      <c r="AC13">
        <f>AC11/AC12*100</f>
        <v>48.663101604278076</v>
      </c>
    </row>
    <row r="14" spans="1:29" x14ac:dyDescent="0.3">
      <c r="A14" t="s">
        <v>5</v>
      </c>
      <c r="B14">
        <v>9</v>
      </c>
      <c r="C14">
        <v>13</v>
      </c>
      <c r="D14">
        <v>8</v>
      </c>
      <c r="E14">
        <v>5</v>
      </c>
      <c r="F14">
        <v>6</v>
      </c>
      <c r="G14">
        <v>2</v>
      </c>
      <c r="H14">
        <v>8</v>
      </c>
      <c r="I14">
        <v>6</v>
      </c>
      <c r="J14">
        <v>13</v>
      </c>
      <c r="K14">
        <v>2</v>
      </c>
      <c r="L14">
        <v>7</v>
      </c>
      <c r="M14">
        <v>16</v>
      </c>
      <c r="N14">
        <v>8</v>
      </c>
      <c r="O14">
        <v>3</v>
      </c>
      <c r="P14">
        <v>13</v>
      </c>
      <c r="Q14">
        <v>14</v>
      </c>
      <c r="R14">
        <v>2</v>
      </c>
      <c r="S14">
        <v>7</v>
      </c>
      <c r="T14">
        <v>7</v>
      </c>
      <c r="U14">
        <v>12</v>
      </c>
      <c r="V14">
        <v>0</v>
      </c>
      <c r="W14">
        <v>20</v>
      </c>
      <c r="X14">
        <v>6</v>
      </c>
      <c r="Y14">
        <v>36</v>
      </c>
      <c r="Z14">
        <v>2</v>
      </c>
      <c r="AA14">
        <v>4</v>
      </c>
      <c r="AB14">
        <v>4</v>
      </c>
      <c r="AC14">
        <f t="shared" si="0"/>
        <v>233</v>
      </c>
    </row>
    <row r="15" spans="1:29" x14ac:dyDescent="0.3">
      <c r="A15" t="s">
        <v>49</v>
      </c>
      <c r="B15">
        <v>12</v>
      </c>
      <c r="C15">
        <v>16</v>
      </c>
      <c r="D15">
        <v>8</v>
      </c>
      <c r="E15">
        <v>5</v>
      </c>
      <c r="F15">
        <v>6</v>
      </c>
      <c r="G15">
        <v>2</v>
      </c>
      <c r="H15">
        <v>8</v>
      </c>
      <c r="I15">
        <v>6</v>
      </c>
      <c r="J15">
        <v>18</v>
      </c>
      <c r="K15">
        <v>3</v>
      </c>
      <c r="L15">
        <v>7</v>
      </c>
      <c r="M15">
        <v>21</v>
      </c>
      <c r="N15">
        <v>8</v>
      </c>
      <c r="O15">
        <v>3</v>
      </c>
      <c r="P15">
        <v>14</v>
      </c>
      <c r="Q15">
        <v>18</v>
      </c>
      <c r="R15">
        <v>2</v>
      </c>
      <c r="S15">
        <v>7</v>
      </c>
      <c r="T15">
        <v>7</v>
      </c>
      <c r="U15">
        <v>13</v>
      </c>
      <c r="V15">
        <v>0</v>
      </c>
      <c r="W15">
        <v>24</v>
      </c>
      <c r="X15">
        <v>6</v>
      </c>
      <c r="Y15">
        <v>40</v>
      </c>
      <c r="Z15">
        <v>2</v>
      </c>
      <c r="AA15">
        <v>4</v>
      </c>
      <c r="AB15">
        <v>6</v>
      </c>
      <c r="AC15">
        <f t="shared" si="0"/>
        <v>266</v>
      </c>
    </row>
    <row r="16" spans="1:29" x14ac:dyDescent="0.3">
      <c r="B16">
        <f t="shared" ref="B16:AB16" si="5">B14/B15*100</f>
        <v>75</v>
      </c>
      <c r="C16">
        <f t="shared" si="5"/>
        <v>81.25</v>
      </c>
      <c r="D16">
        <f t="shared" si="5"/>
        <v>100</v>
      </c>
      <c r="E16">
        <f t="shared" si="5"/>
        <v>100</v>
      </c>
      <c r="F16">
        <f t="shared" si="5"/>
        <v>100</v>
      </c>
      <c r="G16">
        <f t="shared" si="5"/>
        <v>100</v>
      </c>
      <c r="H16">
        <f t="shared" si="5"/>
        <v>100</v>
      </c>
      <c r="I16">
        <f t="shared" si="5"/>
        <v>100</v>
      </c>
      <c r="J16">
        <f t="shared" si="5"/>
        <v>72.222222222222214</v>
      </c>
      <c r="K16">
        <f t="shared" si="5"/>
        <v>66.666666666666657</v>
      </c>
      <c r="L16">
        <f t="shared" si="5"/>
        <v>100</v>
      </c>
      <c r="M16">
        <f t="shared" si="5"/>
        <v>76.19047619047619</v>
      </c>
      <c r="N16">
        <f t="shared" si="5"/>
        <v>100</v>
      </c>
      <c r="O16">
        <f t="shared" si="5"/>
        <v>100</v>
      </c>
      <c r="P16">
        <f t="shared" si="5"/>
        <v>92.857142857142861</v>
      </c>
      <c r="Q16">
        <f t="shared" si="5"/>
        <v>77.777777777777786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92.307692307692307</v>
      </c>
      <c r="V16" t="e">
        <f t="shared" si="5"/>
        <v>#DIV/0!</v>
      </c>
      <c r="W16">
        <f t="shared" si="5"/>
        <v>83.333333333333343</v>
      </c>
      <c r="X16">
        <f t="shared" si="5"/>
        <v>100</v>
      </c>
      <c r="Y16">
        <f t="shared" si="5"/>
        <v>90</v>
      </c>
      <c r="Z16">
        <f t="shared" si="5"/>
        <v>100</v>
      </c>
      <c r="AA16">
        <f t="shared" si="5"/>
        <v>100</v>
      </c>
      <c r="AB16">
        <f t="shared" si="5"/>
        <v>66.666666666666657</v>
      </c>
      <c r="AC16">
        <f>AC14/AC15*100</f>
        <v>87.593984962406012</v>
      </c>
    </row>
    <row r="17" spans="1:29" x14ac:dyDescent="0.3">
      <c r="A17" t="s">
        <v>6</v>
      </c>
      <c r="B17">
        <v>8</v>
      </c>
      <c r="C17">
        <v>8</v>
      </c>
      <c r="D17">
        <v>10</v>
      </c>
      <c r="E17">
        <v>4</v>
      </c>
      <c r="F17">
        <v>7</v>
      </c>
      <c r="G17">
        <v>2</v>
      </c>
      <c r="H17">
        <v>3</v>
      </c>
      <c r="I17">
        <v>5</v>
      </c>
      <c r="J17">
        <v>83</v>
      </c>
      <c r="K17">
        <v>7</v>
      </c>
      <c r="L17">
        <v>7</v>
      </c>
      <c r="M17">
        <v>41</v>
      </c>
      <c r="N17">
        <v>10</v>
      </c>
      <c r="O17">
        <v>4</v>
      </c>
      <c r="P17">
        <v>7</v>
      </c>
      <c r="Q17">
        <v>39</v>
      </c>
      <c r="R17">
        <v>2</v>
      </c>
      <c r="S17">
        <v>9</v>
      </c>
      <c r="T17">
        <v>6</v>
      </c>
      <c r="U17">
        <v>6</v>
      </c>
      <c r="V17">
        <v>2</v>
      </c>
      <c r="W17">
        <v>8</v>
      </c>
      <c r="X17">
        <v>3</v>
      </c>
      <c r="Y17">
        <v>1</v>
      </c>
      <c r="Z17">
        <v>2</v>
      </c>
      <c r="AA17">
        <v>4</v>
      </c>
      <c r="AB17">
        <v>4</v>
      </c>
      <c r="AC17">
        <f t="shared" si="0"/>
        <v>292</v>
      </c>
    </row>
    <row r="18" spans="1:29" x14ac:dyDescent="0.3">
      <c r="A18" t="s">
        <v>49</v>
      </c>
      <c r="B18">
        <v>36</v>
      </c>
      <c r="C18">
        <v>16</v>
      </c>
      <c r="D18">
        <v>10</v>
      </c>
      <c r="E18">
        <v>4</v>
      </c>
      <c r="F18">
        <v>35</v>
      </c>
      <c r="G18">
        <v>2</v>
      </c>
      <c r="H18">
        <v>3</v>
      </c>
      <c r="I18">
        <v>5</v>
      </c>
      <c r="J18">
        <v>87</v>
      </c>
      <c r="K18">
        <v>7</v>
      </c>
      <c r="L18">
        <v>7</v>
      </c>
      <c r="M18">
        <v>71</v>
      </c>
      <c r="N18">
        <v>10</v>
      </c>
      <c r="O18">
        <v>4</v>
      </c>
      <c r="P18">
        <v>29</v>
      </c>
      <c r="Q18">
        <v>65</v>
      </c>
      <c r="R18">
        <v>2</v>
      </c>
      <c r="S18">
        <v>9</v>
      </c>
      <c r="T18">
        <v>6</v>
      </c>
      <c r="U18">
        <v>6</v>
      </c>
      <c r="V18">
        <v>27</v>
      </c>
      <c r="W18">
        <v>23</v>
      </c>
      <c r="X18">
        <v>3</v>
      </c>
      <c r="Y18">
        <v>40</v>
      </c>
      <c r="Z18">
        <v>2</v>
      </c>
      <c r="AA18">
        <v>4</v>
      </c>
      <c r="AB18">
        <v>4</v>
      </c>
      <c r="AC18">
        <f t="shared" si="0"/>
        <v>517</v>
      </c>
    </row>
    <row r="19" spans="1:29" x14ac:dyDescent="0.3">
      <c r="B19">
        <f t="shared" ref="B19:AB19" si="6">B17/B18*100</f>
        <v>22.222222222222221</v>
      </c>
      <c r="C19">
        <f t="shared" si="6"/>
        <v>50</v>
      </c>
      <c r="D19">
        <f t="shared" si="6"/>
        <v>100</v>
      </c>
      <c r="E19">
        <f t="shared" si="6"/>
        <v>100</v>
      </c>
      <c r="F19">
        <f t="shared" si="6"/>
        <v>20</v>
      </c>
      <c r="G19">
        <f t="shared" si="6"/>
        <v>100</v>
      </c>
      <c r="H19">
        <f t="shared" si="6"/>
        <v>100</v>
      </c>
      <c r="I19">
        <f t="shared" si="6"/>
        <v>100</v>
      </c>
      <c r="J19">
        <f t="shared" si="6"/>
        <v>95.402298850574709</v>
      </c>
      <c r="K19">
        <f t="shared" si="6"/>
        <v>100</v>
      </c>
      <c r="L19">
        <f t="shared" si="6"/>
        <v>100</v>
      </c>
      <c r="M19">
        <f t="shared" si="6"/>
        <v>57.74647887323944</v>
      </c>
      <c r="N19">
        <f t="shared" si="6"/>
        <v>100</v>
      </c>
      <c r="O19">
        <f t="shared" si="6"/>
        <v>100</v>
      </c>
      <c r="P19">
        <f t="shared" si="6"/>
        <v>24.137931034482758</v>
      </c>
      <c r="Q19">
        <f t="shared" si="6"/>
        <v>60</v>
      </c>
      <c r="R19">
        <f t="shared" si="6"/>
        <v>100</v>
      </c>
      <c r="S19">
        <f t="shared" si="6"/>
        <v>100</v>
      </c>
      <c r="T19">
        <f t="shared" si="6"/>
        <v>100</v>
      </c>
      <c r="U19">
        <f t="shared" si="6"/>
        <v>100</v>
      </c>
      <c r="V19">
        <f t="shared" si="6"/>
        <v>7.4074074074074066</v>
      </c>
      <c r="W19">
        <f t="shared" si="6"/>
        <v>34.782608695652172</v>
      </c>
      <c r="X19">
        <f t="shared" si="6"/>
        <v>100</v>
      </c>
      <c r="Y19">
        <f t="shared" si="6"/>
        <v>2.5</v>
      </c>
      <c r="Z19">
        <f t="shared" si="6"/>
        <v>100</v>
      </c>
      <c r="AA19">
        <f t="shared" si="6"/>
        <v>100</v>
      </c>
      <c r="AB19">
        <f t="shared" si="6"/>
        <v>100</v>
      </c>
      <c r="AC19">
        <f>AC17/AC18*100</f>
        <v>56.479690522243708</v>
      </c>
    </row>
    <row r="20" spans="1:29" x14ac:dyDescent="0.3">
      <c r="A20" t="s">
        <v>7</v>
      </c>
      <c r="B20">
        <v>11</v>
      </c>
      <c r="C20">
        <v>7</v>
      </c>
      <c r="D20">
        <v>10</v>
      </c>
      <c r="E20">
        <v>4</v>
      </c>
      <c r="F20">
        <v>9</v>
      </c>
      <c r="G20">
        <v>2</v>
      </c>
      <c r="H20">
        <v>3</v>
      </c>
      <c r="I20">
        <v>5</v>
      </c>
      <c r="J20">
        <v>64</v>
      </c>
      <c r="K20">
        <v>7</v>
      </c>
      <c r="L20">
        <v>7</v>
      </c>
      <c r="M20">
        <v>40</v>
      </c>
      <c r="N20">
        <v>10</v>
      </c>
      <c r="O20">
        <v>4</v>
      </c>
      <c r="P20">
        <v>6</v>
      </c>
      <c r="Q20">
        <v>28</v>
      </c>
      <c r="R20">
        <v>2</v>
      </c>
      <c r="S20">
        <v>8</v>
      </c>
      <c r="T20">
        <v>6</v>
      </c>
      <c r="U20">
        <v>6</v>
      </c>
      <c r="V20">
        <v>5</v>
      </c>
      <c r="W20">
        <v>6</v>
      </c>
      <c r="X20">
        <v>3</v>
      </c>
      <c r="Y20">
        <v>13</v>
      </c>
      <c r="Z20">
        <v>2</v>
      </c>
      <c r="AA20">
        <v>4</v>
      </c>
      <c r="AB20">
        <v>4</v>
      </c>
      <c r="AC20">
        <f t="shared" si="0"/>
        <v>276</v>
      </c>
    </row>
    <row r="21" spans="1:29" x14ac:dyDescent="0.3">
      <c r="A21" t="s">
        <v>49</v>
      </c>
      <c r="B21">
        <v>36</v>
      </c>
      <c r="C21">
        <v>16</v>
      </c>
      <c r="D21">
        <v>10</v>
      </c>
      <c r="E21">
        <v>4</v>
      </c>
      <c r="F21">
        <v>35</v>
      </c>
      <c r="G21">
        <v>2</v>
      </c>
      <c r="H21">
        <v>3</v>
      </c>
      <c r="I21">
        <v>5</v>
      </c>
      <c r="J21">
        <v>87</v>
      </c>
      <c r="K21">
        <v>7</v>
      </c>
      <c r="L21">
        <v>7</v>
      </c>
      <c r="M21">
        <v>71</v>
      </c>
      <c r="N21">
        <v>10</v>
      </c>
      <c r="O21">
        <v>4</v>
      </c>
      <c r="P21">
        <v>29</v>
      </c>
      <c r="Q21">
        <v>65</v>
      </c>
      <c r="R21">
        <v>2</v>
      </c>
      <c r="S21">
        <v>9</v>
      </c>
      <c r="T21">
        <v>6</v>
      </c>
      <c r="U21">
        <v>6</v>
      </c>
      <c r="V21">
        <v>27</v>
      </c>
      <c r="W21">
        <v>23</v>
      </c>
      <c r="X21">
        <v>3</v>
      </c>
      <c r="Y21">
        <v>40</v>
      </c>
      <c r="Z21">
        <v>2</v>
      </c>
      <c r="AA21">
        <v>4</v>
      </c>
      <c r="AB21">
        <v>4</v>
      </c>
      <c r="AC21">
        <f>SUM(B18:AB18)</f>
        <v>517</v>
      </c>
    </row>
    <row r="22" spans="1:29" x14ac:dyDescent="0.3">
      <c r="B22">
        <f t="shared" ref="B22:AB22" si="7">B20/B21*100</f>
        <v>30.555555555555557</v>
      </c>
      <c r="C22">
        <f t="shared" si="7"/>
        <v>43.75</v>
      </c>
      <c r="D22">
        <f t="shared" si="7"/>
        <v>100</v>
      </c>
      <c r="E22">
        <f t="shared" si="7"/>
        <v>100</v>
      </c>
      <c r="F22">
        <f t="shared" si="7"/>
        <v>25.714285714285712</v>
      </c>
      <c r="G22">
        <f t="shared" si="7"/>
        <v>100</v>
      </c>
      <c r="H22">
        <f t="shared" si="7"/>
        <v>100</v>
      </c>
      <c r="I22">
        <f t="shared" si="7"/>
        <v>100</v>
      </c>
      <c r="J22">
        <f t="shared" si="7"/>
        <v>73.563218390804593</v>
      </c>
      <c r="K22">
        <f t="shared" si="7"/>
        <v>100</v>
      </c>
      <c r="L22">
        <f t="shared" si="7"/>
        <v>100</v>
      </c>
      <c r="M22">
        <f t="shared" si="7"/>
        <v>56.338028169014088</v>
      </c>
      <c r="N22">
        <f t="shared" si="7"/>
        <v>100</v>
      </c>
      <c r="O22">
        <f t="shared" si="7"/>
        <v>100</v>
      </c>
      <c r="P22">
        <f t="shared" si="7"/>
        <v>20.689655172413794</v>
      </c>
      <c r="Q22">
        <f t="shared" si="7"/>
        <v>43.07692307692308</v>
      </c>
      <c r="R22">
        <f t="shared" si="7"/>
        <v>100</v>
      </c>
      <c r="S22">
        <f t="shared" si="7"/>
        <v>88.888888888888886</v>
      </c>
      <c r="T22">
        <f t="shared" si="7"/>
        <v>100</v>
      </c>
      <c r="U22">
        <f t="shared" si="7"/>
        <v>100</v>
      </c>
      <c r="V22">
        <f t="shared" si="7"/>
        <v>18.518518518518519</v>
      </c>
      <c r="W22">
        <f t="shared" si="7"/>
        <v>26.086956521739129</v>
      </c>
      <c r="X22">
        <f t="shared" si="7"/>
        <v>100</v>
      </c>
      <c r="Y22">
        <f t="shared" si="7"/>
        <v>32.5</v>
      </c>
      <c r="Z22">
        <f t="shared" si="7"/>
        <v>100</v>
      </c>
      <c r="AA22">
        <f t="shared" si="7"/>
        <v>100</v>
      </c>
      <c r="AB22">
        <f t="shared" si="7"/>
        <v>100</v>
      </c>
      <c r="AC22">
        <f>AC20/AC21*100</f>
        <v>53.384912959381047</v>
      </c>
    </row>
    <row r="23" spans="1:29" x14ac:dyDescent="0.3">
      <c r="A23" t="s">
        <v>8</v>
      </c>
      <c r="B23">
        <v>20</v>
      </c>
      <c r="C23">
        <v>0</v>
      </c>
      <c r="D23">
        <v>10</v>
      </c>
      <c r="E23">
        <v>5</v>
      </c>
      <c r="F23">
        <v>16</v>
      </c>
      <c r="G23">
        <v>1</v>
      </c>
      <c r="H23">
        <v>3</v>
      </c>
      <c r="I23">
        <v>6</v>
      </c>
      <c r="J23">
        <v>39</v>
      </c>
      <c r="K23">
        <v>7</v>
      </c>
      <c r="L23">
        <v>3</v>
      </c>
      <c r="M23">
        <v>3</v>
      </c>
      <c r="N23">
        <v>10</v>
      </c>
      <c r="O23">
        <v>5</v>
      </c>
      <c r="P23">
        <v>4</v>
      </c>
      <c r="Q23">
        <v>9</v>
      </c>
      <c r="R23">
        <v>2</v>
      </c>
      <c r="S23">
        <v>8</v>
      </c>
      <c r="T23">
        <v>4</v>
      </c>
      <c r="U23">
        <v>6</v>
      </c>
      <c r="V23">
        <v>4</v>
      </c>
      <c r="W23">
        <v>4</v>
      </c>
      <c r="X23">
        <v>6</v>
      </c>
      <c r="Y23">
        <v>30</v>
      </c>
      <c r="Z23">
        <v>2</v>
      </c>
      <c r="AA23">
        <v>4</v>
      </c>
      <c r="AB23">
        <v>4</v>
      </c>
      <c r="AC23">
        <f t="shared" si="0"/>
        <v>215</v>
      </c>
    </row>
    <row r="24" spans="1:29" x14ac:dyDescent="0.3">
      <c r="A24" t="s">
        <v>49</v>
      </c>
      <c r="B24">
        <v>24</v>
      </c>
      <c r="C24">
        <v>0</v>
      </c>
      <c r="D24">
        <v>10</v>
      </c>
      <c r="E24">
        <v>5</v>
      </c>
      <c r="F24">
        <v>34</v>
      </c>
      <c r="G24">
        <v>1</v>
      </c>
      <c r="H24">
        <v>3</v>
      </c>
      <c r="I24">
        <v>6</v>
      </c>
      <c r="J24">
        <v>46</v>
      </c>
      <c r="K24">
        <v>7</v>
      </c>
      <c r="L24">
        <v>16</v>
      </c>
      <c r="M24">
        <v>14</v>
      </c>
      <c r="N24">
        <v>10</v>
      </c>
      <c r="O24">
        <v>5</v>
      </c>
      <c r="P24">
        <v>36</v>
      </c>
      <c r="Q24">
        <v>19</v>
      </c>
      <c r="R24">
        <v>2</v>
      </c>
      <c r="S24">
        <v>8</v>
      </c>
      <c r="T24">
        <v>4</v>
      </c>
      <c r="U24">
        <v>7</v>
      </c>
      <c r="V24">
        <v>27</v>
      </c>
      <c r="W24">
        <v>20</v>
      </c>
      <c r="X24">
        <v>6</v>
      </c>
      <c r="Y24">
        <v>38</v>
      </c>
      <c r="Z24">
        <v>2</v>
      </c>
      <c r="AA24">
        <v>4</v>
      </c>
      <c r="AB24">
        <v>4</v>
      </c>
      <c r="AC24">
        <f t="shared" si="0"/>
        <v>358</v>
      </c>
    </row>
    <row r="25" spans="1:29" x14ac:dyDescent="0.3">
      <c r="B25">
        <f t="shared" ref="B25:AB25" si="8">B23/B24*100</f>
        <v>83.333333333333343</v>
      </c>
      <c r="C25">
        <v>0</v>
      </c>
      <c r="D25">
        <f t="shared" si="8"/>
        <v>100</v>
      </c>
      <c r="E25">
        <f t="shared" si="8"/>
        <v>100</v>
      </c>
      <c r="F25">
        <f t="shared" si="8"/>
        <v>47.058823529411761</v>
      </c>
      <c r="G25">
        <f t="shared" si="8"/>
        <v>100</v>
      </c>
      <c r="H25">
        <f t="shared" si="8"/>
        <v>100</v>
      </c>
      <c r="I25">
        <f t="shared" si="8"/>
        <v>100</v>
      </c>
      <c r="J25">
        <f t="shared" si="8"/>
        <v>84.782608695652172</v>
      </c>
      <c r="K25">
        <f t="shared" si="8"/>
        <v>100</v>
      </c>
      <c r="L25">
        <f t="shared" si="8"/>
        <v>18.75</v>
      </c>
      <c r="M25">
        <f t="shared" si="8"/>
        <v>21.428571428571427</v>
      </c>
      <c r="N25">
        <f t="shared" si="8"/>
        <v>100</v>
      </c>
      <c r="O25">
        <f t="shared" si="8"/>
        <v>100</v>
      </c>
      <c r="P25">
        <f t="shared" si="8"/>
        <v>11.111111111111111</v>
      </c>
      <c r="Q25">
        <f t="shared" si="8"/>
        <v>47.368421052631575</v>
      </c>
      <c r="R25">
        <f t="shared" si="8"/>
        <v>100</v>
      </c>
      <c r="S25">
        <f t="shared" si="8"/>
        <v>100</v>
      </c>
      <c r="T25">
        <f t="shared" si="8"/>
        <v>100</v>
      </c>
      <c r="U25">
        <f t="shared" si="8"/>
        <v>85.714285714285708</v>
      </c>
      <c r="V25">
        <f t="shared" si="8"/>
        <v>14.814814814814813</v>
      </c>
      <c r="W25">
        <f t="shared" si="8"/>
        <v>20</v>
      </c>
      <c r="X25">
        <f t="shared" si="8"/>
        <v>100</v>
      </c>
      <c r="Y25">
        <f t="shared" si="8"/>
        <v>78.94736842105263</v>
      </c>
      <c r="Z25">
        <f t="shared" si="8"/>
        <v>100</v>
      </c>
      <c r="AA25">
        <f t="shared" si="8"/>
        <v>100</v>
      </c>
      <c r="AB25">
        <f t="shared" si="8"/>
        <v>100</v>
      </c>
      <c r="AC25">
        <f>AC23/AC24*100</f>
        <v>60.055865921787714</v>
      </c>
    </row>
    <row r="26" spans="1:29" x14ac:dyDescent="0.3">
      <c r="A26" t="s">
        <v>9</v>
      </c>
      <c r="B26">
        <v>10</v>
      </c>
      <c r="C26">
        <v>14</v>
      </c>
      <c r="D26">
        <v>10</v>
      </c>
      <c r="E26">
        <v>4</v>
      </c>
      <c r="F26">
        <v>18</v>
      </c>
      <c r="G26">
        <v>2</v>
      </c>
      <c r="H26">
        <v>3</v>
      </c>
      <c r="I26">
        <v>6</v>
      </c>
      <c r="J26">
        <v>66</v>
      </c>
      <c r="K26">
        <v>7</v>
      </c>
      <c r="L26">
        <v>4</v>
      </c>
      <c r="M26">
        <v>34</v>
      </c>
      <c r="N26">
        <v>10</v>
      </c>
      <c r="O26">
        <v>6</v>
      </c>
      <c r="P26">
        <v>8</v>
      </c>
      <c r="Q26">
        <v>12</v>
      </c>
      <c r="R26">
        <v>2</v>
      </c>
      <c r="S26">
        <v>3</v>
      </c>
      <c r="T26">
        <v>6</v>
      </c>
      <c r="U26">
        <v>6</v>
      </c>
      <c r="V26">
        <v>1</v>
      </c>
      <c r="W26">
        <v>10</v>
      </c>
      <c r="X26">
        <v>3</v>
      </c>
      <c r="Y26">
        <v>6</v>
      </c>
      <c r="Z26">
        <v>2</v>
      </c>
      <c r="AA26">
        <v>4</v>
      </c>
      <c r="AB26">
        <v>4</v>
      </c>
      <c r="AC26">
        <f t="shared" si="0"/>
        <v>261</v>
      </c>
    </row>
    <row r="27" spans="1:29" x14ac:dyDescent="0.3">
      <c r="A27" t="s">
        <v>49</v>
      </c>
      <c r="B27">
        <v>36</v>
      </c>
      <c r="C27">
        <v>16</v>
      </c>
      <c r="D27">
        <v>10</v>
      </c>
      <c r="E27">
        <v>4</v>
      </c>
      <c r="F27">
        <v>35</v>
      </c>
      <c r="G27">
        <v>2</v>
      </c>
      <c r="H27">
        <v>3</v>
      </c>
      <c r="I27">
        <v>6</v>
      </c>
      <c r="J27">
        <v>87</v>
      </c>
      <c r="K27">
        <v>7</v>
      </c>
      <c r="L27">
        <v>7</v>
      </c>
      <c r="M27">
        <v>71</v>
      </c>
      <c r="N27">
        <v>10</v>
      </c>
      <c r="O27">
        <v>6</v>
      </c>
      <c r="P27">
        <v>29</v>
      </c>
      <c r="Q27">
        <v>65</v>
      </c>
      <c r="R27">
        <v>2</v>
      </c>
      <c r="S27">
        <v>3</v>
      </c>
      <c r="T27">
        <v>6</v>
      </c>
      <c r="U27">
        <v>6</v>
      </c>
      <c r="V27">
        <v>27</v>
      </c>
      <c r="W27">
        <v>23</v>
      </c>
      <c r="X27">
        <v>3</v>
      </c>
      <c r="Y27">
        <v>40</v>
      </c>
      <c r="Z27">
        <v>2</v>
      </c>
      <c r="AA27">
        <v>4</v>
      </c>
      <c r="AB27">
        <v>4</v>
      </c>
      <c r="AC27">
        <f t="shared" si="0"/>
        <v>514</v>
      </c>
    </row>
    <row r="28" spans="1:29" x14ac:dyDescent="0.3">
      <c r="B28">
        <f t="shared" ref="B28:AB28" si="9">B26/B27*100</f>
        <v>27.777777777777779</v>
      </c>
      <c r="C28">
        <f t="shared" si="9"/>
        <v>87.5</v>
      </c>
      <c r="D28">
        <f t="shared" si="9"/>
        <v>100</v>
      </c>
      <c r="E28">
        <f t="shared" si="9"/>
        <v>100</v>
      </c>
      <c r="F28">
        <f t="shared" si="9"/>
        <v>51.428571428571423</v>
      </c>
      <c r="G28">
        <f t="shared" si="9"/>
        <v>100</v>
      </c>
      <c r="H28">
        <f t="shared" si="9"/>
        <v>100</v>
      </c>
      <c r="I28">
        <f t="shared" si="9"/>
        <v>100</v>
      </c>
      <c r="J28">
        <f t="shared" si="9"/>
        <v>75.862068965517238</v>
      </c>
      <c r="K28">
        <f t="shared" si="9"/>
        <v>100</v>
      </c>
      <c r="L28">
        <f t="shared" si="9"/>
        <v>57.142857142857139</v>
      </c>
      <c r="M28">
        <f t="shared" si="9"/>
        <v>47.887323943661968</v>
      </c>
      <c r="N28">
        <f t="shared" si="9"/>
        <v>100</v>
      </c>
      <c r="O28">
        <f t="shared" si="9"/>
        <v>100</v>
      </c>
      <c r="P28">
        <f t="shared" si="9"/>
        <v>27.586206896551722</v>
      </c>
      <c r="Q28">
        <f t="shared" si="9"/>
        <v>18.461538461538463</v>
      </c>
      <c r="R28">
        <f t="shared" si="9"/>
        <v>100</v>
      </c>
      <c r="S28">
        <f t="shared" si="9"/>
        <v>100</v>
      </c>
      <c r="T28">
        <f t="shared" si="9"/>
        <v>100</v>
      </c>
      <c r="U28">
        <f t="shared" si="9"/>
        <v>100</v>
      </c>
      <c r="V28">
        <f t="shared" si="9"/>
        <v>3.7037037037037033</v>
      </c>
      <c r="W28">
        <f t="shared" si="9"/>
        <v>43.478260869565219</v>
      </c>
      <c r="X28">
        <f t="shared" si="9"/>
        <v>100</v>
      </c>
      <c r="Y28">
        <f t="shared" si="9"/>
        <v>15</v>
      </c>
      <c r="Z28">
        <f t="shared" si="9"/>
        <v>100</v>
      </c>
      <c r="AA28">
        <f t="shared" si="9"/>
        <v>100</v>
      </c>
      <c r="AB28">
        <f t="shared" si="9"/>
        <v>100</v>
      </c>
      <c r="AC28">
        <f>AC26/AC27*100</f>
        <v>50.778210116731515</v>
      </c>
    </row>
    <row r="29" spans="1:29" x14ac:dyDescent="0.3">
      <c r="A29" t="s">
        <v>10</v>
      </c>
      <c r="B29">
        <v>26</v>
      </c>
      <c r="C29">
        <v>14</v>
      </c>
      <c r="D29">
        <v>10</v>
      </c>
      <c r="E29">
        <v>4</v>
      </c>
      <c r="F29">
        <v>10</v>
      </c>
      <c r="G29">
        <v>2</v>
      </c>
      <c r="H29">
        <v>3</v>
      </c>
      <c r="I29">
        <v>6</v>
      </c>
      <c r="J29">
        <v>77</v>
      </c>
      <c r="K29">
        <v>6</v>
      </c>
      <c r="L29">
        <v>5</v>
      </c>
      <c r="M29">
        <v>67</v>
      </c>
      <c r="N29">
        <v>10</v>
      </c>
      <c r="O29">
        <v>4</v>
      </c>
      <c r="P29">
        <v>10</v>
      </c>
      <c r="Q29">
        <v>62</v>
      </c>
      <c r="R29">
        <v>2</v>
      </c>
      <c r="S29">
        <v>7</v>
      </c>
      <c r="T29">
        <v>6</v>
      </c>
      <c r="U29">
        <v>5</v>
      </c>
      <c r="V29">
        <v>5</v>
      </c>
      <c r="W29">
        <v>15</v>
      </c>
      <c r="X29">
        <v>3</v>
      </c>
      <c r="Y29">
        <v>7</v>
      </c>
      <c r="Z29">
        <v>2</v>
      </c>
      <c r="AA29">
        <v>3</v>
      </c>
      <c r="AB29">
        <v>4</v>
      </c>
      <c r="AC29">
        <f t="shared" si="0"/>
        <v>375</v>
      </c>
    </row>
    <row r="30" spans="1:29" x14ac:dyDescent="0.3">
      <c r="A30" t="s">
        <v>49</v>
      </c>
      <c r="B30">
        <v>36</v>
      </c>
      <c r="C30">
        <v>16</v>
      </c>
      <c r="D30">
        <v>10</v>
      </c>
      <c r="E30">
        <v>4</v>
      </c>
      <c r="F30">
        <v>35</v>
      </c>
      <c r="G30">
        <v>2</v>
      </c>
      <c r="H30">
        <v>3</v>
      </c>
      <c r="I30">
        <v>6</v>
      </c>
      <c r="J30">
        <v>87</v>
      </c>
      <c r="K30">
        <v>7</v>
      </c>
      <c r="L30">
        <v>7</v>
      </c>
      <c r="M30">
        <v>71</v>
      </c>
      <c r="N30">
        <v>10</v>
      </c>
      <c r="O30">
        <v>4</v>
      </c>
      <c r="P30">
        <v>29</v>
      </c>
      <c r="Q30">
        <v>65</v>
      </c>
      <c r="R30">
        <v>2</v>
      </c>
      <c r="S30">
        <v>9</v>
      </c>
      <c r="T30">
        <v>6</v>
      </c>
      <c r="U30">
        <v>6</v>
      </c>
      <c r="V30">
        <v>27</v>
      </c>
      <c r="W30">
        <v>23</v>
      </c>
      <c r="X30">
        <v>3</v>
      </c>
      <c r="Y30">
        <v>40</v>
      </c>
      <c r="Z30">
        <v>2</v>
      </c>
      <c r="AA30">
        <v>4</v>
      </c>
      <c r="AB30">
        <v>4</v>
      </c>
      <c r="AC30">
        <f t="shared" si="0"/>
        <v>518</v>
      </c>
    </row>
    <row r="31" spans="1:29" x14ac:dyDescent="0.3">
      <c r="B31">
        <f t="shared" ref="B31:AB31" si="10">B29/B30*100</f>
        <v>72.222222222222214</v>
      </c>
      <c r="C31">
        <f t="shared" si="10"/>
        <v>87.5</v>
      </c>
      <c r="D31">
        <f t="shared" si="10"/>
        <v>100</v>
      </c>
      <c r="E31">
        <f t="shared" si="10"/>
        <v>100</v>
      </c>
      <c r="F31">
        <f t="shared" si="10"/>
        <v>28.571428571428569</v>
      </c>
      <c r="G31">
        <f t="shared" si="10"/>
        <v>100</v>
      </c>
      <c r="H31">
        <f t="shared" si="10"/>
        <v>100</v>
      </c>
      <c r="I31">
        <f t="shared" si="10"/>
        <v>100</v>
      </c>
      <c r="J31">
        <f t="shared" si="10"/>
        <v>88.505747126436788</v>
      </c>
      <c r="K31">
        <f t="shared" si="10"/>
        <v>85.714285714285708</v>
      </c>
      <c r="L31">
        <f t="shared" si="10"/>
        <v>71.428571428571431</v>
      </c>
      <c r="M31">
        <f t="shared" si="10"/>
        <v>94.366197183098592</v>
      </c>
      <c r="N31">
        <f t="shared" si="10"/>
        <v>100</v>
      </c>
      <c r="O31">
        <f t="shared" si="10"/>
        <v>100</v>
      </c>
      <c r="P31">
        <f t="shared" si="10"/>
        <v>34.482758620689658</v>
      </c>
      <c r="Q31">
        <f t="shared" si="10"/>
        <v>95.384615384615387</v>
      </c>
      <c r="R31">
        <f t="shared" si="10"/>
        <v>100</v>
      </c>
      <c r="S31">
        <f t="shared" si="10"/>
        <v>77.777777777777786</v>
      </c>
      <c r="T31">
        <f t="shared" si="10"/>
        <v>100</v>
      </c>
      <c r="U31">
        <f t="shared" si="10"/>
        <v>83.333333333333343</v>
      </c>
      <c r="V31">
        <f t="shared" si="10"/>
        <v>18.518518518518519</v>
      </c>
      <c r="W31">
        <f t="shared" si="10"/>
        <v>65.217391304347828</v>
      </c>
      <c r="X31">
        <f t="shared" si="10"/>
        <v>100</v>
      </c>
      <c r="Y31">
        <f t="shared" si="10"/>
        <v>17.5</v>
      </c>
      <c r="Z31">
        <f t="shared" si="10"/>
        <v>100</v>
      </c>
      <c r="AA31">
        <f t="shared" si="10"/>
        <v>75</v>
      </c>
      <c r="AB31">
        <f t="shared" si="10"/>
        <v>100</v>
      </c>
      <c r="AC31">
        <f>AC29/AC30*100</f>
        <v>72.39382239382239</v>
      </c>
    </row>
    <row r="32" spans="1:29" x14ac:dyDescent="0.3">
      <c r="A32" t="s">
        <v>11</v>
      </c>
      <c r="B32">
        <v>7</v>
      </c>
      <c r="C32">
        <v>5</v>
      </c>
      <c r="D32">
        <v>10</v>
      </c>
      <c r="E32">
        <v>4</v>
      </c>
      <c r="F32">
        <v>8</v>
      </c>
      <c r="G32">
        <v>2</v>
      </c>
      <c r="H32">
        <v>3</v>
      </c>
      <c r="I32">
        <v>6</v>
      </c>
      <c r="J32">
        <v>68</v>
      </c>
      <c r="K32">
        <v>7</v>
      </c>
      <c r="L32">
        <v>7</v>
      </c>
      <c r="M32">
        <v>45</v>
      </c>
      <c r="N32">
        <v>10</v>
      </c>
      <c r="O32">
        <v>4</v>
      </c>
      <c r="P32">
        <v>4</v>
      </c>
      <c r="Q32">
        <v>19</v>
      </c>
      <c r="R32">
        <v>2</v>
      </c>
      <c r="S32">
        <v>9</v>
      </c>
      <c r="T32">
        <v>6</v>
      </c>
      <c r="U32">
        <v>4</v>
      </c>
      <c r="V32">
        <v>5</v>
      </c>
      <c r="W32">
        <v>3</v>
      </c>
      <c r="X32">
        <v>3</v>
      </c>
      <c r="Y32">
        <v>2</v>
      </c>
      <c r="Z32">
        <v>2</v>
      </c>
      <c r="AA32">
        <v>4</v>
      </c>
      <c r="AB32">
        <v>4</v>
      </c>
      <c r="AC32">
        <f t="shared" si="0"/>
        <v>253</v>
      </c>
    </row>
    <row r="33" spans="1:29" x14ac:dyDescent="0.3">
      <c r="A33" t="s">
        <v>49</v>
      </c>
      <c r="B33">
        <v>36</v>
      </c>
      <c r="C33">
        <v>16</v>
      </c>
      <c r="D33">
        <v>10</v>
      </c>
      <c r="E33">
        <v>4</v>
      </c>
      <c r="F33">
        <v>35</v>
      </c>
      <c r="G33">
        <v>2</v>
      </c>
      <c r="H33">
        <v>3</v>
      </c>
      <c r="I33">
        <v>6</v>
      </c>
      <c r="J33">
        <v>87</v>
      </c>
      <c r="K33">
        <v>7</v>
      </c>
      <c r="L33">
        <v>7</v>
      </c>
      <c r="M33">
        <v>71</v>
      </c>
      <c r="N33">
        <v>10</v>
      </c>
      <c r="O33">
        <v>4</v>
      </c>
      <c r="P33">
        <v>29</v>
      </c>
      <c r="Q33">
        <v>65</v>
      </c>
      <c r="R33">
        <v>2</v>
      </c>
      <c r="S33">
        <v>9</v>
      </c>
      <c r="T33">
        <v>6</v>
      </c>
      <c r="U33">
        <v>6</v>
      </c>
      <c r="V33">
        <v>27</v>
      </c>
      <c r="W33">
        <v>23</v>
      </c>
      <c r="X33">
        <v>3</v>
      </c>
      <c r="Y33">
        <v>40</v>
      </c>
      <c r="Z33">
        <v>2</v>
      </c>
      <c r="AA33">
        <v>4</v>
      </c>
      <c r="AB33">
        <v>4</v>
      </c>
      <c r="AC33">
        <f t="shared" si="0"/>
        <v>518</v>
      </c>
    </row>
    <row r="34" spans="1:29" x14ac:dyDescent="0.3">
      <c r="B34">
        <f t="shared" ref="B34:AB34" si="11">B32/B33*100</f>
        <v>19.444444444444446</v>
      </c>
      <c r="C34">
        <f t="shared" si="11"/>
        <v>31.25</v>
      </c>
      <c r="D34">
        <f t="shared" si="11"/>
        <v>100</v>
      </c>
      <c r="E34">
        <f t="shared" si="11"/>
        <v>100</v>
      </c>
      <c r="F34">
        <f t="shared" si="11"/>
        <v>22.857142857142858</v>
      </c>
      <c r="G34">
        <f t="shared" si="11"/>
        <v>100</v>
      </c>
      <c r="H34">
        <f t="shared" si="11"/>
        <v>100</v>
      </c>
      <c r="I34">
        <f t="shared" si="11"/>
        <v>100</v>
      </c>
      <c r="J34">
        <f t="shared" si="11"/>
        <v>78.160919540229884</v>
      </c>
      <c r="K34">
        <f t="shared" si="11"/>
        <v>100</v>
      </c>
      <c r="L34">
        <f t="shared" si="11"/>
        <v>100</v>
      </c>
      <c r="M34">
        <f t="shared" si="11"/>
        <v>63.380281690140848</v>
      </c>
      <c r="N34">
        <f t="shared" si="11"/>
        <v>100</v>
      </c>
      <c r="O34">
        <f t="shared" si="11"/>
        <v>100</v>
      </c>
      <c r="P34">
        <f t="shared" si="11"/>
        <v>13.793103448275861</v>
      </c>
      <c r="Q34">
        <f t="shared" si="11"/>
        <v>29.230769230769234</v>
      </c>
      <c r="R34">
        <f t="shared" si="11"/>
        <v>100</v>
      </c>
      <c r="S34">
        <f t="shared" si="11"/>
        <v>100</v>
      </c>
      <c r="T34">
        <f t="shared" si="11"/>
        <v>100</v>
      </c>
      <c r="U34">
        <f t="shared" si="11"/>
        <v>66.666666666666657</v>
      </c>
      <c r="V34">
        <f t="shared" si="11"/>
        <v>18.518518518518519</v>
      </c>
      <c r="W34">
        <f t="shared" si="11"/>
        <v>13.043478260869565</v>
      </c>
      <c r="X34">
        <f t="shared" si="11"/>
        <v>100</v>
      </c>
      <c r="Y34">
        <f t="shared" si="11"/>
        <v>5</v>
      </c>
      <c r="Z34">
        <f t="shared" si="11"/>
        <v>100</v>
      </c>
      <c r="AA34">
        <f t="shared" si="11"/>
        <v>100</v>
      </c>
      <c r="AB34">
        <f t="shared" si="11"/>
        <v>100</v>
      </c>
      <c r="AC34">
        <f>AC32/AC33*100</f>
        <v>48.841698841698843</v>
      </c>
    </row>
    <row r="35" spans="1:29" x14ac:dyDescent="0.3">
      <c r="A35" t="s">
        <v>12</v>
      </c>
      <c r="B35">
        <v>11</v>
      </c>
      <c r="C35">
        <v>10</v>
      </c>
      <c r="D35">
        <v>10</v>
      </c>
      <c r="E35">
        <v>5</v>
      </c>
      <c r="F35">
        <v>7</v>
      </c>
      <c r="G35">
        <v>2</v>
      </c>
      <c r="H35">
        <v>3</v>
      </c>
      <c r="I35">
        <v>6</v>
      </c>
      <c r="J35">
        <v>19</v>
      </c>
      <c r="K35">
        <v>7</v>
      </c>
      <c r="L35">
        <v>5</v>
      </c>
      <c r="M35">
        <v>35</v>
      </c>
      <c r="N35">
        <v>10</v>
      </c>
      <c r="O35">
        <v>5</v>
      </c>
      <c r="P35">
        <v>7</v>
      </c>
      <c r="Q35">
        <v>33</v>
      </c>
      <c r="R35">
        <v>2</v>
      </c>
      <c r="S35">
        <v>4</v>
      </c>
      <c r="T35">
        <v>7</v>
      </c>
      <c r="U35">
        <v>6</v>
      </c>
      <c r="V35">
        <v>6</v>
      </c>
      <c r="W35">
        <v>7</v>
      </c>
      <c r="X35">
        <v>3</v>
      </c>
      <c r="Y35">
        <v>3</v>
      </c>
      <c r="Z35">
        <v>2</v>
      </c>
      <c r="AA35">
        <v>4</v>
      </c>
      <c r="AB35">
        <v>4</v>
      </c>
      <c r="AC35">
        <f t="shared" si="0"/>
        <v>223</v>
      </c>
    </row>
    <row r="36" spans="1:29" x14ac:dyDescent="0.3">
      <c r="A36" t="s">
        <v>49</v>
      </c>
      <c r="B36">
        <v>29</v>
      </c>
      <c r="C36">
        <v>16</v>
      </c>
      <c r="D36">
        <v>10</v>
      </c>
      <c r="E36">
        <v>5</v>
      </c>
      <c r="F36">
        <v>23</v>
      </c>
      <c r="G36">
        <v>2</v>
      </c>
      <c r="H36">
        <v>3</v>
      </c>
      <c r="I36">
        <v>6</v>
      </c>
      <c r="J36">
        <v>19</v>
      </c>
      <c r="K36">
        <v>7</v>
      </c>
      <c r="L36">
        <v>9</v>
      </c>
      <c r="M36">
        <v>74</v>
      </c>
      <c r="N36">
        <v>10</v>
      </c>
      <c r="O36">
        <v>5</v>
      </c>
      <c r="P36">
        <v>29</v>
      </c>
      <c r="Q36">
        <v>65</v>
      </c>
      <c r="R36">
        <v>2</v>
      </c>
      <c r="S36">
        <v>4</v>
      </c>
      <c r="T36">
        <v>7</v>
      </c>
      <c r="U36">
        <v>6</v>
      </c>
      <c r="V36">
        <v>27</v>
      </c>
      <c r="W36">
        <v>29</v>
      </c>
      <c r="X36">
        <v>3</v>
      </c>
      <c r="Y36">
        <v>22</v>
      </c>
      <c r="Z36">
        <v>2</v>
      </c>
      <c r="AA36">
        <v>4</v>
      </c>
      <c r="AB36">
        <v>4</v>
      </c>
      <c r="AC36">
        <f t="shared" si="0"/>
        <v>422</v>
      </c>
    </row>
    <row r="37" spans="1:29" x14ac:dyDescent="0.3">
      <c r="B37">
        <f t="shared" ref="B37:AB37" si="12">B35/B36*100</f>
        <v>37.931034482758619</v>
      </c>
      <c r="C37">
        <f t="shared" si="12"/>
        <v>62.5</v>
      </c>
      <c r="D37">
        <f t="shared" si="12"/>
        <v>100</v>
      </c>
      <c r="E37">
        <f t="shared" si="12"/>
        <v>100</v>
      </c>
      <c r="F37">
        <f t="shared" si="12"/>
        <v>30.434782608695656</v>
      </c>
      <c r="G37">
        <f t="shared" si="12"/>
        <v>100</v>
      </c>
      <c r="H37">
        <f t="shared" si="12"/>
        <v>100</v>
      </c>
      <c r="I37">
        <f t="shared" si="12"/>
        <v>100</v>
      </c>
      <c r="J37">
        <f t="shared" si="12"/>
        <v>100</v>
      </c>
      <c r="K37">
        <f t="shared" si="12"/>
        <v>100</v>
      </c>
      <c r="L37">
        <f t="shared" si="12"/>
        <v>55.555555555555557</v>
      </c>
      <c r="M37">
        <f t="shared" si="12"/>
        <v>47.297297297297298</v>
      </c>
      <c r="N37">
        <f t="shared" si="12"/>
        <v>100</v>
      </c>
      <c r="O37">
        <f t="shared" si="12"/>
        <v>100</v>
      </c>
      <c r="P37">
        <f t="shared" si="12"/>
        <v>24.137931034482758</v>
      </c>
      <c r="Q37">
        <f t="shared" si="12"/>
        <v>50.769230769230766</v>
      </c>
      <c r="R37">
        <f t="shared" si="12"/>
        <v>100</v>
      </c>
      <c r="S37">
        <f t="shared" si="12"/>
        <v>100</v>
      </c>
      <c r="T37">
        <f t="shared" si="12"/>
        <v>100</v>
      </c>
      <c r="U37">
        <f t="shared" si="12"/>
        <v>100</v>
      </c>
      <c r="V37">
        <f t="shared" si="12"/>
        <v>22.222222222222221</v>
      </c>
      <c r="W37">
        <f t="shared" si="12"/>
        <v>24.137931034482758</v>
      </c>
      <c r="X37">
        <f t="shared" si="12"/>
        <v>100</v>
      </c>
      <c r="Y37">
        <f t="shared" si="12"/>
        <v>13.636363636363635</v>
      </c>
      <c r="Z37">
        <f t="shared" si="12"/>
        <v>100</v>
      </c>
      <c r="AA37">
        <f t="shared" si="12"/>
        <v>100</v>
      </c>
      <c r="AB37">
        <f t="shared" si="12"/>
        <v>100</v>
      </c>
      <c r="AC37">
        <f>AC35/AC36*100</f>
        <v>52.843601895734594</v>
      </c>
    </row>
    <row r="38" spans="1:29" s="1" customFormat="1" x14ac:dyDescent="0.3">
      <c r="A38" s="1" t="s">
        <v>13</v>
      </c>
      <c r="B38" s="1">
        <v>24</v>
      </c>
      <c r="C38" s="1">
        <v>9</v>
      </c>
      <c r="D38" s="1">
        <v>9</v>
      </c>
      <c r="E38" s="1">
        <v>4</v>
      </c>
      <c r="F38" s="1">
        <v>15</v>
      </c>
      <c r="G38" s="1">
        <v>2</v>
      </c>
      <c r="H38" s="1">
        <v>3</v>
      </c>
      <c r="I38" s="1">
        <v>6</v>
      </c>
      <c r="J38" s="1">
        <v>45</v>
      </c>
      <c r="K38" s="1">
        <v>7</v>
      </c>
      <c r="L38" s="1">
        <v>7</v>
      </c>
      <c r="M38" s="1">
        <v>50</v>
      </c>
      <c r="N38" s="1">
        <v>10</v>
      </c>
      <c r="O38" s="1">
        <v>6</v>
      </c>
      <c r="P38" s="1">
        <v>5</v>
      </c>
      <c r="Q38" s="1">
        <v>65</v>
      </c>
      <c r="R38" s="1">
        <v>2</v>
      </c>
      <c r="S38" s="1">
        <v>8</v>
      </c>
      <c r="T38" s="1">
        <v>6</v>
      </c>
      <c r="U38" s="1">
        <v>6</v>
      </c>
      <c r="V38" s="1">
        <v>4</v>
      </c>
      <c r="W38" s="1">
        <v>8</v>
      </c>
      <c r="X38" s="1">
        <v>3</v>
      </c>
      <c r="Y38" s="1">
        <v>6</v>
      </c>
      <c r="Z38" s="1">
        <v>2</v>
      </c>
      <c r="AA38" s="1">
        <v>4</v>
      </c>
      <c r="AB38" s="1">
        <v>4</v>
      </c>
      <c r="AC38">
        <f t="shared" si="0"/>
        <v>320</v>
      </c>
    </row>
    <row r="39" spans="1:29" s="1" customFormat="1" x14ac:dyDescent="0.3">
      <c r="A39" t="s">
        <v>49</v>
      </c>
      <c r="B39" s="1">
        <v>36</v>
      </c>
      <c r="C39" s="1">
        <v>16</v>
      </c>
      <c r="D39" s="1">
        <v>10</v>
      </c>
      <c r="E39" s="1">
        <v>4</v>
      </c>
      <c r="F39" s="1">
        <v>35</v>
      </c>
      <c r="G39" s="1">
        <v>2</v>
      </c>
      <c r="H39" s="1">
        <v>3</v>
      </c>
      <c r="I39" s="1">
        <v>6</v>
      </c>
      <c r="J39" s="1">
        <v>69</v>
      </c>
      <c r="K39" s="1">
        <v>7</v>
      </c>
      <c r="L39" s="1">
        <v>7</v>
      </c>
      <c r="M39" s="1">
        <v>71</v>
      </c>
      <c r="N39" s="1">
        <v>10</v>
      </c>
      <c r="O39" s="1">
        <v>6</v>
      </c>
      <c r="P39" s="1">
        <v>29</v>
      </c>
      <c r="Q39" s="1">
        <v>65</v>
      </c>
      <c r="R39" s="1">
        <v>2</v>
      </c>
      <c r="S39" s="1">
        <v>9</v>
      </c>
      <c r="T39" s="1">
        <v>8</v>
      </c>
      <c r="U39" s="1">
        <v>6</v>
      </c>
      <c r="V39" s="1">
        <v>27</v>
      </c>
      <c r="W39" s="1">
        <v>23</v>
      </c>
      <c r="X39" s="1">
        <v>3</v>
      </c>
      <c r="Y39" s="1">
        <v>40</v>
      </c>
      <c r="Z39" s="1">
        <v>2</v>
      </c>
      <c r="AA39" s="1">
        <v>4</v>
      </c>
      <c r="AB39" s="1">
        <v>4</v>
      </c>
      <c r="AC39">
        <f t="shared" si="0"/>
        <v>504</v>
      </c>
    </row>
    <row r="40" spans="1:29" s="1" customFormat="1" x14ac:dyDescent="0.3">
      <c r="B40">
        <f t="shared" ref="B40:AB40" si="13">B38/B39*100</f>
        <v>66.666666666666657</v>
      </c>
      <c r="C40">
        <f t="shared" si="13"/>
        <v>56.25</v>
      </c>
      <c r="D40">
        <f t="shared" si="13"/>
        <v>90</v>
      </c>
      <c r="E40">
        <f t="shared" si="13"/>
        <v>100</v>
      </c>
      <c r="F40">
        <f t="shared" si="13"/>
        <v>42.857142857142854</v>
      </c>
      <c r="G40">
        <f t="shared" si="13"/>
        <v>100</v>
      </c>
      <c r="H40">
        <f t="shared" si="13"/>
        <v>100</v>
      </c>
      <c r="I40">
        <f t="shared" si="13"/>
        <v>100</v>
      </c>
      <c r="J40">
        <f t="shared" si="13"/>
        <v>65.217391304347828</v>
      </c>
      <c r="K40">
        <f t="shared" si="13"/>
        <v>100</v>
      </c>
      <c r="L40">
        <f t="shared" si="13"/>
        <v>100</v>
      </c>
      <c r="M40">
        <f t="shared" si="13"/>
        <v>70.422535211267601</v>
      </c>
      <c r="N40">
        <f t="shared" si="13"/>
        <v>100</v>
      </c>
      <c r="O40">
        <f t="shared" si="13"/>
        <v>100</v>
      </c>
      <c r="P40">
        <f t="shared" si="13"/>
        <v>17.241379310344829</v>
      </c>
      <c r="Q40">
        <f t="shared" si="13"/>
        <v>100</v>
      </c>
      <c r="R40">
        <f t="shared" si="13"/>
        <v>100</v>
      </c>
      <c r="S40">
        <f t="shared" si="13"/>
        <v>88.888888888888886</v>
      </c>
      <c r="T40">
        <f t="shared" si="13"/>
        <v>75</v>
      </c>
      <c r="U40">
        <f t="shared" si="13"/>
        <v>100</v>
      </c>
      <c r="V40">
        <f t="shared" si="13"/>
        <v>14.814814814814813</v>
      </c>
      <c r="W40">
        <f t="shared" si="13"/>
        <v>34.782608695652172</v>
      </c>
      <c r="X40">
        <f t="shared" si="13"/>
        <v>100</v>
      </c>
      <c r="Y40">
        <f t="shared" si="13"/>
        <v>15</v>
      </c>
      <c r="Z40">
        <f t="shared" si="13"/>
        <v>100</v>
      </c>
      <c r="AA40">
        <f t="shared" si="13"/>
        <v>100</v>
      </c>
      <c r="AB40">
        <f t="shared" si="13"/>
        <v>100</v>
      </c>
      <c r="AC40">
        <f>AC38/AC39*100</f>
        <v>63.492063492063487</v>
      </c>
    </row>
    <row r="41" spans="1:29" x14ac:dyDescent="0.3">
      <c r="A41" t="s">
        <v>14</v>
      </c>
      <c r="B41" s="1">
        <v>4</v>
      </c>
      <c r="C41" s="1">
        <v>6</v>
      </c>
      <c r="D41" s="1">
        <v>8</v>
      </c>
      <c r="E41" s="1">
        <v>4</v>
      </c>
      <c r="F41" s="1">
        <v>12</v>
      </c>
      <c r="G41" s="1">
        <v>2</v>
      </c>
      <c r="H41" s="1">
        <v>3</v>
      </c>
      <c r="I41" s="1">
        <v>6</v>
      </c>
      <c r="J41" s="1">
        <v>10</v>
      </c>
      <c r="K41" s="1">
        <v>7</v>
      </c>
      <c r="L41" s="1">
        <v>9</v>
      </c>
      <c r="M41" s="1">
        <v>2</v>
      </c>
      <c r="N41" s="1">
        <v>8</v>
      </c>
      <c r="O41" s="1">
        <v>6</v>
      </c>
      <c r="P41" s="1">
        <v>9</v>
      </c>
      <c r="Q41" s="1">
        <v>4</v>
      </c>
      <c r="R41" s="1">
        <v>2</v>
      </c>
      <c r="S41" s="1">
        <v>6</v>
      </c>
      <c r="T41" s="1">
        <v>5</v>
      </c>
      <c r="U41" s="1">
        <v>7</v>
      </c>
      <c r="V41" s="1">
        <v>8</v>
      </c>
      <c r="W41" s="1">
        <v>7</v>
      </c>
      <c r="X41" s="1">
        <v>6</v>
      </c>
      <c r="Y41" s="1">
        <v>11</v>
      </c>
      <c r="Z41" s="1">
        <v>2</v>
      </c>
      <c r="AA41" s="1">
        <v>4</v>
      </c>
      <c r="AB41" s="1">
        <v>4</v>
      </c>
      <c r="AC41">
        <f t="shared" si="0"/>
        <v>162</v>
      </c>
    </row>
    <row r="42" spans="1:29" x14ac:dyDescent="0.3">
      <c r="A42" t="s">
        <v>49</v>
      </c>
      <c r="B42" s="1">
        <v>17</v>
      </c>
      <c r="C42">
        <v>16</v>
      </c>
      <c r="D42">
        <v>10</v>
      </c>
      <c r="E42">
        <v>4</v>
      </c>
      <c r="F42">
        <v>12</v>
      </c>
      <c r="G42">
        <v>2</v>
      </c>
      <c r="H42">
        <v>3</v>
      </c>
      <c r="I42">
        <v>6</v>
      </c>
      <c r="J42">
        <v>26</v>
      </c>
      <c r="K42">
        <v>7</v>
      </c>
      <c r="L42">
        <v>19</v>
      </c>
      <c r="M42">
        <v>21</v>
      </c>
      <c r="N42">
        <v>10</v>
      </c>
      <c r="O42">
        <v>6</v>
      </c>
      <c r="P42">
        <v>14</v>
      </c>
      <c r="Q42">
        <v>33</v>
      </c>
      <c r="R42">
        <v>2</v>
      </c>
      <c r="S42">
        <v>6</v>
      </c>
      <c r="T42">
        <v>5</v>
      </c>
      <c r="U42">
        <v>8</v>
      </c>
      <c r="V42">
        <v>27</v>
      </c>
      <c r="W42">
        <v>26</v>
      </c>
      <c r="X42">
        <v>9</v>
      </c>
      <c r="Y42">
        <v>15</v>
      </c>
      <c r="Z42">
        <v>2</v>
      </c>
      <c r="AA42">
        <v>4</v>
      </c>
      <c r="AB42">
        <v>4</v>
      </c>
      <c r="AC42">
        <f t="shared" si="0"/>
        <v>314</v>
      </c>
    </row>
    <row r="43" spans="1:29" x14ac:dyDescent="0.3">
      <c r="B43">
        <f t="shared" ref="B43:AB43" si="14">B41/B42*100</f>
        <v>23.52941176470588</v>
      </c>
      <c r="C43">
        <f t="shared" si="14"/>
        <v>37.5</v>
      </c>
      <c r="D43">
        <f t="shared" si="14"/>
        <v>80</v>
      </c>
      <c r="E43">
        <f t="shared" si="14"/>
        <v>100</v>
      </c>
      <c r="F43">
        <f t="shared" si="14"/>
        <v>100</v>
      </c>
      <c r="G43">
        <f t="shared" si="14"/>
        <v>100</v>
      </c>
      <c r="H43">
        <f t="shared" si="14"/>
        <v>100</v>
      </c>
      <c r="I43">
        <f t="shared" si="14"/>
        <v>100</v>
      </c>
      <c r="J43">
        <f t="shared" si="14"/>
        <v>38.461538461538467</v>
      </c>
      <c r="K43">
        <f t="shared" si="14"/>
        <v>100</v>
      </c>
      <c r="L43">
        <f t="shared" si="14"/>
        <v>47.368421052631575</v>
      </c>
      <c r="M43">
        <f t="shared" si="14"/>
        <v>9.5238095238095237</v>
      </c>
      <c r="N43">
        <f t="shared" si="14"/>
        <v>80</v>
      </c>
      <c r="O43">
        <f t="shared" si="14"/>
        <v>100</v>
      </c>
      <c r="P43">
        <f t="shared" si="14"/>
        <v>64.285714285714292</v>
      </c>
      <c r="Q43">
        <f t="shared" si="14"/>
        <v>12.121212121212121</v>
      </c>
      <c r="R43">
        <f t="shared" si="14"/>
        <v>100</v>
      </c>
      <c r="S43">
        <f t="shared" si="14"/>
        <v>100</v>
      </c>
      <c r="T43">
        <f t="shared" si="14"/>
        <v>100</v>
      </c>
      <c r="U43">
        <f t="shared" si="14"/>
        <v>87.5</v>
      </c>
      <c r="V43">
        <f t="shared" si="14"/>
        <v>29.629629629629626</v>
      </c>
      <c r="W43">
        <f t="shared" si="14"/>
        <v>26.923076923076923</v>
      </c>
      <c r="X43">
        <f t="shared" si="14"/>
        <v>66.666666666666657</v>
      </c>
      <c r="Y43">
        <f t="shared" si="14"/>
        <v>73.333333333333329</v>
      </c>
      <c r="Z43">
        <f t="shared" si="14"/>
        <v>100</v>
      </c>
      <c r="AA43">
        <f t="shared" si="14"/>
        <v>100</v>
      </c>
      <c r="AB43">
        <f t="shared" si="14"/>
        <v>100</v>
      </c>
      <c r="AC43">
        <f>AC41/AC42*100</f>
        <v>51.592356687898089</v>
      </c>
    </row>
    <row r="44" spans="1:29" x14ac:dyDescent="0.3">
      <c r="A44" t="s">
        <v>15</v>
      </c>
      <c r="B44">
        <v>6</v>
      </c>
      <c r="C44">
        <v>5</v>
      </c>
      <c r="D44">
        <v>1</v>
      </c>
      <c r="E44">
        <v>4</v>
      </c>
      <c r="F44">
        <v>7</v>
      </c>
      <c r="G44">
        <v>2</v>
      </c>
      <c r="H44">
        <v>3</v>
      </c>
      <c r="I44">
        <v>6</v>
      </c>
      <c r="J44">
        <v>21</v>
      </c>
      <c r="K44">
        <v>8</v>
      </c>
      <c r="L44">
        <v>9</v>
      </c>
      <c r="M44">
        <v>31</v>
      </c>
      <c r="N44">
        <v>7</v>
      </c>
      <c r="O44">
        <v>3</v>
      </c>
      <c r="P44">
        <v>5</v>
      </c>
      <c r="Q44">
        <v>40</v>
      </c>
      <c r="R44">
        <v>2</v>
      </c>
      <c r="S44">
        <v>8</v>
      </c>
      <c r="T44">
        <v>5</v>
      </c>
      <c r="U44">
        <v>6</v>
      </c>
      <c r="V44">
        <v>9</v>
      </c>
      <c r="W44">
        <v>4</v>
      </c>
      <c r="X44">
        <v>3</v>
      </c>
      <c r="Y44">
        <v>8</v>
      </c>
      <c r="Z44">
        <v>2</v>
      </c>
      <c r="AA44">
        <v>3</v>
      </c>
      <c r="AB44">
        <v>4</v>
      </c>
      <c r="AC44">
        <f t="shared" si="0"/>
        <v>212</v>
      </c>
    </row>
    <row r="45" spans="1:29" x14ac:dyDescent="0.3">
      <c r="A45" t="s">
        <v>49</v>
      </c>
      <c r="B45">
        <v>36</v>
      </c>
      <c r="C45">
        <v>16</v>
      </c>
      <c r="D45">
        <v>9</v>
      </c>
      <c r="E45">
        <v>4</v>
      </c>
      <c r="F45">
        <v>24</v>
      </c>
      <c r="G45">
        <v>2</v>
      </c>
      <c r="H45">
        <v>3</v>
      </c>
      <c r="I45">
        <v>6</v>
      </c>
      <c r="J45">
        <v>62</v>
      </c>
      <c r="K45">
        <v>8</v>
      </c>
      <c r="L45">
        <v>51</v>
      </c>
      <c r="M45">
        <v>71</v>
      </c>
      <c r="N45">
        <v>10</v>
      </c>
      <c r="O45">
        <v>11</v>
      </c>
      <c r="P45">
        <v>29</v>
      </c>
      <c r="Q45">
        <v>65</v>
      </c>
      <c r="R45">
        <v>2</v>
      </c>
      <c r="S45">
        <v>8</v>
      </c>
      <c r="T45">
        <v>5</v>
      </c>
      <c r="U45">
        <v>6</v>
      </c>
      <c r="V45">
        <v>27</v>
      </c>
      <c r="W45">
        <v>23</v>
      </c>
      <c r="X45">
        <v>3</v>
      </c>
      <c r="Y45">
        <v>19</v>
      </c>
      <c r="Z45">
        <v>2</v>
      </c>
      <c r="AA45">
        <v>4</v>
      </c>
      <c r="AB45">
        <v>4</v>
      </c>
      <c r="AC45">
        <f t="shared" si="0"/>
        <v>510</v>
      </c>
    </row>
    <row r="46" spans="1:29" x14ac:dyDescent="0.3">
      <c r="B46">
        <f t="shared" ref="B46:AB46" si="15">B44/B45*100</f>
        <v>16.666666666666664</v>
      </c>
      <c r="C46">
        <f t="shared" si="15"/>
        <v>31.25</v>
      </c>
      <c r="D46">
        <f t="shared" si="15"/>
        <v>11.111111111111111</v>
      </c>
      <c r="E46">
        <f t="shared" si="15"/>
        <v>100</v>
      </c>
      <c r="F46">
        <f t="shared" si="15"/>
        <v>29.166666666666668</v>
      </c>
      <c r="G46">
        <f t="shared" si="15"/>
        <v>100</v>
      </c>
      <c r="H46">
        <f t="shared" si="15"/>
        <v>100</v>
      </c>
      <c r="I46">
        <f t="shared" si="15"/>
        <v>100</v>
      </c>
      <c r="J46">
        <f t="shared" si="15"/>
        <v>33.87096774193548</v>
      </c>
      <c r="K46">
        <f t="shared" si="15"/>
        <v>100</v>
      </c>
      <c r="L46">
        <f t="shared" si="15"/>
        <v>17.647058823529413</v>
      </c>
      <c r="M46">
        <f t="shared" si="15"/>
        <v>43.661971830985912</v>
      </c>
      <c r="N46">
        <f t="shared" si="15"/>
        <v>70</v>
      </c>
      <c r="O46">
        <f t="shared" si="15"/>
        <v>27.27272727272727</v>
      </c>
      <c r="P46">
        <f t="shared" si="15"/>
        <v>17.241379310344829</v>
      </c>
      <c r="Q46">
        <f t="shared" si="15"/>
        <v>61.53846153846154</v>
      </c>
      <c r="R46">
        <f t="shared" si="15"/>
        <v>100</v>
      </c>
      <c r="S46">
        <f t="shared" si="15"/>
        <v>100</v>
      </c>
      <c r="T46">
        <f t="shared" si="15"/>
        <v>100</v>
      </c>
      <c r="U46">
        <f t="shared" si="15"/>
        <v>100</v>
      </c>
      <c r="V46">
        <f t="shared" si="15"/>
        <v>33.333333333333329</v>
      </c>
      <c r="W46">
        <f t="shared" si="15"/>
        <v>17.391304347826086</v>
      </c>
      <c r="X46">
        <f t="shared" si="15"/>
        <v>100</v>
      </c>
      <c r="Y46">
        <f t="shared" si="15"/>
        <v>42.105263157894733</v>
      </c>
      <c r="Z46">
        <f t="shared" si="15"/>
        <v>100</v>
      </c>
      <c r="AA46">
        <f t="shared" si="15"/>
        <v>75</v>
      </c>
      <c r="AB46">
        <f t="shared" si="15"/>
        <v>100</v>
      </c>
      <c r="AC46">
        <f>AC44/AC45*100</f>
        <v>41.568627450980394</v>
      </c>
    </row>
    <row r="47" spans="1:29" x14ac:dyDescent="0.3">
      <c r="A47" t="s">
        <v>16</v>
      </c>
      <c r="B47">
        <v>12</v>
      </c>
      <c r="C47">
        <v>7</v>
      </c>
      <c r="D47">
        <v>8</v>
      </c>
      <c r="E47">
        <v>4</v>
      </c>
      <c r="F47">
        <v>8</v>
      </c>
      <c r="G47">
        <v>2</v>
      </c>
      <c r="H47">
        <v>3</v>
      </c>
      <c r="I47">
        <v>6</v>
      </c>
      <c r="J47">
        <v>6</v>
      </c>
      <c r="K47">
        <v>7</v>
      </c>
      <c r="L47">
        <v>5</v>
      </c>
      <c r="M47">
        <v>31</v>
      </c>
      <c r="N47">
        <v>8</v>
      </c>
      <c r="O47">
        <v>14</v>
      </c>
      <c r="P47">
        <v>9</v>
      </c>
      <c r="Q47">
        <v>5</v>
      </c>
      <c r="R47">
        <v>2</v>
      </c>
      <c r="S47">
        <v>5</v>
      </c>
      <c r="T47">
        <v>6</v>
      </c>
      <c r="U47">
        <v>6</v>
      </c>
      <c r="V47">
        <v>7</v>
      </c>
      <c r="W47">
        <v>10</v>
      </c>
      <c r="X47">
        <v>3</v>
      </c>
      <c r="Y47">
        <v>9</v>
      </c>
      <c r="Z47">
        <v>2</v>
      </c>
      <c r="AA47">
        <v>4</v>
      </c>
      <c r="AB47">
        <v>4</v>
      </c>
      <c r="AC47">
        <f t="shared" si="0"/>
        <v>193</v>
      </c>
    </row>
    <row r="48" spans="1:29" x14ac:dyDescent="0.3">
      <c r="A48" t="s">
        <v>49</v>
      </c>
      <c r="B48">
        <v>36</v>
      </c>
      <c r="C48">
        <v>16</v>
      </c>
      <c r="D48">
        <v>8</v>
      </c>
      <c r="E48">
        <v>4</v>
      </c>
      <c r="F48">
        <v>35</v>
      </c>
      <c r="G48">
        <v>2</v>
      </c>
      <c r="H48">
        <v>3</v>
      </c>
      <c r="I48">
        <v>6</v>
      </c>
      <c r="J48">
        <v>32</v>
      </c>
      <c r="K48">
        <v>7</v>
      </c>
      <c r="L48">
        <v>7</v>
      </c>
      <c r="M48">
        <v>71</v>
      </c>
      <c r="N48">
        <v>8</v>
      </c>
      <c r="O48">
        <v>14</v>
      </c>
      <c r="P48">
        <v>29</v>
      </c>
      <c r="Q48">
        <v>37</v>
      </c>
      <c r="R48">
        <v>2</v>
      </c>
      <c r="S48">
        <v>5</v>
      </c>
      <c r="T48">
        <v>6</v>
      </c>
      <c r="U48">
        <v>6</v>
      </c>
      <c r="V48">
        <v>27</v>
      </c>
      <c r="W48">
        <v>23</v>
      </c>
      <c r="X48">
        <v>3</v>
      </c>
      <c r="Y48">
        <v>40</v>
      </c>
      <c r="Z48">
        <v>2</v>
      </c>
      <c r="AA48">
        <v>4</v>
      </c>
      <c r="AB48">
        <v>4</v>
      </c>
      <c r="AC48">
        <f t="shared" si="0"/>
        <v>437</v>
      </c>
    </row>
    <row r="49" spans="1:29" x14ac:dyDescent="0.3">
      <c r="B49">
        <f t="shared" ref="B49:AB49" si="16">B47/B48*100</f>
        <v>33.333333333333329</v>
      </c>
      <c r="C49">
        <f t="shared" si="16"/>
        <v>43.75</v>
      </c>
      <c r="D49">
        <f t="shared" si="16"/>
        <v>100</v>
      </c>
      <c r="E49">
        <f t="shared" si="16"/>
        <v>100</v>
      </c>
      <c r="F49">
        <f t="shared" si="16"/>
        <v>22.857142857142858</v>
      </c>
      <c r="G49">
        <f t="shared" si="16"/>
        <v>100</v>
      </c>
      <c r="H49">
        <f t="shared" si="16"/>
        <v>100</v>
      </c>
      <c r="I49">
        <f t="shared" si="16"/>
        <v>100</v>
      </c>
      <c r="J49">
        <f t="shared" si="16"/>
        <v>18.75</v>
      </c>
      <c r="K49">
        <f t="shared" si="16"/>
        <v>100</v>
      </c>
      <c r="L49">
        <f t="shared" si="16"/>
        <v>71.428571428571431</v>
      </c>
      <c r="M49">
        <f t="shared" si="16"/>
        <v>43.661971830985912</v>
      </c>
      <c r="N49">
        <f t="shared" si="16"/>
        <v>100</v>
      </c>
      <c r="O49">
        <f t="shared" si="16"/>
        <v>100</v>
      </c>
      <c r="P49">
        <f t="shared" si="16"/>
        <v>31.03448275862069</v>
      </c>
      <c r="Q49">
        <f t="shared" si="16"/>
        <v>13.513513513513514</v>
      </c>
      <c r="R49">
        <f t="shared" si="16"/>
        <v>100</v>
      </c>
      <c r="S49">
        <f t="shared" si="16"/>
        <v>100</v>
      </c>
      <c r="T49">
        <f t="shared" si="16"/>
        <v>100</v>
      </c>
      <c r="U49">
        <f t="shared" si="16"/>
        <v>100</v>
      </c>
      <c r="V49">
        <f t="shared" si="16"/>
        <v>25.925925925925924</v>
      </c>
      <c r="W49">
        <f t="shared" si="16"/>
        <v>43.478260869565219</v>
      </c>
      <c r="X49">
        <f t="shared" si="16"/>
        <v>100</v>
      </c>
      <c r="Y49">
        <f t="shared" si="16"/>
        <v>22.5</v>
      </c>
      <c r="Z49">
        <f t="shared" si="16"/>
        <v>100</v>
      </c>
      <c r="AA49">
        <f t="shared" si="16"/>
        <v>100</v>
      </c>
      <c r="AB49">
        <f t="shared" si="16"/>
        <v>100</v>
      </c>
      <c r="AC49">
        <f>AC47/AC48*100</f>
        <v>44.164759725400458</v>
      </c>
    </row>
    <row r="50" spans="1:29" x14ac:dyDescent="0.3">
      <c r="A50" t="s">
        <v>17</v>
      </c>
      <c r="B50">
        <v>12</v>
      </c>
      <c r="C50">
        <v>7</v>
      </c>
      <c r="D50">
        <v>7</v>
      </c>
      <c r="E50">
        <v>4</v>
      </c>
      <c r="F50">
        <v>6</v>
      </c>
      <c r="G50">
        <v>2</v>
      </c>
      <c r="H50">
        <v>3</v>
      </c>
      <c r="I50">
        <v>6</v>
      </c>
      <c r="J50">
        <v>8</v>
      </c>
      <c r="K50">
        <v>8</v>
      </c>
      <c r="L50">
        <v>8</v>
      </c>
      <c r="M50">
        <v>13</v>
      </c>
      <c r="N50">
        <v>10</v>
      </c>
      <c r="O50">
        <v>6</v>
      </c>
      <c r="P50">
        <v>9</v>
      </c>
      <c r="Q50">
        <v>10</v>
      </c>
      <c r="R50">
        <v>2</v>
      </c>
      <c r="S50">
        <v>2</v>
      </c>
      <c r="U50">
        <v>4</v>
      </c>
      <c r="V50">
        <v>8</v>
      </c>
      <c r="W50">
        <v>16</v>
      </c>
      <c r="X50">
        <v>3</v>
      </c>
      <c r="Y50">
        <v>6</v>
      </c>
      <c r="Z50">
        <v>2</v>
      </c>
      <c r="AA50">
        <v>2</v>
      </c>
      <c r="AB50">
        <v>4</v>
      </c>
      <c r="AC50">
        <f t="shared" si="0"/>
        <v>168</v>
      </c>
    </row>
    <row r="51" spans="1:29" x14ac:dyDescent="0.3">
      <c r="A51" t="s">
        <v>49</v>
      </c>
      <c r="B51">
        <v>38</v>
      </c>
      <c r="C51">
        <v>16</v>
      </c>
      <c r="D51">
        <v>10</v>
      </c>
      <c r="E51">
        <v>4</v>
      </c>
      <c r="F51">
        <v>30</v>
      </c>
      <c r="G51">
        <v>2</v>
      </c>
      <c r="H51">
        <v>3</v>
      </c>
      <c r="I51">
        <v>6</v>
      </c>
      <c r="J51">
        <v>28</v>
      </c>
      <c r="K51">
        <v>8</v>
      </c>
      <c r="L51">
        <v>13</v>
      </c>
      <c r="M51">
        <v>44</v>
      </c>
      <c r="N51">
        <v>10</v>
      </c>
      <c r="O51">
        <v>6</v>
      </c>
      <c r="P51">
        <v>32</v>
      </c>
      <c r="Q51">
        <v>41</v>
      </c>
      <c r="R51">
        <v>2</v>
      </c>
      <c r="S51">
        <v>2</v>
      </c>
      <c r="T51">
        <v>4</v>
      </c>
      <c r="U51">
        <v>6</v>
      </c>
      <c r="V51">
        <v>27</v>
      </c>
      <c r="W51">
        <v>20</v>
      </c>
      <c r="X51">
        <v>3</v>
      </c>
      <c r="Y51">
        <v>6</v>
      </c>
      <c r="Z51">
        <v>2</v>
      </c>
      <c r="AA51">
        <v>2</v>
      </c>
      <c r="AB51">
        <v>4</v>
      </c>
      <c r="AC51">
        <f t="shared" si="0"/>
        <v>369</v>
      </c>
    </row>
    <row r="52" spans="1:29" x14ac:dyDescent="0.3">
      <c r="B52">
        <f t="shared" ref="B52:AB52" si="17">B50/B51*100</f>
        <v>31.578947368421051</v>
      </c>
      <c r="C52">
        <f t="shared" si="17"/>
        <v>43.75</v>
      </c>
      <c r="D52">
        <f t="shared" si="17"/>
        <v>70</v>
      </c>
      <c r="E52">
        <f t="shared" si="17"/>
        <v>100</v>
      </c>
      <c r="F52">
        <f t="shared" si="17"/>
        <v>20</v>
      </c>
      <c r="G52">
        <f t="shared" si="17"/>
        <v>100</v>
      </c>
      <c r="H52">
        <f t="shared" si="17"/>
        <v>100</v>
      </c>
      <c r="I52">
        <f t="shared" si="17"/>
        <v>100</v>
      </c>
      <c r="J52">
        <f t="shared" si="17"/>
        <v>28.571428571428569</v>
      </c>
      <c r="K52">
        <f t="shared" si="17"/>
        <v>100</v>
      </c>
      <c r="L52">
        <f t="shared" si="17"/>
        <v>61.53846153846154</v>
      </c>
      <c r="M52">
        <f t="shared" si="17"/>
        <v>29.545454545454547</v>
      </c>
      <c r="N52">
        <f t="shared" si="17"/>
        <v>100</v>
      </c>
      <c r="O52">
        <f t="shared" si="17"/>
        <v>100</v>
      </c>
      <c r="P52">
        <f t="shared" si="17"/>
        <v>28.125</v>
      </c>
      <c r="Q52">
        <f t="shared" si="17"/>
        <v>24.390243902439025</v>
      </c>
      <c r="R52">
        <f t="shared" si="17"/>
        <v>100</v>
      </c>
      <c r="S52">
        <f t="shared" si="17"/>
        <v>100</v>
      </c>
      <c r="T52">
        <f t="shared" si="17"/>
        <v>0</v>
      </c>
      <c r="U52">
        <f t="shared" si="17"/>
        <v>66.666666666666657</v>
      </c>
      <c r="V52">
        <f t="shared" si="17"/>
        <v>29.629629629629626</v>
      </c>
      <c r="W52">
        <f t="shared" si="17"/>
        <v>80</v>
      </c>
      <c r="X52">
        <f t="shared" si="17"/>
        <v>100</v>
      </c>
      <c r="Y52">
        <f t="shared" si="17"/>
        <v>100</v>
      </c>
      <c r="Z52">
        <f t="shared" si="17"/>
        <v>100</v>
      </c>
      <c r="AA52">
        <f t="shared" si="17"/>
        <v>100</v>
      </c>
      <c r="AB52">
        <f t="shared" si="17"/>
        <v>100</v>
      </c>
      <c r="AC52">
        <f>AC50/AC51*100</f>
        <v>45.528455284552841</v>
      </c>
    </row>
    <row r="53" spans="1:29" x14ac:dyDescent="0.3">
      <c r="A53" t="s">
        <v>18</v>
      </c>
      <c r="B53">
        <v>5</v>
      </c>
      <c r="C53">
        <v>5</v>
      </c>
      <c r="D53">
        <v>10</v>
      </c>
      <c r="E53">
        <v>4</v>
      </c>
      <c r="F53">
        <v>11</v>
      </c>
      <c r="G53">
        <v>2</v>
      </c>
      <c r="H53">
        <v>11</v>
      </c>
      <c r="I53">
        <v>6</v>
      </c>
      <c r="J53">
        <v>5</v>
      </c>
      <c r="K53">
        <v>5</v>
      </c>
      <c r="L53">
        <v>2</v>
      </c>
      <c r="M53">
        <v>6</v>
      </c>
      <c r="N53">
        <v>8</v>
      </c>
      <c r="O53">
        <v>3</v>
      </c>
      <c r="P53">
        <v>13</v>
      </c>
      <c r="Q53">
        <v>7</v>
      </c>
      <c r="R53">
        <v>2</v>
      </c>
      <c r="S53">
        <v>3</v>
      </c>
      <c r="T53">
        <v>3</v>
      </c>
      <c r="U53">
        <v>5</v>
      </c>
      <c r="V53">
        <v>7</v>
      </c>
      <c r="W53">
        <v>3</v>
      </c>
      <c r="X53">
        <v>3</v>
      </c>
      <c r="Y53">
        <v>4</v>
      </c>
      <c r="Z53">
        <v>2</v>
      </c>
      <c r="AA53">
        <v>4</v>
      </c>
      <c r="AB53">
        <v>3</v>
      </c>
      <c r="AC53">
        <f t="shared" ref="AC53:AC60" si="18">SUM(B53:AB53)</f>
        <v>142</v>
      </c>
    </row>
    <row r="54" spans="1:29" x14ac:dyDescent="0.3">
      <c r="A54" t="s">
        <v>49</v>
      </c>
      <c r="B54">
        <v>9</v>
      </c>
      <c r="C54">
        <v>5</v>
      </c>
      <c r="D54">
        <v>10</v>
      </c>
      <c r="E54">
        <v>4</v>
      </c>
      <c r="F54">
        <v>45</v>
      </c>
      <c r="G54">
        <v>2</v>
      </c>
      <c r="H54">
        <v>11</v>
      </c>
      <c r="I54">
        <v>6</v>
      </c>
      <c r="J54">
        <v>5</v>
      </c>
      <c r="K54">
        <v>5</v>
      </c>
      <c r="L54">
        <v>2</v>
      </c>
      <c r="M54">
        <v>6</v>
      </c>
      <c r="N54">
        <v>10</v>
      </c>
      <c r="O54">
        <v>3</v>
      </c>
      <c r="P54">
        <v>13</v>
      </c>
      <c r="Q54">
        <v>20</v>
      </c>
      <c r="R54">
        <v>2</v>
      </c>
      <c r="S54">
        <v>4</v>
      </c>
      <c r="T54">
        <v>3</v>
      </c>
      <c r="U54">
        <v>5</v>
      </c>
      <c r="V54">
        <v>11</v>
      </c>
      <c r="W54">
        <v>3</v>
      </c>
      <c r="X54">
        <v>5</v>
      </c>
      <c r="Y54">
        <v>8</v>
      </c>
      <c r="Z54">
        <v>2</v>
      </c>
      <c r="AA54">
        <v>4</v>
      </c>
      <c r="AB54">
        <v>3</v>
      </c>
      <c r="AC54">
        <f t="shared" si="18"/>
        <v>206</v>
      </c>
    </row>
    <row r="55" spans="1:29" x14ac:dyDescent="0.3">
      <c r="B55">
        <f t="shared" ref="B55:AB55" si="19">B53/B54*100</f>
        <v>55.555555555555557</v>
      </c>
      <c r="C55">
        <f t="shared" si="19"/>
        <v>100</v>
      </c>
      <c r="D55">
        <f t="shared" si="19"/>
        <v>100</v>
      </c>
      <c r="E55">
        <f t="shared" si="19"/>
        <v>100</v>
      </c>
      <c r="F55">
        <f t="shared" si="19"/>
        <v>24.444444444444443</v>
      </c>
      <c r="G55">
        <f t="shared" si="19"/>
        <v>100</v>
      </c>
      <c r="H55">
        <f t="shared" si="19"/>
        <v>100</v>
      </c>
      <c r="I55">
        <f t="shared" si="19"/>
        <v>100</v>
      </c>
      <c r="J55">
        <f t="shared" si="19"/>
        <v>100</v>
      </c>
      <c r="K55">
        <f t="shared" si="19"/>
        <v>100</v>
      </c>
      <c r="L55">
        <f t="shared" si="19"/>
        <v>100</v>
      </c>
      <c r="M55">
        <f t="shared" si="19"/>
        <v>100</v>
      </c>
      <c r="N55">
        <f t="shared" si="19"/>
        <v>80</v>
      </c>
      <c r="O55">
        <f t="shared" si="19"/>
        <v>100</v>
      </c>
      <c r="P55">
        <f t="shared" si="19"/>
        <v>100</v>
      </c>
      <c r="Q55">
        <f t="shared" si="19"/>
        <v>35</v>
      </c>
      <c r="R55">
        <f t="shared" si="19"/>
        <v>100</v>
      </c>
      <c r="S55">
        <f t="shared" si="19"/>
        <v>75</v>
      </c>
      <c r="T55">
        <f t="shared" si="19"/>
        <v>100</v>
      </c>
      <c r="U55">
        <f t="shared" si="19"/>
        <v>100</v>
      </c>
      <c r="V55">
        <f t="shared" si="19"/>
        <v>63.636363636363633</v>
      </c>
      <c r="W55">
        <f t="shared" si="19"/>
        <v>100</v>
      </c>
      <c r="X55">
        <f t="shared" si="19"/>
        <v>60</v>
      </c>
      <c r="Y55">
        <f t="shared" si="19"/>
        <v>50</v>
      </c>
      <c r="Z55">
        <f t="shared" si="19"/>
        <v>100</v>
      </c>
      <c r="AA55">
        <f t="shared" si="19"/>
        <v>100</v>
      </c>
      <c r="AB55">
        <f t="shared" si="19"/>
        <v>100</v>
      </c>
      <c r="AC55">
        <f>AC53/AC54*100</f>
        <v>68.932038834951456</v>
      </c>
    </row>
    <row r="56" spans="1:29" x14ac:dyDescent="0.3">
      <c r="A56" t="s">
        <v>19</v>
      </c>
      <c r="B56">
        <v>4</v>
      </c>
      <c r="C56">
        <v>8</v>
      </c>
      <c r="D56">
        <v>4</v>
      </c>
      <c r="E56">
        <v>4</v>
      </c>
      <c r="F56">
        <v>4</v>
      </c>
      <c r="G56">
        <v>2</v>
      </c>
      <c r="H56">
        <v>3</v>
      </c>
      <c r="I56">
        <v>6</v>
      </c>
      <c r="J56">
        <v>49</v>
      </c>
      <c r="K56">
        <v>4</v>
      </c>
      <c r="L56">
        <v>1</v>
      </c>
      <c r="M56">
        <v>16</v>
      </c>
      <c r="N56">
        <v>10</v>
      </c>
      <c r="O56">
        <v>10</v>
      </c>
      <c r="P56">
        <v>13</v>
      </c>
      <c r="Q56">
        <v>12</v>
      </c>
      <c r="R56">
        <v>2</v>
      </c>
      <c r="S56">
        <v>10</v>
      </c>
      <c r="T56">
        <v>5</v>
      </c>
      <c r="U56">
        <v>6</v>
      </c>
      <c r="V56">
        <v>12</v>
      </c>
      <c r="W56">
        <v>8</v>
      </c>
      <c r="X56">
        <v>2</v>
      </c>
      <c r="Y56">
        <v>2</v>
      </c>
      <c r="Z56">
        <v>2</v>
      </c>
      <c r="AA56">
        <v>4</v>
      </c>
      <c r="AB56">
        <v>4</v>
      </c>
      <c r="AC56">
        <f t="shared" si="18"/>
        <v>207</v>
      </c>
    </row>
    <row r="57" spans="1:29" x14ac:dyDescent="0.3">
      <c r="A57" t="s">
        <v>49</v>
      </c>
      <c r="B57">
        <v>36</v>
      </c>
      <c r="C57">
        <v>16</v>
      </c>
      <c r="D57">
        <v>10</v>
      </c>
      <c r="E57">
        <v>4</v>
      </c>
      <c r="F57">
        <v>35</v>
      </c>
      <c r="G57">
        <v>2</v>
      </c>
      <c r="H57">
        <v>3</v>
      </c>
      <c r="I57">
        <v>6</v>
      </c>
      <c r="J57">
        <v>87</v>
      </c>
      <c r="K57">
        <v>7</v>
      </c>
      <c r="L57">
        <v>7</v>
      </c>
      <c r="M57">
        <v>71</v>
      </c>
      <c r="N57">
        <v>10</v>
      </c>
      <c r="O57">
        <v>12</v>
      </c>
      <c r="P57">
        <v>29</v>
      </c>
      <c r="Q57">
        <v>65</v>
      </c>
      <c r="R57">
        <v>2</v>
      </c>
      <c r="S57">
        <v>10</v>
      </c>
      <c r="T57">
        <v>5</v>
      </c>
      <c r="U57">
        <v>6</v>
      </c>
      <c r="V57">
        <v>27</v>
      </c>
      <c r="W57">
        <v>24</v>
      </c>
      <c r="X57">
        <v>3</v>
      </c>
      <c r="Y57">
        <v>40</v>
      </c>
      <c r="Z57">
        <v>2</v>
      </c>
      <c r="AA57">
        <v>4</v>
      </c>
      <c r="AB57">
        <v>4</v>
      </c>
      <c r="AC57">
        <f>SUM(B57:AB57)</f>
        <v>527</v>
      </c>
    </row>
    <row r="58" spans="1:29" x14ac:dyDescent="0.3">
      <c r="B58">
        <f t="shared" ref="B58:AB58" si="20">B56/B57*100</f>
        <v>11.111111111111111</v>
      </c>
      <c r="C58">
        <f t="shared" si="20"/>
        <v>50</v>
      </c>
      <c r="D58">
        <f t="shared" si="20"/>
        <v>40</v>
      </c>
      <c r="E58">
        <f t="shared" si="20"/>
        <v>100</v>
      </c>
      <c r="F58">
        <f t="shared" si="20"/>
        <v>11.428571428571429</v>
      </c>
      <c r="G58">
        <f t="shared" si="20"/>
        <v>100</v>
      </c>
      <c r="H58">
        <f t="shared" si="20"/>
        <v>100</v>
      </c>
      <c r="I58">
        <f t="shared" si="20"/>
        <v>100</v>
      </c>
      <c r="J58">
        <f t="shared" si="20"/>
        <v>56.321839080459768</v>
      </c>
      <c r="K58">
        <f t="shared" si="20"/>
        <v>57.142857142857139</v>
      </c>
      <c r="L58">
        <f t="shared" si="20"/>
        <v>14.285714285714285</v>
      </c>
      <c r="M58">
        <f t="shared" si="20"/>
        <v>22.535211267605636</v>
      </c>
      <c r="N58">
        <f t="shared" si="20"/>
        <v>100</v>
      </c>
      <c r="O58">
        <f t="shared" si="20"/>
        <v>83.333333333333343</v>
      </c>
      <c r="P58">
        <f t="shared" si="20"/>
        <v>44.827586206896555</v>
      </c>
      <c r="Q58">
        <f t="shared" si="20"/>
        <v>18.461538461538463</v>
      </c>
      <c r="R58">
        <f t="shared" si="20"/>
        <v>100</v>
      </c>
      <c r="S58">
        <f t="shared" si="20"/>
        <v>100</v>
      </c>
      <c r="T58">
        <f t="shared" si="20"/>
        <v>100</v>
      </c>
      <c r="U58">
        <f t="shared" si="20"/>
        <v>100</v>
      </c>
      <c r="V58">
        <f t="shared" si="20"/>
        <v>44.444444444444443</v>
      </c>
      <c r="W58">
        <f t="shared" si="20"/>
        <v>33.333333333333329</v>
      </c>
      <c r="X58">
        <f t="shared" si="20"/>
        <v>66.666666666666657</v>
      </c>
      <c r="Y58">
        <f t="shared" si="20"/>
        <v>5</v>
      </c>
      <c r="Z58">
        <f t="shared" si="20"/>
        <v>100</v>
      </c>
      <c r="AA58">
        <f t="shared" si="20"/>
        <v>100</v>
      </c>
      <c r="AB58">
        <f t="shared" si="20"/>
        <v>100</v>
      </c>
      <c r="AC58">
        <f>AC56/AC57*100</f>
        <v>39.27893738140417</v>
      </c>
    </row>
    <row r="59" spans="1:29" x14ac:dyDescent="0.3">
      <c r="A59" t="s">
        <v>20</v>
      </c>
      <c r="B59">
        <v>13</v>
      </c>
      <c r="C59">
        <v>15</v>
      </c>
      <c r="D59">
        <v>10</v>
      </c>
      <c r="E59">
        <v>4</v>
      </c>
      <c r="F59">
        <v>16</v>
      </c>
      <c r="G59">
        <v>2</v>
      </c>
      <c r="H59">
        <v>3</v>
      </c>
      <c r="I59">
        <v>6</v>
      </c>
      <c r="J59">
        <v>75</v>
      </c>
      <c r="K59">
        <v>7</v>
      </c>
      <c r="L59">
        <v>7</v>
      </c>
      <c r="M59">
        <v>43</v>
      </c>
      <c r="N59">
        <v>7</v>
      </c>
      <c r="O59">
        <v>4</v>
      </c>
      <c r="P59">
        <v>10</v>
      </c>
      <c r="Q59">
        <v>14</v>
      </c>
      <c r="R59">
        <v>2</v>
      </c>
      <c r="S59">
        <v>9</v>
      </c>
      <c r="T59">
        <v>6</v>
      </c>
      <c r="U59">
        <v>6</v>
      </c>
      <c r="V59">
        <v>10</v>
      </c>
      <c r="W59">
        <v>10</v>
      </c>
      <c r="X59">
        <v>3</v>
      </c>
      <c r="Y59">
        <v>22</v>
      </c>
      <c r="Z59">
        <v>2</v>
      </c>
      <c r="AA59">
        <v>4</v>
      </c>
      <c r="AB59">
        <v>4</v>
      </c>
      <c r="AC59">
        <f t="shared" si="18"/>
        <v>314</v>
      </c>
    </row>
    <row r="60" spans="1:29" x14ac:dyDescent="0.3">
      <c r="A60" t="s">
        <v>49</v>
      </c>
      <c r="B60">
        <v>36</v>
      </c>
      <c r="C60">
        <v>16</v>
      </c>
      <c r="D60">
        <v>10</v>
      </c>
      <c r="E60">
        <v>4</v>
      </c>
      <c r="F60">
        <v>35</v>
      </c>
      <c r="G60">
        <v>2</v>
      </c>
      <c r="H60">
        <v>3</v>
      </c>
      <c r="I60">
        <v>6</v>
      </c>
      <c r="J60">
        <v>87</v>
      </c>
      <c r="K60">
        <v>7</v>
      </c>
      <c r="L60">
        <v>7</v>
      </c>
      <c r="M60">
        <v>71</v>
      </c>
      <c r="N60">
        <v>10</v>
      </c>
      <c r="O60">
        <v>4</v>
      </c>
      <c r="P60">
        <v>29</v>
      </c>
      <c r="Q60">
        <v>65</v>
      </c>
      <c r="R60">
        <v>2</v>
      </c>
      <c r="S60">
        <v>9</v>
      </c>
      <c r="T60">
        <v>6</v>
      </c>
      <c r="U60">
        <v>6</v>
      </c>
      <c r="V60">
        <v>27</v>
      </c>
      <c r="W60">
        <v>23</v>
      </c>
      <c r="X60">
        <v>3</v>
      </c>
      <c r="Y60">
        <v>40</v>
      </c>
      <c r="Z60">
        <v>2</v>
      </c>
      <c r="AA60">
        <v>4</v>
      </c>
      <c r="AB60">
        <v>4</v>
      </c>
      <c r="AC60">
        <f t="shared" si="18"/>
        <v>518</v>
      </c>
    </row>
    <row r="61" spans="1:29" x14ac:dyDescent="0.3">
      <c r="B61">
        <f t="shared" ref="B61:AB61" si="21">B59/B60*100</f>
        <v>36.111111111111107</v>
      </c>
      <c r="C61">
        <f t="shared" si="21"/>
        <v>93.75</v>
      </c>
      <c r="D61">
        <f t="shared" si="21"/>
        <v>100</v>
      </c>
      <c r="E61">
        <f t="shared" si="21"/>
        <v>100</v>
      </c>
      <c r="F61">
        <f t="shared" si="21"/>
        <v>45.714285714285715</v>
      </c>
      <c r="G61">
        <f t="shared" si="21"/>
        <v>100</v>
      </c>
      <c r="H61">
        <f t="shared" si="21"/>
        <v>100</v>
      </c>
      <c r="I61">
        <f t="shared" si="21"/>
        <v>100</v>
      </c>
      <c r="J61">
        <f t="shared" si="21"/>
        <v>86.206896551724128</v>
      </c>
      <c r="K61">
        <f t="shared" si="21"/>
        <v>100</v>
      </c>
      <c r="L61">
        <f t="shared" si="21"/>
        <v>100</v>
      </c>
      <c r="M61">
        <f t="shared" si="21"/>
        <v>60.563380281690137</v>
      </c>
      <c r="N61">
        <f t="shared" si="21"/>
        <v>70</v>
      </c>
      <c r="O61">
        <f t="shared" si="21"/>
        <v>100</v>
      </c>
      <c r="P61">
        <f t="shared" si="21"/>
        <v>34.482758620689658</v>
      </c>
      <c r="Q61">
        <f t="shared" si="21"/>
        <v>21.53846153846154</v>
      </c>
      <c r="R61">
        <f t="shared" si="21"/>
        <v>100</v>
      </c>
      <c r="S61">
        <f t="shared" si="21"/>
        <v>100</v>
      </c>
      <c r="T61">
        <f t="shared" si="21"/>
        <v>100</v>
      </c>
      <c r="U61">
        <f t="shared" si="21"/>
        <v>100</v>
      </c>
      <c r="V61">
        <f t="shared" si="21"/>
        <v>37.037037037037038</v>
      </c>
      <c r="W61">
        <f t="shared" si="21"/>
        <v>43.478260869565219</v>
      </c>
      <c r="X61">
        <f t="shared" si="21"/>
        <v>100</v>
      </c>
      <c r="Y61">
        <f t="shared" si="21"/>
        <v>55.000000000000007</v>
      </c>
      <c r="Z61">
        <f t="shared" si="21"/>
        <v>100</v>
      </c>
      <c r="AA61">
        <f t="shared" si="21"/>
        <v>100</v>
      </c>
      <c r="AB61">
        <f t="shared" si="21"/>
        <v>100</v>
      </c>
      <c r="AC61">
        <f>AC59/AC60*100</f>
        <v>60.617760617760617</v>
      </c>
    </row>
    <row r="62" spans="1:29" x14ac:dyDescent="0.3">
      <c r="A62" t="s">
        <v>21</v>
      </c>
      <c r="B62">
        <v>9</v>
      </c>
      <c r="C62">
        <v>9</v>
      </c>
      <c r="D62">
        <v>10</v>
      </c>
      <c r="E62">
        <v>5</v>
      </c>
      <c r="F62">
        <v>11</v>
      </c>
      <c r="G62">
        <v>2</v>
      </c>
      <c r="H62">
        <v>9</v>
      </c>
      <c r="I62">
        <v>6</v>
      </c>
      <c r="J62">
        <v>16</v>
      </c>
      <c r="K62">
        <v>7</v>
      </c>
      <c r="L62">
        <v>7</v>
      </c>
      <c r="M62">
        <v>19</v>
      </c>
      <c r="N62">
        <v>9</v>
      </c>
      <c r="O62">
        <v>11</v>
      </c>
      <c r="P62">
        <v>9</v>
      </c>
      <c r="Q62">
        <v>11</v>
      </c>
      <c r="R62">
        <v>2</v>
      </c>
      <c r="S62">
        <v>7</v>
      </c>
      <c r="T62">
        <v>9</v>
      </c>
      <c r="U62">
        <v>8</v>
      </c>
      <c r="V62">
        <v>13</v>
      </c>
      <c r="W62">
        <v>17</v>
      </c>
      <c r="X62">
        <v>10</v>
      </c>
      <c r="Y62">
        <v>7</v>
      </c>
      <c r="Z62">
        <v>2</v>
      </c>
      <c r="AA62">
        <v>4</v>
      </c>
      <c r="AB62">
        <v>4</v>
      </c>
      <c r="AC62">
        <f>SUM(B62:AB62)</f>
        <v>233</v>
      </c>
    </row>
    <row r="63" spans="1:29" x14ac:dyDescent="0.3">
      <c r="A63" t="s">
        <v>49</v>
      </c>
      <c r="B63">
        <v>25</v>
      </c>
      <c r="C63">
        <v>15</v>
      </c>
      <c r="D63">
        <v>10</v>
      </c>
      <c r="E63">
        <v>5</v>
      </c>
      <c r="F63">
        <v>35</v>
      </c>
      <c r="G63">
        <v>2</v>
      </c>
      <c r="H63">
        <v>9</v>
      </c>
      <c r="I63">
        <v>6</v>
      </c>
      <c r="J63">
        <v>54</v>
      </c>
      <c r="K63">
        <v>7</v>
      </c>
      <c r="L63">
        <v>7</v>
      </c>
      <c r="M63">
        <v>21</v>
      </c>
      <c r="N63">
        <v>10</v>
      </c>
      <c r="O63">
        <v>12</v>
      </c>
      <c r="P63">
        <v>29</v>
      </c>
      <c r="Q63">
        <v>14</v>
      </c>
      <c r="R63">
        <v>2</v>
      </c>
      <c r="S63">
        <v>7</v>
      </c>
      <c r="T63">
        <v>9</v>
      </c>
      <c r="U63">
        <v>8</v>
      </c>
      <c r="V63">
        <v>25</v>
      </c>
      <c r="W63">
        <v>24</v>
      </c>
      <c r="X63">
        <v>14</v>
      </c>
      <c r="Y63">
        <v>40</v>
      </c>
      <c r="Z63">
        <v>2</v>
      </c>
      <c r="AA63">
        <v>4</v>
      </c>
      <c r="AB63">
        <v>4</v>
      </c>
      <c r="AC63">
        <f>SUM(B63:AB63)</f>
        <v>400</v>
      </c>
    </row>
    <row r="64" spans="1:29" x14ac:dyDescent="0.3">
      <c r="B64">
        <f t="shared" ref="B64:AB64" si="22">B62/B63*100</f>
        <v>36</v>
      </c>
      <c r="C64">
        <f t="shared" si="22"/>
        <v>60</v>
      </c>
      <c r="D64">
        <f t="shared" si="22"/>
        <v>100</v>
      </c>
      <c r="E64">
        <f t="shared" si="22"/>
        <v>100</v>
      </c>
      <c r="F64">
        <f t="shared" si="22"/>
        <v>31.428571428571427</v>
      </c>
      <c r="G64">
        <f t="shared" si="22"/>
        <v>100</v>
      </c>
      <c r="H64">
        <f t="shared" si="22"/>
        <v>100</v>
      </c>
      <c r="I64">
        <f t="shared" si="22"/>
        <v>100</v>
      </c>
      <c r="J64">
        <f t="shared" si="22"/>
        <v>29.629629629629626</v>
      </c>
      <c r="K64">
        <f t="shared" si="22"/>
        <v>100</v>
      </c>
      <c r="L64">
        <f t="shared" si="22"/>
        <v>100</v>
      </c>
      <c r="M64">
        <f t="shared" si="22"/>
        <v>90.476190476190482</v>
      </c>
      <c r="N64">
        <f t="shared" si="22"/>
        <v>90</v>
      </c>
      <c r="O64">
        <f t="shared" si="22"/>
        <v>91.666666666666657</v>
      </c>
      <c r="P64">
        <f t="shared" si="22"/>
        <v>31.03448275862069</v>
      </c>
      <c r="Q64">
        <f t="shared" si="22"/>
        <v>78.571428571428569</v>
      </c>
      <c r="R64">
        <f t="shared" si="22"/>
        <v>100</v>
      </c>
      <c r="S64">
        <f t="shared" si="22"/>
        <v>100</v>
      </c>
      <c r="T64">
        <f t="shared" si="22"/>
        <v>100</v>
      </c>
      <c r="U64">
        <f t="shared" si="22"/>
        <v>100</v>
      </c>
      <c r="V64">
        <f t="shared" si="22"/>
        <v>52</v>
      </c>
      <c r="W64">
        <f t="shared" si="22"/>
        <v>70.833333333333343</v>
      </c>
      <c r="X64">
        <f t="shared" si="22"/>
        <v>71.428571428571431</v>
      </c>
      <c r="Y64">
        <f t="shared" si="22"/>
        <v>17.5</v>
      </c>
      <c r="Z64">
        <f t="shared" si="22"/>
        <v>100</v>
      </c>
      <c r="AA64">
        <f t="shared" si="22"/>
        <v>100</v>
      </c>
      <c r="AB64">
        <f t="shared" si="22"/>
        <v>100</v>
      </c>
      <c r="AC64">
        <f>AC62/AC63*100</f>
        <v>58.25</v>
      </c>
    </row>
    <row r="66" spans="1:29" x14ac:dyDescent="0.3">
      <c r="A66" t="s">
        <v>115</v>
      </c>
      <c r="B66">
        <f>SUM(B2,B5,B8,B11,B14,B17,B20,B23,B26,B29,B32,B35,B38,B41,B44,B47,B50,B53,B56,B59,B62)</f>
        <v>258</v>
      </c>
      <c r="C66">
        <f t="shared" ref="C66:AB66" si="23">SUM(C2,C5,C8,C11,C14,C17,C20,C23,C26,C29,C32,C35,C38,C41,C44,C47,C50,C53,C56,C59,C62)</f>
        <v>169</v>
      </c>
      <c r="D66">
        <f t="shared" si="23"/>
        <v>179</v>
      </c>
      <c r="E66">
        <f t="shared" si="23"/>
        <v>89</v>
      </c>
      <c r="F66">
        <f t="shared" si="23"/>
        <v>242</v>
      </c>
      <c r="G66">
        <f t="shared" si="23"/>
        <v>41</v>
      </c>
      <c r="H66">
        <f t="shared" si="23"/>
        <v>82</v>
      </c>
      <c r="I66">
        <f t="shared" si="23"/>
        <v>125</v>
      </c>
      <c r="J66">
        <f t="shared" si="23"/>
        <v>888</v>
      </c>
      <c r="K66">
        <f t="shared" si="23"/>
        <v>139</v>
      </c>
      <c r="L66">
        <f t="shared" si="23"/>
        <v>141</v>
      </c>
      <c r="M66">
        <f t="shared" si="23"/>
        <v>597</v>
      </c>
      <c r="N66">
        <f t="shared" si="23"/>
        <v>190</v>
      </c>
      <c r="O66">
        <f t="shared" si="23"/>
        <v>116</v>
      </c>
      <c r="P66">
        <f t="shared" si="23"/>
        <v>202</v>
      </c>
      <c r="Q66">
        <f t="shared" si="23"/>
        <v>516</v>
      </c>
      <c r="R66">
        <f t="shared" si="23"/>
        <v>46</v>
      </c>
      <c r="S66">
        <f t="shared" si="23"/>
        <v>136</v>
      </c>
      <c r="T66">
        <f t="shared" si="23"/>
        <v>110</v>
      </c>
      <c r="U66">
        <f t="shared" si="23"/>
        <v>129</v>
      </c>
      <c r="V66">
        <f t="shared" si="23"/>
        <v>158</v>
      </c>
      <c r="W66">
        <f t="shared" si="23"/>
        <v>212</v>
      </c>
      <c r="X66">
        <f t="shared" si="23"/>
        <v>81</v>
      </c>
      <c r="Y66">
        <f t="shared" si="23"/>
        <v>228</v>
      </c>
      <c r="Z66">
        <f t="shared" si="23"/>
        <v>46</v>
      </c>
      <c r="AA66">
        <f t="shared" si="23"/>
        <v>80</v>
      </c>
      <c r="AB66">
        <f t="shared" si="23"/>
        <v>83</v>
      </c>
    </row>
    <row r="67" spans="1:29" x14ac:dyDescent="0.3">
      <c r="A67" t="s">
        <v>116</v>
      </c>
      <c r="B67">
        <f>SUM(B3,B6,B9,B12,B15,B18,B21,B24,B27,B30,B33,B36,B39,B42,B45,B48,B51,B54,B57,B60,B63)</f>
        <v>598</v>
      </c>
      <c r="C67">
        <f t="shared" ref="C67:AB67" si="24">SUM(C3,C6,C9,C12,C15,C18,C21,C24,C27,C30,C33,C36,C39,C42,C45,C48,C51,C54,C57,C60,C63)</f>
        <v>281</v>
      </c>
      <c r="D67">
        <f t="shared" si="24"/>
        <v>208</v>
      </c>
      <c r="E67">
        <f t="shared" si="24"/>
        <v>89</v>
      </c>
      <c r="F67">
        <f t="shared" si="24"/>
        <v>668</v>
      </c>
      <c r="G67">
        <f t="shared" si="24"/>
        <v>41</v>
      </c>
      <c r="H67">
        <f t="shared" si="24"/>
        <v>82</v>
      </c>
      <c r="I67">
        <f t="shared" si="24"/>
        <v>125</v>
      </c>
      <c r="J67">
        <f t="shared" si="24"/>
        <v>1300</v>
      </c>
      <c r="K67">
        <f t="shared" si="24"/>
        <v>144</v>
      </c>
      <c r="L67">
        <f t="shared" si="24"/>
        <v>295</v>
      </c>
      <c r="M67">
        <f t="shared" si="24"/>
        <v>1070</v>
      </c>
      <c r="N67">
        <f t="shared" si="24"/>
        <v>209</v>
      </c>
      <c r="O67">
        <f t="shared" si="24"/>
        <v>133</v>
      </c>
      <c r="P67">
        <f t="shared" si="24"/>
        <v>543</v>
      </c>
      <c r="Q67">
        <f t="shared" si="24"/>
        <v>993</v>
      </c>
      <c r="R67">
        <f t="shared" si="24"/>
        <v>47</v>
      </c>
      <c r="S67">
        <f t="shared" si="24"/>
        <v>141</v>
      </c>
      <c r="T67">
        <f t="shared" si="24"/>
        <v>118</v>
      </c>
      <c r="U67">
        <f t="shared" si="24"/>
        <v>137</v>
      </c>
      <c r="V67">
        <f t="shared" si="24"/>
        <v>516</v>
      </c>
      <c r="W67">
        <f t="shared" si="24"/>
        <v>455</v>
      </c>
      <c r="X67">
        <f t="shared" si="24"/>
        <v>97</v>
      </c>
      <c r="Y67">
        <f t="shared" si="24"/>
        <v>670</v>
      </c>
      <c r="Z67">
        <f t="shared" si="24"/>
        <v>46</v>
      </c>
      <c r="AA67">
        <f t="shared" si="24"/>
        <v>82</v>
      </c>
      <c r="AB67">
        <f t="shared" si="24"/>
        <v>85</v>
      </c>
    </row>
    <row r="70" spans="1:29" x14ac:dyDescent="0.3">
      <c r="A70" t="s">
        <v>71</v>
      </c>
      <c r="B70">
        <f>AVERAGE(B64,B61,B58,B55,B52,B49,B46,B43,B40,B37,B34,B31,B28,B25,B22,B19,B16,B13,B10,B7,B4)</f>
        <v>47.537987325807983</v>
      </c>
      <c r="C70" t="e">
        <f>AVERAGE(C64,C61,C58,C55,C52,C49,C46,C43,C40,C37,C34,C31,C28,C25,C22,C19,C16,C13,C10,C7,C4)</f>
        <v>#DIV/0!</v>
      </c>
      <c r="D70">
        <f>AVERAGE(D64,D61,D58,D55,D52,D49,D46,D43,D40,D37,D34,D31,D28,D25,D22,D19,D16,D13,D10,D7,D4)</f>
        <v>86.646316646316649</v>
      </c>
      <c r="E70">
        <f>AVERAGE(E64,E61,E58,E55,E52,E49,E46,E43,E40,E37,E34,E31,E28,E25,E22,E19,E16,E13,E10,E7,E4)</f>
        <v>100</v>
      </c>
      <c r="F70">
        <f>AVERAGE(F64,F61,F58,F55,F52,F49,F46,F43,F40,F37,F34,F31,F28,F25,F22,F19,F16,F13,F10,F7,F4)</f>
        <v>42.864493733530132</v>
      </c>
      <c r="G70">
        <f>AVERAGE(G64,G61,G58,G55,G52,G49,G46,G43,G40,G37,G34,G31,G28,G25,G22,G19,G16,G13,G10,G7,G4)</f>
        <v>100</v>
      </c>
      <c r="H70">
        <f>AVERAGE(H64,H61,H58,H55,H52,H49,H46,H43,H40,H37,H34,H31,H28,H25,H22,H19,H16,H13,H10,H7,H4)</f>
        <v>100</v>
      </c>
      <c r="I70">
        <f>AVERAGE(I64,I61,I58,I55,I52,I49,I46,I43,I40,I37,I34,I31,I28,I25,I22,I19,I16,I13,I10,I7,I4)</f>
        <v>100</v>
      </c>
      <c r="J70">
        <f>AVERAGE(J64,J61,J58,J55,J52,J49,J46,J43,J40,J37,J34,J31,J28,J25,J22,J19,J16,J13,J10,J7,J4)</f>
        <v>66.514931103714559</v>
      </c>
      <c r="K70">
        <f>AVERAGE(K64,K61,K58,K55,K52,K49,K46,K43,K40,K37,K34,K31,K28,K25,K22,K19,K16,K13,K10,K7,K4)</f>
        <v>95.691609977324262</v>
      </c>
      <c r="L70">
        <f>AVERAGE(L64,L61,L58,L55,L52,L49,L46,L43,L40,L37,L34,L31,L28,L25,L22,L19,L16,L13,L10,L7,L4)</f>
        <v>70.754082044286207</v>
      </c>
      <c r="M70">
        <f>AVERAGE(M64,M61,M58,M55,M52,M49,M46,M43,M40,M37,M34,M31,M28,M25,M22,M19,M16,M13,M10,M7,M4)</f>
        <v>56.822183421251523</v>
      </c>
      <c r="N70">
        <f>AVERAGE(N64,N61,N58,N55,N52,N49,N46,N43,N40,N37,N34,N31,N28,N25,N22,N19,N16,N13,N10,N7,N4)</f>
        <v>91.391941391941401</v>
      </c>
      <c r="O70">
        <f>AVERAGE(O64,O61,O58,O55,O52,O49,O46,O43,O40,O37,O34,O31,O28,O25,O22,O19,O16,O13,O10,O7,O4)</f>
        <v>91.642616642616645</v>
      </c>
      <c r="P70">
        <f>AVERAGE(P64,P61,P58,P55,P52,P49,P46,P43,P40,P37,P34,P31,P28,P25,P22,P19,P16,P13,P10,P7,P4)</f>
        <v>42.391492037428002</v>
      </c>
      <c r="Q70">
        <f>AVERAGE(Q64,Q61,Q58,Q55,Q52,Q49,Q46,Q43,Q40,Q37,Q34,Q31,Q28,Q25,Q22,Q19,Q16,Q13,Q10,Q7,Q4)</f>
        <v>54.408988132626497</v>
      </c>
      <c r="R70">
        <f>AVERAGE(R64,R61,R58,R55,R52,R49,R46,R43,R40,R37,R34,R31,R28,R25,R22,R19,R16,R13,R10,R7,R4)</f>
        <v>99.319727891156461</v>
      </c>
      <c r="S70">
        <f>AVERAGE(S64,S61,S58,S55,S52,S49,S46,S43,S40,S37,S34,S31,S28,S25,S22,S19,S16,S13,S10,S7,S4)</f>
        <v>96.693121693121697</v>
      </c>
      <c r="T70">
        <f>AVERAGE(T64,T61,T58,T55,T52,T49,T46,T43,T40,T37,T34,T31,T28,T25,T22,T19,T16,T13,T10,T7,T4)</f>
        <v>91.666666666666671</v>
      </c>
      <c r="U70">
        <f>AVERAGE(U64,U61,U58,U55,U52,U49,U46,U43,U40,U37,U34,U31,U28,U25,U22,U19,U16,U13,U10,U7,U4)</f>
        <v>94.389935461364033</v>
      </c>
      <c r="V70" t="e">
        <f>AVERAGE(V64,V61,V58,V55,V52,V49,V46,V43,V40,V37,V34,V31,V28,V25,V22,V19,V16,V13,V10,V7,V4)</f>
        <v>#DIV/0!</v>
      </c>
      <c r="W70">
        <f>AVERAGE(W64,W61,W58,W55,W52,W49,W46,W43,W40,W37,W34,W31,W28,W25,W22,W19,W16,W13,W10,W7,W4)</f>
        <v>50.310107600212547</v>
      </c>
      <c r="X70">
        <f>AVERAGE(X64,X61,X58,X55,X52,X49,X46,X43,X40,X37,X34,X31,X28,X25,X22,X19,X16,X13,X10,X7,X4)</f>
        <v>88.798185941043073</v>
      </c>
      <c r="Y70">
        <f>AVERAGE(Y64,Y61,Y58,Y55,Y52,Y49,Y46,Y43,Y40,Y37,Y34,Y31,Y28,Y25,Y22,Y19,Y16,Y13,Y10,Y7,Y4)</f>
        <v>40.677714569904722</v>
      </c>
      <c r="Z70">
        <f>AVERAGE(Z64,Z61,Z58,Z55,Z52,Z49,Z46,Z43,Z40,Z37,Z34,Z31,Z28,Z25,Z22,Z19,Z16,Z13,Z10,Z7,Z4)</f>
        <v>100</v>
      </c>
      <c r="AA70">
        <f>AVERAGE(AA64,AA61,AA58,AA55,AA52,AA49,AA46,AA43,AA40,AA37,AA34,AA31,AA28,AA25,AA22,AA19,AA16,AA13,AA10,AA7,AA4)</f>
        <v>97.61904761904762</v>
      </c>
      <c r="AB70">
        <f>AVERAGE(AB64,AB61,AB58,AB55,AB52,AB49,AB46,AB43,AB40,AB37,AB34,AB31,AB28,AB25,AB22,AB19,AB16,AB13,AB10,AB7,AB4)</f>
        <v>98.412698412698433</v>
      </c>
      <c r="AC70">
        <f>AVERAGE(AC64,AC61,AC58,AC55,AC52,AC49,AC46,AC43,AC40,AC37,AC34,AC31,AC28,AC25,AC22,AC19,AC16,AC13,AC10,AC7,AC4)</f>
        <v>58.810150273264277</v>
      </c>
    </row>
    <row r="72" spans="1:29" x14ac:dyDescent="0.3">
      <c r="AB72" t="s">
        <v>115</v>
      </c>
      <c r="AC72">
        <f>SUM(AC2,AC5,AC8,AC11,AC14,AC17,AC20,AC23,AC26,AC29,AC32,AC35,AC38,AC41,AC44,AC47,AC50,AC53,AC56,AC59,AC62)</f>
        <v>5283</v>
      </c>
    </row>
    <row r="73" spans="1:29" x14ac:dyDescent="0.3">
      <c r="AB73" t="s">
        <v>116</v>
      </c>
      <c r="AC73">
        <f>SUM(AC3,AC6,AC9,AC12,AC15,AC18,AC21,AC24,AC27,AC30,AC33,AC36,AC39,AC42,AC45,AC48,AC51,AC54,AC57,AC60,AC63)</f>
        <v>9173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2096-E05F-4AFB-B40E-C68344BC040F}">
  <dimension ref="A1:L75"/>
  <sheetViews>
    <sheetView zoomScale="70" zoomScaleNormal="7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L75" sqref="L75"/>
    </sheetView>
  </sheetViews>
  <sheetFormatPr defaultRowHeight="14.4" x14ac:dyDescent="0.3"/>
  <cols>
    <col min="1" max="1" width="18.33203125" customWidth="1"/>
    <col min="2" max="11" width="16.77734375" customWidth="1"/>
  </cols>
  <sheetData>
    <row r="1" spans="1:12" x14ac:dyDescent="0.3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59</v>
      </c>
      <c r="H1" t="s">
        <v>55</v>
      </c>
      <c r="I1" t="s">
        <v>56</v>
      </c>
      <c r="J1" t="s">
        <v>57</v>
      </c>
      <c r="K1" t="s">
        <v>58</v>
      </c>
    </row>
    <row r="2" spans="1:12" x14ac:dyDescent="0.3">
      <c r="A2" t="s">
        <v>1</v>
      </c>
      <c r="B2">
        <v>4</v>
      </c>
      <c r="C2">
        <v>8</v>
      </c>
      <c r="D2">
        <f>20+30</f>
        <v>50</v>
      </c>
      <c r="E2">
        <v>10</v>
      </c>
      <c r="F2">
        <v>4</v>
      </c>
      <c r="G2">
        <v>26</v>
      </c>
      <c r="H2">
        <v>25</v>
      </c>
      <c r="I2">
        <v>10</v>
      </c>
      <c r="J2">
        <v>4</v>
      </c>
      <c r="K2">
        <v>0</v>
      </c>
      <c r="L2">
        <f>SUM(B2:K2)</f>
        <v>141</v>
      </c>
    </row>
    <row r="3" spans="1:12" x14ac:dyDescent="0.3">
      <c r="A3" t="s">
        <v>49</v>
      </c>
      <c r="B3">
        <v>15</v>
      </c>
      <c r="C3">
        <v>8</v>
      </c>
      <c r="D3">
        <v>85</v>
      </c>
      <c r="E3">
        <v>10</v>
      </c>
      <c r="F3">
        <v>4</v>
      </c>
      <c r="G3">
        <v>35</v>
      </c>
      <c r="H3">
        <v>50</v>
      </c>
      <c r="I3">
        <v>10</v>
      </c>
      <c r="J3">
        <v>4</v>
      </c>
      <c r="K3">
        <v>0</v>
      </c>
      <c r="L3">
        <f>SUM(B3:K3)</f>
        <v>221</v>
      </c>
    </row>
    <row r="4" spans="1:12" x14ac:dyDescent="0.3">
      <c r="B4">
        <f t="shared" ref="B4:J4" si="0">B2/B3*100</f>
        <v>26.666666666666668</v>
      </c>
      <c r="C4">
        <f t="shared" si="0"/>
        <v>100</v>
      </c>
      <c r="D4">
        <f t="shared" si="0"/>
        <v>58.82352941176471</v>
      </c>
      <c r="E4">
        <f t="shared" si="0"/>
        <v>100</v>
      </c>
      <c r="F4">
        <f t="shared" si="0"/>
        <v>100</v>
      </c>
      <c r="G4">
        <f t="shared" si="0"/>
        <v>74.285714285714292</v>
      </c>
      <c r="H4">
        <f t="shared" si="0"/>
        <v>50</v>
      </c>
      <c r="I4">
        <f t="shared" si="0"/>
        <v>100</v>
      </c>
      <c r="J4">
        <f t="shared" si="0"/>
        <v>100</v>
      </c>
      <c r="K4">
        <v>0</v>
      </c>
      <c r="L4">
        <f>L2/L3*100</f>
        <v>63.800904977375559</v>
      </c>
    </row>
    <row r="5" spans="1:12" x14ac:dyDescent="0.3">
      <c r="A5" t="s">
        <v>2</v>
      </c>
      <c r="B5">
        <v>10</v>
      </c>
      <c r="C5">
        <v>8</v>
      </c>
      <c r="D5">
        <f>13+9+12+9+12+13</f>
        <v>68</v>
      </c>
      <c r="E5">
        <v>10</v>
      </c>
      <c r="F5">
        <v>4</v>
      </c>
      <c r="G5">
        <f>28+6+4+5+8</f>
        <v>51</v>
      </c>
      <c r="H5">
        <v>46</v>
      </c>
      <c r="I5">
        <v>10</v>
      </c>
      <c r="J5">
        <v>4</v>
      </c>
      <c r="K5">
        <v>0</v>
      </c>
      <c r="L5">
        <f>SUM(B5:K5)</f>
        <v>211</v>
      </c>
    </row>
    <row r="6" spans="1:12" x14ac:dyDescent="0.3">
      <c r="A6" t="s">
        <v>49</v>
      </c>
      <c r="B6">
        <v>18</v>
      </c>
      <c r="C6">
        <v>8</v>
      </c>
      <c r="D6">
        <v>131</v>
      </c>
      <c r="E6">
        <v>10</v>
      </c>
      <c r="F6">
        <v>4</v>
      </c>
      <c r="G6">
        <v>63</v>
      </c>
      <c r="H6">
        <v>63</v>
      </c>
      <c r="I6">
        <v>10</v>
      </c>
      <c r="J6">
        <v>4</v>
      </c>
      <c r="K6">
        <v>0</v>
      </c>
      <c r="L6">
        <f>SUM(B6:K6)</f>
        <v>311</v>
      </c>
    </row>
    <row r="7" spans="1:12" x14ac:dyDescent="0.3">
      <c r="B7">
        <f t="shared" ref="B7:J7" si="1">B5/B6*100</f>
        <v>55.555555555555557</v>
      </c>
      <c r="C7">
        <f t="shared" si="1"/>
        <v>100</v>
      </c>
      <c r="D7">
        <f t="shared" si="1"/>
        <v>51.908396946564885</v>
      </c>
      <c r="E7">
        <f t="shared" si="1"/>
        <v>100</v>
      </c>
      <c r="F7">
        <f t="shared" si="1"/>
        <v>100</v>
      </c>
      <c r="G7">
        <f t="shared" si="1"/>
        <v>80.952380952380949</v>
      </c>
      <c r="H7">
        <f t="shared" si="1"/>
        <v>73.015873015873012</v>
      </c>
      <c r="I7">
        <f t="shared" si="1"/>
        <v>100</v>
      </c>
      <c r="J7">
        <f t="shared" si="1"/>
        <v>100</v>
      </c>
      <c r="K7">
        <v>0</v>
      </c>
      <c r="L7">
        <f>L5/L6*100</f>
        <v>67.845659163987136</v>
      </c>
    </row>
    <row r="8" spans="1:12" x14ac:dyDescent="0.3">
      <c r="A8" t="s">
        <v>3</v>
      </c>
      <c r="B8">
        <v>18</v>
      </c>
      <c r="C8">
        <v>43</v>
      </c>
      <c r="D8">
        <v>325</v>
      </c>
      <c r="E8">
        <v>10</v>
      </c>
      <c r="F8">
        <v>4</v>
      </c>
      <c r="G8">
        <v>148</v>
      </c>
      <c r="H8">
        <f>7+9+5+15+9</f>
        <v>45</v>
      </c>
      <c r="I8">
        <v>3</v>
      </c>
      <c r="J8">
        <v>3</v>
      </c>
      <c r="K8">
        <v>0</v>
      </c>
      <c r="L8">
        <f>SUM(B8:K8)</f>
        <v>599</v>
      </c>
    </row>
    <row r="9" spans="1:12" x14ac:dyDescent="0.3">
      <c r="A9" t="s">
        <v>49</v>
      </c>
      <c r="B9">
        <v>18</v>
      </c>
      <c r="C9">
        <v>43</v>
      </c>
      <c r="D9">
        <v>359</v>
      </c>
      <c r="E9">
        <v>10</v>
      </c>
      <c r="F9">
        <v>4</v>
      </c>
      <c r="G9">
        <v>154</v>
      </c>
      <c r="H9">
        <v>81</v>
      </c>
      <c r="I9">
        <v>3</v>
      </c>
      <c r="J9">
        <v>3</v>
      </c>
      <c r="K9">
        <v>0</v>
      </c>
      <c r="L9">
        <f>SUM(B9:K9)</f>
        <v>675</v>
      </c>
    </row>
    <row r="10" spans="1:12" x14ac:dyDescent="0.3">
      <c r="B10">
        <f t="shared" ref="B10:J10" si="2">B8/B9*100</f>
        <v>100</v>
      </c>
      <c r="C10">
        <f t="shared" si="2"/>
        <v>100</v>
      </c>
      <c r="D10">
        <f t="shared" si="2"/>
        <v>90.529247910863504</v>
      </c>
      <c r="E10">
        <f t="shared" si="2"/>
        <v>100</v>
      </c>
      <c r="F10">
        <f t="shared" si="2"/>
        <v>100</v>
      </c>
      <c r="G10">
        <f t="shared" si="2"/>
        <v>96.103896103896105</v>
      </c>
      <c r="H10">
        <f t="shared" si="2"/>
        <v>55.555555555555557</v>
      </c>
      <c r="I10">
        <f t="shared" si="2"/>
        <v>100</v>
      </c>
      <c r="J10">
        <f t="shared" si="2"/>
        <v>100</v>
      </c>
      <c r="K10">
        <v>0</v>
      </c>
      <c r="L10">
        <f>L8/L9*100</f>
        <v>88.740740740740748</v>
      </c>
    </row>
    <row r="11" spans="1:12" x14ac:dyDescent="0.3">
      <c r="A11" t="s">
        <v>4</v>
      </c>
      <c r="B11">
        <v>16</v>
      </c>
      <c r="C11">
        <v>8</v>
      </c>
      <c r="D11">
        <f>15+4+12+2</f>
        <v>33</v>
      </c>
      <c r="E11">
        <v>10</v>
      </c>
      <c r="F11">
        <v>5</v>
      </c>
      <c r="G11">
        <v>51</v>
      </c>
      <c r="H11">
        <f>2+12+2+3+2+2+3+3+3+3+2+1+2+3+2+2+2+2</f>
        <v>51</v>
      </c>
      <c r="I11">
        <v>10</v>
      </c>
      <c r="J11">
        <v>4</v>
      </c>
      <c r="K11">
        <v>0</v>
      </c>
      <c r="L11">
        <f>SUM(B11:K11)</f>
        <v>188</v>
      </c>
    </row>
    <row r="12" spans="1:12" x14ac:dyDescent="0.3">
      <c r="A12" t="s">
        <v>49</v>
      </c>
      <c r="B12">
        <v>18</v>
      </c>
      <c r="C12">
        <v>8</v>
      </c>
      <c r="D12">
        <v>103</v>
      </c>
      <c r="E12">
        <v>10</v>
      </c>
      <c r="F12">
        <v>5</v>
      </c>
      <c r="G12">
        <v>51</v>
      </c>
      <c r="H12">
        <v>63</v>
      </c>
      <c r="I12">
        <v>10</v>
      </c>
      <c r="J12">
        <v>4</v>
      </c>
      <c r="K12">
        <v>0</v>
      </c>
      <c r="L12">
        <f>SUM(B12:K12)</f>
        <v>272</v>
      </c>
    </row>
    <row r="13" spans="1:12" x14ac:dyDescent="0.3">
      <c r="B13">
        <f t="shared" ref="B13:J13" si="3">B11/B12*100</f>
        <v>88.888888888888886</v>
      </c>
      <c r="C13">
        <f t="shared" si="3"/>
        <v>100</v>
      </c>
      <c r="D13">
        <f t="shared" si="3"/>
        <v>32.038834951456316</v>
      </c>
      <c r="E13">
        <f t="shared" si="3"/>
        <v>100</v>
      </c>
      <c r="F13">
        <f t="shared" si="3"/>
        <v>100</v>
      </c>
      <c r="G13">
        <f t="shared" si="3"/>
        <v>100</v>
      </c>
      <c r="H13">
        <f t="shared" si="3"/>
        <v>80.952380952380949</v>
      </c>
      <c r="I13">
        <f t="shared" si="3"/>
        <v>100</v>
      </c>
      <c r="J13">
        <f t="shared" si="3"/>
        <v>100</v>
      </c>
      <c r="K13">
        <v>0</v>
      </c>
      <c r="L13">
        <f>L11/L12*100</f>
        <v>69.117647058823522</v>
      </c>
    </row>
    <row r="14" spans="1:12" x14ac:dyDescent="0.3">
      <c r="A14" t="s">
        <v>5</v>
      </c>
      <c r="B14">
        <v>3</v>
      </c>
      <c r="C14">
        <v>8</v>
      </c>
      <c r="D14">
        <v>21</v>
      </c>
      <c r="E14">
        <v>9</v>
      </c>
      <c r="F14">
        <v>5</v>
      </c>
      <c r="G14">
        <v>14</v>
      </c>
      <c r="H14">
        <v>3</v>
      </c>
      <c r="I14">
        <v>10</v>
      </c>
      <c r="J14">
        <v>5</v>
      </c>
      <c r="K14">
        <v>0</v>
      </c>
      <c r="L14">
        <f>SUM(B14:K14)</f>
        <v>78</v>
      </c>
    </row>
    <row r="15" spans="1:12" x14ac:dyDescent="0.3">
      <c r="A15" t="s">
        <v>49</v>
      </c>
      <c r="B15">
        <v>10</v>
      </c>
      <c r="C15">
        <v>8</v>
      </c>
      <c r="D15">
        <v>29</v>
      </c>
      <c r="E15">
        <v>10</v>
      </c>
      <c r="F15">
        <v>5</v>
      </c>
      <c r="G15">
        <v>16</v>
      </c>
      <c r="H15">
        <v>3</v>
      </c>
      <c r="I15">
        <v>10</v>
      </c>
      <c r="J15">
        <v>5</v>
      </c>
      <c r="K15">
        <v>0</v>
      </c>
      <c r="L15">
        <f>SUM(B15:K15)</f>
        <v>96</v>
      </c>
    </row>
    <row r="16" spans="1:12" x14ac:dyDescent="0.3">
      <c r="B16">
        <f t="shared" ref="B16:J16" si="4">B14/B15*100</f>
        <v>30</v>
      </c>
      <c r="C16">
        <f t="shared" si="4"/>
        <v>100</v>
      </c>
      <c r="D16">
        <f t="shared" si="4"/>
        <v>72.41379310344827</v>
      </c>
      <c r="E16">
        <f t="shared" si="4"/>
        <v>90</v>
      </c>
      <c r="F16">
        <f t="shared" si="4"/>
        <v>100</v>
      </c>
      <c r="G16">
        <f t="shared" si="4"/>
        <v>87.5</v>
      </c>
      <c r="H16">
        <f t="shared" si="4"/>
        <v>100</v>
      </c>
      <c r="I16">
        <f t="shared" si="4"/>
        <v>100</v>
      </c>
      <c r="J16">
        <f t="shared" si="4"/>
        <v>100</v>
      </c>
      <c r="K16">
        <v>0</v>
      </c>
      <c r="L16">
        <f>L14/L15*100</f>
        <v>81.25</v>
      </c>
    </row>
    <row r="17" spans="1:12" x14ac:dyDescent="0.3">
      <c r="A17" t="s">
        <v>6</v>
      </c>
      <c r="B17">
        <v>12</v>
      </c>
      <c r="C17">
        <v>8</v>
      </c>
      <c r="D17">
        <f>8+2+3+1+12+1+12+11</f>
        <v>50</v>
      </c>
      <c r="E17">
        <v>10</v>
      </c>
      <c r="F17">
        <v>4</v>
      </c>
      <c r="G17">
        <f>28+21</f>
        <v>49</v>
      </c>
      <c r="H17">
        <f>2+12+2+3+3+1+1+3+2+2+2+2+2+2+2+2+2</f>
        <v>45</v>
      </c>
      <c r="I17">
        <v>10</v>
      </c>
      <c r="J17">
        <v>4</v>
      </c>
      <c r="K17">
        <v>0</v>
      </c>
      <c r="L17">
        <f>SUM(B17:K17)</f>
        <v>192</v>
      </c>
    </row>
    <row r="18" spans="1:12" x14ac:dyDescent="0.3">
      <c r="A18" t="s">
        <v>49</v>
      </c>
      <c r="B18">
        <v>18</v>
      </c>
      <c r="C18">
        <v>8</v>
      </c>
      <c r="D18">
        <v>131</v>
      </c>
      <c r="E18">
        <v>10</v>
      </c>
      <c r="F18">
        <v>4</v>
      </c>
      <c r="G18">
        <v>63</v>
      </c>
      <c r="H18">
        <v>63</v>
      </c>
      <c r="I18">
        <v>10</v>
      </c>
      <c r="J18">
        <v>4</v>
      </c>
      <c r="K18">
        <v>0</v>
      </c>
      <c r="L18">
        <f>SUM(B18:K18)</f>
        <v>311</v>
      </c>
    </row>
    <row r="19" spans="1:12" x14ac:dyDescent="0.3">
      <c r="B19">
        <f t="shared" ref="B19:J19" si="5">B17/B18*100</f>
        <v>66.666666666666657</v>
      </c>
      <c r="C19">
        <f t="shared" si="5"/>
        <v>100</v>
      </c>
      <c r="D19">
        <f t="shared" si="5"/>
        <v>38.167938931297712</v>
      </c>
      <c r="E19">
        <f t="shared" si="5"/>
        <v>100</v>
      </c>
      <c r="F19">
        <f t="shared" si="5"/>
        <v>100</v>
      </c>
      <c r="G19">
        <f t="shared" si="5"/>
        <v>77.777777777777786</v>
      </c>
      <c r="H19">
        <f t="shared" si="5"/>
        <v>71.428571428571431</v>
      </c>
      <c r="I19">
        <f t="shared" si="5"/>
        <v>100</v>
      </c>
      <c r="J19">
        <f t="shared" si="5"/>
        <v>100</v>
      </c>
      <c r="K19">
        <v>0</v>
      </c>
      <c r="L19">
        <f>L17/L18*100</f>
        <v>61.736334405144703</v>
      </c>
    </row>
    <row r="20" spans="1:12" x14ac:dyDescent="0.3">
      <c r="A20" t="s">
        <v>7</v>
      </c>
      <c r="B20">
        <v>18</v>
      </c>
      <c r="C20">
        <v>8</v>
      </c>
      <c r="D20">
        <f>12+2+1+1+12+1+3+1+6+12+1+4+2+3+1</f>
        <v>62</v>
      </c>
      <c r="E20">
        <v>10</v>
      </c>
      <c r="F20">
        <v>4</v>
      </c>
      <c r="G20">
        <f>2+18+27</f>
        <v>47</v>
      </c>
      <c r="H20">
        <f>11+3+2+2+1+2+2+3+3+2+1+1+2+1</f>
        <v>36</v>
      </c>
      <c r="I20">
        <v>10</v>
      </c>
      <c r="J20">
        <v>4</v>
      </c>
      <c r="K20">
        <v>0</v>
      </c>
      <c r="L20">
        <f>SUM(B20:K20)</f>
        <v>199</v>
      </c>
    </row>
    <row r="21" spans="1:12" x14ac:dyDescent="0.3">
      <c r="A21" t="s">
        <v>49</v>
      </c>
      <c r="B21">
        <v>2</v>
      </c>
      <c r="C21">
        <v>8</v>
      </c>
      <c r="D21">
        <v>131</v>
      </c>
      <c r="E21">
        <v>10</v>
      </c>
      <c r="F21">
        <v>4</v>
      </c>
      <c r="G21">
        <v>63</v>
      </c>
      <c r="H21">
        <v>63</v>
      </c>
      <c r="I21">
        <v>10</v>
      </c>
      <c r="J21">
        <v>4</v>
      </c>
      <c r="K21">
        <v>0</v>
      </c>
      <c r="L21">
        <f>SUM(B18:K18)</f>
        <v>311</v>
      </c>
    </row>
    <row r="22" spans="1:12" x14ac:dyDescent="0.3">
      <c r="B22">
        <f t="shared" ref="B22:J22" si="6">B20/B21*100</f>
        <v>900</v>
      </c>
      <c r="C22">
        <f t="shared" si="6"/>
        <v>100</v>
      </c>
      <c r="D22">
        <f t="shared" si="6"/>
        <v>47.328244274809158</v>
      </c>
      <c r="E22">
        <f t="shared" si="6"/>
        <v>100</v>
      </c>
      <c r="F22">
        <f t="shared" si="6"/>
        <v>100</v>
      </c>
      <c r="G22">
        <f t="shared" si="6"/>
        <v>74.603174603174608</v>
      </c>
      <c r="H22">
        <f t="shared" si="6"/>
        <v>57.142857142857139</v>
      </c>
      <c r="I22">
        <f t="shared" si="6"/>
        <v>100</v>
      </c>
      <c r="J22">
        <f t="shared" si="6"/>
        <v>100</v>
      </c>
      <c r="K22">
        <v>0</v>
      </c>
      <c r="L22">
        <f>L20/L21*100</f>
        <v>63.987138263665599</v>
      </c>
    </row>
    <row r="23" spans="1:12" x14ac:dyDescent="0.3">
      <c r="A23" t="s">
        <v>8</v>
      </c>
      <c r="B23">
        <v>5</v>
      </c>
      <c r="C23">
        <v>37</v>
      </c>
      <c r="D23">
        <v>43</v>
      </c>
      <c r="E23">
        <v>10</v>
      </c>
      <c r="F23">
        <v>5</v>
      </c>
      <c r="G23">
        <v>12</v>
      </c>
      <c r="H23">
        <v>34</v>
      </c>
      <c r="I23">
        <v>10</v>
      </c>
      <c r="J23">
        <v>4</v>
      </c>
      <c r="K23">
        <v>3</v>
      </c>
      <c r="L23">
        <f>SUM(B23:K23)</f>
        <v>163</v>
      </c>
    </row>
    <row r="24" spans="1:12" x14ac:dyDescent="0.3">
      <c r="A24" t="s">
        <v>49</v>
      </c>
      <c r="B24">
        <v>8</v>
      </c>
      <c r="C24">
        <v>57</v>
      </c>
      <c r="D24">
        <v>127</v>
      </c>
      <c r="E24">
        <v>10</v>
      </c>
      <c r="F24">
        <v>5</v>
      </c>
      <c r="G24">
        <v>28</v>
      </c>
      <c r="H24">
        <v>56</v>
      </c>
      <c r="I24">
        <v>10</v>
      </c>
      <c r="J24">
        <v>4</v>
      </c>
      <c r="K24">
        <v>12</v>
      </c>
      <c r="L24">
        <f>SUM(B24:K24)</f>
        <v>317</v>
      </c>
    </row>
    <row r="25" spans="1:12" x14ac:dyDescent="0.3">
      <c r="B25">
        <f t="shared" ref="B25:K25" si="7">B23/B24*100</f>
        <v>62.5</v>
      </c>
      <c r="C25">
        <f t="shared" si="7"/>
        <v>64.912280701754383</v>
      </c>
      <c r="D25">
        <f t="shared" si="7"/>
        <v>33.858267716535437</v>
      </c>
      <c r="E25">
        <f t="shared" si="7"/>
        <v>100</v>
      </c>
      <c r="F25">
        <f t="shared" si="7"/>
        <v>100</v>
      </c>
      <c r="G25">
        <f t="shared" si="7"/>
        <v>42.857142857142854</v>
      </c>
      <c r="H25">
        <f t="shared" si="7"/>
        <v>60.714285714285708</v>
      </c>
      <c r="I25">
        <f t="shared" si="7"/>
        <v>100</v>
      </c>
      <c r="J25">
        <f t="shared" si="7"/>
        <v>100</v>
      </c>
      <c r="K25">
        <f t="shared" si="7"/>
        <v>25</v>
      </c>
      <c r="L25">
        <f>L23/L24*100</f>
        <v>51.419558359621455</v>
      </c>
    </row>
    <row r="26" spans="1:12" x14ac:dyDescent="0.3">
      <c r="A26" t="s">
        <v>9</v>
      </c>
      <c r="B26">
        <v>7</v>
      </c>
      <c r="C26">
        <v>8</v>
      </c>
      <c r="D26">
        <v>60</v>
      </c>
      <c r="E26">
        <v>10</v>
      </c>
      <c r="F26">
        <v>4</v>
      </c>
      <c r="G26">
        <v>63</v>
      </c>
      <c r="H26">
        <v>26</v>
      </c>
      <c r="I26">
        <v>10</v>
      </c>
      <c r="J26">
        <v>4</v>
      </c>
      <c r="K26">
        <v>0</v>
      </c>
      <c r="L26">
        <f>SUM(B26:K26)</f>
        <v>192</v>
      </c>
    </row>
    <row r="27" spans="1:12" x14ac:dyDescent="0.3">
      <c r="A27" t="s">
        <v>49</v>
      </c>
      <c r="B27">
        <v>18</v>
      </c>
      <c r="C27">
        <v>8</v>
      </c>
      <c r="D27">
        <v>131</v>
      </c>
      <c r="E27">
        <v>10</v>
      </c>
      <c r="F27">
        <v>4</v>
      </c>
      <c r="G27">
        <v>63</v>
      </c>
      <c r="H27">
        <v>63</v>
      </c>
      <c r="I27">
        <v>10</v>
      </c>
      <c r="J27">
        <v>4</v>
      </c>
      <c r="K27">
        <v>0</v>
      </c>
      <c r="L27">
        <f>SUM(B27:K27)</f>
        <v>311</v>
      </c>
    </row>
    <row r="28" spans="1:12" x14ac:dyDescent="0.3">
      <c r="B28">
        <f t="shared" ref="B28:J28" si="8">B26/B27*100</f>
        <v>38.888888888888893</v>
      </c>
      <c r="C28">
        <f t="shared" si="8"/>
        <v>100</v>
      </c>
      <c r="D28">
        <f t="shared" si="8"/>
        <v>45.801526717557252</v>
      </c>
      <c r="E28">
        <f t="shared" si="8"/>
        <v>100</v>
      </c>
      <c r="F28">
        <f t="shared" si="8"/>
        <v>100</v>
      </c>
      <c r="G28">
        <f t="shared" si="8"/>
        <v>100</v>
      </c>
      <c r="H28">
        <f t="shared" si="8"/>
        <v>41.269841269841265</v>
      </c>
      <c r="I28">
        <f t="shared" si="8"/>
        <v>100</v>
      </c>
      <c r="J28">
        <f t="shared" si="8"/>
        <v>100</v>
      </c>
      <c r="K28">
        <v>0</v>
      </c>
      <c r="L28">
        <f>L26/L27*100</f>
        <v>61.736334405144703</v>
      </c>
    </row>
    <row r="29" spans="1:12" x14ac:dyDescent="0.3">
      <c r="A29" t="s">
        <v>10</v>
      </c>
      <c r="B29">
        <v>17</v>
      </c>
      <c r="C29">
        <v>8</v>
      </c>
      <c r="D29">
        <v>79</v>
      </c>
      <c r="E29">
        <v>10</v>
      </c>
      <c r="F29">
        <v>4</v>
      </c>
      <c r="G29">
        <v>63</v>
      </c>
      <c r="H29">
        <v>30</v>
      </c>
      <c r="I29">
        <v>10</v>
      </c>
      <c r="J29">
        <v>4</v>
      </c>
      <c r="K29">
        <v>0</v>
      </c>
      <c r="L29">
        <f>SUM(B29:K29)</f>
        <v>225</v>
      </c>
    </row>
    <row r="30" spans="1:12" x14ac:dyDescent="0.3">
      <c r="A30" t="s">
        <v>49</v>
      </c>
      <c r="B30">
        <v>18</v>
      </c>
      <c r="C30">
        <v>8</v>
      </c>
      <c r="D30">
        <v>131</v>
      </c>
      <c r="E30">
        <v>10</v>
      </c>
      <c r="F30">
        <v>4</v>
      </c>
      <c r="G30">
        <v>63</v>
      </c>
      <c r="H30">
        <v>63</v>
      </c>
      <c r="I30">
        <v>10</v>
      </c>
      <c r="J30">
        <v>4</v>
      </c>
      <c r="K30">
        <v>0</v>
      </c>
      <c r="L30">
        <f>SUM(B30:K30)</f>
        <v>311</v>
      </c>
    </row>
    <row r="31" spans="1:12" x14ac:dyDescent="0.3">
      <c r="B31">
        <f t="shared" ref="B31:J31" si="9">B29/B30*100</f>
        <v>94.444444444444443</v>
      </c>
      <c r="C31">
        <f t="shared" si="9"/>
        <v>100</v>
      </c>
      <c r="D31">
        <f t="shared" si="9"/>
        <v>60.305343511450381</v>
      </c>
      <c r="E31">
        <f t="shared" si="9"/>
        <v>100</v>
      </c>
      <c r="F31">
        <f t="shared" si="9"/>
        <v>100</v>
      </c>
      <c r="G31">
        <f t="shared" si="9"/>
        <v>100</v>
      </c>
      <c r="H31">
        <f t="shared" si="9"/>
        <v>47.619047619047613</v>
      </c>
      <c r="I31">
        <f t="shared" si="9"/>
        <v>100</v>
      </c>
      <c r="J31">
        <f t="shared" si="9"/>
        <v>100</v>
      </c>
      <c r="K31">
        <v>0</v>
      </c>
      <c r="L31">
        <f>L29/L30*100</f>
        <v>72.347266881028943</v>
      </c>
    </row>
    <row r="32" spans="1:12" x14ac:dyDescent="0.3">
      <c r="A32" t="s">
        <v>11</v>
      </c>
      <c r="B32">
        <v>6</v>
      </c>
      <c r="C32">
        <v>8</v>
      </c>
      <c r="D32">
        <v>55</v>
      </c>
      <c r="E32">
        <v>10</v>
      </c>
      <c r="F32">
        <v>4</v>
      </c>
      <c r="G32">
        <v>38</v>
      </c>
      <c r="H32">
        <v>45</v>
      </c>
      <c r="I32">
        <v>9</v>
      </c>
      <c r="J32">
        <v>4</v>
      </c>
      <c r="K32">
        <v>0</v>
      </c>
      <c r="L32">
        <f>SUM(B32:K32)</f>
        <v>179</v>
      </c>
    </row>
    <row r="33" spans="1:12" x14ac:dyDescent="0.3">
      <c r="A33" t="s">
        <v>49</v>
      </c>
      <c r="B33">
        <v>18</v>
      </c>
      <c r="C33">
        <v>8</v>
      </c>
      <c r="D33">
        <v>131</v>
      </c>
      <c r="E33">
        <v>10</v>
      </c>
      <c r="F33">
        <v>4</v>
      </c>
      <c r="G33">
        <v>63</v>
      </c>
      <c r="H33">
        <v>63</v>
      </c>
      <c r="I33">
        <v>10</v>
      </c>
      <c r="J33">
        <v>4</v>
      </c>
      <c r="K33">
        <v>0</v>
      </c>
      <c r="L33">
        <f>SUM(B33:K33)</f>
        <v>311</v>
      </c>
    </row>
    <row r="34" spans="1:12" x14ac:dyDescent="0.3">
      <c r="B34">
        <f t="shared" ref="B34:J34" si="10">B32/B33*100</f>
        <v>33.333333333333329</v>
      </c>
      <c r="C34">
        <f t="shared" si="10"/>
        <v>100</v>
      </c>
      <c r="D34">
        <f t="shared" si="10"/>
        <v>41.984732824427482</v>
      </c>
      <c r="E34">
        <f t="shared" si="10"/>
        <v>100</v>
      </c>
      <c r="F34">
        <f t="shared" si="10"/>
        <v>100</v>
      </c>
      <c r="G34">
        <f t="shared" si="10"/>
        <v>60.317460317460316</v>
      </c>
      <c r="H34">
        <f t="shared" si="10"/>
        <v>71.428571428571431</v>
      </c>
      <c r="I34">
        <f t="shared" si="10"/>
        <v>90</v>
      </c>
      <c r="J34">
        <f t="shared" si="10"/>
        <v>100</v>
      </c>
      <c r="K34">
        <v>0</v>
      </c>
      <c r="L34">
        <f>L32/L33*100</f>
        <v>57.556270096463024</v>
      </c>
    </row>
    <row r="35" spans="1:12" x14ac:dyDescent="0.3">
      <c r="A35" t="s">
        <v>12</v>
      </c>
      <c r="B35">
        <v>9</v>
      </c>
      <c r="C35">
        <v>10</v>
      </c>
      <c r="D35">
        <v>71</v>
      </c>
      <c r="E35">
        <v>10</v>
      </c>
      <c r="F35">
        <v>4</v>
      </c>
      <c r="G35">
        <v>9</v>
      </c>
      <c r="H35">
        <v>49</v>
      </c>
      <c r="I35">
        <v>10</v>
      </c>
      <c r="J35">
        <v>5</v>
      </c>
      <c r="L35">
        <f>SUM(B35:K35)</f>
        <v>177</v>
      </c>
    </row>
    <row r="36" spans="1:12" x14ac:dyDescent="0.3">
      <c r="A36" t="s">
        <v>49</v>
      </c>
      <c r="B36">
        <v>19</v>
      </c>
      <c r="C36">
        <v>18</v>
      </c>
      <c r="D36">
        <v>107</v>
      </c>
      <c r="E36">
        <v>10</v>
      </c>
      <c r="F36">
        <v>4</v>
      </c>
      <c r="G36">
        <v>9</v>
      </c>
      <c r="H36">
        <v>66</v>
      </c>
      <c r="I36">
        <v>10</v>
      </c>
      <c r="J36">
        <v>5</v>
      </c>
      <c r="K36">
        <v>0</v>
      </c>
      <c r="L36">
        <f>SUM(B36:K36)</f>
        <v>248</v>
      </c>
    </row>
    <row r="37" spans="1:12" x14ac:dyDescent="0.3">
      <c r="B37">
        <f t="shared" ref="B37:J37" si="11">B35/B36*100</f>
        <v>47.368421052631575</v>
      </c>
      <c r="C37">
        <f t="shared" si="11"/>
        <v>55.555555555555557</v>
      </c>
      <c r="D37">
        <f t="shared" si="11"/>
        <v>66.355140186915889</v>
      </c>
      <c r="E37">
        <f t="shared" si="11"/>
        <v>100</v>
      </c>
      <c r="F37">
        <f t="shared" si="11"/>
        <v>100</v>
      </c>
      <c r="G37">
        <f t="shared" si="11"/>
        <v>100</v>
      </c>
      <c r="H37">
        <f t="shared" si="11"/>
        <v>74.242424242424249</v>
      </c>
      <c r="I37">
        <f t="shared" si="11"/>
        <v>100</v>
      </c>
      <c r="J37">
        <f t="shared" si="11"/>
        <v>100</v>
      </c>
      <c r="K37">
        <v>0</v>
      </c>
      <c r="L37">
        <f>L35/L36*100</f>
        <v>71.370967741935488</v>
      </c>
    </row>
    <row r="38" spans="1:12" s="1" customFormat="1" x14ac:dyDescent="0.3">
      <c r="A38" s="1" t="s">
        <v>13</v>
      </c>
      <c r="B38" s="1">
        <v>16</v>
      </c>
      <c r="C38" s="1">
        <v>20</v>
      </c>
      <c r="D38" s="1">
        <v>61</v>
      </c>
      <c r="E38" s="1">
        <v>10</v>
      </c>
      <c r="F38" s="1">
        <v>5</v>
      </c>
      <c r="G38" s="1">
        <v>63</v>
      </c>
      <c r="H38" s="1">
        <v>53</v>
      </c>
      <c r="I38" s="1">
        <v>10</v>
      </c>
      <c r="J38" s="1">
        <v>4</v>
      </c>
      <c r="K38" s="1">
        <v>0</v>
      </c>
      <c r="L38">
        <f>SUM(B38:K38)</f>
        <v>242</v>
      </c>
    </row>
    <row r="39" spans="1:12" s="1" customFormat="1" x14ac:dyDescent="0.3">
      <c r="A39" t="s">
        <v>49</v>
      </c>
      <c r="B39" s="1">
        <v>16</v>
      </c>
      <c r="C39" s="1">
        <v>27</v>
      </c>
      <c r="D39" s="1">
        <v>135</v>
      </c>
      <c r="E39" s="1">
        <v>10</v>
      </c>
      <c r="F39" s="1">
        <v>5</v>
      </c>
      <c r="G39" s="1">
        <v>63</v>
      </c>
      <c r="H39" s="1">
        <v>63</v>
      </c>
      <c r="I39" s="1">
        <v>10</v>
      </c>
      <c r="J39" s="1">
        <v>4</v>
      </c>
      <c r="K39" s="1">
        <v>0</v>
      </c>
      <c r="L39">
        <f>SUM(B39:K39)</f>
        <v>333</v>
      </c>
    </row>
    <row r="40" spans="1:12" s="1" customFormat="1" x14ac:dyDescent="0.3">
      <c r="B40">
        <f t="shared" ref="B40:J40" si="12">B38/B39*100</f>
        <v>100</v>
      </c>
      <c r="C40">
        <f t="shared" si="12"/>
        <v>74.074074074074076</v>
      </c>
      <c r="D40">
        <f t="shared" si="12"/>
        <v>45.185185185185183</v>
      </c>
      <c r="E40">
        <f t="shared" si="12"/>
        <v>100</v>
      </c>
      <c r="F40">
        <f t="shared" si="12"/>
        <v>100</v>
      </c>
      <c r="G40">
        <f t="shared" si="12"/>
        <v>100</v>
      </c>
      <c r="H40">
        <f t="shared" si="12"/>
        <v>84.126984126984127</v>
      </c>
      <c r="I40">
        <f t="shared" si="12"/>
        <v>100</v>
      </c>
      <c r="J40">
        <f t="shared" si="12"/>
        <v>100</v>
      </c>
      <c r="K40">
        <v>0</v>
      </c>
      <c r="L40">
        <f>L38/L39*100</f>
        <v>72.672672672672675</v>
      </c>
    </row>
    <row r="41" spans="1:12" x14ac:dyDescent="0.3">
      <c r="A41" t="s">
        <v>14</v>
      </c>
      <c r="B41" s="1">
        <v>7</v>
      </c>
      <c r="C41" s="1">
        <v>12</v>
      </c>
      <c r="D41" s="1">
        <v>16</v>
      </c>
      <c r="E41" s="1">
        <v>10</v>
      </c>
      <c r="F41" s="1">
        <v>4</v>
      </c>
      <c r="G41" s="1">
        <v>5</v>
      </c>
      <c r="H41" s="1">
        <v>16</v>
      </c>
      <c r="I41" s="1">
        <v>10</v>
      </c>
      <c r="J41" s="1">
        <v>4</v>
      </c>
      <c r="K41" s="1">
        <v>0</v>
      </c>
      <c r="L41">
        <f>SUM(B41:K41)</f>
        <v>84</v>
      </c>
    </row>
    <row r="42" spans="1:12" x14ac:dyDescent="0.3">
      <c r="A42" t="s">
        <v>49</v>
      </c>
      <c r="B42" s="1">
        <v>19</v>
      </c>
      <c r="C42">
        <v>12</v>
      </c>
      <c r="D42">
        <v>28</v>
      </c>
      <c r="E42">
        <v>10</v>
      </c>
      <c r="F42">
        <v>4</v>
      </c>
      <c r="G42">
        <v>20</v>
      </c>
      <c r="H42">
        <v>16</v>
      </c>
      <c r="I42">
        <v>10</v>
      </c>
      <c r="J42">
        <v>4</v>
      </c>
      <c r="K42">
        <v>0</v>
      </c>
      <c r="L42">
        <f>SUM(B42:K42)</f>
        <v>123</v>
      </c>
    </row>
    <row r="43" spans="1:12" x14ac:dyDescent="0.3">
      <c r="B43">
        <f t="shared" ref="B43:J43" si="13">B41/B42*100</f>
        <v>36.84210526315789</v>
      </c>
      <c r="C43">
        <f t="shared" si="13"/>
        <v>100</v>
      </c>
      <c r="D43">
        <f t="shared" si="13"/>
        <v>57.142857142857139</v>
      </c>
      <c r="E43">
        <f t="shared" si="13"/>
        <v>100</v>
      </c>
      <c r="F43">
        <f t="shared" si="13"/>
        <v>100</v>
      </c>
      <c r="G43">
        <f t="shared" si="13"/>
        <v>25</v>
      </c>
      <c r="H43">
        <f t="shared" si="13"/>
        <v>100</v>
      </c>
      <c r="I43">
        <f t="shared" si="13"/>
        <v>100</v>
      </c>
      <c r="J43">
        <f t="shared" si="13"/>
        <v>100</v>
      </c>
      <c r="K43">
        <v>0</v>
      </c>
      <c r="L43">
        <f>L41/L42*100</f>
        <v>68.292682926829272</v>
      </c>
    </row>
    <row r="44" spans="1:12" x14ac:dyDescent="0.3">
      <c r="A44" t="s">
        <v>15</v>
      </c>
      <c r="B44">
        <v>14</v>
      </c>
      <c r="C44">
        <v>4</v>
      </c>
      <c r="D44">
        <v>52</v>
      </c>
      <c r="E44">
        <v>10</v>
      </c>
      <c r="F44">
        <v>5</v>
      </c>
      <c r="G44">
        <v>8</v>
      </c>
      <c r="H44">
        <v>47</v>
      </c>
      <c r="I44">
        <v>10</v>
      </c>
      <c r="J44">
        <v>4</v>
      </c>
      <c r="K44">
        <v>0</v>
      </c>
      <c r="L44">
        <f>SUM(B44:K44)</f>
        <v>154</v>
      </c>
    </row>
    <row r="45" spans="1:12" x14ac:dyDescent="0.3">
      <c r="A45" t="s">
        <v>49</v>
      </c>
      <c r="B45">
        <v>14</v>
      </c>
      <c r="C45">
        <v>19</v>
      </c>
      <c r="D45">
        <v>127</v>
      </c>
      <c r="E45">
        <v>10</v>
      </c>
      <c r="F45">
        <v>5</v>
      </c>
      <c r="G45">
        <v>24</v>
      </c>
      <c r="H45">
        <v>63</v>
      </c>
      <c r="I45">
        <v>10</v>
      </c>
      <c r="J45">
        <v>4</v>
      </c>
      <c r="K45">
        <v>0</v>
      </c>
      <c r="L45">
        <f>SUM(B45:K45)</f>
        <v>276</v>
      </c>
    </row>
    <row r="46" spans="1:12" x14ac:dyDescent="0.3">
      <c r="B46">
        <f t="shared" ref="B46:J46" si="14">B44/B45*100</f>
        <v>100</v>
      </c>
      <c r="C46">
        <f t="shared" si="14"/>
        <v>21.052631578947366</v>
      </c>
      <c r="D46">
        <f t="shared" si="14"/>
        <v>40.944881889763778</v>
      </c>
      <c r="E46">
        <f t="shared" si="14"/>
        <v>100</v>
      </c>
      <c r="F46">
        <f t="shared" si="14"/>
        <v>100</v>
      </c>
      <c r="G46">
        <f t="shared" si="14"/>
        <v>33.333333333333329</v>
      </c>
      <c r="H46">
        <f t="shared" si="14"/>
        <v>74.603174603174608</v>
      </c>
      <c r="I46">
        <f t="shared" si="14"/>
        <v>100</v>
      </c>
      <c r="J46">
        <f t="shared" si="14"/>
        <v>100</v>
      </c>
      <c r="K46">
        <v>0</v>
      </c>
      <c r="L46">
        <f>L44/L45*100</f>
        <v>55.797101449275367</v>
      </c>
    </row>
    <row r="47" spans="1:12" x14ac:dyDescent="0.3">
      <c r="A47" t="s">
        <v>16</v>
      </c>
      <c r="B47">
        <v>12</v>
      </c>
      <c r="C47">
        <v>8</v>
      </c>
      <c r="D47">
        <v>54</v>
      </c>
      <c r="E47">
        <v>10</v>
      </c>
      <c r="F47">
        <v>4</v>
      </c>
      <c r="G47">
        <v>37</v>
      </c>
      <c r="H47">
        <v>24</v>
      </c>
      <c r="I47">
        <v>10</v>
      </c>
      <c r="J47">
        <v>4</v>
      </c>
      <c r="K47">
        <v>0</v>
      </c>
      <c r="L47">
        <f>SUM(B47:K47)</f>
        <v>163</v>
      </c>
    </row>
    <row r="48" spans="1:12" x14ac:dyDescent="0.3">
      <c r="A48" t="s">
        <v>49</v>
      </c>
      <c r="B48">
        <v>24</v>
      </c>
      <c r="C48">
        <v>8</v>
      </c>
      <c r="D48">
        <v>131</v>
      </c>
      <c r="E48">
        <v>10</v>
      </c>
      <c r="F48">
        <v>4</v>
      </c>
      <c r="G48">
        <v>57</v>
      </c>
      <c r="H48">
        <v>63</v>
      </c>
      <c r="I48">
        <v>10</v>
      </c>
      <c r="J48">
        <v>4</v>
      </c>
      <c r="K48">
        <v>0</v>
      </c>
      <c r="L48">
        <f>SUM(B48:K48)</f>
        <v>311</v>
      </c>
    </row>
    <row r="49" spans="1:12" x14ac:dyDescent="0.3">
      <c r="B49">
        <f t="shared" ref="B49:J49" si="15">B47/B48*100</f>
        <v>50</v>
      </c>
      <c r="C49">
        <f t="shared" si="15"/>
        <v>100</v>
      </c>
      <c r="D49">
        <f t="shared" si="15"/>
        <v>41.221374045801525</v>
      </c>
      <c r="E49">
        <f t="shared" si="15"/>
        <v>100</v>
      </c>
      <c r="F49">
        <f t="shared" si="15"/>
        <v>100</v>
      </c>
      <c r="G49">
        <f t="shared" si="15"/>
        <v>64.912280701754383</v>
      </c>
      <c r="H49">
        <f t="shared" si="15"/>
        <v>38.095238095238095</v>
      </c>
      <c r="I49">
        <f t="shared" si="15"/>
        <v>100</v>
      </c>
      <c r="J49">
        <f t="shared" si="15"/>
        <v>100</v>
      </c>
      <c r="K49">
        <v>0</v>
      </c>
      <c r="L49">
        <f>L47/L48*100</f>
        <v>52.411575562700961</v>
      </c>
    </row>
    <row r="50" spans="1:12" x14ac:dyDescent="0.3">
      <c r="A50" t="s">
        <v>17</v>
      </c>
      <c r="B50">
        <v>11</v>
      </c>
      <c r="C50">
        <v>3</v>
      </c>
      <c r="D50">
        <v>16</v>
      </c>
      <c r="E50">
        <v>10</v>
      </c>
      <c r="F50">
        <v>4</v>
      </c>
      <c r="G50">
        <v>21</v>
      </c>
      <c r="H50">
        <v>21</v>
      </c>
      <c r="I50">
        <v>10</v>
      </c>
      <c r="J50">
        <v>4</v>
      </c>
      <c r="K50">
        <v>0</v>
      </c>
      <c r="L50">
        <f>SUM(B50:K50)</f>
        <v>100</v>
      </c>
    </row>
    <row r="51" spans="1:12" x14ac:dyDescent="0.3">
      <c r="A51" t="s">
        <v>49</v>
      </c>
      <c r="B51">
        <v>22</v>
      </c>
      <c r="C51">
        <v>8</v>
      </c>
      <c r="D51">
        <v>52</v>
      </c>
      <c r="E51">
        <v>10</v>
      </c>
      <c r="F51">
        <v>4</v>
      </c>
      <c r="G51">
        <v>30</v>
      </c>
      <c r="H51">
        <v>47</v>
      </c>
      <c r="I51">
        <v>10</v>
      </c>
      <c r="J51">
        <v>4</v>
      </c>
      <c r="K51">
        <v>0</v>
      </c>
      <c r="L51">
        <f>SUM(B51:K51)</f>
        <v>187</v>
      </c>
    </row>
    <row r="52" spans="1:12" x14ac:dyDescent="0.3">
      <c r="B52">
        <f t="shared" ref="B52:J52" si="16">B50/B51*100</f>
        <v>50</v>
      </c>
      <c r="C52">
        <f t="shared" si="16"/>
        <v>37.5</v>
      </c>
      <c r="D52">
        <f t="shared" si="16"/>
        <v>30.76923076923077</v>
      </c>
      <c r="E52">
        <f t="shared" si="16"/>
        <v>100</v>
      </c>
      <c r="F52">
        <f t="shared" si="16"/>
        <v>100</v>
      </c>
      <c r="G52">
        <f t="shared" si="16"/>
        <v>70</v>
      </c>
      <c r="H52">
        <f t="shared" si="16"/>
        <v>44.680851063829785</v>
      </c>
      <c r="I52">
        <f t="shared" si="16"/>
        <v>100</v>
      </c>
      <c r="J52">
        <f t="shared" si="16"/>
        <v>100</v>
      </c>
      <c r="K52">
        <v>0</v>
      </c>
      <c r="L52">
        <f>L50/L51*100</f>
        <v>53.475935828877006</v>
      </c>
    </row>
    <row r="53" spans="1:12" x14ac:dyDescent="0.3">
      <c r="A53" t="s">
        <v>18</v>
      </c>
      <c r="B53">
        <v>15</v>
      </c>
      <c r="C53">
        <v>10</v>
      </c>
      <c r="D53">
        <v>15</v>
      </c>
      <c r="E53">
        <v>10</v>
      </c>
      <c r="F53">
        <v>5</v>
      </c>
      <c r="G53">
        <v>3</v>
      </c>
      <c r="H53">
        <v>6</v>
      </c>
      <c r="I53">
        <v>10</v>
      </c>
      <c r="J53">
        <v>4</v>
      </c>
      <c r="K53">
        <v>0</v>
      </c>
      <c r="L53">
        <f>SUM(B53:K53)</f>
        <v>78</v>
      </c>
    </row>
    <row r="54" spans="1:12" x14ac:dyDescent="0.3">
      <c r="A54" t="s">
        <v>49</v>
      </c>
      <c r="B54">
        <v>16</v>
      </c>
      <c r="C54">
        <v>10</v>
      </c>
      <c r="D54">
        <v>29</v>
      </c>
      <c r="E54">
        <v>10</v>
      </c>
      <c r="F54">
        <v>5</v>
      </c>
      <c r="G54">
        <v>8</v>
      </c>
      <c r="H54">
        <v>8</v>
      </c>
      <c r="I54">
        <v>10</v>
      </c>
      <c r="J54">
        <v>4</v>
      </c>
      <c r="K54">
        <v>0</v>
      </c>
      <c r="L54">
        <f>SUM(B54:K54)</f>
        <v>100</v>
      </c>
    </row>
    <row r="55" spans="1:12" x14ac:dyDescent="0.3">
      <c r="B55">
        <f t="shared" ref="B55:J55" si="17">B53/B54*100</f>
        <v>93.75</v>
      </c>
      <c r="C55">
        <f t="shared" si="17"/>
        <v>100</v>
      </c>
      <c r="D55">
        <f t="shared" si="17"/>
        <v>51.724137931034484</v>
      </c>
      <c r="E55">
        <f t="shared" si="17"/>
        <v>100</v>
      </c>
      <c r="F55">
        <f t="shared" si="17"/>
        <v>100</v>
      </c>
      <c r="G55">
        <f t="shared" si="17"/>
        <v>37.5</v>
      </c>
      <c r="H55">
        <f t="shared" si="17"/>
        <v>75</v>
      </c>
      <c r="I55">
        <f t="shared" si="17"/>
        <v>100</v>
      </c>
      <c r="J55">
        <f t="shared" si="17"/>
        <v>100</v>
      </c>
      <c r="K55">
        <v>0</v>
      </c>
      <c r="L55">
        <f>L53/L54*100</f>
        <v>78</v>
      </c>
    </row>
    <row r="56" spans="1:12" x14ac:dyDescent="0.3">
      <c r="A56" t="s">
        <v>19</v>
      </c>
      <c r="B56">
        <v>14</v>
      </c>
      <c r="C56">
        <v>8</v>
      </c>
      <c r="D56">
        <v>45</v>
      </c>
      <c r="E56">
        <v>10</v>
      </c>
      <c r="F56">
        <v>4</v>
      </c>
      <c r="G56">
        <v>52</v>
      </c>
      <c r="H56">
        <v>40</v>
      </c>
      <c r="I56">
        <v>10</v>
      </c>
      <c r="J56">
        <v>4</v>
      </c>
      <c r="K56">
        <v>0</v>
      </c>
      <c r="L56">
        <f>SUM(B56:K56)</f>
        <v>187</v>
      </c>
    </row>
    <row r="57" spans="1:12" x14ac:dyDescent="0.3">
      <c r="A57" t="s">
        <v>49</v>
      </c>
      <c r="B57">
        <v>18</v>
      </c>
      <c r="C57">
        <v>8</v>
      </c>
      <c r="D57">
        <v>131</v>
      </c>
      <c r="E57">
        <v>10</v>
      </c>
      <c r="F57">
        <v>4</v>
      </c>
      <c r="G57">
        <v>63</v>
      </c>
      <c r="H57">
        <v>63</v>
      </c>
      <c r="I57">
        <v>10</v>
      </c>
      <c r="J57">
        <v>4</v>
      </c>
      <c r="K57">
        <v>0</v>
      </c>
      <c r="L57">
        <f>SUM(B57:K57)</f>
        <v>311</v>
      </c>
    </row>
    <row r="58" spans="1:12" x14ac:dyDescent="0.3">
      <c r="B58">
        <f t="shared" ref="B58:J58" si="18">B56/B57*100</f>
        <v>77.777777777777786</v>
      </c>
      <c r="C58">
        <f t="shared" si="18"/>
        <v>100</v>
      </c>
      <c r="D58">
        <f t="shared" si="18"/>
        <v>34.351145038167942</v>
      </c>
      <c r="E58">
        <f t="shared" si="18"/>
        <v>100</v>
      </c>
      <c r="F58">
        <f t="shared" si="18"/>
        <v>100</v>
      </c>
      <c r="G58">
        <f t="shared" si="18"/>
        <v>82.539682539682531</v>
      </c>
      <c r="H58">
        <f t="shared" si="18"/>
        <v>63.492063492063487</v>
      </c>
      <c r="I58">
        <f t="shared" si="18"/>
        <v>100</v>
      </c>
      <c r="J58">
        <f t="shared" si="18"/>
        <v>100</v>
      </c>
      <c r="K58">
        <v>0</v>
      </c>
      <c r="L58">
        <f>L56/L57*100</f>
        <v>60.128617363344048</v>
      </c>
    </row>
    <row r="59" spans="1:12" x14ac:dyDescent="0.3">
      <c r="A59" t="s">
        <v>20</v>
      </c>
      <c r="B59">
        <v>14</v>
      </c>
      <c r="C59">
        <v>8</v>
      </c>
      <c r="D59">
        <v>90</v>
      </c>
      <c r="E59">
        <v>10</v>
      </c>
      <c r="F59">
        <v>4</v>
      </c>
      <c r="G59">
        <v>63</v>
      </c>
      <c r="H59">
        <v>44</v>
      </c>
      <c r="I59">
        <v>10</v>
      </c>
      <c r="J59">
        <v>4</v>
      </c>
      <c r="K59">
        <v>0</v>
      </c>
      <c r="L59">
        <f>SUM(B59:K59)</f>
        <v>247</v>
      </c>
    </row>
    <row r="60" spans="1:12" x14ac:dyDescent="0.3">
      <c r="A60" t="s">
        <v>49</v>
      </c>
      <c r="B60">
        <v>18</v>
      </c>
      <c r="C60">
        <v>8</v>
      </c>
      <c r="D60">
        <v>131</v>
      </c>
      <c r="E60">
        <v>10</v>
      </c>
      <c r="F60">
        <v>4</v>
      </c>
      <c r="G60">
        <v>63</v>
      </c>
      <c r="H60">
        <v>63</v>
      </c>
      <c r="I60">
        <v>10</v>
      </c>
      <c r="J60">
        <v>4</v>
      </c>
      <c r="K60">
        <v>0</v>
      </c>
      <c r="L60">
        <f>SUM(B60:K60)</f>
        <v>311</v>
      </c>
    </row>
    <row r="61" spans="1:12" x14ac:dyDescent="0.3">
      <c r="B61">
        <f t="shared" ref="B61:J61" si="19">B59/B60*100</f>
        <v>77.777777777777786</v>
      </c>
      <c r="C61">
        <f t="shared" si="19"/>
        <v>100</v>
      </c>
      <c r="D61">
        <f t="shared" si="19"/>
        <v>68.702290076335885</v>
      </c>
      <c r="E61">
        <f t="shared" si="19"/>
        <v>100</v>
      </c>
      <c r="F61">
        <f t="shared" si="19"/>
        <v>100</v>
      </c>
      <c r="G61">
        <f t="shared" si="19"/>
        <v>100</v>
      </c>
      <c r="H61">
        <f t="shared" si="19"/>
        <v>69.841269841269835</v>
      </c>
      <c r="I61">
        <f t="shared" si="19"/>
        <v>100</v>
      </c>
      <c r="J61">
        <f t="shared" si="19"/>
        <v>100</v>
      </c>
      <c r="K61">
        <v>0</v>
      </c>
      <c r="L61">
        <f>L59/L60*100</f>
        <v>79.421221864951761</v>
      </c>
    </row>
    <row r="62" spans="1:12" x14ac:dyDescent="0.3">
      <c r="A62" t="s">
        <v>21</v>
      </c>
      <c r="B62">
        <v>13</v>
      </c>
      <c r="C62">
        <v>8</v>
      </c>
      <c r="D62">
        <v>55</v>
      </c>
      <c r="E62">
        <v>10</v>
      </c>
      <c r="F62">
        <v>5</v>
      </c>
      <c r="G62">
        <v>26</v>
      </c>
      <c r="H62">
        <v>34</v>
      </c>
      <c r="I62">
        <v>10</v>
      </c>
      <c r="J62">
        <v>4</v>
      </c>
      <c r="K62">
        <v>0</v>
      </c>
      <c r="L62">
        <f>SUM(B62:K62)</f>
        <v>165</v>
      </c>
    </row>
    <row r="63" spans="1:12" x14ac:dyDescent="0.3">
      <c r="A63" t="s">
        <v>49</v>
      </c>
      <c r="B63">
        <v>21</v>
      </c>
      <c r="C63">
        <v>8</v>
      </c>
      <c r="D63">
        <v>114</v>
      </c>
      <c r="E63">
        <v>10</v>
      </c>
      <c r="F63">
        <v>5</v>
      </c>
      <c r="G63">
        <v>51</v>
      </c>
      <c r="H63">
        <v>48</v>
      </c>
      <c r="I63">
        <v>10</v>
      </c>
      <c r="J63">
        <v>4</v>
      </c>
      <c r="K63">
        <v>0</v>
      </c>
      <c r="L63">
        <f>SUM(B63:K63)</f>
        <v>271</v>
      </c>
    </row>
    <row r="64" spans="1:12" x14ac:dyDescent="0.3">
      <c r="B64">
        <f t="shared" ref="B64:J64" si="20">B62/B63*100</f>
        <v>61.904761904761905</v>
      </c>
      <c r="C64">
        <f t="shared" si="20"/>
        <v>100</v>
      </c>
      <c r="D64">
        <f t="shared" si="20"/>
        <v>48.245614035087719</v>
      </c>
      <c r="E64">
        <f t="shared" si="20"/>
        <v>100</v>
      </c>
      <c r="F64">
        <f t="shared" si="20"/>
        <v>100</v>
      </c>
      <c r="G64">
        <f t="shared" si="20"/>
        <v>50.980392156862742</v>
      </c>
      <c r="H64">
        <f t="shared" si="20"/>
        <v>70.833333333333343</v>
      </c>
      <c r="I64">
        <f t="shared" si="20"/>
        <v>100</v>
      </c>
      <c r="J64">
        <f t="shared" si="20"/>
        <v>100</v>
      </c>
      <c r="K64">
        <v>0</v>
      </c>
      <c r="L64">
        <f>L62/L63*100</f>
        <v>60.88560885608856</v>
      </c>
    </row>
    <row r="66" spans="1:12" x14ac:dyDescent="0.3">
      <c r="A66" t="s">
        <v>115</v>
      </c>
      <c r="B66">
        <f>SUM(B2,B5,B8,B11,B14,B17,B20,B23,B26,B29,B32,B35,B38,B41,B44,B47,B50,B53,B56,B59,B62)</f>
        <v>241</v>
      </c>
      <c r="C66">
        <f t="shared" ref="C66:L66" si="21">SUM(C2,C5,C8,C11,C14,C17,C20,C23,C26,C29,C32,C35,C38,C41,C44,C47,C50,C53,C56,C59,C62)</f>
        <v>243</v>
      </c>
      <c r="D66">
        <f t="shared" si="21"/>
        <v>1321</v>
      </c>
      <c r="E66">
        <f t="shared" si="21"/>
        <v>209</v>
      </c>
      <c r="F66">
        <f t="shared" si="21"/>
        <v>91</v>
      </c>
      <c r="G66">
        <f t="shared" si="21"/>
        <v>849</v>
      </c>
      <c r="H66">
        <f t="shared" si="21"/>
        <v>720</v>
      </c>
      <c r="I66">
        <f t="shared" si="21"/>
        <v>202</v>
      </c>
      <c r="J66">
        <f t="shared" si="21"/>
        <v>85</v>
      </c>
      <c r="K66">
        <f t="shared" si="21"/>
        <v>3</v>
      </c>
      <c r="L66">
        <f t="shared" si="21"/>
        <v>3964</v>
      </c>
    </row>
    <row r="67" spans="1:12" x14ac:dyDescent="0.3">
      <c r="A67" t="s">
        <v>116</v>
      </c>
      <c r="B67">
        <f>SUM(B3,B6,B9,B12,B15,B18,B21,B24,B27,B30,B33,B36,B39,B42,B45,B48,B51,B54,B57,B60,B63)</f>
        <v>348</v>
      </c>
      <c r="C67">
        <f t="shared" ref="C67:L67" si="22">SUM(C3,C6,C9,C12,C15,C18,C21,C24,C27,C30,C33,C36,C39,C42,C45,C48,C51,C54,C57,C60,C63)</f>
        <v>298</v>
      </c>
      <c r="D67">
        <f t="shared" si="22"/>
        <v>2474</v>
      </c>
      <c r="E67">
        <f t="shared" si="22"/>
        <v>210</v>
      </c>
      <c r="F67">
        <f t="shared" si="22"/>
        <v>91</v>
      </c>
      <c r="G67">
        <f t="shared" si="22"/>
        <v>1050</v>
      </c>
      <c r="H67">
        <f t="shared" si="22"/>
        <v>1131</v>
      </c>
      <c r="I67">
        <f t="shared" si="22"/>
        <v>203</v>
      </c>
      <c r="J67">
        <f t="shared" si="22"/>
        <v>85</v>
      </c>
      <c r="K67">
        <f t="shared" si="22"/>
        <v>12</v>
      </c>
      <c r="L67">
        <f>SUM(B67:K67)</f>
        <v>5902</v>
      </c>
    </row>
    <row r="71" spans="1:12" x14ac:dyDescent="0.3">
      <c r="A71" t="s">
        <v>71</v>
      </c>
      <c r="B71">
        <f>AVERAGE(B4,B7,B10,B13,B16,B19,B22,B25,B28,B31,B34,B37,B40,B43,B46,B49,B52,B55,B58,B61,B64)</f>
        <v>104.3983470581215</v>
      </c>
      <c r="C71">
        <f>AVERAGE(C4,C7,C10,C13,C16,C19,C22,C25,C28,C31,C34,C37,C40,C43,C46,C49,C52,C55,C58,C61,C64)</f>
        <v>88.242597233825308</v>
      </c>
      <c r="D71">
        <f>AVERAGE(D4,D7,D10,D13,D16,D19,D22,D25,D28,D31,D34,D37,D40,D43,D46,D49,D52,D55,D58,D61,D64)</f>
        <v>50.371510123835982</v>
      </c>
      <c r="E71">
        <f>AVERAGE(E4,E7,E10,E13,E16,E19,E22,E25,E28,E31,E34,E37,E40,E43,E46,E49,E52,E55,E58,E61,E64)</f>
        <v>99.523809523809518</v>
      </c>
      <c r="F71">
        <f>AVERAGE(F4,F7,F10,F13,F16,F19,F22,F25,F28,F31,F34,F37,F40,F43,F46,F49,F52,F55,F58,F61,F64)</f>
        <v>100</v>
      </c>
      <c r="G71">
        <f>AVERAGE(G4,G7,G10,G13,G16,G19,G22,G25,G28,G31,G34,G37,G40,G43,G46,G49,G52,G55,G58,G61,G64)</f>
        <v>74.222058839484745</v>
      </c>
      <c r="H71">
        <f>AVERAGE(H4,H7,H10,H13,H16,H19,H22,H25,H28,H31,H34,H37,H40,H43,H46,H49,H52,H55,H58,H61,H64)</f>
        <v>66.859158234538171</v>
      </c>
      <c r="I71">
        <f>AVERAGE(I4,I7,I10,I13,I16,I19,I22,I25,I28,I31,I34,I37,I40,I43,I46,I49,I52,I55,I58,I61,I64)</f>
        <v>99.523809523809518</v>
      </c>
      <c r="J71">
        <f>AVERAGE(J4,J7,J10,J13,J16,J19,J22,J25,J28,J31,J34,J37,J40,J43,J46,J49,J52,J55,J58,J61,J64)</f>
        <v>100</v>
      </c>
      <c r="K71">
        <f>AVERAGE(K4,K7,K10,K13,K16,K19,K22,K25,K28,K31,K34,K37,K40,K43,K46,K49,K52,K55,K58,K61,K64)</f>
        <v>1.1904761904761905</v>
      </c>
      <c r="L71">
        <f>AVERAGE(L4,L7,L10,L13,L16,L19,L22,L25,L28,L31,L34,L37,L40,L43,L46,L49,L52,L55,L58,L61,L64)</f>
        <v>66.28543993422241</v>
      </c>
    </row>
    <row r="73" spans="1:12" x14ac:dyDescent="0.3">
      <c r="K73" t="s">
        <v>115</v>
      </c>
      <c r="L73">
        <f>SUM(L2,L5,L8,L11,L14,L17,L20,L23,L26,L29,L32,L35,L38,L41,L44,L47,L50,L53,L56,L59,L62)</f>
        <v>3964</v>
      </c>
    </row>
    <row r="74" spans="1:12" x14ac:dyDescent="0.3">
      <c r="K74" t="s">
        <v>116</v>
      </c>
      <c r="L74">
        <v>5902</v>
      </c>
    </row>
    <row r="75" spans="1:12" x14ac:dyDescent="0.3">
      <c r="K75" t="s">
        <v>117</v>
      </c>
      <c r="L75">
        <f>L73/L74*100</f>
        <v>67.163673331074207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A06B-6728-4B58-A173-5A5500BC93B4}">
  <dimension ref="A1:O71"/>
  <sheetViews>
    <sheetView zoomScale="70" zoomScaleNormal="7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I66" sqref="I66"/>
    </sheetView>
  </sheetViews>
  <sheetFormatPr defaultRowHeight="14.4" x14ac:dyDescent="0.3"/>
  <cols>
    <col min="1" max="1" width="18.33203125" customWidth="1"/>
    <col min="2" max="14" width="16.77734375" customWidth="1"/>
  </cols>
  <sheetData>
    <row r="1" spans="1:15" x14ac:dyDescent="0.3">
      <c r="A1" t="s">
        <v>0</v>
      </c>
      <c r="B1" t="s">
        <v>26</v>
      </c>
      <c r="C1" t="s">
        <v>60</v>
      </c>
      <c r="D1" t="s">
        <v>61</v>
      </c>
      <c r="E1" t="s">
        <v>66</v>
      </c>
      <c r="F1" t="s">
        <v>34</v>
      </c>
      <c r="G1" t="s">
        <v>62</v>
      </c>
      <c r="H1" t="s">
        <v>63</v>
      </c>
      <c r="I1" t="s">
        <v>64</v>
      </c>
      <c r="J1" t="s">
        <v>67</v>
      </c>
      <c r="K1" t="s">
        <v>65</v>
      </c>
      <c r="L1" t="s">
        <v>68</v>
      </c>
      <c r="M1" t="s">
        <v>69</v>
      </c>
      <c r="N1" t="s">
        <v>70</v>
      </c>
    </row>
    <row r="2" spans="1:15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</v>
      </c>
      <c r="I2">
        <v>8</v>
      </c>
      <c r="J2">
        <v>7</v>
      </c>
      <c r="K2">
        <v>0</v>
      </c>
      <c r="L2">
        <v>0</v>
      </c>
      <c r="M2">
        <v>8</v>
      </c>
      <c r="O2">
        <f>SUM(B2:N2)</f>
        <v>28</v>
      </c>
    </row>
    <row r="3" spans="1:15" x14ac:dyDescent="0.3">
      <c r="A3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9</v>
      </c>
      <c r="J3">
        <v>8</v>
      </c>
      <c r="K3">
        <v>0</v>
      </c>
      <c r="L3">
        <v>0</v>
      </c>
      <c r="M3">
        <v>8</v>
      </c>
      <c r="N3">
        <v>0</v>
      </c>
      <c r="O3">
        <f>SUM(B3:N3)</f>
        <v>30</v>
      </c>
    </row>
    <row r="4" spans="1:15" x14ac:dyDescent="0.3">
      <c r="B4" t="e">
        <f t="shared" ref="B4:N4" si="0">B2/B3*100</f>
        <v>#DIV/0!</v>
      </c>
      <c r="C4" t="e">
        <f t="shared" si="0"/>
        <v>#DIV/0!</v>
      </c>
      <c r="D4" t="e">
        <f t="shared" si="0"/>
        <v>#DIV/0!</v>
      </c>
      <c r="E4" t="e">
        <f t="shared" si="0"/>
        <v>#DIV/0!</v>
      </c>
      <c r="F4" t="e">
        <f t="shared" si="0"/>
        <v>#DIV/0!</v>
      </c>
      <c r="G4" t="e">
        <f t="shared" si="0"/>
        <v>#DIV/0!</v>
      </c>
      <c r="H4">
        <f t="shared" si="0"/>
        <v>100</v>
      </c>
      <c r="I4">
        <f t="shared" si="0"/>
        <v>88.888888888888886</v>
      </c>
      <c r="J4">
        <f t="shared" si="0"/>
        <v>87.5</v>
      </c>
      <c r="K4" t="e">
        <f t="shared" si="0"/>
        <v>#DIV/0!</v>
      </c>
      <c r="L4" t="e">
        <f t="shared" si="0"/>
        <v>#DIV/0!</v>
      </c>
      <c r="M4">
        <f t="shared" si="0"/>
        <v>100</v>
      </c>
      <c r="N4" t="e">
        <f t="shared" si="0"/>
        <v>#DIV/0!</v>
      </c>
      <c r="O4">
        <f>O2/O3*100</f>
        <v>93.333333333333329</v>
      </c>
    </row>
    <row r="5" spans="1:15" x14ac:dyDescent="0.3">
      <c r="A5" t="s">
        <v>2</v>
      </c>
      <c r="B5">
        <v>2</v>
      </c>
      <c r="C5">
        <v>10</v>
      </c>
      <c r="D5">
        <v>7</v>
      </c>
      <c r="E5">
        <v>0</v>
      </c>
      <c r="F5">
        <v>5</v>
      </c>
      <c r="G5">
        <v>1</v>
      </c>
      <c r="H5">
        <v>10</v>
      </c>
      <c r="I5">
        <v>33</v>
      </c>
      <c r="J5">
        <v>21</v>
      </c>
      <c r="K5">
        <v>0</v>
      </c>
      <c r="L5">
        <v>5</v>
      </c>
      <c r="M5">
        <v>16</v>
      </c>
      <c r="N5">
        <v>1</v>
      </c>
      <c r="O5">
        <f>SUM(B5:N5)</f>
        <v>111</v>
      </c>
    </row>
    <row r="6" spans="1:15" x14ac:dyDescent="0.3">
      <c r="A6" t="s">
        <v>49</v>
      </c>
      <c r="B6">
        <v>2</v>
      </c>
      <c r="C6">
        <v>10</v>
      </c>
      <c r="D6">
        <v>7</v>
      </c>
      <c r="E6">
        <v>0</v>
      </c>
      <c r="F6">
        <v>5</v>
      </c>
      <c r="G6">
        <v>1</v>
      </c>
      <c r="H6">
        <v>10</v>
      </c>
      <c r="I6">
        <v>42</v>
      </c>
      <c r="J6">
        <v>24</v>
      </c>
      <c r="K6">
        <v>0</v>
      </c>
      <c r="L6">
        <v>5</v>
      </c>
      <c r="M6">
        <v>16</v>
      </c>
      <c r="N6">
        <v>1</v>
      </c>
      <c r="O6">
        <f>SUM(B6:N6)</f>
        <v>123</v>
      </c>
    </row>
    <row r="7" spans="1:15" x14ac:dyDescent="0.3">
      <c r="B7">
        <f t="shared" ref="B7:N7" si="1">B5/B6*100</f>
        <v>100</v>
      </c>
      <c r="C7">
        <f t="shared" si="1"/>
        <v>100</v>
      </c>
      <c r="D7">
        <f t="shared" si="1"/>
        <v>100</v>
      </c>
      <c r="E7" t="e">
        <f t="shared" si="1"/>
        <v>#DIV/0!</v>
      </c>
      <c r="F7">
        <f t="shared" si="1"/>
        <v>100</v>
      </c>
      <c r="G7">
        <f t="shared" si="1"/>
        <v>100</v>
      </c>
      <c r="H7">
        <f t="shared" si="1"/>
        <v>100</v>
      </c>
      <c r="I7">
        <f t="shared" si="1"/>
        <v>78.571428571428569</v>
      </c>
      <c r="J7">
        <f t="shared" si="1"/>
        <v>87.5</v>
      </c>
      <c r="K7" t="e">
        <f t="shared" si="1"/>
        <v>#DIV/0!</v>
      </c>
      <c r="L7">
        <f t="shared" si="1"/>
        <v>100</v>
      </c>
      <c r="M7">
        <f t="shared" si="1"/>
        <v>100</v>
      </c>
      <c r="N7">
        <f t="shared" si="1"/>
        <v>100</v>
      </c>
      <c r="O7">
        <f>O5/O6*100</f>
        <v>90.243902439024396</v>
      </c>
    </row>
    <row r="8" spans="1:15" x14ac:dyDescent="0.3">
      <c r="A8" t="s">
        <v>3</v>
      </c>
      <c r="B8">
        <v>2</v>
      </c>
      <c r="C8">
        <v>0</v>
      </c>
      <c r="D8">
        <v>8</v>
      </c>
      <c r="F8">
        <v>6</v>
      </c>
      <c r="G8">
        <v>1</v>
      </c>
      <c r="H8">
        <v>10</v>
      </c>
      <c r="I8">
        <v>9</v>
      </c>
      <c r="J8">
        <v>25</v>
      </c>
      <c r="K8">
        <v>3</v>
      </c>
      <c r="L8">
        <v>6</v>
      </c>
      <c r="M8">
        <v>13</v>
      </c>
      <c r="N8">
        <v>2</v>
      </c>
      <c r="O8">
        <f>SUM(B8:N8)</f>
        <v>85</v>
      </c>
    </row>
    <row r="9" spans="1:15" x14ac:dyDescent="0.3">
      <c r="A9" t="s">
        <v>49</v>
      </c>
      <c r="B9">
        <v>2</v>
      </c>
      <c r="C9">
        <v>0</v>
      </c>
      <c r="D9">
        <v>8</v>
      </c>
      <c r="E9">
        <v>0</v>
      </c>
      <c r="F9">
        <v>6</v>
      </c>
      <c r="G9">
        <v>1</v>
      </c>
      <c r="H9">
        <v>10</v>
      </c>
      <c r="I9">
        <v>9</v>
      </c>
      <c r="J9">
        <v>30</v>
      </c>
      <c r="K9">
        <v>5</v>
      </c>
      <c r="L9">
        <v>6</v>
      </c>
      <c r="M9">
        <v>16</v>
      </c>
      <c r="N9">
        <v>2</v>
      </c>
      <c r="O9">
        <f>SUM(B9:N9)</f>
        <v>95</v>
      </c>
    </row>
    <row r="10" spans="1:15" x14ac:dyDescent="0.3">
      <c r="B10">
        <f t="shared" ref="B10:N10" si="2">B8/B9*100</f>
        <v>100</v>
      </c>
      <c r="C10" t="e">
        <f t="shared" si="2"/>
        <v>#DIV/0!</v>
      </c>
      <c r="D10">
        <f t="shared" si="2"/>
        <v>100</v>
      </c>
      <c r="E10" t="e">
        <f t="shared" si="2"/>
        <v>#DIV/0!</v>
      </c>
      <c r="F10">
        <f t="shared" si="2"/>
        <v>100</v>
      </c>
      <c r="G10">
        <f t="shared" si="2"/>
        <v>100</v>
      </c>
      <c r="H10">
        <f t="shared" si="2"/>
        <v>100</v>
      </c>
      <c r="I10">
        <f t="shared" si="2"/>
        <v>100</v>
      </c>
      <c r="J10">
        <f t="shared" si="2"/>
        <v>83.333333333333343</v>
      </c>
      <c r="K10">
        <f t="shared" si="2"/>
        <v>60</v>
      </c>
      <c r="L10">
        <f t="shared" si="2"/>
        <v>100</v>
      </c>
      <c r="M10">
        <f t="shared" si="2"/>
        <v>81.25</v>
      </c>
      <c r="N10">
        <f t="shared" si="2"/>
        <v>100</v>
      </c>
      <c r="O10">
        <f>O8/O9*100</f>
        <v>89.473684210526315</v>
      </c>
    </row>
    <row r="11" spans="1:15" x14ac:dyDescent="0.3">
      <c r="A11" t="s">
        <v>4</v>
      </c>
      <c r="B11">
        <v>2</v>
      </c>
      <c r="C11">
        <v>10</v>
      </c>
      <c r="D11">
        <v>7</v>
      </c>
      <c r="E11">
        <v>3</v>
      </c>
      <c r="F11">
        <v>7</v>
      </c>
      <c r="G11">
        <v>1</v>
      </c>
      <c r="H11">
        <v>15</v>
      </c>
      <c r="I11">
        <v>20</v>
      </c>
      <c r="J11">
        <v>25</v>
      </c>
      <c r="K11">
        <v>0</v>
      </c>
      <c r="L11">
        <v>9</v>
      </c>
      <c r="M11">
        <v>19</v>
      </c>
      <c r="N11">
        <v>1</v>
      </c>
      <c r="O11">
        <f>SUM(B11:N11)</f>
        <v>119</v>
      </c>
    </row>
    <row r="12" spans="1:15" x14ac:dyDescent="0.3">
      <c r="A12" t="s">
        <v>49</v>
      </c>
      <c r="B12">
        <v>2</v>
      </c>
      <c r="C12">
        <v>10</v>
      </c>
      <c r="D12">
        <v>7</v>
      </c>
      <c r="E12">
        <v>6</v>
      </c>
      <c r="F12">
        <v>9</v>
      </c>
      <c r="G12">
        <v>1</v>
      </c>
      <c r="H12">
        <v>15</v>
      </c>
      <c r="I12">
        <v>42</v>
      </c>
      <c r="J12">
        <v>25</v>
      </c>
      <c r="K12">
        <v>0</v>
      </c>
      <c r="L12">
        <v>9</v>
      </c>
      <c r="M12">
        <v>23</v>
      </c>
      <c r="N12">
        <v>1</v>
      </c>
      <c r="O12">
        <f>SUM(B12:N12)</f>
        <v>150</v>
      </c>
    </row>
    <row r="13" spans="1:15" x14ac:dyDescent="0.3">
      <c r="B13">
        <f t="shared" ref="B13:N13" si="3">B11/B12*100</f>
        <v>100</v>
      </c>
      <c r="C13">
        <f t="shared" si="3"/>
        <v>100</v>
      </c>
      <c r="D13">
        <f t="shared" si="3"/>
        <v>100</v>
      </c>
      <c r="E13">
        <f t="shared" si="3"/>
        <v>50</v>
      </c>
      <c r="F13">
        <f t="shared" si="3"/>
        <v>77.777777777777786</v>
      </c>
      <c r="G13">
        <f t="shared" si="3"/>
        <v>100</v>
      </c>
      <c r="H13">
        <f t="shared" si="3"/>
        <v>100</v>
      </c>
      <c r="I13">
        <f t="shared" si="3"/>
        <v>47.619047619047613</v>
      </c>
      <c r="J13">
        <f t="shared" si="3"/>
        <v>100</v>
      </c>
      <c r="K13" t="e">
        <f t="shared" si="3"/>
        <v>#DIV/0!</v>
      </c>
      <c r="L13">
        <f t="shared" si="3"/>
        <v>100</v>
      </c>
      <c r="M13">
        <f t="shared" si="3"/>
        <v>82.608695652173907</v>
      </c>
      <c r="N13">
        <f t="shared" si="3"/>
        <v>100</v>
      </c>
      <c r="O13">
        <f>O11/O12*100</f>
        <v>79.333333333333329</v>
      </c>
    </row>
    <row r="14" spans="1:15" x14ac:dyDescent="0.3">
      <c r="A14" t="s">
        <v>5</v>
      </c>
      <c r="B14">
        <v>2</v>
      </c>
      <c r="C14">
        <v>10</v>
      </c>
      <c r="D14">
        <v>6</v>
      </c>
      <c r="E14">
        <v>0</v>
      </c>
      <c r="F14">
        <v>3</v>
      </c>
      <c r="G14">
        <v>1</v>
      </c>
      <c r="H14">
        <v>10</v>
      </c>
      <c r="I14">
        <v>26</v>
      </c>
      <c r="J14">
        <v>21</v>
      </c>
      <c r="K14">
        <v>0</v>
      </c>
      <c r="L14">
        <v>7</v>
      </c>
      <c r="M14">
        <v>13</v>
      </c>
      <c r="O14">
        <f>SUM(B14:N14)</f>
        <v>99</v>
      </c>
    </row>
    <row r="15" spans="1:15" x14ac:dyDescent="0.3">
      <c r="A15" t="s">
        <v>49</v>
      </c>
      <c r="B15">
        <v>2</v>
      </c>
      <c r="C15">
        <v>10</v>
      </c>
      <c r="D15">
        <v>6</v>
      </c>
      <c r="E15">
        <v>0</v>
      </c>
      <c r="F15">
        <v>3</v>
      </c>
      <c r="G15">
        <v>1</v>
      </c>
      <c r="H15">
        <v>10</v>
      </c>
      <c r="I15">
        <v>42</v>
      </c>
      <c r="J15">
        <v>24</v>
      </c>
      <c r="K15">
        <v>0</v>
      </c>
      <c r="L15">
        <v>7</v>
      </c>
      <c r="M15">
        <v>16</v>
      </c>
      <c r="N15">
        <v>2</v>
      </c>
      <c r="O15">
        <f>SUM(B15:N15)</f>
        <v>123</v>
      </c>
    </row>
    <row r="16" spans="1:15" x14ac:dyDescent="0.3">
      <c r="B16">
        <f t="shared" ref="B16:N16" si="4">B14/B15*100</f>
        <v>100</v>
      </c>
      <c r="C16">
        <f t="shared" si="4"/>
        <v>100</v>
      </c>
      <c r="D16">
        <f t="shared" si="4"/>
        <v>100</v>
      </c>
      <c r="E16" t="e">
        <f t="shared" si="4"/>
        <v>#DIV/0!</v>
      </c>
      <c r="F16">
        <f t="shared" si="4"/>
        <v>100</v>
      </c>
      <c r="G16">
        <f t="shared" si="4"/>
        <v>100</v>
      </c>
      <c r="H16">
        <f t="shared" si="4"/>
        <v>100</v>
      </c>
      <c r="I16">
        <f t="shared" si="4"/>
        <v>61.904761904761905</v>
      </c>
      <c r="J16">
        <f t="shared" si="4"/>
        <v>87.5</v>
      </c>
      <c r="K16" t="e">
        <f t="shared" si="4"/>
        <v>#DIV/0!</v>
      </c>
      <c r="L16">
        <f t="shared" si="4"/>
        <v>100</v>
      </c>
      <c r="M16">
        <f t="shared" si="4"/>
        <v>81.25</v>
      </c>
      <c r="N16">
        <f t="shared" si="4"/>
        <v>0</v>
      </c>
      <c r="O16">
        <f>O14/O15*100</f>
        <v>80.487804878048792</v>
      </c>
    </row>
    <row r="17" spans="1:15" x14ac:dyDescent="0.3">
      <c r="A17" t="s">
        <v>6</v>
      </c>
      <c r="B17">
        <v>2</v>
      </c>
      <c r="C17">
        <v>10</v>
      </c>
      <c r="D17">
        <v>5</v>
      </c>
      <c r="E17">
        <v>0</v>
      </c>
      <c r="F17">
        <v>4</v>
      </c>
      <c r="G17">
        <v>1</v>
      </c>
      <c r="H17">
        <v>10</v>
      </c>
      <c r="I17">
        <v>17</v>
      </c>
      <c r="J17">
        <v>24</v>
      </c>
      <c r="K17">
        <v>0</v>
      </c>
      <c r="L17">
        <v>9</v>
      </c>
      <c r="M17">
        <v>14</v>
      </c>
      <c r="N17">
        <v>1</v>
      </c>
      <c r="O17">
        <f>SUM(B17:N17)</f>
        <v>97</v>
      </c>
    </row>
    <row r="18" spans="1:15" x14ac:dyDescent="0.3">
      <c r="A18" t="s">
        <v>49</v>
      </c>
      <c r="B18">
        <v>2</v>
      </c>
      <c r="C18">
        <v>10</v>
      </c>
      <c r="D18">
        <v>7</v>
      </c>
      <c r="E18">
        <v>0</v>
      </c>
      <c r="F18">
        <v>4</v>
      </c>
      <c r="G18">
        <v>1</v>
      </c>
      <c r="H18">
        <v>10</v>
      </c>
      <c r="I18">
        <v>42</v>
      </c>
      <c r="J18">
        <v>24</v>
      </c>
      <c r="K18">
        <v>0</v>
      </c>
      <c r="L18">
        <v>9</v>
      </c>
      <c r="M18">
        <v>16</v>
      </c>
      <c r="N18">
        <v>1</v>
      </c>
      <c r="O18">
        <f>SUM(B18:N18)</f>
        <v>126</v>
      </c>
    </row>
    <row r="19" spans="1:15" x14ac:dyDescent="0.3">
      <c r="B19">
        <f t="shared" ref="B19:N19" si="5">B17/B18*100</f>
        <v>100</v>
      </c>
      <c r="C19">
        <f t="shared" si="5"/>
        <v>100</v>
      </c>
      <c r="D19">
        <f t="shared" si="5"/>
        <v>71.428571428571431</v>
      </c>
      <c r="E19" t="e">
        <f t="shared" si="5"/>
        <v>#DIV/0!</v>
      </c>
      <c r="F19">
        <f t="shared" si="5"/>
        <v>100</v>
      </c>
      <c r="G19">
        <f t="shared" si="5"/>
        <v>100</v>
      </c>
      <c r="H19">
        <f t="shared" si="5"/>
        <v>100</v>
      </c>
      <c r="I19">
        <f t="shared" si="5"/>
        <v>40.476190476190474</v>
      </c>
      <c r="J19">
        <f t="shared" si="5"/>
        <v>100</v>
      </c>
      <c r="K19" t="e">
        <f t="shared" si="5"/>
        <v>#DIV/0!</v>
      </c>
      <c r="L19">
        <f t="shared" si="5"/>
        <v>100</v>
      </c>
      <c r="M19">
        <f t="shared" si="5"/>
        <v>87.5</v>
      </c>
      <c r="N19">
        <f t="shared" si="5"/>
        <v>100</v>
      </c>
      <c r="O19">
        <f>O17/O18*100</f>
        <v>76.984126984126988</v>
      </c>
    </row>
    <row r="20" spans="1:15" x14ac:dyDescent="0.3">
      <c r="A20" t="s">
        <v>7</v>
      </c>
      <c r="B20">
        <v>2</v>
      </c>
      <c r="C20">
        <v>10</v>
      </c>
      <c r="D20">
        <v>7</v>
      </c>
      <c r="E20">
        <v>0</v>
      </c>
      <c r="F20">
        <v>4</v>
      </c>
      <c r="G20">
        <v>1</v>
      </c>
      <c r="H20">
        <v>10</v>
      </c>
      <c r="I20">
        <v>18</v>
      </c>
      <c r="J20">
        <v>20</v>
      </c>
      <c r="L20">
        <v>9</v>
      </c>
      <c r="M20">
        <v>14</v>
      </c>
      <c r="N20">
        <v>1</v>
      </c>
      <c r="O20">
        <f>SUM(B20:N20)</f>
        <v>96</v>
      </c>
    </row>
    <row r="21" spans="1:15" x14ac:dyDescent="0.3">
      <c r="A21" t="s">
        <v>49</v>
      </c>
      <c r="B21">
        <v>2</v>
      </c>
      <c r="C21">
        <v>10</v>
      </c>
      <c r="D21">
        <v>7</v>
      </c>
      <c r="E21">
        <v>0</v>
      </c>
      <c r="F21">
        <v>4</v>
      </c>
      <c r="G21">
        <v>1</v>
      </c>
      <c r="H21">
        <v>10</v>
      </c>
      <c r="I21">
        <v>42</v>
      </c>
      <c r="J21">
        <v>24</v>
      </c>
      <c r="K21">
        <v>0</v>
      </c>
      <c r="L21">
        <v>9</v>
      </c>
      <c r="M21">
        <v>16</v>
      </c>
      <c r="N21">
        <v>1</v>
      </c>
      <c r="O21">
        <f>SUM(B18:N18)</f>
        <v>126</v>
      </c>
    </row>
    <row r="22" spans="1:15" x14ac:dyDescent="0.3">
      <c r="B22">
        <f t="shared" ref="B22:N22" si="6">B20/B21*100</f>
        <v>100</v>
      </c>
      <c r="C22">
        <f t="shared" si="6"/>
        <v>100</v>
      </c>
      <c r="D22">
        <f t="shared" si="6"/>
        <v>100</v>
      </c>
      <c r="E22" t="e">
        <f t="shared" si="6"/>
        <v>#DIV/0!</v>
      </c>
      <c r="F22">
        <f t="shared" si="6"/>
        <v>100</v>
      </c>
      <c r="G22">
        <f t="shared" si="6"/>
        <v>100</v>
      </c>
      <c r="H22">
        <f t="shared" si="6"/>
        <v>100</v>
      </c>
      <c r="I22">
        <f t="shared" si="6"/>
        <v>42.857142857142854</v>
      </c>
      <c r="J22">
        <f t="shared" si="6"/>
        <v>83.333333333333343</v>
      </c>
      <c r="K22" t="e">
        <f t="shared" si="6"/>
        <v>#DIV/0!</v>
      </c>
      <c r="L22">
        <f t="shared" si="6"/>
        <v>100</v>
      </c>
      <c r="M22">
        <f t="shared" si="6"/>
        <v>87.5</v>
      </c>
      <c r="N22">
        <f t="shared" si="6"/>
        <v>100</v>
      </c>
      <c r="O22">
        <f>O20/O21*100</f>
        <v>76.19047619047619</v>
      </c>
    </row>
    <row r="23" spans="1:15" x14ac:dyDescent="0.3">
      <c r="A23" t="s">
        <v>8</v>
      </c>
      <c r="B23">
        <v>1</v>
      </c>
      <c r="C23">
        <v>10</v>
      </c>
      <c r="D23">
        <v>4</v>
      </c>
      <c r="E23">
        <v>10</v>
      </c>
      <c r="F23">
        <v>5</v>
      </c>
      <c r="G23">
        <v>1</v>
      </c>
      <c r="H23">
        <v>15</v>
      </c>
      <c r="I23">
        <v>17</v>
      </c>
      <c r="J23">
        <v>19</v>
      </c>
      <c r="K23">
        <v>0</v>
      </c>
      <c r="L23">
        <v>8</v>
      </c>
      <c r="M23">
        <v>19</v>
      </c>
      <c r="N23">
        <v>1</v>
      </c>
      <c r="O23">
        <f>SUM(B23:N23)</f>
        <v>110</v>
      </c>
    </row>
    <row r="24" spans="1:15" x14ac:dyDescent="0.3">
      <c r="A24" t="s">
        <v>49</v>
      </c>
      <c r="B24">
        <v>1</v>
      </c>
      <c r="C24">
        <v>10</v>
      </c>
      <c r="D24">
        <v>4</v>
      </c>
      <c r="E24">
        <v>13</v>
      </c>
      <c r="F24">
        <v>5</v>
      </c>
      <c r="G24">
        <v>1</v>
      </c>
      <c r="H24">
        <v>15</v>
      </c>
      <c r="I24">
        <v>17</v>
      </c>
      <c r="J24">
        <v>20</v>
      </c>
      <c r="K24">
        <v>0</v>
      </c>
      <c r="L24">
        <v>8</v>
      </c>
      <c r="M24">
        <v>24</v>
      </c>
      <c r="N24">
        <v>1</v>
      </c>
      <c r="O24">
        <f>SUM(B24:N24)</f>
        <v>119</v>
      </c>
    </row>
    <row r="25" spans="1:15" x14ac:dyDescent="0.3">
      <c r="B25">
        <f t="shared" ref="B25:N25" si="7">B23/B24*100</f>
        <v>100</v>
      </c>
      <c r="C25">
        <f t="shared" si="7"/>
        <v>100</v>
      </c>
      <c r="D25">
        <f t="shared" si="7"/>
        <v>100</v>
      </c>
      <c r="E25">
        <f t="shared" si="7"/>
        <v>76.923076923076934</v>
      </c>
      <c r="F25">
        <f t="shared" si="7"/>
        <v>100</v>
      </c>
      <c r="G25">
        <f t="shared" si="7"/>
        <v>100</v>
      </c>
      <c r="H25">
        <f t="shared" si="7"/>
        <v>100</v>
      </c>
      <c r="I25">
        <f t="shared" si="7"/>
        <v>100</v>
      </c>
      <c r="J25">
        <f t="shared" si="7"/>
        <v>95</v>
      </c>
      <c r="K25" t="e">
        <f t="shared" si="7"/>
        <v>#DIV/0!</v>
      </c>
      <c r="L25">
        <f t="shared" si="7"/>
        <v>100</v>
      </c>
      <c r="M25">
        <f t="shared" si="7"/>
        <v>79.166666666666657</v>
      </c>
      <c r="N25">
        <f t="shared" si="7"/>
        <v>100</v>
      </c>
      <c r="O25">
        <f>O23/O24*100</f>
        <v>92.436974789915965</v>
      </c>
    </row>
    <row r="26" spans="1:15" x14ac:dyDescent="0.3">
      <c r="A26" t="s">
        <v>9</v>
      </c>
      <c r="B26">
        <v>2</v>
      </c>
      <c r="C26">
        <v>10</v>
      </c>
      <c r="D26">
        <v>7</v>
      </c>
      <c r="E26">
        <v>0</v>
      </c>
      <c r="F26">
        <v>4</v>
      </c>
      <c r="G26">
        <v>1</v>
      </c>
      <c r="H26">
        <v>10</v>
      </c>
      <c r="I26">
        <v>37</v>
      </c>
      <c r="J26">
        <v>20</v>
      </c>
      <c r="K26">
        <v>0</v>
      </c>
      <c r="L26">
        <v>9</v>
      </c>
      <c r="M26">
        <v>16</v>
      </c>
      <c r="N26">
        <v>1</v>
      </c>
      <c r="O26">
        <f>SUM(B26:N26)</f>
        <v>117</v>
      </c>
    </row>
    <row r="27" spans="1:15" x14ac:dyDescent="0.3">
      <c r="A27" t="s">
        <v>49</v>
      </c>
      <c r="B27">
        <v>2</v>
      </c>
      <c r="C27">
        <v>10</v>
      </c>
      <c r="D27">
        <v>7</v>
      </c>
      <c r="E27">
        <v>0</v>
      </c>
      <c r="F27">
        <v>4</v>
      </c>
      <c r="G27">
        <v>1</v>
      </c>
      <c r="H27">
        <v>10</v>
      </c>
      <c r="I27">
        <v>42</v>
      </c>
      <c r="J27">
        <v>24</v>
      </c>
      <c r="K27">
        <v>0</v>
      </c>
      <c r="L27">
        <v>9</v>
      </c>
      <c r="M27">
        <v>16</v>
      </c>
      <c r="N27">
        <v>1</v>
      </c>
      <c r="O27">
        <f>SUM(B27:N27)</f>
        <v>126</v>
      </c>
    </row>
    <row r="28" spans="1:15" x14ac:dyDescent="0.3">
      <c r="B28">
        <f t="shared" ref="B28:N28" si="8">B26/B27*100</f>
        <v>100</v>
      </c>
      <c r="C28">
        <f t="shared" si="8"/>
        <v>100</v>
      </c>
      <c r="D28">
        <f t="shared" si="8"/>
        <v>100</v>
      </c>
      <c r="E28" t="e">
        <f t="shared" si="8"/>
        <v>#DIV/0!</v>
      </c>
      <c r="F28">
        <f t="shared" si="8"/>
        <v>100</v>
      </c>
      <c r="G28">
        <f t="shared" si="8"/>
        <v>100</v>
      </c>
      <c r="H28">
        <f t="shared" si="8"/>
        <v>100</v>
      </c>
      <c r="I28">
        <f t="shared" si="8"/>
        <v>88.095238095238088</v>
      </c>
      <c r="J28">
        <f t="shared" si="8"/>
        <v>83.333333333333343</v>
      </c>
      <c r="K28" t="e">
        <f t="shared" si="8"/>
        <v>#DIV/0!</v>
      </c>
      <c r="L28">
        <f t="shared" si="8"/>
        <v>100</v>
      </c>
      <c r="M28">
        <f t="shared" si="8"/>
        <v>100</v>
      </c>
      <c r="N28">
        <f t="shared" si="8"/>
        <v>100</v>
      </c>
      <c r="O28">
        <f>O26/O27*100</f>
        <v>92.857142857142861</v>
      </c>
    </row>
    <row r="29" spans="1:15" x14ac:dyDescent="0.3">
      <c r="A29" t="s">
        <v>10</v>
      </c>
      <c r="B29">
        <v>2</v>
      </c>
      <c r="C29">
        <v>10</v>
      </c>
      <c r="D29">
        <v>7</v>
      </c>
      <c r="E29">
        <v>0</v>
      </c>
      <c r="F29">
        <v>4</v>
      </c>
      <c r="G29">
        <v>1</v>
      </c>
      <c r="H29">
        <v>10</v>
      </c>
      <c r="I29">
        <v>30</v>
      </c>
      <c r="J29">
        <v>20</v>
      </c>
      <c r="K29">
        <v>0</v>
      </c>
      <c r="L29">
        <v>9</v>
      </c>
      <c r="M29">
        <v>16</v>
      </c>
      <c r="N29">
        <v>1</v>
      </c>
      <c r="O29">
        <f>SUM(B29:N29)</f>
        <v>110</v>
      </c>
    </row>
    <row r="30" spans="1:15" x14ac:dyDescent="0.3">
      <c r="A30" t="s">
        <v>49</v>
      </c>
      <c r="B30">
        <v>2</v>
      </c>
      <c r="C30">
        <v>10</v>
      </c>
      <c r="D30">
        <v>7</v>
      </c>
      <c r="E30">
        <v>0</v>
      </c>
      <c r="F30">
        <v>4</v>
      </c>
      <c r="G30">
        <v>1</v>
      </c>
      <c r="H30">
        <v>10</v>
      </c>
      <c r="I30">
        <v>42</v>
      </c>
      <c r="J30">
        <v>24</v>
      </c>
      <c r="K30">
        <v>0</v>
      </c>
      <c r="L30">
        <v>9</v>
      </c>
      <c r="M30">
        <v>16</v>
      </c>
      <c r="N30">
        <v>1</v>
      </c>
      <c r="O30">
        <f>SUM(B30:N30)</f>
        <v>126</v>
      </c>
    </row>
    <row r="31" spans="1:15" x14ac:dyDescent="0.3">
      <c r="B31">
        <f t="shared" ref="B31:N31" si="9">B29/B30*100</f>
        <v>100</v>
      </c>
      <c r="C31">
        <f t="shared" si="9"/>
        <v>100</v>
      </c>
      <c r="D31">
        <f t="shared" si="9"/>
        <v>100</v>
      </c>
      <c r="E31" t="e">
        <f t="shared" si="9"/>
        <v>#DIV/0!</v>
      </c>
      <c r="F31">
        <f t="shared" si="9"/>
        <v>100</v>
      </c>
      <c r="G31">
        <f t="shared" si="9"/>
        <v>100</v>
      </c>
      <c r="H31">
        <f t="shared" si="9"/>
        <v>100</v>
      </c>
      <c r="I31">
        <f t="shared" si="9"/>
        <v>71.428571428571431</v>
      </c>
      <c r="J31">
        <f t="shared" si="9"/>
        <v>83.333333333333343</v>
      </c>
      <c r="K31" t="e">
        <f t="shared" si="9"/>
        <v>#DIV/0!</v>
      </c>
      <c r="L31">
        <f t="shared" si="9"/>
        <v>100</v>
      </c>
      <c r="M31">
        <f t="shared" si="9"/>
        <v>100</v>
      </c>
      <c r="N31">
        <f t="shared" si="9"/>
        <v>100</v>
      </c>
      <c r="O31">
        <f>O29/O30*100</f>
        <v>87.301587301587304</v>
      </c>
    </row>
    <row r="32" spans="1:15" x14ac:dyDescent="0.3">
      <c r="A32" t="s">
        <v>11</v>
      </c>
      <c r="B32">
        <v>2</v>
      </c>
      <c r="C32">
        <v>10</v>
      </c>
      <c r="D32">
        <v>7</v>
      </c>
      <c r="E32">
        <v>0</v>
      </c>
      <c r="F32">
        <v>4</v>
      </c>
      <c r="G32">
        <v>1</v>
      </c>
      <c r="H32">
        <v>9</v>
      </c>
      <c r="I32">
        <v>26</v>
      </c>
      <c r="J32">
        <v>19</v>
      </c>
      <c r="K32">
        <v>0</v>
      </c>
      <c r="L32">
        <v>9</v>
      </c>
      <c r="M32">
        <v>12</v>
      </c>
      <c r="N32">
        <v>1</v>
      </c>
      <c r="O32">
        <f>SUM(B32:N32)</f>
        <v>100</v>
      </c>
    </row>
    <row r="33" spans="1:15" x14ac:dyDescent="0.3">
      <c r="A33" t="s">
        <v>49</v>
      </c>
      <c r="B33">
        <v>2</v>
      </c>
      <c r="C33">
        <v>10</v>
      </c>
      <c r="D33">
        <v>7</v>
      </c>
      <c r="E33">
        <v>0</v>
      </c>
      <c r="F33">
        <v>4</v>
      </c>
      <c r="G33">
        <v>1</v>
      </c>
      <c r="H33">
        <v>10</v>
      </c>
      <c r="I33">
        <v>42</v>
      </c>
      <c r="J33">
        <v>24</v>
      </c>
      <c r="K33">
        <v>0</v>
      </c>
      <c r="L33">
        <v>9</v>
      </c>
      <c r="M33">
        <v>16</v>
      </c>
      <c r="N33">
        <v>1</v>
      </c>
      <c r="O33">
        <f>SUM(B33:N33)</f>
        <v>126</v>
      </c>
    </row>
    <row r="34" spans="1:15" x14ac:dyDescent="0.3">
      <c r="B34">
        <f t="shared" ref="B34:N34" si="10">B32/B33*100</f>
        <v>100</v>
      </c>
      <c r="C34">
        <f t="shared" si="10"/>
        <v>100</v>
      </c>
      <c r="D34">
        <f t="shared" si="10"/>
        <v>100</v>
      </c>
      <c r="E34" t="e">
        <f t="shared" si="10"/>
        <v>#DIV/0!</v>
      </c>
      <c r="F34">
        <f t="shared" si="10"/>
        <v>100</v>
      </c>
      <c r="G34">
        <f t="shared" si="10"/>
        <v>100</v>
      </c>
      <c r="H34">
        <f t="shared" si="10"/>
        <v>90</v>
      </c>
      <c r="I34">
        <f t="shared" si="10"/>
        <v>61.904761904761905</v>
      </c>
      <c r="J34">
        <f t="shared" si="10"/>
        <v>79.166666666666657</v>
      </c>
      <c r="K34" t="e">
        <f t="shared" si="10"/>
        <v>#DIV/0!</v>
      </c>
      <c r="L34">
        <f t="shared" si="10"/>
        <v>100</v>
      </c>
      <c r="M34">
        <f t="shared" si="10"/>
        <v>75</v>
      </c>
      <c r="N34">
        <f t="shared" si="10"/>
        <v>100</v>
      </c>
      <c r="O34">
        <f>O32/O33*100</f>
        <v>79.365079365079367</v>
      </c>
    </row>
    <row r="35" spans="1:15" x14ac:dyDescent="0.3">
      <c r="A35" t="s">
        <v>12</v>
      </c>
      <c r="B35">
        <v>2</v>
      </c>
      <c r="C35">
        <v>10</v>
      </c>
      <c r="D35">
        <v>7</v>
      </c>
      <c r="E35">
        <v>0</v>
      </c>
      <c r="F35">
        <v>5</v>
      </c>
      <c r="G35">
        <v>1</v>
      </c>
      <c r="H35">
        <v>5</v>
      </c>
      <c r="I35">
        <v>14</v>
      </c>
      <c r="J35">
        <v>13</v>
      </c>
      <c r="K35">
        <v>0</v>
      </c>
      <c r="L35">
        <v>4</v>
      </c>
      <c r="M35">
        <v>8</v>
      </c>
      <c r="N35">
        <v>1</v>
      </c>
      <c r="O35">
        <f>SUM(B35:N35)</f>
        <v>70</v>
      </c>
    </row>
    <row r="36" spans="1:15" x14ac:dyDescent="0.3">
      <c r="A36" t="s">
        <v>49</v>
      </c>
      <c r="B36">
        <v>2</v>
      </c>
      <c r="C36">
        <v>10</v>
      </c>
      <c r="D36">
        <v>7</v>
      </c>
      <c r="E36">
        <v>0</v>
      </c>
      <c r="F36">
        <v>5</v>
      </c>
      <c r="G36">
        <v>1</v>
      </c>
      <c r="H36">
        <v>5</v>
      </c>
      <c r="I36">
        <v>16</v>
      </c>
      <c r="J36">
        <v>17</v>
      </c>
      <c r="K36">
        <v>0</v>
      </c>
      <c r="L36">
        <v>4</v>
      </c>
      <c r="M36">
        <v>8</v>
      </c>
      <c r="N36">
        <v>1</v>
      </c>
      <c r="O36">
        <f>SUM(B36:N36)</f>
        <v>76</v>
      </c>
    </row>
    <row r="37" spans="1:15" x14ac:dyDescent="0.3">
      <c r="B37">
        <f t="shared" ref="B37:N37" si="11">B35/B36*100</f>
        <v>100</v>
      </c>
      <c r="C37">
        <f t="shared" si="11"/>
        <v>100</v>
      </c>
      <c r="D37">
        <f t="shared" si="11"/>
        <v>100</v>
      </c>
      <c r="E37" t="e">
        <f t="shared" si="11"/>
        <v>#DIV/0!</v>
      </c>
      <c r="F37">
        <f t="shared" si="11"/>
        <v>100</v>
      </c>
      <c r="G37">
        <f t="shared" si="11"/>
        <v>100</v>
      </c>
      <c r="H37">
        <f t="shared" si="11"/>
        <v>100</v>
      </c>
      <c r="I37">
        <f t="shared" si="11"/>
        <v>87.5</v>
      </c>
      <c r="J37">
        <f t="shared" si="11"/>
        <v>76.470588235294116</v>
      </c>
      <c r="K37" t="e">
        <f t="shared" si="11"/>
        <v>#DIV/0!</v>
      </c>
      <c r="L37">
        <f t="shared" si="11"/>
        <v>100</v>
      </c>
      <c r="M37">
        <f t="shared" si="11"/>
        <v>100</v>
      </c>
      <c r="N37">
        <f t="shared" si="11"/>
        <v>100</v>
      </c>
      <c r="O37">
        <f>O35/O36*100</f>
        <v>92.10526315789474</v>
      </c>
    </row>
    <row r="38" spans="1:15" s="1" customFormat="1" x14ac:dyDescent="0.3">
      <c r="A38" s="1" t="s">
        <v>13</v>
      </c>
      <c r="B38" s="1">
        <v>2</v>
      </c>
      <c r="C38" s="1">
        <v>10</v>
      </c>
      <c r="D38" s="1">
        <v>7</v>
      </c>
      <c r="E38" s="1">
        <v>0</v>
      </c>
      <c r="F38" s="1">
        <v>6</v>
      </c>
      <c r="G38" s="1">
        <v>1</v>
      </c>
      <c r="H38" s="1">
        <v>10</v>
      </c>
      <c r="I38" s="1">
        <v>28</v>
      </c>
      <c r="J38" s="1">
        <v>20</v>
      </c>
      <c r="K38" s="1">
        <v>0</v>
      </c>
      <c r="L38" s="1">
        <v>9</v>
      </c>
      <c r="M38" s="1">
        <v>13</v>
      </c>
      <c r="N38" s="1">
        <v>1</v>
      </c>
      <c r="O38">
        <f>SUM(B38:N38)</f>
        <v>107</v>
      </c>
    </row>
    <row r="39" spans="1:15" s="1" customFormat="1" x14ac:dyDescent="0.3">
      <c r="A39" t="s">
        <v>49</v>
      </c>
      <c r="B39" s="1">
        <v>2</v>
      </c>
      <c r="C39" s="1">
        <v>10</v>
      </c>
      <c r="D39" s="1">
        <v>7</v>
      </c>
      <c r="E39" s="1">
        <v>0</v>
      </c>
      <c r="F39" s="1">
        <v>6</v>
      </c>
      <c r="G39" s="1">
        <v>1</v>
      </c>
      <c r="H39" s="1">
        <v>10</v>
      </c>
      <c r="I39" s="1">
        <v>42</v>
      </c>
      <c r="J39" s="1">
        <v>24</v>
      </c>
      <c r="K39" s="1">
        <v>0</v>
      </c>
      <c r="L39" s="1">
        <v>9</v>
      </c>
      <c r="M39" s="1">
        <v>16</v>
      </c>
      <c r="N39" s="1">
        <v>1</v>
      </c>
      <c r="O39">
        <f>SUM(B39:N39)</f>
        <v>128</v>
      </c>
    </row>
    <row r="40" spans="1:15" s="1" customFormat="1" x14ac:dyDescent="0.3">
      <c r="B40">
        <f t="shared" ref="B40:N40" si="12">B38/B39*100</f>
        <v>100</v>
      </c>
      <c r="C40">
        <f t="shared" si="12"/>
        <v>100</v>
      </c>
      <c r="D40">
        <f t="shared" si="12"/>
        <v>100</v>
      </c>
      <c r="E40" t="e">
        <f t="shared" si="12"/>
        <v>#DIV/0!</v>
      </c>
      <c r="F40">
        <f t="shared" si="12"/>
        <v>100</v>
      </c>
      <c r="G40">
        <f t="shared" si="12"/>
        <v>100</v>
      </c>
      <c r="H40">
        <f t="shared" si="12"/>
        <v>100</v>
      </c>
      <c r="I40">
        <f t="shared" si="12"/>
        <v>66.666666666666657</v>
      </c>
      <c r="J40">
        <f t="shared" si="12"/>
        <v>83.333333333333343</v>
      </c>
      <c r="K40" t="e">
        <f t="shared" si="12"/>
        <v>#DIV/0!</v>
      </c>
      <c r="L40">
        <f t="shared" si="12"/>
        <v>100</v>
      </c>
      <c r="M40">
        <f t="shared" si="12"/>
        <v>81.25</v>
      </c>
      <c r="N40">
        <f t="shared" si="12"/>
        <v>100</v>
      </c>
      <c r="O40">
        <f>O38/O39*100</f>
        <v>83.59375</v>
      </c>
    </row>
    <row r="41" spans="1:15" x14ac:dyDescent="0.3">
      <c r="A41" t="s">
        <v>14</v>
      </c>
      <c r="B41" s="1">
        <v>2</v>
      </c>
      <c r="C41" s="1">
        <v>5</v>
      </c>
      <c r="D41" s="1">
        <v>5</v>
      </c>
      <c r="E41" s="1">
        <v>0</v>
      </c>
      <c r="F41" s="1">
        <v>6</v>
      </c>
      <c r="G41" s="1">
        <v>1</v>
      </c>
      <c r="H41" s="1">
        <v>5</v>
      </c>
      <c r="I41" s="1">
        <v>8</v>
      </c>
      <c r="J41" s="1">
        <v>9</v>
      </c>
      <c r="K41" s="1">
        <v>0</v>
      </c>
      <c r="L41" s="1">
        <v>6</v>
      </c>
      <c r="M41" s="1">
        <v>8</v>
      </c>
      <c r="N41" s="1">
        <v>1</v>
      </c>
      <c r="O41">
        <f>SUM(B41:N41)</f>
        <v>56</v>
      </c>
    </row>
    <row r="42" spans="1:15" x14ac:dyDescent="0.3">
      <c r="A42" t="s">
        <v>49</v>
      </c>
      <c r="B42" s="1">
        <v>2</v>
      </c>
      <c r="C42">
        <v>5</v>
      </c>
      <c r="D42">
        <v>5</v>
      </c>
      <c r="E42">
        <v>0</v>
      </c>
      <c r="F42">
        <v>6</v>
      </c>
      <c r="G42">
        <v>1</v>
      </c>
      <c r="H42">
        <v>5</v>
      </c>
      <c r="I42">
        <v>9</v>
      </c>
      <c r="J42">
        <v>11</v>
      </c>
      <c r="K42">
        <v>0</v>
      </c>
      <c r="L42">
        <v>6</v>
      </c>
      <c r="M42">
        <v>8</v>
      </c>
      <c r="N42">
        <v>1</v>
      </c>
      <c r="O42">
        <f>SUM(B42:N42)</f>
        <v>59</v>
      </c>
    </row>
    <row r="43" spans="1:15" x14ac:dyDescent="0.3">
      <c r="B43">
        <f t="shared" ref="B43:N43" si="13">B41/B42*100</f>
        <v>100</v>
      </c>
      <c r="C43">
        <f t="shared" si="13"/>
        <v>100</v>
      </c>
      <c r="D43">
        <f t="shared" si="13"/>
        <v>100</v>
      </c>
      <c r="E43" t="e">
        <f t="shared" si="13"/>
        <v>#DIV/0!</v>
      </c>
      <c r="F43">
        <f t="shared" si="13"/>
        <v>100</v>
      </c>
      <c r="G43">
        <f t="shared" si="13"/>
        <v>100</v>
      </c>
      <c r="H43">
        <f t="shared" si="13"/>
        <v>100</v>
      </c>
      <c r="I43">
        <f t="shared" si="13"/>
        <v>88.888888888888886</v>
      </c>
      <c r="J43">
        <f t="shared" si="13"/>
        <v>81.818181818181827</v>
      </c>
      <c r="K43" t="e">
        <f t="shared" si="13"/>
        <v>#DIV/0!</v>
      </c>
      <c r="L43">
        <f t="shared" si="13"/>
        <v>100</v>
      </c>
      <c r="M43">
        <f t="shared" si="13"/>
        <v>100</v>
      </c>
      <c r="N43">
        <f t="shared" si="13"/>
        <v>100</v>
      </c>
      <c r="O43">
        <f>O41/O42*100</f>
        <v>94.915254237288138</v>
      </c>
    </row>
    <row r="44" spans="1:15" x14ac:dyDescent="0.3">
      <c r="A44" t="s">
        <v>15</v>
      </c>
      <c r="B44">
        <v>2</v>
      </c>
      <c r="C44">
        <v>10</v>
      </c>
      <c r="D44">
        <v>5</v>
      </c>
      <c r="E44">
        <v>0</v>
      </c>
      <c r="F44">
        <v>10</v>
      </c>
      <c r="G44">
        <v>1</v>
      </c>
      <c r="H44">
        <v>24</v>
      </c>
      <c r="I44">
        <v>43</v>
      </c>
      <c r="J44">
        <v>0</v>
      </c>
      <c r="K44">
        <v>7</v>
      </c>
      <c r="L44">
        <v>8</v>
      </c>
      <c r="M44">
        <v>29</v>
      </c>
      <c r="N44">
        <v>1</v>
      </c>
      <c r="O44">
        <f>SUM(B44:N44)</f>
        <v>140</v>
      </c>
    </row>
    <row r="45" spans="1:15" x14ac:dyDescent="0.3">
      <c r="A45" t="s">
        <v>49</v>
      </c>
      <c r="B45">
        <v>2</v>
      </c>
      <c r="C45">
        <v>10</v>
      </c>
      <c r="D45">
        <v>6</v>
      </c>
      <c r="E45">
        <v>0</v>
      </c>
      <c r="F45">
        <v>11</v>
      </c>
      <c r="G45">
        <v>1</v>
      </c>
      <c r="H45">
        <v>25</v>
      </c>
      <c r="I45">
        <v>64</v>
      </c>
      <c r="J45">
        <v>0</v>
      </c>
      <c r="K45">
        <v>23</v>
      </c>
      <c r="L45">
        <v>8</v>
      </c>
      <c r="M45">
        <v>35</v>
      </c>
      <c r="N45">
        <v>1</v>
      </c>
      <c r="O45">
        <f>SUM(B45:N45)</f>
        <v>186</v>
      </c>
    </row>
    <row r="46" spans="1:15" x14ac:dyDescent="0.3">
      <c r="B46">
        <f t="shared" ref="B46:N46" si="14">B44/B45*100</f>
        <v>100</v>
      </c>
      <c r="C46">
        <f t="shared" si="14"/>
        <v>100</v>
      </c>
      <c r="D46">
        <f t="shared" si="14"/>
        <v>83.333333333333343</v>
      </c>
      <c r="E46" t="e">
        <f t="shared" si="14"/>
        <v>#DIV/0!</v>
      </c>
      <c r="F46">
        <f t="shared" si="14"/>
        <v>90.909090909090907</v>
      </c>
      <c r="G46">
        <f t="shared" si="14"/>
        <v>100</v>
      </c>
      <c r="H46">
        <f t="shared" si="14"/>
        <v>96</v>
      </c>
      <c r="I46">
        <f t="shared" si="14"/>
        <v>67.1875</v>
      </c>
      <c r="J46" t="e">
        <f t="shared" si="14"/>
        <v>#DIV/0!</v>
      </c>
      <c r="K46">
        <f t="shared" si="14"/>
        <v>30.434782608695656</v>
      </c>
      <c r="L46">
        <f t="shared" si="14"/>
        <v>100</v>
      </c>
      <c r="M46">
        <f t="shared" si="14"/>
        <v>82.857142857142861</v>
      </c>
      <c r="N46">
        <f t="shared" si="14"/>
        <v>100</v>
      </c>
      <c r="O46">
        <f>O44/O45*100</f>
        <v>75.268817204301072</v>
      </c>
    </row>
    <row r="47" spans="1:15" x14ac:dyDescent="0.3">
      <c r="A47" t="s">
        <v>16</v>
      </c>
      <c r="B47">
        <v>2</v>
      </c>
      <c r="C47">
        <v>10</v>
      </c>
      <c r="D47">
        <v>6</v>
      </c>
      <c r="E47">
        <v>0</v>
      </c>
      <c r="F47">
        <v>13</v>
      </c>
      <c r="G47">
        <v>1</v>
      </c>
      <c r="H47">
        <v>10</v>
      </c>
      <c r="I47">
        <v>16</v>
      </c>
      <c r="J47">
        <v>19</v>
      </c>
      <c r="K47">
        <v>0</v>
      </c>
      <c r="L47">
        <v>5</v>
      </c>
      <c r="M47">
        <v>12</v>
      </c>
      <c r="N47">
        <v>1</v>
      </c>
      <c r="O47">
        <f>SUM(B47:N47)</f>
        <v>95</v>
      </c>
    </row>
    <row r="48" spans="1:15" x14ac:dyDescent="0.3">
      <c r="A48" t="s">
        <v>49</v>
      </c>
      <c r="B48">
        <v>2</v>
      </c>
      <c r="C48">
        <v>10</v>
      </c>
      <c r="D48">
        <v>7</v>
      </c>
      <c r="E48">
        <v>0</v>
      </c>
      <c r="F48">
        <v>14</v>
      </c>
      <c r="G48">
        <v>1</v>
      </c>
      <c r="H48">
        <v>10</v>
      </c>
      <c r="I48">
        <v>42</v>
      </c>
      <c r="J48">
        <v>24</v>
      </c>
      <c r="K48">
        <v>0</v>
      </c>
      <c r="L48">
        <v>5</v>
      </c>
      <c r="M48">
        <v>16</v>
      </c>
      <c r="N48">
        <v>1</v>
      </c>
      <c r="O48">
        <f>SUM(B48:N48)</f>
        <v>132</v>
      </c>
    </row>
    <row r="49" spans="1:15" x14ac:dyDescent="0.3">
      <c r="B49">
        <f t="shared" ref="B49:N49" si="15">B47/B48*100</f>
        <v>100</v>
      </c>
      <c r="C49">
        <f t="shared" si="15"/>
        <v>100</v>
      </c>
      <c r="D49">
        <f t="shared" si="15"/>
        <v>85.714285714285708</v>
      </c>
      <c r="E49" t="e">
        <f t="shared" si="15"/>
        <v>#DIV/0!</v>
      </c>
      <c r="F49">
        <f t="shared" si="15"/>
        <v>92.857142857142861</v>
      </c>
      <c r="G49">
        <f t="shared" si="15"/>
        <v>100</v>
      </c>
      <c r="H49">
        <f t="shared" si="15"/>
        <v>100</v>
      </c>
      <c r="I49">
        <f t="shared" si="15"/>
        <v>38.095238095238095</v>
      </c>
      <c r="J49">
        <f t="shared" si="15"/>
        <v>79.166666666666657</v>
      </c>
      <c r="K49" t="e">
        <f t="shared" si="15"/>
        <v>#DIV/0!</v>
      </c>
      <c r="L49">
        <f t="shared" si="15"/>
        <v>100</v>
      </c>
      <c r="M49">
        <f t="shared" si="15"/>
        <v>75</v>
      </c>
      <c r="N49">
        <f t="shared" si="15"/>
        <v>100</v>
      </c>
      <c r="O49">
        <f>O47/O48*100</f>
        <v>71.969696969696969</v>
      </c>
    </row>
    <row r="50" spans="1:15" x14ac:dyDescent="0.3">
      <c r="A50" t="s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10</v>
      </c>
      <c r="I50">
        <v>0</v>
      </c>
      <c r="J50">
        <v>16</v>
      </c>
      <c r="K50">
        <v>0</v>
      </c>
      <c r="L50">
        <v>0</v>
      </c>
      <c r="M50">
        <v>16</v>
      </c>
      <c r="N50">
        <v>0</v>
      </c>
      <c r="O50">
        <f>SUM(B50:N50)</f>
        <v>42</v>
      </c>
    </row>
    <row r="51" spans="1:15" x14ac:dyDescent="0.3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</v>
      </c>
      <c r="I51">
        <v>0</v>
      </c>
      <c r="J51">
        <v>18</v>
      </c>
      <c r="K51">
        <v>0</v>
      </c>
      <c r="L51">
        <v>0</v>
      </c>
      <c r="M51">
        <v>16</v>
      </c>
      <c r="N51">
        <v>0</v>
      </c>
      <c r="O51">
        <f>SUM(B51:N51)</f>
        <v>44</v>
      </c>
    </row>
    <row r="52" spans="1:15" x14ac:dyDescent="0.3">
      <c r="B52" t="e">
        <f t="shared" ref="B52:N52" si="16">B50/B51*100</f>
        <v>#DIV/0!</v>
      </c>
      <c r="C52" t="e">
        <f t="shared" si="16"/>
        <v>#DIV/0!</v>
      </c>
      <c r="D52" t="e">
        <f t="shared" si="16"/>
        <v>#DIV/0!</v>
      </c>
      <c r="E52" t="e">
        <f t="shared" si="16"/>
        <v>#DIV/0!</v>
      </c>
      <c r="F52" t="e">
        <f t="shared" si="16"/>
        <v>#DIV/0!</v>
      </c>
      <c r="G52" t="e">
        <f t="shared" si="16"/>
        <v>#DIV/0!</v>
      </c>
      <c r="H52">
        <f t="shared" si="16"/>
        <v>100</v>
      </c>
      <c r="I52" t="e">
        <f t="shared" si="16"/>
        <v>#DIV/0!</v>
      </c>
      <c r="J52">
        <f t="shared" si="16"/>
        <v>88.888888888888886</v>
      </c>
      <c r="K52" t="e">
        <f t="shared" si="16"/>
        <v>#DIV/0!</v>
      </c>
      <c r="L52" t="e">
        <f t="shared" si="16"/>
        <v>#DIV/0!</v>
      </c>
      <c r="M52">
        <f t="shared" si="16"/>
        <v>100</v>
      </c>
      <c r="N52" t="e">
        <f t="shared" si="16"/>
        <v>#DIV/0!</v>
      </c>
      <c r="O52">
        <f>O50/O51*100</f>
        <v>95.454545454545453</v>
      </c>
    </row>
    <row r="53" spans="1:15" x14ac:dyDescent="0.3">
      <c r="A53" t="s">
        <v>18</v>
      </c>
      <c r="B53">
        <v>2</v>
      </c>
      <c r="C53">
        <v>10</v>
      </c>
      <c r="D53">
        <v>5</v>
      </c>
      <c r="E53">
        <v>0</v>
      </c>
      <c r="F53">
        <v>3</v>
      </c>
      <c r="G53">
        <v>1</v>
      </c>
      <c r="H53">
        <v>10</v>
      </c>
      <c r="I53">
        <v>24</v>
      </c>
      <c r="J53">
        <v>4</v>
      </c>
      <c r="K53">
        <v>0</v>
      </c>
      <c r="L53">
        <v>4</v>
      </c>
      <c r="M53">
        <v>14</v>
      </c>
      <c r="N53">
        <v>2</v>
      </c>
      <c r="O53">
        <f>SUM(B53:N53)</f>
        <v>79</v>
      </c>
    </row>
    <row r="54" spans="1:15" x14ac:dyDescent="0.3">
      <c r="A54" t="s">
        <v>49</v>
      </c>
      <c r="B54">
        <v>2</v>
      </c>
      <c r="C54">
        <v>10</v>
      </c>
      <c r="D54">
        <v>5</v>
      </c>
      <c r="E54">
        <v>0</v>
      </c>
      <c r="F54">
        <v>3</v>
      </c>
      <c r="G54">
        <v>1</v>
      </c>
      <c r="H54">
        <v>10</v>
      </c>
      <c r="I54">
        <v>27</v>
      </c>
      <c r="J54">
        <v>4</v>
      </c>
      <c r="K54">
        <v>0</v>
      </c>
      <c r="L54">
        <v>4</v>
      </c>
      <c r="M54">
        <v>16</v>
      </c>
      <c r="N54">
        <v>2</v>
      </c>
      <c r="O54">
        <f>SUM(B54:N54)</f>
        <v>84</v>
      </c>
    </row>
    <row r="55" spans="1:15" x14ac:dyDescent="0.3">
      <c r="B55">
        <f t="shared" ref="B55:N55" si="17">B53/B54*100</f>
        <v>100</v>
      </c>
      <c r="C55">
        <f t="shared" si="17"/>
        <v>100</v>
      </c>
      <c r="D55">
        <f t="shared" si="17"/>
        <v>100</v>
      </c>
      <c r="E55" t="e">
        <f t="shared" si="17"/>
        <v>#DIV/0!</v>
      </c>
      <c r="F55">
        <f t="shared" si="17"/>
        <v>100</v>
      </c>
      <c r="G55">
        <f t="shared" si="17"/>
        <v>100</v>
      </c>
      <c r="H55">
        <f t="shared" si="17"/>
        <v>100</v>
      </c>
      <c r="I55">
        <f t="shared" si="17"/>
        <v>88.888888888888886</v>
      </c>
      <c r="J55">
        <f t="shared" si="17"/>
        <v>100</v>
      </c>
      <c r="K55" t="e">
        <f t="shared" si="17"/>
        <v>#DIV/0!</v>
      </c>
      <c r="L55">
        <f t="shared" si="17"/>
        <v>100</v>
      </c>
      <c r="M55">
        <f t="shared" si="17"/>
        <v>87.5</v>
      </c>
      <c r="N55">
        <f t="shared" si="17"/>
        <v>100</v>
      </c>
      <c r="O55">
        <f>O53/O54*100</f>
        <v>94.047619047619051</v>
      </c>
    </row>
    <row r="56" spans="1:15" x14ac:dyDescent="0.3">
      <c r="A56" t="s">
        <v>19</v>
      </c>
      <c r="B56">
        <v>2</v>
      </c>
      <c r="C56">
        <v>10</v>
      </c>
      <c r="D56">
        <v>6</v>
      </c>
      <c r="E56">
        <v>0</v>
      </c>
      <c r="F56">
        <v>7</v>
      </c>
      <c r="G56">
        <v>1</v>
      </c>
      <c r="H56">
        <v>10</v>
      </c>
      <c r="I56">
        <v>21</v>
      </c>
      <c r="J56">
        <v>19</v>
      </c>
      <c r="K56">
        <v>0</v>
      </c>
      <c r="L56">
        <v>10</v>
      </c>
      <c r="M56">
        <v>16</v>
      </c>
      <c r="N56">
        <v>1</v>
      </c>
      <c r="O56">
        <f>SUM(B56:N56)</f>
        <v>103</v>
      </c>
    </row>
    <row r="57" spans="1:15" x14ac:dyDescent="0.3">
      <c r="A57" t="s">
        <v>49</v>
      </c>
      <c r="B57">
        <v>2</v>
      </c>
      <c r="C57">
        <v>10</v>
      </c>
      <c r="D57">
        <v>7</v>
      </c>
      <c r="E57">
        <v>0</v>
      </c>
      <c r="F57">
        <v>12</v>
      </c>
      <c r="G57">
        <v>1</v>
      </c>
      <c r="H57">
        <v>10</v>
      </c>
      <c r="I57">
        <v>42</v>
      </c>
      <c r="J57">
        <v>24</v>
      </c>
      <c r="K57">
        <v>0</v>
      </c>
      <c r="L57">
        <v>10</v>
      </c>
      <c r="M57">
        <v>16</v>
      </c>
      <c r="N57">
        <v>1</v>
      </c>
      <c r="O57">
        <f>SUM(B57:N57)</f>
        <v>135</v>
      </c>
    </row>
    <row r="58" spans="1:15" x14ac:dyDescent="0.3">
      <c r="B58">
        <f t="shared" ref="B58:N58" si="18">B56/B57*100</f>
        <v>100</v>
      </c>
      <c r="C58">
        <f t="shared" si="18"/>
        <v>100</v>
      </c>
      <c r="D58">
        <f t="shared" si="18"/>
        <v>85.714285714285708</v>
      </c>
      <c r="E58" t="e">
        <f t="shared" si="18"/>
        <v>#DIV/0!</v>
      </c>
      <c r="F58">
        <f t="shared" si="18"/>
        <v>58.333333333333336</v>
      </c>
      <c r="G58">
        <f t="shared" si="18"/>
        <v>100</v>
      </c>
      <c r="H58">
        <f t="shared" si="18"/>
        <v>100</v>
      </c>
      <c r="I58">
        <f t="shared" si="18"/>
        <v>50</v>
      </c>
      <c r="J58">
        <f t="shared" si="18"/>
        <v>79.166666666666657</v>
      </c>
      <c r="K58" t="e">
        <f t="shared" si="18"/>
        <v>#DIV/0!</v>
      </c>
      <c r="L58">
        <f t="shared" si="18"/>
        <v>100</v>
      </c>
      <c r="M58">
        <f t="shared" si="18"/>
        <v>100</v>
      </c>
      <c r="N58">
        <f t="shared" si="18"/>
        <v>100</v>
      </c>
      <c r="O58">
        <f>O56/O57*100</f>
        <v>76.296296296296291</v>
      </c>
    </row>
    <row r="59" spans="1:15" x14ac:dyDescent="0.3">
      <c r="A59" t="s">
        <v>20</v>
      </c>
      <c r="B59">
        <v>2</v>
      </c>
      <c r="C59">
        <v>10</v>
      </c>
      <c r="D59">
        <v>7</v>
      </c>
      <c r="E59">
        <v>0</v>
      </c>
      <c r="F59">
        <v>4</v>
      </c>
      <c r="G59">
        <v>1</v>
      </c>
      <c r="H59">
        <v>10</v>
      </c>
      <c r="I59">
        <v>29</v>
      </c>
      <c r="J59">
        <v>24</v>
      </c>
      <c r="K59">
        <v>0</v>
      </c>
      <c r="L59">
        <v>9</v>
      </c>
      <c r="M59">
        <v>16</v>
      </c>
      <c r="N59">
        <v>1</v>
      </c>
      <c r="O59">
        <f>SUM(B59:N59)</f>
        <v>113</v>
      </c>
    </row>
    <row r="60" spans="1:15" x14ac:dyDescent="0.3">
      <c r="A60" t="s">
        <v>49</v>
      </c>
      <c r="B60">
        <v>2</v>
      </c>
      <c r="C60">
        <v>10</v>
      </c>
      <c r="D60">
        <v>7</v>
      </c>
      <c r="E60">
        <v>0</v>
      </c>
      <c r="F60">
        <v>4</v>
      </c>
      <c r="G60">
        <v>1</v>
      </c>
      <c r="H60">
        <v>10</v>
      </c>
      <c r="I60">
        <v>42</v>
      </c>
      <c r="J60">
        <v>24</v>
      </c>
      <c r="K60">
        <v>0</v>
      </c>
      <c r="L60">
        <v>9</v>
      </c>
      <c r="M60">
        <v>16</v>
      </c>
      <c r="N60">
        <v>1</v>
      </c>
      <c r="O60">
        <f>SUM(B60:N60)</f>
        <v>126</v>
      </c>
    </row>
    <row r="61" spans="1:15" x14ac:dyDescent="0.3">
      <c r="B61">
        <f t="shared" ref="B61:N61" si="19">B59/B60*100</f>
        <v>100</v>
      </c>
      <c r="C61">
        <f t="shared" si="19"/>
        <v>100</v>
      </c>
      <c r="D61">
        <f t="shared" si="19"/>
        <v>100</v>
      </c>
      <c r="E61" t="e">
        <f t="shared" si="19"/>
        <v>#DIV/0!</v>
      </c>
      <c r="F61">
        <f t="shared" si="19"/>
        <v>100</v>
      </c>
      <c r="G61">
        <f t="shared" si="19"/>
        <v>100</v>
      </c>
      <c r="H61">
        <f t="shared" si="19"/>
        <v>100</v>
      </c>
      <c r="I61">
        <f t="shared" si="19"/>
        <v>69.047619047619051</v>
      </c>
      <c r="J61">
        <f t="shared" si="19"/>
        <v>100</v>
      </c>
      <c r="K61" t="e">
        <f t="shared" si="19"/>
        <v>#DIV/0!</v>
      </c>
      <c r="L61">
        <f t="shared" si="19"/>
        <v>100</v>
      </c>
      <c r="M61">
        <f t="shared" si="19"/>
        <v>100</v>
      </c>
      <c r="N61">
        <f t="shared" si="19"/>
        <v>100</v>
      </c>
      <c r="O61">
        <f>O59/O60*100</f>
        <v>89.682539682539684</v>
      </c>
    </row>
    <row r="62" spans="1:15" x14ac:dyDescent="0.3">
      <c r="A62" t="s">
        <v>21</v>
      </c>
      <c r="B62">
        <v>2</v>
      </c>
      <c r="C62">
        <v>10</v>
      </c>
      <c r="D62">
        <v>0</v>
      </c>
      <c r="E62">
        <v>0</v>
      </c>
      <c r="F62">
        <v>11</v>
      </c>
      <c r="G62">
        <v>1</v>
      </c>
      <c r="H62">
        <v>10</v>
      </c>
      <c r="I62">
        <v>24</v>
      </c>
      <c r="J62">
        <v>24</v>
      </c>
      <c r="K62">
        <v>0</v>
      </c>
      <c r="L62">
        <v>7</v>
      </c>
      <c r="M62">
        <v>16</v>
      </c>
      <c r="N62">
        <v>1</v>
      </c>
      <c r="O62">
        <f>SUM(B62:N62)</f>
        <v>106</v>
      </c>
    </row>
    <row r="63" spans="1:15" x14ac:dyDescent="0.3">
      <c r="A63" t="s">
        <v>49</v>
      </c>
      <c r="B63">
        <v>2</v>
      </c>
      <c r="C63">
        <v>10</v>
      </c>
      <c r="D63">
        <v>0</v>
      </c>
      <c r="E63">
        <v>0</v>
      </c>
      <c r="F63">
        <v>12</v>
      </c>
      <c r="G63">
        <v>1</v>
      </c>
      <c r="H63">
        <v>10</v>
      </c>
      <c r="I63">
        <v>37</v>
      </c>
      <c r="J63">
        <v>24</v>
      </c>
      <c r="K63">
        <v>0</v>
      </c>
      <c r="L63">
        <v>7</v>
      </c>
      <c r="M63">
        <v>16</v>
      </c>
      <c r="N63">
        <v>1</v>
      </c>
      <c r="O63">
        <f>SUM(B63:N63)</f>
        <v>120</v>
      </c>
    </row>
    <row r="64" spans="1:15" x14ac:dyDescent="0.3">
      <c r="B64">
        <f t="shared" ref="B64:N64" si="20">B62/B63*100</f>
        <v>100</v>
      </c>
      <c r="C64">
        <f t="shared" si="20"/>
        <v>100</v>
      </c>
      <c r="D64" t="e">
        <f t="shared" si="20"/>
        <v>#DIV/0!</v>
      </c>
      <c r="E64" t="e">
        <f t="shared" si="20"/>
        <v>#DIV/0!</v>
      </c>
      <c r="F64">
        <f t="shared" si="20"/>
        <v>91.666666666666657</v>
      </c>
      <c r="G64">
        <f t="shared" si="20"/>
        <v>100</v>
      </c>
      <c r="H64">
        <f t="shared" si="20"/>
        <v>100</v>
      </c>
      <c r="I64">
        <f t="shared" si="20"/>
        <v>64.86486486486487</v>
      </c>
      <c r="J64">
        <f t="shared" si="20"/>
        <v>100</v>
      </c>
      <c r="K64" t="e">
        <f t="shared" si="20"/>
        <v>#DIV/0!</v>
      </c>
      <c r="L64">
        <f t="shared" si="20"/>
        <v>100</v>
      </c>
      <c r="M64">
        <f t="shared" si="20"/>
        <v>100</v>
      </c>
      <c r="N64">
        <f t="shared" si="20"/>
        <v>100</v>
      </c>
      <c r="O64">
        <f>O62/O63*100</f>
        <v>88.333333333333329</v>
      </c>
    </row>
    <row r="66" spans="1:15" x14ac:dyDescent="0.3">
      <c r="A66" t="s">
        <v>115</v>
      </c>
      <c r="B66">
        <f>SUM(B2,B5,B8,B11,B14,B17,B20,B23,B26,B29,B32,B35,B38,B41,B44,B47,B50,B53,B56,B59,B62)</f>
        <v>37</v>
      </c>
      <c r="C66">
        <f t="shared" ref="C66:O66" si="21">SUM(C2,C5,C8,C11,C14,C17,C20,C23,C26,C29,C32,C35,C38,C41,C44,C47,C50,C53,C56,C59,C62)</f>
        <v>175</v>
      </c>
      <c r="D66">
        <f t="shared" si="21"/>
        <v>113</v>
      </c>
      <c r="E66">
        <f t="shared" si="21"/>
        <v>13</v>
      </c>
      <c r="F66">
        <f t="shared" si="21"/>
        <v>111</v>
      </c>
      <c r="G66">
        <f t="shared" si="21"/>
        <v>19</v>
      </c>
      <c r="H66">
        <f t="shared" si="21"/>
        <v>218</v>
      </c>
      <c r="I66">
        <f t="shared" si="21"/>
        <v>448</v>
      </c>
      <c r="J66">
        <f t="shared" si="21"/>
        <v>369</v>
      </c>
      <c r="K66">
        <f t="shared" si="21"/>
        <v>10</v>
      </c>
      <c r="L66">
        <f t="shared" si="21"/>
        <v>142</v>
      </c>
      <c r="M66">
        <f t="shared" si="21"/>
        <v>308</v>
      </c>
      <c r="N66">
        <f t="shared" si="21"/>
        <v>20</v>
      </c>
      <c r="O66">
        <f t="shared" si="21"/>
        <v>1983</v>
      </c>
    </row>
    <row r="67" spans="1:15" x14ac:dyDescent="0.3">
      <c r="A67" t="s">
        <v>116</v>
      </c>
      <c r="B67">
        <f>SUM(B3,B6,B9,B12,B15,B18,B21,B24,B27,B30,B33,B36,B39,B42,B45,B48,B51,B54,B57,B60,B63)</f>
        <v>37</v>
      </c>
      <c r="C67">
        <f t="shared" ref="C67:O67" si="22">SUM(C3,C6,C9,C12,C15,C18,C21,C24,C27,C30,C33,C36,C39,C42,C45,C48,C51,C54,C57,C60,C63)</f>
        <v>175</v>
      </c>
      <c r="D67">
        <f t="shared" si="22"/>
        <v>118</v>
      </c>
      <c r="E67">
        <f t="shared" si="22"/>
        <v>19</v>
      </c>
      <c r="F67">
        <f t="shared" si="22"/>
        <v>121</v>
      </c>
      <c r="G67">
        <f t="shared" si="22"/>
        <v>19</v>
      </c>
      <c r="H67">
        <f t="shared" si="22"/>
        <v>220</v>
      </c>
      <c r="I67">
        <f t="shared" si="22"/>
        <v>692</v>
      </c>
      <c r="J67">
        <f t="shared" si="22"/>
        <v>421</v>
      </c>
      <c r="K67">
        <f t="shared" si="22"/>
        <v>28</v>
      </c>
      <c r="L67">
        <f t="shared" si="22"/>
        <v>142</v>
      </c>
      <c r="M67">
        <f t="shared" si="22"/>
        <v>346</v>
      </c>
      <c r="N67">
        <f t="shared" si="22"/>
        <v>22</v>
      </c>
      <c r="O67">
        <f t="shared" si="22"/>
        <v>2360</v>
      </c>
    </row>
    <row r="69" spans="1:15" x14ac:dyDescent="0.3">
      <c r="N69" t="s">
        <v>115</v>
      </c>
      <c r="O69">
        <f>SUM(O2,O5,O8,O11,O14,O17,O20,O23,O26,O29,O32,O35,O38,O41,O44,O47,O50,O53,O56,O59,O62)</f>
        <v>1983</v>
      </c>
    </row>
    <row r="70" spans="1:15" x14ac:dyDescent="0.3">
      <c r="N70" t="s">
        <v>116</v>
      </c>
      <c r="O70">
        <f>SUM(O3,O6,O9,O12,O15,O18,O21,O24,O27,O30,O33,O36,O39,O42,O45,O48,O51,O54,O57,O60,O63)</f>
        <v>2360</v>
      </c>
    </row>
    <row r="71" spans="1:15" x14ac:dyDescent="0.3">
      <c r="N71" t="s">
        <v>117</v>
      </c>
      <c r="O71">
        <f>O69/O70*100</f>
        <v>84.025423728813564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667-FEA6-4F91-B885-9ACA1DFC2FB4}">
  <dimension ref="A1:AW72"/>
  <sheetViews>
    <sheetView zoomScale="70" zoomScaleNormal="70" workbookViewId="0">
      <pane xSplit="1" ySplit="1" topLeftCell="AH47" activePane="bottomRight" state="frozen"/>
      <selection pane="topRight" activeCell="B1" sqref="B1"/>
      <selection pane="bottomLeft" activeCell="A2" sqref="A2"/>
      <selection pane="bottomRight" activeCell="B65" sqref="B65:AV66"/>
    </sheetView>
  </sheetViews>
  <sheetFormatPr defaultRowHeight="14.4" x14ac:dyDescent="0.3"/>
  <cols>
    <col min="1" max="1" width="18.33203125" customWidth="1"/>
    <col min="2" max="48" width="16.77734375" customWidth="1"/>
  </cols>
  <sheetData>
    <row r="1" spans="1:49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61</v>
      </c>
      <c r="J1" t="s">
        <v>79</v>
      </c>
      <c r="K1" t="s">
        <v>80</v>
      </c>
      <c r="L1" t="s">
        <v>34</v>
      </c>
      <c r="M1" t="s">
        <v>81</v>
      </c>
      <c r="N1" t="s">
        <v>82</v>
      </c>
      <c r="O1" t="s">
        <v>83</v>
      </c>
      <c r="P1" t="s">
        <v>84</v>
      </c>
      <c r="Q1" t="s">
        <v>62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67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</row>
    <row r="2" spans="1:49" x14ac:dyDescent="0.3">
      <c r="A2" t="s">
        <v>1</v>
      </c>
      <c r="B2">
        <v>19</v>
      </c>
      <c r="C2">
        <v>0</v>
      </c>
      <c r="D2">
        <v>0</v>
      </c>
      <c r="E2">
        <v>2</v>
      </c>
      <c r="F2">
        <v>2</v>
      </c>
      <c r="G2">
        <v>2</v>
      </c>
      <c r="H2">
        <v>2</v>
      </c>
      <c r="I2">
        <v>7</v>
      </c>
      <c r="J2">
        <v>10</v>
      </c>
      <c r="K2">
        <v>28</v>
      </c>
      <c r="L2">
        <v>5</v>
      </c>
      <c r="M2">
        <v>13</v>
      </c>
      <c r="N2">
        <v>6</v>
      </c>
      <c r="O2">
        <v>6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8</v>
      </c>
      <c r="W2">
        <v>13</v>
      </c>
      <c r="X2">
        <v>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</v>
      </c>
      <c r="AG2">
        <v>2</v>
      </c>
      <c r="AH2">
        <v>2</v>
      </c>
      <c r="AI2">
        <v>1</v>
      </c>
      <c r="AJ2">
        <v>1</v>
      </c>
      <c r="AK2">
        <v>4</v>
      </c>
      <c r="AL2">
        <v>0</v>
      </c>
      <c r="AM2">
        <v>7</v>
      </c>
      <c r="AN2">
        <v>4</v>
      </c>
      <c r="AO2">
        <v>0</v>
      </c>
      <c r="AP2">
        <v>0</v>
      </c>
      <c r="AQ2">
        <v>16</v>
      </c>
      <c r="AR2">
        <v>4</v>
      </c>
      <c r="AS2">
        <v>4</v>
      </c>
      <c r="AT2">
        <v>5</v>
      </c>
      <c r="AU2">
        <v>4</v>
      </c>
      <c r="AV2">
        <v>0</v>
      </c>
      <c r="AW2">
        <f>SUM(B2:AV2)</f>
        <v>196</v>
      </c>
    </row>
    <row r="3" spans="1:49" x14ac:dyDescent="0.3">
      <c r="A3" t="s">
        <v>49</v>
      </c>
      <c r="B3">
        <v>33</v>
      </c>
      <c r="C3">
        <v>0</v>
      </c>
      <c r="D3">
        <v>0</v>
      </c>
      <c r="E3">
        <v>2</v>
      </c>
      <c r="F3">
        <v>2</v>
      </c>
      <c r="G3">
        <v>2</v>
      </c>
      <c r="H3">
        <v>2</v>
      </c>
      <c r="I3">
        <v>7</v>
      </c>
      <c r="J3">
        <v>10</v>
      </c>
      <c r="K3">
        <v>35</v>
      </c>
      <c r="L3">
        <v>5</v>
      </c>
      <c r="M3">
        <v>15</v>
      </c>
      <c r="N3">
        <v>6</v>
      </c>
      <c r="O3">
        <v>6</v>
      </c>
      <c r="P3">
        <v>3</v>
      </c>
      <c r="Q3">
        <v>1</v>
      </c>
      <c r="R3">
        <v>1</v>
      </c>
      <c r="S3">
        <v>1</v>
      </c>
      <c r="T3">
        <v>1</v>
      </c>
      <c r="U3">
        <v>1</v>
      </c>
      <c r="V3">
        <v>10</v>
      </c>
      <c r="W3">
        <v>19</v>
      </c>
      <c r="X3">
        <v>4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</v>
      </c>
      <c r="AG3">
        <v>2</v>
      </c>
      <c r="AH3">
        <v>2</v>
      </c>
      <c r="AI3">
        <v>1</v>
      </c>
      <c r="AJ3">
        <v>1</v>
      </c>
      <c r="AK3">
        <v>4</v>
      </c>
      <c r="AL3">
        <v>0</v>
      </c>
      <c r="AM3">
        <v>7</v>
      </c>
      <c r="AN3">
        <v>4</v>
      </c>
      <c r="AO3">
        <v>0</v>
      </c>
      <c r="AP3">
        <v>0</v>
      </c>
      <c r="AQ3">
        <v>17</v>
      </c>
      <c r="AR3">
        <v>4</v>
      </c>
      <c r="AS3">
        <v>4</v>
      </c>
      <c r="AT3">
        <v>5</v>
      </c>
      <c r="AU3">
        <v>4</v>
      </c>
      <c r="AV3">
        <v>0</v>
      </c>
      <c r="AW3">
        <f t="shared" ref="AW3:AW51" si="0">SUM(B3:AV3)</f>
        <v>236</v>
      </c>
    </row>
    <row r="4" spans="1:49" x14ac:dyDescent="0.3">
      <c r="B4">
        <f t="shared" ref="B4:AV4" si="1">B2/B3*100</f>
        <v>57.575757575757578</v>
      </c>
      <c r="C4" t="e">
        <f t="shared" si="1"/>
        <v>#DIV/0!</v>
      </c>
      <c r="D4" t="e">
        <f t="shared" si="1"/>
        <v>#DIV/0!</v>
      </c>
      <c r="E4">
        <f t="shared" si="1"/>
        <v>100</v>
      </c>
      <c r="F4">
        <f t="shared" si="1"/>
        <v>100</v>
      </c>
      <c r="G4">
        <f t="shared" si="1"/>
        <v>100</v>
      </c>
      <c r="H4">
        <f t="shared" si="1"/>
        <v>100</v>
      </c>
      <c r="I4">
        <f t="shared" si="1"/>
        <v>100</v>
      </c>
      <c r="J4">
        <f t="shared" si="1"/>
        <v>100</v>
      </c>
      <c r="K4">
        <f t="shared" si="1"/>
        <v>80</v>
      </c>
      <c r="L4">
        <f t="shared" si="1"/>
        <v>100</v>
      </c>
      <c r="M4">
        <f t="shared" si="1"/>
        <v>86.666666666666671</v>
      </c>
      <c r="N4">
        <f t="shared" si="1"/>
        <v>100</v>
      </c>
      <c r="O4">
        <f t="shared" si="1"/>
        <v>100</v>
      </c>
      <c r="P4">
        <f t="shared" si="1"/>
        <v>100</v>
      </c>
      <c r="Q4">
        <f t="shared" si="1"/>
        <v>100</v>
      </c>
      <c r="R4">
        <f t="shared" si="1"/>
        <v>100</v>
      </c>
      <c r="S4">
        <f t="shared" si="1"/>
        <v>100</v>
      </c>
      <c r="T4">
        <f t="shared" si="1"/>
        <v>100</v>
      </c>
      <c r="U4">
        <f t="shared" si="1"/>
        <v>100</v>
      </c>
      <c r="V4">
        <f t="shared" si="1"/>
        <v>80</v>
      </c>
      <c r="W4">
        <f t="shared" si="1"/>
        <v>68.421052631578945</v>
      </c>
      <c r="X4">
        <f t="shared" si="1"/>
        <v>50</v>
      </c>
      <c r="Y4">
        <f t="shared" si="1"/>
        <v>100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>
        <f t="shared" si="1"/>
        <v>50</v>
      </c>
      <c r="AG4">
        <f t="shared" si="1"/>
        <v>100</v>
      </c>
      <c r="AH4">
        <f t="shared" si="1"/>
        <v>100</v>
      </c>
      <c r="AI4">
        <f t="shared" si="1"/>
        <v>100</v>
      </c>
      <c r="AJ4">
        <f t="shared" si="1"/>
        <v>100</v>
      </c>
      <c r="AK4">
        <f t="shared" si="1"/>
        <v>100</v>
      </c>
      <c r="AL4" t="e">
        <f t="shared" si="1"/>
        <v>#DIV/0!</v>
      </c>
      <c r="AM4">
        <f t="shared" si="1"/>
        <v>100</v>
      </c>
      <c r="AN4">
        <f t="shared" si="1"/>
        <v>100</v>
      </c>
      <c r="AO4" t="e">
        <f t="shared" si="1"/>
        <v>#DIV/0!</v>
      </c>
      <c r="AP4" t="e">
        <f t="shared" si="1"/>
        <v>#DIV/0!</v>
      </c>
      <c r="AQ4">
        <f t="shared" si="1"/>
        <v>94.117647058823522</v>
      </c>
      <c r="AR4">
        <f t="shared" si="1"/>
        <v>100</v>
      </c>
      <c r="AS4">
        <f t="shared" si="1"/>
        <v>100</v>
      </c>
      <c r="AT4">
        <f t="shared" si="1"/>
        <v>100</v>
      </c>
      <c r="AU4">
        <f t="shared" si="1"/>
        <v>100</v>
      </c>
      <c r="AV4" t="e">
        <f t="shared" si="1"/>
        <v>#DIV/0!</v>
      </c>
      <c r="AW4">
        <f>AW2/AW3*100</f>
        <v>83.050847457627114</v>
      </c>
    </row>
    <row r="5" spans="1:49" x14ac:dyDescent="0.3">
      <c r="A5" t="s">
        <v>2</v>
      </c>
      <c r="B5">
        <v>31</v>
      </c>
      <c r="C5">
        <v>0</v>
      </c>
      <c r="D5">
        <v>0</v>
      </c>
      <c r="E5">
        <v>2</v>
      </c>
      <c r="F5">
        <v>2</v>
      </c>
      <c r="G5">
        <v>2</v>
      </c>
      <c r="H5">
        <v>7</v>
      </c>
      <c r="I5">
        <v>7</v>
      </c>
      <c r="J5">
        <v>10</v>
      </c>
      <c r="K5">
        <v>20</v>
      </c>
      <c r="L5">
        <v>5</v>
      </c>
      <c r="M5">
        <v>18</v>
      </c>
      <c r="N5">
        <v>6</v>
      </c>
      <c r="O5">
        <v>6</v>
      </c>
      <c r="P5">
        <v>5</v>
      </c>
      <c r="Q5">
        <v>1</v>
      </c>
      <c r="R5">
        <v>1</v>
      </c>
      <c r="S5">
        <v>1</v>
      </c>
      <c r="T5">
        <v>1</v>
      </c>
      <c r="U5">
        <v>1</v>
      </c>
      <c r="V5">
        <v>15</v>
      </c>
      <c r="W5">
        <v>10</v>
      </c>
      <c r="X5">
        <v>4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14</v>
      </c>
      <c r="AG5">
        <v>2</v>
      </c>
      <c r="AH5">
        <v>2</v>
      </c>
      <c r="AI5">
        <v>1</v>
      </c>
      <c r="AJ5">
        <v>1</v>
      </c>
      <c r="AK5">
        <v>1</v>
      </c>
      <c r="AL5">
        <v>0</v>
      </c>
      <c r="AM5">
        <v>7</v>
      </c>
      <c r="AN5">
        <v>3</v>
      </c>
      <c r="AO5">
        <v>0</v>
      </c>
      <c r="AP5">
        <v>0</v>
      </c>
      <c r="AQ5">
        <v>15</v>
      </c>
      <c r="AR5">
        <v>4</v>
      </c>
      <c r="AS5">
        <v>4</v>
      </c>
      <c r="AT5">
        <v>5</v>
      </c>
      <c r="AU5">
        <v>4</v>
      </c>
      <c r="AV5">
        <v>0</v>
      </c>
      <c r="AW5">
        <f t="shared" si="0"/>
        <v>221</v>
      </c>
    </row>
    <row r="6" spans="1:49" x14ac:dyDescent="0.3">
      <c r="A6" t="s">
        <v>49</v>
      </c>
      <c r="B6">
        <v>33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7</v>
      </c>
      <c r="J6">
        <v>10</v>
      </c>
      <c r="K6">
        <v>35</v>
      </c>
      <c r="L6">
        <v>5</v>
      </c>
      <c r="M6">
        <v>20</v>
      </c>
      <c r="N6">
        <v>6</v>
      </c>
      <c r="O6">
        <v>6</v>
      </c>
      <c r="P6">
        <v>5</v>
      </c>
      <c r="Q6">
        <v>1</v>
      </c>
      <c r="R6">
        <v>1</v>
      </c>
      <c r="S6">
        <v>1</v>
      </c>
      <c r="T6">
        <v>1</v>
      </c>
      <c r="U6">
        <v>1</v>
      </c>
      <c r="V6">
        <v>18</v>
      </c>
      <c r="W6">
        <v>19</v>
      </c>
      <c r="X6">
        <v>4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G6">
        <v>2</v>
      </c>
      <c r="AH6">
        <v>2</v>
      </c>
      <c r="AI6">
        <v>1</v>
      </c>
      <c r="AJ6">
        <v>1</v>
      </c>
      <c r="AK6">
        <v>4</v>
      </c>
      <c r="AL6">
        <v>0</v>
      </c>
      <c r="AM6">
        <v>7</v>
      </c>
      <c r="AN6">
        <v>3</v>
      </c>
      <c r="AO6">
        <v>0</v>
      </c>
      <c r="AP6">
        <v>0</v>
      </c>
      <c r="AQ6">
        <v>17</v>
      </c>
      <c r="AR6">
        <v>4</v>
      </c>
      <c r="AS6">
        <v>4</v>
      </c>
      <c r="AT6">
        <v>5</v>
      </c>
      <c r="AU6">
        <v>4</v>
      </c>
      <c r="AV6">
        <v>0</v>
      </c>
      <c r="AW6">
        <f t="shared" si="0"/>
        <v>253</v>
      </c>
    </row>
    <row r="7" spans="1:49" x14ac:dyDescent="0.3">
      <c r="AW7">
        <f>AW5/AW6*100</f>
        <v>87.351778656126484</v>
      </c>
    </row>
    <row r="8" spans="1:49" x14ac:dyDescent="0.3">
      <c r="A8" t="s">
        <v>3</v>
      </c>
      <c r="B8">
        <v>1</v>
      </c>
      <c r="C8">
        <v>0</v>
      </c>
      <c r="D8">
        <v>0</v>
      </c>
      <c r="E8">
        <v>1</v>
      </c>
      <c r="F8">
        <v>2</v>
      </c>
      <c r="G8">
        <v>1</v>
      </c>
      <c r="H8">
        <v>11</v>
      </c>
      <c r="I8">
        <v>8</v>
      </c>
      <c r="J8">
        <v>2</v>
      </c>
      <c r="K8">
        <v>15</v>
      </c>
      <c r="L8">
        <v>4</v>
      </c>
      <c r="M8">
        <v>0</v>
      </c>
      <c r="N8">
        <v>1</v>
      </c>
      <c r="O8">
        <v>6</v>
      </c>
      <c r="P8">
        <v>6</v>
      </c>
      <c r="Q8">
        <v>1</v>
      </c>
      <c r="R8">
        <v>1</v>
      </c>
      <c r="S8">
        <v>1</v>
      </c>
      <c r="T8">
        <v>1</v>
      </c>
      <c r="U8">
        <v>1</v>
      </c>
      <c r="V8">
        <v>8</v>
      </c>
      <c r="W8">
        <v>3</v>
      </c>
      <c r="X8">
        <v>1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</v>
      </c>
      <c r="AG8">
        <v>1</v>
      </c>
      <c r="AH8">
        <v>5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1</v>
      </c>
      <c r="AS8">
        <v>5</v>
      </c>
      <c r="AT8">
        <v>1</v>
      </c>
      <c r="AU8">
        <v>13</v>
      </c>
      <c r="AV8">
        <v>6</v>
      </c>
      <c r="AW8">
        <f t="shared" si="0"/>
        <v>135</v>
      </c>
    </row>
    <row r="9" spans="1:49" x14ac:dyDescent="0.3">
      <c r="A9" t="s">
        <v>49</v>
      </c>
      <c r="B9">
        <v>1</v>
      </c>
      <c r="C9">
        <v>0</v>
      </c>
      <c r="D9">
        <v>0</v>
      </c>
      <c r="E9">
        <v>2</v>
      </c>
      <c r="F9">
        <v>2</v>
      </c>
      <c r="G9">
        <v>1</v>
      </c>
      <c r="H9">
        <v>11</v>
      </c>
      <c r="I9">
        <v>8</v>
      </c>
      <c r="J9">
        <v>3</v>
      </c>
      <c r="K9">
        <v>27</v>
      </c>
      <c r="L9">
        <v>6</v>
      </c>
      <c r="M9">
        <v>0</v>
      </c>
      <c r="N9">
        <v>1</v>
      </c>
      <c r="O9">
        <v>7</v>
      </c>
      <c r="P9">
        <v>6</v>
      </c>
      <c r="Q9">
        <v>1</v>
      </c>
      <c r="R9">
        <v>1</v>
      </c>
      <c r="S9">
        <v>1</v>
      </c>
      <c r="T9">
        <v>1</v>
      </c>
      <c r="U9">
        <v>1</v>
      </c>
      <c r="V9">
        <v>12</v>
      </c>
      <c r="W9">
        <v>3</v>
      </c>
      <c r="X9">
        <v>4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</v>
      </c>
      <c r="AG9">
        <v>1</v>
      </c>
      <c r="AH9">
        <v>6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6</v>
      </c>
      <c r="AT9">
        <v>1</v>
      </c>
      <c r="AU9">
        <v>13</v>
      </c>
      <c r="AV9">
        <v>6</v>
      </c>
      <c r="AW9">
        <f t="shared" si="0"/>
        <v>170</v>
      </c>
    </row>
    <row r="10" spans="1:49" x14ac:dyDescent="0.3">
      <c r="AW10">
        <f>AW8/AW9*100</f>
        <v>79.411764705882348</v>
      </c>
    </row>
    <row r="11" spans="1:49" x14ac:dyDescent="0.3">
      <c r="A11" t="s">
        <v>4</v>
      </c>
      <c r="B11">
        <v>5</v>
      </c>
      <c r="C11">
        <v>7</v>
      </c>
      <c r="D11">
        <v>10</v>
      </c>
      <c r="E11">
        <v>1</v>
      </c>
      <c r="F11">
        <v>2</v>
      </c>
      <c r="G11">
        <v>2</v>
      </c>
      <c r="H11">
        <v>2</v>
      </c>
      <c r="I11">
        <v>7</v>
      </c>
      <c r="J11">
        <v>10</v>
      </c>
      <c r="K11">
        <v>12</v>
      </c>
      <c r="L11">
        <v>4</v>
      </c>
      <c r="M11">
        <v>18</v>
      </c>
      <c r="N11">
        <v>6</v>
      </c>
      <c r="O11">
        <v>6</v>
      </c>
      <c r="P11">
        <v>7</v>
      </c>
      <c r="Q11">
        <v>1</v>
      </c>
      <c r="R11">
        <v>1</v>
      </c>
      <c r="S11">
        <v>1</v>
      </c>
      <c r="T11">
        <v>1</v>
      </c>
      <c r="U11">
        <v>1</v>
      </c>
      <c r="V11">
        <v>16</v>
      </c>
      <c r="W11">
        <v>14</v>
      </c>
      <c r="X11">
        <v>0</v>
      </c>
      <c r="Y11">
        <v>6</v>
      </c>
      <c r="Z11">
        <v>12</v>
      </c>
      <c r="AA11">
        <v>0</v>
      </c>
      <c r="AB11">
        <v>5</v>
      </c>
      <c r="AC11">
        <v>5</v>
      </c>
      <c r="AD11">
        <v>0</v>
      </c>
      <c r="AE11">
        <v>0</v>
      </c>
      <c r="AF11">
        <v>16</v>
      </c>
      <c r="AG11">
        <v>2</v>
      </c>
      <c r="AH11">
        <v>2</v>
      </c>
      <c r="AI11">
        <v>0</v>
      </c>
      <c r="AJ11">
        <v>4</v>
      </c>
      <c r="AK11">
        <v>4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8</v>
      </c>
      <c r="AR11">
        <v>4</v>
      </c>
      <c r="AS11">
        <v>4</v>
      </c>
      <c r="AT11">
        <v>4</v>
      </c>
      <c r="AU11">
        <v>4</v>
      </c>
      <c r="AV11">
        <v>3</v>
      </c>
      <c r="AW11">
        <f t="shared" si="0"/>
        <v>222</v>
      </c>
    </row>
    <row r="12" spans="1:49" x14ac:dyDescent="0.3">
      <c r="A12" t="s">
        <v>49</v>
      </c>
      <c r="B12">
        <v>9</v>
      </c>
      <c r="C12">
        <v>10</v>
      </c>
      <c r="D12">
        <v>10</v>
      </c>
      <c r="E12">
        <v>1</v>
      </c>
      <c r="F12">
        <v>2</v>
      </c>
      <c r="G12">
        <v>2</v>
      </c>
      <c r="H12">
        <v>2</v>
      </c>
      <c r="I12">
        <v>7</v>
      </c>
      <c r="J12">
        <v>10</v>
      </c>
      <c r="K12">
        <v>14</v>
      </c>
      <c r="L12">
        <v>9</v>
      </c>
      <c r="M12">
        <v>22</v>
      </c>
      <c r="N12">
        <v>6</v>
      </c>
      <c r="O12">
        <v>6</v>
      </c>
      <c r="P12">
        <v>9</v>
      </c>
      <c r="Q12">
        <v>1</v>
      </c>
      <c r="R12">
        <v>1</v>
      </c>
      <c r="S12">
        <v>1</v>
      </c>
      <c r="T12">
        <v>1</v>
      </c>
      <c r="U12">
        <v>1</v>
      </c>
      <c r="V12">
        <v>22</v>
      </c>
      <c r="W12">
        <v>19</v>
      </c>
      <c r="X12">
        <v>0</v>
      </c>
      <c r="Y12">
        <v>9</v>
      </c>
      <c r="Z12">
        <v>12</v>
      </c>
      <c r="AA12">
        <v>0</v>
      </c>
      <c r="AB12">
        <v>5</v>
      </c>
      <c r="AC12">
        <v>5</v>
      </c>
      <c r="AD12">
        <v>0</v>
      </c>
      <c r="AE12">
        <v>0</v>
      </c>
      <c r="AF12">
        <v>21</v>
      </c>
      <c r="AG12">
        <v>2</v>
      </c>
      <c r="AH12">
        <v>2</v>
      </c>
      <c r="AI12">
        <v>0</v>
      </c>
      <c r="AJ12">
        <v>4</v>
      </c>
      <c r="AK12">
        <v>4</v>
      </c>
      <c r="AL12">
        <v>0</v>
      </c>
      <c r="AM12">
        <v>7</v>
      </c>
      <c r="AN12">
        <v>0</v>
      </c>
      <c r="AO12">
        <v>0</v>
      </c>
      <c r="AP12">
        <v>0</v>
      </c>
      <c r="AQ12">
        <v>13</v>
      </c>
      <c r="AR12">
        <v>4</v>
      </c>
      <c r="AS12">
        <v>4</v>
      </c>
      <c r="AT12">
        <v>4</v>
      </c>
      <c r="AU12">
        <v>4</v>
      </c>
      <c r="AV12">
        <v>4</v>
      </c>
      <c r="AW12">
        <f t="shared" si="0"/>
        <v>269</v>
      </c>
    </row>
    <row r="13" spans="1:49" x14ac:dyDescent="0.3">
      <c r="AW13">
        <f>AW11/AW12*100</f>
        <v>82.527881040892197</v>
      </c>
    </row>
    <row r="14" spans="1:49" x14ac:dyDescent="0.3">
      <c r="A14" t="s">
        <v>5</v>
      </c>
      <c r="B14">
        <v>29</v>
      </c>
      <c r="C14">
        <v>0</v>
      </c>
      <c r="D14">
        <v>0</v>
      </c>
      <c r="E14">
        <v>2</v>
      </c>
      <c r="F14">
        <v>3</v>
      </c>
      <c r="G14">
        <v>2</v>
      </c>
      <c r="H14">
        <v>2</v>
      </c>
      <c r="I14">
        <v>6</v>
      </c>
      <c r="J14">
        <v>10</v>
      </c>
      <c r="K14">
        <v>6</v>
      </c>
      <c r="L14">
        <v>3</v>
      </c>
      <c r="M14">
        <v>12</v>
      </c>
      <c r="N14">
        <v>6</v>
      </c>
      <c r="O14">
        <v>6</v>
      </c>
      <c r="P14">
        <v>6</v>
      </c>
      <c r="Q14">
        <v>2</v>
      </c>
      <c r="R14">
        <v>1</v>
      </c>
      <c r="S14">
        <v>1</v>
      </c>
      <c r="T14">
        <v>1</v>
      </c>
      <c r="U14">
        <v>1</v>
      </c>
      <c r="V14">
        <v>9</v>
      </c>
      <c r="W14">
        <v>19</v>
      </c>
      <c r="X14">
        <v>1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12</v>
      </c>
      <c r="AG14">
        <v>2</v>
      </c>
      <c r="AH14">
        <v>2</v>
      </c>
      <c r="AI14">
        <v>1</v>
      </c>
      <c r="AJ14">
        <v>1</v>
      </c>
      <c r="AK14">
        <v>4</v>
      </c>
      <c r="AL14">
        <v>0</v>
      </c>
      <c r="AM14">
        <v>7</v>
      </c>
      <c r="AN14">
        <v>3</v>
      </c>
      <c r="AO14">
        <v>0</v>
      </c>
      <c r="AP14">
        <v>0</v>
      </c>
      <c r="AQ14">
        <v>13</v>
      </c>
      <c r="AR14">
        <v>3</v>
      </c>
      <c r="AS14">
        <v>4</v>
      </c>
      <c r="AT14">
        <v>5</v>
      </c>
      <c r="AU14">
        <v>2</v>
      </c>
      <c r="AV14">
        <v>3</v>
      </c>
      <c r="AW14">
        <f t="shared" si="0"/>
        <v>193</v>
      </c>
    </row>
    <row r="15" spans="1:49" x14ac:dyDescent="0.3">
      <c r="A15" t="s">
        <v>49</v>
      </c>
      <c r="B15">
        <v>33</v>
      </c>
      <c r="C15">
        <v>0</v>
      </c>
      <c r="D15">
        <v>0</v>
      </c>
      <c r="E15">
        <v>2</v>
      </c>
      <c r="F15">
        <v>3</v>
      </c>
      <c r="G15">
        <v>2</v>
      </c>
      <c r="H15">
        <v>2</v>
      </c>
      <c r="I15">
        <v>6</v>
      </c>
      <c r="J15">
        <v>10</v>
      </c>
      <c r="K15">
        <v>6</v>
      </c>
      <c r="L15">
        <v>3</v>
      </c>
      <c r="M15">
        <v>15</v>
      </c>
      <c r="N15">
        <v>6</v>
      </c>
      <c r="O15">
        <v>6</v>
      </c>
      <c r="P15">
        <v>7</v>
      </c>
      <c r="Q15">
        <v>2</v>
      </c>
      <c r="R15">
        <v>1</v>
      </c>
      <c r="S15">
        <v>1</v>
      </c>
      <c r="T15">
        <v>1</v>
      </c>
      <c r="U15">
        <v>1</v>
      </c>
      <c r="V15">
        <v>10</v>
      </c>
      <c r="W15">
        <v>19</v>
      </c>
      <c r="X15">
        <v>4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14</v>
      </c>
      <c r="AG15">
        <v>2</v>
      </c>
      <c r="AH15">
        <v>2</v>
      </c>
      <c r="AI15">
        <v>1</v>
      </c>
      <c r="AJ15">
        <v>1</v>
      </c>
      <c r="AK15">
        <v>4</v>
      </c>
      <c r="AL15">
        <v>0</v>
      </c>
      <c r="AM15">
        <v>7</v>
      </c>
      <c r="AN15">
        <v>3</v>
      </c>
      <c r="AO15">
        <v>0</v>
      </c>
      <c r="AP15">
        <v>0</v>
      </c>
      <c r="AQ15">
        <v>15</v>
      </c>
      <c r="AR15">
        <v>4</v>
      </c>
      <c r="AS15">
        <v>4</v>
      </c>
      <c r="AT15">
        <v>5</v>
      </c>
      <c r="AU15">
        <v>2</v>
      </c>
      <c r="AV15">
        <v>3</v>
      </c>
      <c r="AW15">
        <f>SUM(B15:AV15)</f>
        <v>210</v>
      </c>
    </row>
    <row r="16" spans="1:49" x14ac:dyDescent="0.3">
      <c r="AW16">
        <f>AW14/AW15*100</f>
        <v>91.904761904761898</v>
      </c>
    </row>
    <row r="17" spans="1:49" x14ac:dyDescent="0.3">
      <c r="A17" t="s">
        <v>6</v>
      </c>
      <c r="B17">
        <v>33</v>
      </c>
      <c r="C17">
        <v>0</v>
      </c>
      <c r="D17">
        <v>0</v>
      </c>
      <c r="E17">
        <v>2</v>
      </c>
      <c r="F17">
        <v>2</v>
      </c>
      <c r="G17">
        <v>2</v>
      </c>
      <c r="H17">
        <v>2</v>
      </c>
      <c r="I17">
        <v>7</v>
      </c>
      <c r="J17">
        <v>10</v>
      </c>
      <c r="K17">
        <v>12</v>
      </c>
      <c r="L17">
        <v>4</v>
      </c>
      <c r="M17">
        <v>20</v>
      </c>
      <c r="N17">
        <v>6</v>
      </c>
      <c r="O17">
        <v>6</v>
      </c>
      <c r="P17">
        <v>8</v>
      </c>
      <c r="Q17">
        <v>1</v>
      </c>
      <c r="R17">
        <v>1</v>
      </c>
      <c r="S17">
        <v>1</v>
      </c>
      <c r="T17">
        <v>1</v>
      </c>
      <c r="U17">
        <v>1</v>
      </c>
      <c r="V17">
        <v>18</v>
      </c>
      <c r="W17">
        <v>11</v>
      </c>
      <c r="X17">
        <v>4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12</v>
      </c>
      <c r="AG17">
        <v>2</v>
      </c>
      <c r="AH17">
        <v>2</v>
      </c>
      <c r="AI17">
        <v>1</v>
      </c>
      <c r="AJ17">
        <v>1</v>
      </c>
      <c r="AK17">
        <v>4</v>
      </c>
      <c r="AL17">
        <v>0</v>
      </c>
      <c r="AM17">
        <v>7</v>
      </c>
      <c r="AN17">
        <v>3</v>
      </c>
      <c r="AO17">
        <v>0</v>
      </c>
      <c r="AP17">
        <v>0</v>
      </c>
      <c r="AQ17">
        <v>16</v>
      </c>
      <c r="AR17">
        <v>4</v>
      </c>
      <c r="AS17">
        <v>4</v>
      </c>
      <c r="AT17">
        <v>5</v>
      </c>
      <c r="AU17">
        <v>4</v>
      </c>
      <c r="AV17">
        <v>0</v>
      </c>
      <c r="AW17">
        <f t="shared" si="0"/>
        <v>220</v>
      </c>
    </row>
    <row r="18" spans="1:49" x14ac:dyDescent="0.3">
      <c r="A18" t="s">
        <v>49</v>
      </c>
      <c r="B18">
        <v>33</v>
      </c>
      <c r="C18">
        <v>0</v>
      </c>
      <c r="D18">
        <v>0</v>
      </c>
      <c r="E18">
        <v>2</v>
      </c>
      <c r="F18">
        <v>2</v>
      </c>
      <c r="G18">
        <v>2</v>
      </c>
      <c r="H18">
        <v>2</v>
      </c>
      <c r="I18">
        <v>7</v>
      </c>
      <c r="J18">
        <v>10</v>
      </c>
      <c r="K18">
        <v>35</v>
      </c>
      <c r="L18">
        <v>4</v>
      </c>
      <c r="M18">
        <v>20</v>
      </c>
      <c r="N18">
        <v>6</v>
      </c>
      <c r="O18">
        <v>6</v>
      </c>
      <c r="P18">
        <v>9</v>
      </c>
      <c r="Q18">
        <v>1</v>
      </c>
      <c r="R18">
        <v>1</v>
      </c>
      <c r="S18">
        <v>1</v>
      </c>
      <c r="T18">
        <v>1</v>
      </c>
      <c r="U18">
        <v>1</v>
      </c>
      <c r="V18">
        <v>18</v>
      </c>
      <c r="W18">
        <v>19</v>
      </c>
      <c r="X18">
        <v>4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2</v>
      </c>
      <c r="AH18">
        <v>2</v>
      </c>
      <c r="AI18">
        <v>1</v>
      </c>
      <c r="AJ18">
        <v>1</v>
      </c>
      <c r="AK18">
        <v>4</v>
      </c>
      <c r="AL18">
        <v>0</v>
      </c>
      <c r="AM18">
        <v>7</v>
      </c>
      <c r="AN18">
        <v>3</v>
      </c>
      <c r="AO18">
        <v>0</v>
      </c>
      <c r="AP18">
        <v>0</v>
      </c>
      <c r="AQ18">
        <v>17</v>
      </c>
      <c r="AR18">
        <v>4</v>
      </c>
      <c r="AS18">
        <v>4</v>
      </c>
      <c r="AT18">
        <v>5</v>
      </c>
      <c r="AU18">
        <v>4</v>
      </c>
      <c r="AV18">
        <v>0</v>
      </c>
      <c r="AW18">
        <f t="shared" si="0"/>
        <v>256</v>
      </c>
    </row>
    <row r="19" spans="1:49" x14ac:dyDescent="0.3">
      <c r="AW19">
        <f>AW17/AW18*100</f>
        <v>85.9375</v>
      </c>
    </row>
    <row r="20" spans="1:49" x14ac:dyDescent="0.3">
      <c r="A20" t="s">
        <v>7</v>
      </c>
      <c r="B20">
        <v>33</v>
      </c>
      <c r="C20">
        <v>0</v>
      </c>
      <c r="D20">
        <v>0</v>
      </c>
      <c r="E20">
        <v>2</v>
      </c>
      <c r="F20">
        <v>2</v>
      </c>
      <c r="G20">
        <v>2</v>
      </c>
      <c r="H20">
        <v>2</v>
      </c>
      <c r="I20">
        <v>7</v>
      </c>
      <c r="J20">
        <v>10</v>
      </c>
      <c r="K20">
        <v>30</v>
      </c>
      <c r="L20">
        <v>4</v>
      </c>
      <c r="M20">
        <v>5</v>
      </c>
      <c r="N20">
        <v>6</v>
      </c>
      <c r="O20">
        <v>6</v>
      </c>
      <c r="P20">
        <v>9</v>
      </c>
      <c r="Q20">
        <v>1</v>
      </c>
      <c r="R20">
        <v>1</v>
      </c>
      <c r="S20">
        <v>1</v>
      </c>
      <c r="T20">
        <v>1</v>
      </c>
      <c r="U20">
        <v>1</v>
      </c>
      <c r="V20">
        <v>6</v>
      </c>
      <c r="W20">
        <v>10</v>
      </c>
      <c r="X20">
        <v>4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15</v>
      </c>
      <c r="AG20">
        <v>2</v>
      </c>
      <c r="AH20">
        <v>2</v>
      </c>
      <c r="AI20">
        <v>1</v>
      </c>
      <c r="AJ20">
        <v>1</v>
      </c>
      <c r="AK20">
        <v>4</v>
      </c>
      <c r="AL20">
        <v>0</v>
      </c>
      <c r="AM20">
        <v>5</v>
      </c>
      <c r="AN20">
        <v>3</v>
      </c>
      <c r="AO20">
        <v>0</v>
      </c>
      <c r="AP20">
        <v>0</v>
      </c>
      <c r="AQ20">
        <v>17</v>
      </c>
      <c r="AR20">
        <v>4</v>
      </c>
      <c r="AS20">
        <v>4</v>
      </c>
      <c r="AT20">
        <v>5</v>
      </c>
      <c r="AU20">
        <v>4</v>
      </c>
      <c r="AV20">
        <v>0</v>
      </c>
      <c r="AW20">
        <f t="shared" si="0"/>
        <v>213</v>
      </c>
    </row>
    <row r="21" spans="1:49" x14ac:dyDescent="0.3">
      <c r="A21" t="s">
        <v>49</v>
      </c>
      <c r="B21">
        <v>33</v>
      </c>
      <c r="C21">
        <v>0</v>
      </c>
      <c r="D21">
        <v>0</v>
      </c>
      <c r="E21">
        <v>2</v>
      </c>
      <c r="F21">
        <v>2</v>
      </c>
      <c r="G21">
        <v>2</v>
      </c>
      <c r="H21">
        <v>2</v>
      </c>
      <c r="I21">
        <v>7</v>
      </c>
      <c r="J21">
        <v>10</v>
      </c>
      <c r="K21">
        <v>35</v>
      </c>
      <c r="L21">
        <v>4</v>
      </c>
      <c r="M21">
        <v>20</v>
      </c>
      <c r="N21">
        <v>6</v>
      </c>
      <c r="O21">
        <v>6</v>
      </c>
      <c r="P21">
        <v>9</v>
      </c>
      <c r="Q21">
        <v>1</v>
      </c>
      <c r="R21">
        <v>1</v>
      </c>
      <c r="S21">
        <v>1</v>
      </c>
      <c r="T21">
        <v>1</v>
      </c>
      <c r="U21">
        <v>1</v>
      </c>
      <c r="V21">
        <v>18</v>
      </c>
      <c r="W21">
        <v>19</v>
      </c>
      <c r="X21">
        <v>4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15</v>
      </c>
      <c r="AG21">
        <v>2</v>
      </c>
      <c r="AH21">
        <v>2</v>
      </c>
      <c r="AI21">
        <v>1</v>
      </c>
      <c r="AJ21">
        <v>1</v>
      </c>
      <c r="AK21">
        <v>4</v>
      </c>
      <c r="AL21">
        <v>0</v>
      </c>
      <c r="AM21">
        <v>7</v>
      </c>
      <c r="AN21">
        <v>3</v>
      </c>
      <c r="AO21">
        <v>0</v>
      </c>
      <c r="AP21">
        <v>0</v>
      </c>
      <c r="AQ21">
        <v>17</v>
      </c>
      <c r="AR21">
        <v>4</v>
      </c>
      <c r="AS21">
        <v>4</v>
      </c>
      <c r="AT21">
        <v>5</v>
      </c>
      <c r="AU21">
        <v>4</v>
      </c>
      <c r="AV21">
        <v>0</v>
      </c>
      <c r="AW21">
        <f>SUM(B18:AV18)</f>
        <v>256</v>
      </c>
    </row>
    <row r="22" spans="1:49" x14ac:dyDescent="0.3">
      <c r="AW22">
        <f>AW20/AW21*100</f>
        <v>83.203125</v>
      </c>
    </row>
    <row r="23" spans="1:49" x14ac:dyDescent="0.3">
      <c r="A23" t="s">
        <v>8</v>
      </c>
      <c r="B23">
        <v>4</v>
      </c>
      <c r="C23">
        <v>0</v>
      </c>
      <c r="D23">
        <v>0</v>
      </c>
      <c r="E23">
        <v>1</v>
      </c>
      <c r="F23">
        <v>2</v>
      </c>
      <c r="G23">
        <v>2</v>
      </c>
      <c r="H23">
        <v>2</v>
      </c>
      <c r="I23">
        <v>1</v>
      </c>
      <c r="J23">
        <v>10</v>
      </c>
      <c r="K23">
        <v>27</v>
      </c>
      <c r="L23">
        <v>5</v>
      </c>
      <c r="M23">
        <v>7</v>
      </c>
      <c r="N23">
        <v>6</v>
      </c>
      <c r="O23">
        <v>6</v>
      </c>
      <c r="P23">
        <v>4</v>
      </c>
      <c r="Q23">
        <v>1</v>
      </c>
      <c r="R23">
        <v>2</v>
      </c>
      <c r="S23">
        <v>2</v>
      </c>
      <c r="T23">
        <v>2</v>
      </c>
      <c r="U23">
        <v>2</v>
      </c>
      <c r="V23">
        <v>10</v>
      </c>
      <c r="W23">
        <v>7</v>
      </c>
      <c r="X23">
        <v>6</v>
      </c>
      <c r="Y23">
        <v>8</v>
      </c>
      <c r="Z23">
        <v>0</v>
      </c>
      <c r="AA23">
        <v>0</v>
      </c>
      <c r="AB23">
        <v>8</v>
      </c>
      <c r="AC23">
        <v>0</v>
      </c>
      <c r="AD23">
        <v>0</v>
      </c>
      <c r="AE23">
        <v>0</v>
      </c>
      <c r="AF23">
        <v>11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10</v>
      </c>
      <c r="AN23">
        <v>0</v>
      </c>
      <c r="AO23">
        <v>0</v>
      </c>
      <c r="AP23">
        <v>0</v>
      </c>
      <c r="AQ23">
        <v>11</v>
      </c>
      <c r="AR23">
        <v>4</v>
      </c>
      <c r="AS23">
        <v>4</v>
      </c>
      <c r="AT23">
        <v>5</v>
      </c>
      <c r="AU23">
        <v>4</v>
      </c>
      <c r="AV23">
        <v>2</v>
      </c>
      <c r="AW23">
        <f t="shared" si="0"/>
        <v>188</v>
      </c>
    </row>
    <row r="24" spans="1:49" x14ac:dyDescent="0.3">
      <c r="A24" t="s">
        <v>49</v>
      </c>
      <c r="B24">
        <v>6</v>
      </c>
      <c r="C24">
        <v>0</v>
      </c>
      <c r="D24">
        <v>0</v>
      </c>
      <c r="E24">
        <v>1</v>
      </c>
      <c r="F24">
        <v>2</v>
      </c>
      <c r="G24">
        <v>2</v>
      </c>
      <c r="H24">
        <v>2</v>
      </c>
      <c r="I24">
        <v>1</v>
      </c>
      <c r="J24">
        <v>10</v>
      </c>
      <c r="K24">
        <v>33</v>
      </c>
      <c r="L24">
        <v>5</v>
      </c>
      <c r="M24">
        <v>12</v>
      </c>
      <c r="N24">
        <v>6</v>
      </c>
      <c r="O24">
        <v>6</v>
      </c>
      <c r="P24">
        <v>8</v>
      </c>
      <c r="Q24">
        <v>1</v>
      </c>
      <c r="R24">
        <v>2</v>
      </c>
      <c r="S24">
        <v>2</v>
      </c>
      <c r="T24">
        <v>2</v>
      </c>
      <c r="U24">
        <v>2</v>
      </c>
      <c r="V24">
        <v>14</v>
      </c>
      <c r="W24">
        <v>30</v>
      </c>
      <c r="X24">
        <v>10</v>
      </c>
      <c r="Y24">
        <v>8</v>
      </c>
      <c r="Z24">
        <v>0</v>
      </c>
      <c r="AA24">
        <v>0</v>
      </c>
      <c r="AB24">
        <v>8</v>
      </c>
      <c r="AC24">
        <v>0</v>
      </c>
      <c r="AD24">
        <v>0</v>
      </c>
      <c r="AE24">
        <v>0</v>
      </c>
      <c r="AF24">
        <v>15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10</v>
      </c>
      <c r="AN24">
        <v>0</v>
      </c>
      <c r="AO24">
        <v>0</v>
      </c>
      <c r="AP24">
        <v>0</v>
      </c>
      <c r="AQ24">
        <v>12</v>
      </c>
      <c r="AR24">
        <v>5</v>
      </c>
      <c r="AS24">
        <v>4</v>
      </c>
      <c r="AT24">
        <v>5</v>
      </c>
      <c r="AU24">
        <v>4</v>
      </c>
      <c r="AV24">
        <v>2</v>
      </c>
      <c r="AW24">
        <f t="shared" si="0"/>
        <v>242</v>
      </c>
    </row>
    <row r="25" spans="1:49" x14ac:dyDescent="0.3">
      <c r="AW25">
        <f>AW23/AW24*100</f>
        <v>77.685950413223139</v>
      </c>
    </row>
    <row r="26" spans="1:49" x14ac:dyDescent="0.3">
      <c r="A26" t="s">
        <v>9</v>
      </c>
      <c r="B26">
        <v>10</v>
      </c>
      <c r="C26">
        <v>0</v>
      </c>
      <c r="D26">
        <v>0</v>
      </c>
      <c r="E26">
        <v>1</v>
      </c>
      <c r="F26">
        <v>2</v>
      </c>
      <c r="G26">
        <v>2</v>
      </c>
      <c r="H26">
        <v>2</v>
      </c>
      <c r="I26">
        <v>7</v>
      </c>
      <c r="J26">
        <v>10</v>
      </c>
      <c r="K26">
        <v>10</v>
      </c>
      <c r="L26">
        <v>3</v>
      </c>
      <c r="M26">
        <v>7</v>
      </c>
      <c r="N26">
        <v>6</v>
      </c>
      <c r="O26">
        <v>6</v>
      </c>
      <c r="P26">
        <v>8</v>
      </c>
      <c r="Q26">
        <v>1</v>
      </c>
      <c r="R26">
        <v>1</v>
      </c>
      <c r="S26">
        <v>1</v>
      </c>
      <c r="T26">
        <v>1</v>
      </c>
      <c r="U26">
        <v>1</v>
      </c>
      <c r="V26">
        <v>10</v>
      </c>
      <c r="W26">
        <v>18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2</v>
      </c>
      <c r="AH26">
        <v>2</v>
      </c>
      <c r="AI26">
        <v>1</v>
      </c>
      <c r="AJ26">
        <v>1</v>
      </c>
      <c r="AK26">
        <v>4</v>
      </c>
      <c r="AL26">
        <v>0</v>
      </c>
      <c r="AM26">
        <v>7</v>
      </c>
      <c r="AN26">
        <v>4</v>
      </c>
      <c r="AO26">
        <v>0</v>
      </c>
      <c r="AP26">
        <v>0</v>
      </c>
      <c r="AQ26">
        <v>15</v>
      </c>
      <c r="AR26">
        <v>4</v>
      </c>
      <c r="AS26">
        <v>4</v>
      </c>
      <c r="AT26">
        <v>5</v>
      </c>
      <c r="AU26">
        <v>1</v>
      </c>
      <c r="AV26">
        <v>0</v>
      </c>
      <c r="AW26">
        <f t="shared" si="0"/>
        <v>170</v>
      </c>
    </row>
    <row r="27" spans="1:49" x14ac:dyDescent="0.3">
      <c r="A27" t="s">
        <v>49</v>
      </c>
      <c r="B27">
        <v>33</v>
      </c>
      <c r="C27">
        <v>0</v>
      </c>
      <c r="D27">
        <v>0</v>
      </c>
      <c r="E27">
        <v>2</v>
      </c>
      <c r="F27">
        <v>2</v>
      </c>
      <c r="G27">
        <v>2</v>
      </c>
      <c r="H27">
        <v>2</v>
      </c>
      <c r="I27">
        <v>7</v>
      </c>
      <c r="J27">
        <v>10</v>
      </c>
      <c r="K27">
        <v>33</v>
      </c>
      <c r="L27">
        <v>4</v>
      </c>
      <c r="M27">
        <v>20</v>
      </c>
      <c r="N27">
        <v>6</v>
      </c>
      <c r="O27">
        <v>6</v>
      </c>
      <c r="P27">
        <v>9</v>
      </c>
      <c r="Q27">
        <v>1</v>
      </c>
      <c r="R27">
        <v>1</v>
      </c>
      <c r="S27">
        <v>1</v>
      </c>
      <c r="T27">
        <v>1</v>
      </c>
      <c r="U27">
        <v>1</v>
      </c>
      <c r="V27">
        <v>18</v>
      </c>
      <c r="W27">
        <v>19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15</v>
      </c>
      <c r="AG27">
        <v>2</v>
      </c>
      <c r="AH27">
        <v>2</v>
      </c>
      <c r="AI27">
        <v>1</v>
      </c>
      <c r="AJ27">
        <v>1</v>
      </c>
      <c r="AK27">
        <v>4</v>
      </c>
      <c r="AL27">
        <v>0</v>
      </c>
      <c r="AM27">
        <v>7</v>
      </c>
      <c r="AN27">
        <v>4</v>
      </c>
      <c r="AO27">
        <v>0</v>
      </c>
      <c r="AP27">
        <v>0</v>
      </c>
      <c r="AQ27">
        <v>17</v>
      </c>
      <c r="AR27">
        <v>4</v>
      </c>
      <c r="AS27">
        <v>4</v>
      </c>
      <c r="AT27">
        <v>5</v>
      </c>
      <c r="AU27">
        <v>4</v>
      </c>
      <c r="AV27">
        <v>0</v>
      </c>
      <c r="AW27">
        <f t="shared" si="0"/>
        <v>251</v>
      </c>
    </row>
    <row r="28" spans="1:49" x14ac:dyDescent="0.3">
      <c r="AW28">
        <f>AW26/AW27*100</f>
        <v>67.729083665338635</v>
      </c>
    </row>
    <row r="29" spans="1:49" x14ac:dyDescent="0.3">
      <c r="A29" t="s">
        <v>10</v>
      </c>
      <c r="B29">
        <v>26</v>
      </c>
      <c r="C29">
        <v>0</v>
      </c>
      <c r="D29">
        <v>0</v>
      </c>
      <c r="E29">
        <v>1</v>
      </c>
      <c r="F29">
        <v>2</v>
      </c>
      <c r="G29">
        <v>2</v>
      </c>
      <c r="H29">
        <v>2</v>
      </c>
      <c r="I29">
        <v>7</v>
      </c>
      <c r="J29">
        <v>10</v>
      </c>
      <c r="K29">
        <v>14</v>
      </c>
      <c r="L29">
        <v>4</v>
      </c>
      <c r="M29">
        <v>15</v>
      </c>
      <c r="N29">
        <v>6</v>
      </c>
      <c r="O29">
        <v>6</v>
      </c>
      <c r="P29">
        <v>8</v>
      </c>
      <c r="Q29">
        <v>1</v>
      </c>
      <c r="R29">
        <v>1</v>
      </c>
      <c r="S29">
        <v>1</v>
      </c>
      <c r="T29">
        <v>1</v>
      </c>
      <c r="U29">
        <v>1</v>
      </c>
      <c r="V29">
        <v>16</v>
      </c>
      <c r="W29">
        <v>12</v>
      </c>
      <c r="X29">
        <v>4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13</v>
      </c>
      <c r="AG29">
        <v>2</v>
      </c>
      <c r="AH29">
        <v>2</v>
      </c>
      <c r="AI29">
        <v>1</v>
      </c>
      <c r="AJ29">
        <v>1</v>
      </c>
      <c r="AK29">
        <v>4</v>
      </c>
      <c r="AL29">
        <v>0</v>
      </c>
      <c r="AM29">
        <v>7</v>
      </c>
      <c r="AN29">
        <v>0</v>
      </c>
      <c r="AO29">
        <v>0</v>
      </c>
      <c r="AP29">
        <v>0</v>
      </c>
      <c r="AQ29">
        <v>17</v>
      </c>
      <c r="AR29">
        <v>4</v>
      </c>
      <c r="AS29">
        <v>4</v>
      </c>
      <c r="AT29">
        <v>5</v>
      </c>
      <c r="AU29">
        <v>4</v>
      </c>
      <c r="AV29">
        <v>0</v>
      </c>
      <c r="AW29">
        <f t="shared" si="0"/>
        <v>207</v>
      </c>
    </row>
    <row r="30" spans="1:49" x14ac:dyDescent="0.3">
      <c r="A30" t="s">
        <v>49</v>
      </c>
      <c r="B30">
        <v>33</v>
      </c>
      <c r="C30">
        <v>0</v>
      </c>
      <c r="D30">
        <v>0</v>
      </c>
      <c r="E30">
        <v>2</v>
      </c>
      <c r="F30">
        <v>2</v>
      </c>
      <c r="G30">
        <v>2</v>
      </c>
      <c r="H30">
        <v>2</v>
      </c>
      <c r="I30">
        <v>7</v>
      </c>
      <c r="J30">
        <v>10</v>
      </c>
      <c r="K30">
        <v>35</v>
      </c>
      <c r="L30">
        <v>4</v>
      </c>
      <c r="M30">
        <v>20</v>
      </c>
      <c r="N30">
        <v>6</v>
      </c>
      <c r="O30">
        <v>6</v>
      </c>
      <c r="P30">
        <v>9</v>
      </c>
      <c r="Q30">
        <v>1</v>
      </c>
      <c r="R30">
        <v>1</v>
      </c>
      <c r="S30">
        <v>1</v>
      </c>
      <c r="T30">
        <v>1</v>
      </c>
      <c r="U30">
        <v>1</v>
      </c>
      <c r="V30">
        <v>18</v>
      </c>
      <c r="W30">
        <v>19</v>
      </c>
      <c r="X30">
        <v>4</v>
      </c>
      <c r="Y30">
        <v>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15</v>
      </c>
      <c r="AG30">
        <v>2</v>
      </c>
      <c r="AH30">
        <v>2</v>
      </c>
      <c r="AI30">
        <v>1</v>
      </c>
      <c r="AJ30">
        <v>1</v>
      </c>
      <c r="AK30">
        <v>4</v>
      </c>
      <c r="AL30">
        <v>0</v>
      </c>
      <c r="AM30">
        <v>7</v>
      </c>
      <c r="AN30">
        <v>0</v>
      </c>
      <c r="AO30">
        <v>0</v>
      </c>
      <c r="AP30">
        <v>0</v>
      </c>
      <c r="AQ30">
        <v>17</v>
      </c>
      <c r="AR30">
        <v>4</v>
      </c>
      <c r="AS30">
        <v>4</v>
      </c>
      <c r="AT30">
        <v>5</v>
      </c>
      <c r="AU30">
        <v>4</v>
      </c>
      <c r="AV30">
        <v>0</v>
      </c>
      <c r="AW30">
        <f t="shared" si="0"/>
        <v>253</v>
      </c>
    </row>
    <row r="31" spans="1:49" x14ac:dyDescent="0.3">
      <c r="AW31">
        <f>AW29/AW30*100</f>
        <v>81.818181818181827</v>
      </c>
    </row>
    <row r="32" spans="1:49" x14ac:dyDescent="0.3">
      <c r="A32" t="s">
        <v>11</v>
      </c>
      <c r="B32">
        <v>27</v>
      </c>
      <c r="C32">
        <v>0</v>
      </c>
      <c r="D32">
        <v>0</v>
      </c>
      <c r="E32">
        <v>1</v>
      </c>
      <c r="F32">
        <v>2</v>
      </c>
      <c r="G32">
        <v>2</v>
      </c>
      <c r="H32">
        <v>2</v>
      </c>
      <c r="I32">
        <v>7</v>
      </c>
      <c r="J32">
        <v>10</v>
      </c>
      <c r="K32">
        <v>8</v>
      </c>
      <c r="L32">
        <v>4</v>
      </c>
      <c r="M32">
        <v>3</v>
      </c>
      <c r="N32">
        <v>6</v>
      </c>
      <c r="O32">
        <v>6</v>
      </c>
      <c r="P32">
        <v>7</v>
      </c>
      <c r="Q32">
        <v>1</v>
      </c>
      <c r="R32">
        <v>1</v>
      </c>
      <c r="S32">
        <v>1</v>
      </c>
      <c r="T32">
        <v>1</v>
      </c>
      <c r="U32">
        <v>1</v>
      </c>
      <c r="V32">
        <v>4</v>
      </c>
      <c r="W32">
        <v>5</v>
      </c>
      <c r="X32">
        <v>4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</v>
      </c>
      <c r="AG32">
        <v>2</v>
      </c>
      <c r="AH32">
        <v>2</v>
      </c>
      <c r="AI32">
        <v>1</v>
      </c>
      <c r="AJ32">
        <v>1</v>
      </c>
      <c r="AK32">
        <v>4</v>
      </c>
      <c r="AL32">
        <v>0</v>
      </c>
      <c r="AM32">
        <v>6</v>
      </c>
      <c r="AN32">
        <v>4</v>
      </c>
      <c r="AO32">
        <v>0</v>
      </c>
      <c r="AP32">
        <v>0</v>
      </c>
      <c r="AQ32">
        <v>17</v>
      </c>
      <c r="AR32">
        <v>4</v>
      </c>
      <c r="AS32">
        <v>4</v>
      </c>
      <c r="AT32">
        <v>5</v>
      </c>
      <c r="AU32">
        <v>4</v>
      </c>
      <c r="AV32">
        <v>0</v>
      </c>
      <c r="AW32">
        <f t="shared" si="0"/>
        <v>170</v>
      </c>
    </row>
    <row r="33" spans="1:49" x14ac:dyDescent="0.3">
      <c r="A33" t="s">
        <v>49</v>
      </c>
      <c r="B33">
        <v>33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7</v>
      </c>
      <c r="J33">
        <v>10</v>
      </c>
      <c r="K33">
        <v>35</v>
      </c>
      <c r="L33">
        <v>4</v>
      </c>
      <c r="M33">
        <v>20</v>
      </c>
      <c r="N33">
        <v>6</v>
      </c>
      <c r="O33">
        <v>6</v>
      </c>
      <c r="P33">
        <v>9</v>
      </c>
      <c r="Q33">
        <v>1</v>
      </c>
      <c r="R33">
        <v>1</v>
      </c>
      <c r="S33">
        <v>1</v>
      </c>
      <c r="T33">
        <v>1</v>
      </c>
      <c r="U33">
        <v>1</v>
      </c>
      <c r="V33">
        <v>18</v>
      </c>
      <c r="W33">
        <v>19</v>
      </c>
      <c r="X33">
        <v>4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15</v>
      </c>
      <c r="AG33">
        <v>2</v>
      </c>
      <c r="AH33">
        <v>2</v>
      </c>
      <c r="AI33">
        <v>1</v>
      </c>
      <c r="AJ33">
        <v>1</v>
      </c>
      <c r="AK33">
        <v>4</v>
      </c>
      <c r="AL33">
        <v>0</v>
      </c>
      <c r="AM33">
        <v>7</v>
      </c>
      <c r="AN33">
        <v>4</v>
      </c>
      <c r="AO33">
        <v>0</v>
      </c>
      <c r="AP33">
        <v>0</v>
      </c>
      <c r="AQ33">
        <v>17</v>
      </c>
      <c r="AR33">
        <v>4</v>
      </c>
      <c r="AS33">
        <v>4</v>
      </c>
      <c r="AT33">
        <v>5</v>
      </c>
      <c r="AU33">
        <v>4</v>
      </c>
      <c r="AV33">
        <v>0</v>
      </c>
      <c r="AW33">
        <f t="shared" si="0"/>
        <v>257</v>
      </c>
    </row>
    <row r="34" spans="1:49" x14ac:dyDescent="0.3">
      <c r="AW34">
        <f>AW32/AW33*100</f>
        <v>66.147859922178981</v>
      </c>
    </row>
    <row r="35" spans="1:49" x14ac:dyDescent="0.3">
      <c r="A35" t="s">
        <v>12</v>
      </c>
      <c r="B35">
        <v>13</v>
      </c>
      <c r="C35">
        <v>0</v>
      </c>
      <c r="D35">
        <v>0</v>
      </c>
      <c r="E35">
        <v>1</v>
      </c>
      <c r="F35">
        <v>2</v>
      </c>
      <c r="G35">
        <v>2</v>
      </c>
      <c r="H35">
        <v>2</v>
      </c>
      <c r="I35">
        <v>7</v>
      </c>
      <c r="J35">
        <v>10</v>
      </c>
      <c r="K35">
        <v>9</v>
      </c>
      <c r="L35">
        <v>5</v>
      </c>
      <c r="M35">
        <v>9</v>
      </c>
      <c r="N35">
        <v>6</v>
      </c>
      <c r="O35">
        <v>6</v>
      </c>
      <c r="P35">
        <v>4</v>
      </c>
      <c r="Q35">
        <v>1</v>
      </c>
      <c r="R35">
        <v>1</v>
      </c>
      <c r="S35">
        <v>1</v>
      </c>
      <c r="T35">
        <v>1</v>
      </c>
      <c r="U35">
        <v>1</v>
      </c>
      <c r="V35">
        <v>11</v>
      </c>
      <c r="W35">
        <v>15</v>
      </c>
      <c r="X35">
        <v>4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12</v>
      </c>
      <c r="AG35">
        <v>2</v>
      </c>
      <c r="AH35">
        <v>2</v>
      </c>
      <c r="AI35">
        <v>1</v>
      </c>
      <c r="AJ35">
        <v>1</v>
      </c>
      <c r="AK35">
        <v>4</v>
      </c>
      <c r="AL35">
        <v>0</v>
      </c>
      <c r="AM35">
        <v>7</v>
      </c>
      <c r="AN35">
        <v>3</v>
      </c>
      <c r="AO35">
        <v>0</v>
      </c>
      <c r="AP35">
        <v>0</v>
      </c>
      <c r="AQ35">
        <v>15</v>
      </c>
      <c r="AR35">
        <v>4</v>
      </c>
      <c r="AS35">
        <v>4</v>
      </c>
      <c r="AT35">
        <v>5</v>
      </c>
      <c r="AU35">
        <v>4</v>
      </c>
      <c r="AV35">
        <v>0</v>
      </c>
      <c r="AW35">
        <f t="shared" si="0"/>
        <v>178</v>
      </c>
    </row>
    <row r="36" spans="1:49" x14ac:dyDescent="0.3">
      <c r="A36" t="s">
        <v>49</v>
      </c>
      <c r="B36">
        <v>16</v>
      </c>
      <c r="C36">
        <v>0</v>
      </c>
      <c r="D36">
        <v>0</v>
      </c>
      <c r="E36">
        <v>1</v>
      </c>
      <c r="F36">
        <v>2</v>
      </c>
      <c r="G36">
        <v>2</v>
      </c>
      <c r="H36">
        <v>2</v>
      </c>
      <c r="I36">
        <v>7</v>
      </c>
      <c r="J36">
        <v>10</v>
      </c>
      <c r="K36">
        <v>9</v>
      </c>
      <c r="L36">
        <v>5</v>
      </c>
      <c r="M36">
        <v>10</v>
      </c>
      <c r="N36">
        <v>6</v>
      </c>
      <c r="O36">
        <v>6</v>
      </c>
      <c r="P36">
        <v>4</v>
      </c>
      <c r="Q36">
        <v>1</v>
      </c>
      <c r="R36">
        <v>1</v>
      </c>
      <c r="S36">
        <v>1</v>
      </c>
      <c r="T36">
        <v>1</v>
      </c>
      <c r="U36">
        <v>1</v>
      </c>
      <c r="V36">
        <v>19</v>
      </c>
      <c r="W36">
        <v>18</v>
      </c>
      <c r="X36">
        <v>4</v>
      </c>
      <c r="Y36">
        <v>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16</v>
      </c>
      <c r="AG36">
        <v>2</v>
      </c>
      <c r="AH36">
        <v>2</v>
      </c>
      <c r="AI36">
        <v>1</v>
      </c>
      <c r="AJ36">
        <v>1</v>
      </c>
      <c r="AK36">
        <v>4</v>
      </c>
      <c r="AL36">
        <v>0</v>
      </c>
      <c r="AM36">
        <v>7</v>
      </c>
      <c r="AN36">
        <v>3</v>
      </c>
      <c r="AO36">
        <v>0</v>
      </c>
      <c r="AP36">
        <v>0</v>
      </c>
      <c r="AQ36">
        <v>17</v>
      </c>
      <c r="AR36">
        <v>4</v>
      </c>
      <c r="AS36">
        <v>4</v>
      </c>
      <c r="AT36">
        <v>5</v>
      </c>
      <c r="AU36">
        <v>4</v>
      </c>
      <c r="AV36">
        <v>0</v>
      </c>
      <c r="AW36">
        <f t="shared" si="0"/>
        <v>199</v>
      </c>
    </row>
    <row r="37" spans="1:49" x14ac:dyDescent="0.3">
      <c r="AW37">
        <f>AW35/AW36*100</f>
        <v>89.447236180904525</v>
      </c>
    </row>
    <row r="38" spans="1:49" s="1" customFormat="1" x14ac:dyDescent="0.3">
      <c r="A38" s="1" t="s">
        <v>13</v>
      </c>
      <c r="B38" s="1">
        <v>28</v>
      </c>
      <c r="C38" s="1">
        <v>0</v>
      </c>
      <c r="D38" s="1">
        <v>0</v>
      </c>
      <c r="E38" s="1">
        <v>1</v>
      </c>
      <c r="F38" s="1">
        <v>2</v>
      </c>
      <c r="G38" s="1">
        <v>2</v>
      </c>
      <c r="H38" s="1">
        <v>2</v>
      </c>
      <c r="I38" s="1">
        <v>7</v>
      </c>
      <c r="J38" s="1">
        <v>10</v>
      </c>
      <c r="K38" s="1">
        <v>15</v>
      </c>
      <c r="L38" s="1">
        <v>6</v>
      </c>
      <c r="M38" s="1">
        <v>9</v>
      </c>
      <c r="N38" s="1">
        <v>6</v>
      </c>
      <c r="O38" s="1">
        <v>6</v>
      </c>
      <c r="P38" s="1">
        <v>8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18</v>
      </c>
      <c r="W38" s="1">
        <v>13</v>
      </c>
      <c r="X38" s="1">
        <v>4</v>
      </c>
      <c r="Y38" s="1">
        <v>3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13</v>
      </c>
      <c r="AG38" s="1">
        <v>2</v>
      </c>
      <c r="AH38" s="1">
        <v>2</v>
      </c>
      <c r="AI38" s="1">
        <v>1</v>
      </c>
      <c r="AJ38" s="1">
        <v>1</v>
      </c>
      <c r="AK38" s="1">
        <v>4</v>
      </c>
      <c r="AL38" s="1">
        <v>0</v>
      </c>
      <c r="AM38" s="1">
        <v>7</v>
      </c>
      <c r="AN38" s="1">
        <v>3</v>
      </c>
      <c r="AO38" s="1">
        <v>0</v>
      </c>
      <c r="AP38" s="1">
        <v>0</v>
      </c>
      <c r="AQ38" s="1">
        <v>15</v>
      </c>
      <c r="AR38" s="1">
        <v>4</v>
      </c>
      <c r="AS38" s="1">
        <v>4</v>
      </c>
      <c r="AT38" s="1">
        <v>5</v>
      </c>
      <c r="AU38" s="1">
        <v>4</v>
      </c>
      <c r="AV38" s="1">
        <v>0</v>
      </c>
      <c r="AW38">
        <f t="shared" si="0"/>
        <v>210</v>
      </c>
    </row>
    <row r="39" spans="1:49" s="1" customFormat="1" x14ac:dyDescent="0.3">
      <c r="A39" t="s">
        <v>49</v>
      </c>
      <c r="B39" s="1">
        <v>33</v>
      </c>
      <c r="C39" s="1">
        <v>0</v>
      </c>
      <c r="D39" s="1">
        <v>0</v>
      </c>
      <c r="E39" s="1">
        <v>2</v>
      </c>
      <c r="F39" s="1">
        <v>2</v>
      </c>
      <c r="G39" s="1">
        <v>2</v>
      </c>
      <c r="H39" s="1">
        <v>2</v>
      </c>
      <c r="I39" s="1">
        <v>7</v>
      </c>
      <c r="J39" s="1">
        <v>10</v>
      </c>
      <c r="K39" s="1">
        <v>35</v>
      </c>
      <c r="L39" s="1">
        <v>6</v>
      </c>
      <c r="M39" s="1">
        <v>10</v>
      </c>
      <c r="N39" s="1">
        <v>6</v>
      </c>
      <c r="O39" s="1">
        <v>6</v>
      </c>
      <c r="P39" s="1">
        <v>9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18</v>
      </c>
      <c r="W39" s="1">
        <v>19</v>
      </c>
      <c r="X39" s="1">
        <v>4</v>
      </c>
      <c r="Y39" s="1">
        <v>3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</v>
      </c>
      <c r="AG39" s="1">
        <v>2</v>
      </c>
      <c r="AH39" s="1">
        <v>2</v>
      </c>
      <c r="AI39" s="1">
        <v>1</v>
      </c>
      <c r="AJ39" s="1">
        <v>1</v>
      </c>
      <c r="AK39" s="1">
        <v>4</v>
      </c>
      <c r="AL39" s="1">
        <v>0</v>
      </c>
      <c r="AM39" s="1">
        <v>7</v>
      </c>
      <c r="AN39" s="1">
        <v>3</v>
      </c>
      <c r="AO39" s="1">
        <v>0</v>
      </c>
      <c r="AP39" s="1">
        <v>0</v>
      </c>
      <c r="AQ39" s="1">
        <v>17</v>
      </c>
      <c r="AR39" s="1">
        <v>4</v>
      </c>
      <c r="AS39" s="1">
        <v>4</v>
      </c>
      <c r="AT39" s="1">
        <v>5</v>
      </c>
      <c r="AU39" s="1">
        <v>4</v>
      </c>
      <c r="AV39" s="1">
        <v>0</v>
      </c>
      <c r="AW39">
        <f t="shared" si="0"/>
        <v>248</v>
      </c>
    </row>
    <row r="40" spans="1:49" s="1" customFormat="1" x14ac:dyDescent="0.3">
      <c r="AW40">
        <f>AW38/AW39*100</f>
        <v>84.677419354838719</v>
      </c>
    </row>
    <row r="41" spans="1:49" x14ac:dyDescent="0.3">
      <c r="A41" t="s">
        <v>14</v>
      </c>
      <c r="B41" s="1">
        <v>12</v>
      </c>
      <c r="C41" s="1">
        <v>0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5</v>
      </c>
      <c r="J41" s="1">
        <v>10</v>
      </c>
      <c r="K41" s="1">
        <v>13</v>
      </c>
      <c r="L41" s="1">
        <v>3</v>
      </c>
      <c r="M41" s="1">
        <v>11</v>
      </c>
      <c r="N41" s="1">
        <v>6</v>
      </c>
      <c r="O41" s="1">
        <v>6</v>
      </c>
      <c r="P41" s="1">
        <v>6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11</v>
      </c>
      <c r="W41" s="1">
        <v>12</v>
      </c>
      <c r="X41" s="1">
        <v>4</v>
      </c>
      <c r="Y41" s="1">
        <v>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8</v>
      </c>
      <c r="AG41" s="1">
        <v>2</v>
      </c>
      <c r="AH41" s="1">
        <v>2</v>
      </c>
      <c r="AI41" s="1">
        <v>1</v>
      </c>
      <c r="AJ41" s="1">
        <v>1</v>
      </c>
      <c r="AK41" s="1">
        <v>4</v>
      </c>
      <c r="AL41" s="1">
        <v>0</v>
      </c>
      <c r="AM41" s="1">
        <v>6</v>
      </c>
      <c r="AN41" s="1">
        <v>0</v>
      </c>
      <c r="AO41" s="1">
        <v>0</v>
      </c>
      <c r="AP41" s="1">
        <v>0</v>
      </c>
      <c r="AQ41" s="1">
        <v>0</v>
      </c>
      <c r="AR41" s="1">
        <v>4</v>
      </c>
      <c r="AS41" s="1">
        <v>4</v>
      </c>
      <c r="AT41" s="1">
        <v>4</v>
      </c>
      <c r="AU41" s="1">
        <v>4</v>
      </c>
      <c r="AV41" s="1">
        <v>0</v>
      </c>
      <c r="AW41">
        <f t="shared" si="0"/>
        <v>154</v>
      </c>
    </row>
    <row r="42" spans="1:49" x14ac:dyDescent="0.3">
      <c r="A42" t="s">
        <v>49</v>
      </c>
      <c r="B42" s="1">
        <v>14</v>
      </c>
      <c r="C42">
        <v>0</v>
      </c>
      <c r="D42">
        <v>0</v>
      </c>
      <c r="E42">
        <v>1</v>
      </c>
      <c r="F42">
        <v>2</v>
      </c>
      <c r="G42">
        <v>2</v>
      </c>
      <c r="H42">
        <v>2</v>
      </c>
      <c r="I42">
        <v>5</v>
      </c>
      <c r="J42">
        <v>10</v>
      </c>
      <c r="K42">
        <v>21</v>
      </c>
      <c r="L42">
        <v>6</v>
      </c>
      <c r="M42">
        <v>12</v>
      </c>
      <c r="N42">
        <v>6</v>
      </c>
      <c r="O42">
        <v>6</v>
      </c>
      <c r="P42">
        <v>6</v>
      </c>
      <c r="Q42">
        <v>1</v>
      </c>
      <c r="R42">
        <v>1</v>
      </c>
      <c r="S42">
        <v>1</v>
      </c>
      <c r="T42">
        <v>1</v>
      </c>
      <c r="U42">
        <v>1</v>
      </c>
      <c r="V42">
        <v>13</v>
      </c>
      <c r="W42">
        <v>14</v>
      </c>
      <c r="X42">
        <v>4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11</v>
      </c>
      <c r="AG42">
        <v>2</v>
      </c>
      <c r="AH42">
        <v>2</v>
      </c>
      <c r="AI42">
        <v>1</v>
      </c>
      <c r="AJ42">
        <v>1</v>
      </c>
      <c r="AK42">
        <v>4</v>
      </c>
      <c r="AL42">
        <v>0</v>
      </c>
      <c r="AM42">
        <v>6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4</v>
      </c>
      <c r="AT42">
        <v>4</v>
      </c>
      <c r="AU42">
        <v>4</v>
      </c>
      <c r="AV42">
        <v>0</v>
      </c>
      <c r="AW42">
        <f t="shared" si="0"/>
        <v>175</v>
      </c>
    </row>
    <row r="43" spans="1:49" x14ac:dyDescent="0.3">
      <c r="AW43">
        <f>AW41/AW42*100</f>
        <v>88</v>
      </c>
    </row>
    <row r="44" spans="1:49" x14ac:dyDescent="0.3">
      <c r="A44" t="s">
        <v>15</v>
      </c>
      <c r="B44">
        <v>10</v>
      </c>
      <c r="C44">
        <v>14</v>
      </c>
      <c r="D44">
        <v>0</v>
      </c>
      <c r="E44">
        <v>2</v>
      </c>
      <c r="F44">
        <v>2</v>
      </c>
      <c r="G44">
        <v>2</v>
      </c>
      <c r="H44">
        <v>2</v>
      </c>
      <c r="I44">
        <v>5</v>
      </c>
      <c r="J44">
        <v>8</v>
      </c>
      <c r="K44">
        <v>6</v>
      </c>
      <c r="L44">
        <v>8</v>
      </c>
      <c r="M44">
        <v>11</v>
      </c>
      <c r="N44">
        <v>6</v>
      </c>
      <c r="O44">
        <v>6</v>
      </c>
      <c r="P44">
        <v>8</v>
      </c>
      <c r="Q44">
        <v>1</v>
      </c>
      <c r="R44">
        <v>1</v>
      </c>
      <c r="S44">
        <v>1</v>
      </c>
      <c r="T44">
        <v>1</v>
      </c>
      <c r="U44">
        <v>1</v>
      </c>
      <c r="V44">
        <v>13</v>
      </c>
      <c r="W44">
        <v>5</v>
      </c>
      <c r="X44">
        <v>4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</v>
      </c>
      <c r="AG44">
        <v>2</v>
      </c>
      <c r="AH44">
        <v>2</v>
      </c>
      <c r="AI44">
        <v>1</v>
      </c>
      <c r="AJ44">
        <v>1</v>
      </c>
      <c r="AK44">
        <v>4</v>
      </c>
      <c r="AL44">
        <v>0</v>
      </c>
      <c r="AM44">
        <v>7</v>
      </c>
      <c r="AN44">
        <v>0</v>
      </c>
      <c r="AO44">
        <v>0</v>
      </c>
      <c r="AP44">
        <v>0</v>
      </c>
      <c r="AQ44">
        <v>13</v>
      </c>
      <c r="AR44">
        <v>4</v>
      </c>
      <c r="AS44">
        <v>4</v>
      </c>
      <c r="AT44">
        <v>4</v>
      </c>
      <c r="AU44">
        <v>4</v>
      </c>
      <c r="AV44">
        <v>0</v>
      </c>
      <c r="AW44">
        <f t="shared" si="0"/>
        <v>176</v>
      </c>
    </row>
    <row r="45" spans="1:49" x14ac:dyDescent="0.3">
      <c r="A45" t="s">
        <v>49</v>
      </c>
      <c r="B45">
        <v>17</v>
      </c>
      <c r="C45">
        <v>18</v>
      </c>
      <c r="D45">
        <v>0</v>
      </c>
      <c r="E45">
        <v>2</v>
      </c>
      <c r="F45">
        <v>2</v>
      </c>
      <c r="G45">
        <v>2</v>
      </c>
      <c r="H45">
        <v>2</v>
      </c>
      <c r="I45">
        <v>5</v>
      </c>
      <c r="J45">
        <v>8</v>
      </c>
      <c r="K45">
        <v>24</v>
      </c>
      <c r="L45">
        <v>11</v>
      </c>
      <c r="M45">
        <v>15</v>
      </c>
      <c r="N45">
        <v>6</v>
      </c>
      <c r="O45">
        <v>6</v>
      </c>
      <c r="P45">
        <v>8</v>
      </c>
      <c r="Q45">
        <v>1</v>
      </c>
      <c r="R45">
        <v>1</v>
      </c>
      <c r="S45">
        <v>1</v>
      </c>
      <c r="T45">
        <v>1</v>
      </c>
      <c r="U45">
        <v>1</v>
      </c>
      <c r="V45">
        <v>15</v>
      </c>
      <c r="W45">
        <v>18</v>
      </c>
      <c r="X45">
        <v>4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13</v>
      </c>
      <c r="AG45">
        <v>2</v>
      </c>
      <c r="AH45">
        <v>2</v>
      </c>
      <c r="AI45">
        <v>1</v>
      </c>
      <c r="AJ45">
        <v>1</v>
      </c>
      <c r="AK45">
        <v>4</v>
      </c>
      <c r="AL45">
        <v>0</v>
      </c>
      <c r="AM45">
        <v>8</v>
      </c>
      <c r="AN45">
        <v>0</v>
      </c>
      <c r="AO45">
        <v>0</v>
      </c>
      <c r="AP45">
        <v>0</v>
      </c>
      <c r="AQ45">
        <v>14</v>
      </c>
      <c r="AR45">
        <v>4</v>
      </c>
      <c r="AS45">
        <v>4</v>
      </c>
      <c r="AT45">
        <v>4</v>
      </c>
      <c r="AU45">
        <v>4</v>
      </c>
      <c r="AV45">
        <v>0</v>
      </c>
      <c r="AW45">
        <f>SUM(B45:AV45)</f>
        <v>232</v>
      </c>
    </row>
    <row r="46" spans="1:49" x14ac:dyDescent="0.3">
      <c r="AW46">
        <f>AW44/AW45*100</f>
        <v>75.862068965517238</v>
      </c>
    </row>
    <row r="47" spans="1:49" x14ac:dyDescent="0.3">
      <c r="A47" t="s">
        <v>16</v>
      </c>
      <c r="B47">
        <v>11</v>
      </c>
      <c r="C47">
        <v>0</v>
      </c>
      <c r="D47">
        <v>0</v>
      </c>
      <c r="E47">
        <v>4</v>
      </c>
      <c r="F47">
        <v>2</v>
      </c>
      <c r="G47">
        <v>2</v>
      </c>
      <c r="H47">
        <v>2</v>
      </c>
      <c r="I47">
        <v>7</v>
      </c>
      <c r="J47">
        <v>10</v>
      </c>
      <c r="K47">
        <v>9</v>
      </c>
      <c r="L47">
        <v>11</v>
      </c>
      <c r="M47">
        <v>12</v>
      </c>
      <c r="N47">
        <v>6</v>
      </c>
      <c r="O47">
        <v>6</v>
      </c>
      <c r="P47">
        <v>5</v>
      </c>
      <c r="Q47">
        <v>1</v>
      </c>
      <c r="R47">
        <v>1</v>
      </c>
      <c r="S47">
        <v>1</v>
      </c>
      <c r="T47">
        <v>1</v>
      </c>
      <c r="U47">
        <v>1</v>
      </c>
      <c r="V47">
        <v>10</v>
      </c>
      <c r="W47">
        <v>19</v>
      </c>
      <c r="X47">
        <v>4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8</v>
      </c>
      <c r="AG47">
        <v>2</v>
      </c>
      <c r="AH47">
        <v>2</v>
      </c>
      <c r="AI47">
        <v>1</v>
      </c>
      <c r="AJ47">
        <v>1</v>
      </c>
      <c r="AK47">
        <v>4</v>
      </c>
      <c r="AL47">
        <v>0</v>
      </c>
      <c r="AM47">
        <v>7</v>
      </c>
      <c r="AN47">
        <v>4</v>
      </c>
      <c r="AO47">
        <v>0</v>
      </c>
      <c r="AP47">
        <v>0</v>
      </c>
      <c r="AQ47">
        <v>14</v>
      </c>
      <c r="AR47">
        <v>4</v>
      </c>
      <c r="AS47">
        <v>4</v>
      </c>
      <c r="AT47">
        <v>4</v>
      </c>
      <c r="AU47">
        <v>4</v>
      </c>
      <c r="AV47">
        <v>0</v>
      </c>
      <c r="AW47">
        <f t="shared" si="0"/>
        <v>187</v>
      </c>
    </row>
    <row r="48" spans="1:49" x14ac:dyDescent="0.3">
      <c r="A48" t="s">
        <v>49</v>
      </c>
      <c r="B48">
        <v>33</v>
      </c>
      <c r="C48">
        <v>0</v>
      </c>
      <c r="D48">
        <v>0</v>
      </c>
      <c r="E48">
        <v>1</v>
      </c>
      <c r="F48">
        <v>2</v>
      </c>
      <c r="G48">
        <v>2</v>
      </c>
      <c r="H48">
        <v>2</v>
      </c>
      <c r="I48">
        <v>7</v>
      </c>
      <c r="J48">
        <v>10</v>
      </c>
      <c r="K48">
        <v>35</v>
      </c>
      <c r="L48">
        <v>14</v>
      </c>
      <c r="M48">
        <v>20</v>
      </c>
      <c r="N48">
        <v>6</v>
      </c>
      <c r="O48">
        <v>6</v>
      </c>
      <c r="P48">
        <v>5</v>
      </c>
      <c r="Q48">
        <v>1</v>
      </c>
      <c r="R48">
        <v>1</v>
      </c>
      <c r="S48">
        <v>1</v>
      </c>
      <c r="T48">
        <v>1</v>
      </c>
      <c r="U48">
        <v>1</v>
      </c>
      <c r="V48">
        <v>18</v>
      </c>
      <c r="W48">
        <v>19</v>
      </c>
      <c r="X48">
        <v>4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15</v>
      </c>
      <c r="AG48">
        <v>2</v>
      </c>
      <c r="AH48">
        <v>2</v>
      </c>
      <c r="AI48">
        <v>1</v>
      </c>
      <c r="AJ48">
        <v>1</v>
      </c>
      <c r="AK48">
        <v>4</v>
      </c>
      <c r="AL48">
        <v>0</v>
      </c>
      <c r="AM48">
        <v>7</v>
      </c>
      <c r="AN48">
        <v>4</v>
      </c>
      <c r="AO48">
        <v>0</v>
      </c>
      <c r="AP48">
        <v>0</v>
      </c>
      <c r="AQ48">
        <v>17</v>
      </c>
      <c r="AR48">
        <v>4</v>
      </c>
      <c r="AS48">
        <v>4</v>
      </c>
      <c r="AT48">
        <v>4</v>
      </c>
      <c r="AU48">
        <v>4</v>
      </c>
      <c r="AV48">
        <v>0</v>
      </c>
      <c r="AW48">
        <f>SUM(B48:AV48)</f>
        <v>261</v>
      </c>
    </row>
    <row r="49" spans="1:49" x14ac:dyDescent="0.3">
      <c r="AW49">
        <f>AW47/AW48*100</f>
        <v>71.64750957854406</v>
      </c>
    </row>
    <row r="50" spans="1:49" x14ac:dyDescent="0.3">
      <c r="A50" t="s">
        <v>17</v>
      </c>
      <c r="B50">
        <v>9</v>
      </c>
      <c r="C50">
        <v>0</v>
      </c>
      <c r="D50">
        <v>0</v>
      </c>
      <c r="E50">
        <v>1</v>
      </c>
      <c r="F50">
        <v>2</v>
      </c>
      <c r="G50">
        <v>2</v>
      </c>
      <c r="H50">
        <v>2</v>
      </c>
      <c r="I50">
        <v>6</v>
      </c>
      <c r="J50">
        <v>10</v>
      </c>
      <c r="K50">
        <v>12</v>
      </c>
      <c r="L50">
        <v>5</v>
      </c>
      <c r="M50">
        <v>12</v>
      </c>
      <c r="N50">
        <v>6</v>
      </c>
      <c r="O50">
        <v>6</v>
      </c>
      <c r="P50">
        <v>2</v>
      </c>
      <c r="Q50">
        <v>1</v>
      </c>
      <c r="R50">
        <v>1</v>
      </c>
      <c r="S50">
        <v>1</v>
      </c>
      <c r="T50">
        <v>2</v>
      </c>
      <c r="U50">
        <v>1</v>
      </c>
      <c r="V50">
        <v>10</v>
      </c>
      <c r="W50">
        <v>8</v>
      </c>
      <c r="X50">
        <v>4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12</v>
      </c>
      <c r="AG50">
        <v>2</v>
      </c>
      <c r="AH50">
        <v>2</v>
      </c>
      <c r="AI50">
        <v>1</v>
      </c>
      <c r="AJ50">
        <v>1</v>
      </c>
      <c r="AK50">
        <v>3</v>
      </c>
      <c r="AL50">
        <v>0</v>
      </c>
      <c r="AM50">
        <v>6</v>
      </c>
      <c r="AN50">
        <v>3</v>
      </c>
      <c r="AO50">
        <v>0</v>
      </c>
      <c r="AP50">
        <v>0</v>
      </c>
      <c r="AQ50">
        <v>8</v>
      </c>
      <c r="AR50">
        <v>4</v>
      </c>
      <c r="AS50">
        <v>4</v>
      </c>
      <c r="AT50">
        <v>5</v>
      </c>
      <c r="AU50">
        <v>4</v>
      </c>
      <c r="AV50">
        <v>0</v>
      </c>
      <c r="AW50">
        <f t="shared" si="0"/>
        <v>161</v>
      </c>
    </row>
    <row r="51" spans="1:49" x14ac:dyDescent="0.3">
      <c r="A51" t="s">
        <v>49</v>
      </c>
      <c r="B51">
        <v>15</v>
      </c>
      <c r="C51">
        <v>0</v>
      </c>
      <c r="D51">
        <v>0</v>
      </c>
      <c r="E51">
        <v>1</v>
      </c>
      <c r="F51">
        <v>2</v>
      </c>
      <c r="G51">
        <v>2</v>
      </c>
      <c r="H51">
        <v>2</v>
      </c>
      <c r="I51">
        <v>6</v>
      </c>
      <c r="J51">
        <v>10</v>
      </c>
      <c r="K51">
        <v>22</v>
      </c>
      <c r="L51">
        <v>6</v>
      </c>
      <c r="M51">
        <v>14</v>
      </c>
      <c r="N51">
        <v>6</v>
      </c>
      <c r="O51">
        <v>6</v>
      </c>
      <c r="P51">
        <v>2</v>
      </c>
      <c r="Q51">
        <v>1</v>
      </c>
      <c r="R51">
        <v>1</v>
      </c>
      <c r="S51">
        <v>1</v>
      </c>
      <c r="T51">
        <v>2</v>
      </c>
      <c r="U51">
        <v>1</v>
      </c>
      <c r="V51">
        <v>15</v>
      </c>
      <c r="W51">
        <v>8</v>
      </c>
      <c r="X51">
        <v>4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16</v>
      </c>
      <c r="AG51">
        <v>2</v>
      </c>
      <c r="AH51">
        <v>2</v>
      </c>
      <c r="AI51">
        <v>1</v>
      </c>
      <c r="AJ51">
        <v>1</v>
      </c>
      <c r="AK51">
        <v>3</v>
      </c>
      <c r="AL51">
        <v>0</v>
      </c>
      <c r="AM51">
        <v>6</v>
      </c>
      <c r="AN51">
        <v>3</v>
      </c>
      <c r="AO51">
        <v>0</v>
      </c>
      <c r="AP51">
        <v>0</v>
      </c>
      <c r="AQ51">
        <v>12</v>
      </c>
      <c r="AR51">
        <v>4</v>
      </c>
      <c r="AS51">
        <v>4</v>
      </c>
      <c r="AT51">
        <v>5</v>
      </c>
      <c r="AU51">
        <v>4</v>
      </c>
      <c r="AV51">
        <v>0</v>
      </c>
      <c r="AW51">
        <f t="shared" si="0"/>
        <v>193</v>
      </c>
    </row>
    <row r="52" spans="1:49" x14ac:dyDescent="0.3">
      <c r="AW52">
        <f>AW50/AW51*100</f>
        <v>83.419689119170982</v>
      </c>
    </row>
    <row r="53" spans="1:49" x14ac:dyDescent="0.3">
      <c r="A53" t="s">
        <v>18</v>
      </c>
      <c r="B53">
        <v>9</v>
      </c>
      <c r="C53">
        <v>0</v>
      </c>
      <c r="D53">
        <v>0</v>
      </c>
      <c r="E53">
        <v>3</v>
      </c>
      <c r="F53">
        <v>2</v>
      </c>
      <c r="G53">
        <v>2</v>
      </c>
      <c r="H53">
        <v>2</v>
      </c>
      <c r="I53">
        <v>5</v>
      </c>
      <c r="J53">
        <v>10</v>
      </c>
      <c r="K53">
        <v>16</v>
      </c>
      <c r="L53">
        <v>3</v>
      </c>
      <c r="M53">
        <v>2</v>
      </c>
      <c r="N53">
        <v>6</v>
      </c>
      <c r="O53">
        <v>6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8</v>
      </c>
      <c r="X53">
        <v>0</v>
      </c>
      <c r="Y53">
        <v>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2</v>
      </c>
      <c r="AH53">
        <v>2</v>
      </c>
      <c r="AI53">
        <v>1</v>
      </c>
      <c r="AJ53">
        <v>1</v>
      </c>
      <c r="AK53">
        <v>1</v>
      </c>
      <c r="AL53">
        <v>1</v>
      </c>
      <c r="AM53">
        <v>4</v>
      </c>
      <c r="AN53">
        <v>3</v>
      </c>
      <c r="AO53">
        <v>0</v>
      </c>
      <c r="AP53">
        <v>0</v>
      </c>
      <c r="AQ53">
        <v>11</v>
      </c>
      <c r="AR53">
        <v>4</v>
      </c>
      <c r="AS53">
        <v>4</v>
      </c>
      <c r="AT53">
        <v>5</v>
      </c>
      <c r="AU53">
        <v>6</v>
      </c>
      <c r="AV53">
        <v>0</v>
      </c>
      <c r="AW53">
        <f t="shared" ref="AW53:AW59" si="2">SUM(B53:AV53)</f>
        <v>133</v>
      </c>
    </row>
    <row r="54" spans="1:49" x14ac:dyDescent="0.3">
      <c r="A54" t="s">
        <v>49</v>
      </c>
      <c r="B54">
        <v>14</v>
      </c>
      <c r="C54">
        <v>0</v>
      </c>
      <c r="D54">
        <v>0</v>
      </c>
      <c r="E54">
        <v>3</v>
      </c>
      <c r="F54">
        <v>2</v>
      </c>
      <c r="G54">
        <v>2</v>
      </c>
      <c r="H54">
        <v>2</v>
      </c>
      <c r="I54">
        <v>5</v>
      </c>
      <c r="J54">
        <v>10</v>
      </c>
      <c r="K54">
        <v>45</v>
      </c>
      <c r="L54">
        <v>3</v>
      </c>
      <c r="M54">
        <v>2</v>
      </c>
      <c r="N54">
        <v>6</v>
      </c>
      <c r="O54">
        <v>6</v>
      </c>
      <c r="P54">
        <v>4</v>
      </c>
      <c r="Q54">
        <v>1</v>
      </c>
      <c r="R54">
        <v>1</v>
      </c>
      <c r="S54">
        <v>1</v>
      </c>
      <c r="T54">
        <v>1</v>
      </c>
      <c r="U54">
        <v>1</v>
      </c>
      <c r="V54">
        <v>2</v>
      </c>
      <c r="W54">
        <v>8</v>
      </c>
      <c r="X54">
        <v>0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2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4</v>
      </c>
      <c r="AN54">
        <v>3</v>
      </c>
      <c r="AO54">
        <v>0</v>
      </c>
      <c r="AP54">
        <v>0</v>
      </c>
      <c r="AQ54">
        <v>16</v>
      </c>
      <c r="AR54">
        <v>4</v>
      </c>
      <c r="AS54">
        <v>4</v>
      </c>
      <c r="AT54">
        <v>5</v>
      </c>
      <c r="AU54">
        <v>6</v>
      </c>
      <c r="AV54">
        <v>0</v>
      </c>
      <c r="AW54">
        <f t="shared" si="2"/>
        <v>174</v>
      </c>
    </row>
    <row r="55" spans="1:49" x14ac:dyDescent="0.3">
      <c r="AW55">
        <f>AW53/AW54*100</f>
        <v>76.436781609195407</v>
      </c>
    </row>
    <row r="56" spans="1:49" x14ac:dyDescent="0.3">
      <c r="A56" t="s">
        <v>19</v>
      </c>
      <c r="B56">
        <v>14</v>
      </c>
      <c r="C56">
        <v>0</v>
      </c>
      <c r="D56">
        <v>0</v>
      </c>
      <c r="E56">
        <v>2</v>
      </c>
      <c r="F56">
        <v>2</v>
      </c>
      <c r="G56">
        <v>2</v>
      </c>
      <c r="H56">
        <v>2</v>
      </c>
      <c r="I56">
        <v>7</v>
      </c>
      <c r="J56">
        <v>10</v>
      </c>
      <c r="K56">
        <v>23</v>
      </c>
      <c r="L56">
        <v>5</v>
      </c>
      <c r="M56">
        <v>19</v>
      </c>
      <c r="N56">
        <v>6</v>
      </c>
      <c r="O56">
        <v>6</v>
      </c>
      <c r="P56">
        <v>3</v>
      </c>
      <c r="Q56">
        <v>1</v>
      </c>
      <c r="R56">
        <v>1</v>
      </c>
      <c r="S56">
        <v>1</v>
      </c>
      <c r="T56">
        <v>1</v>
      </c>
      <c r="U56">
        <v>1</v>
      </c>
      <c r="V56">
        <v>7</v>
      </c>
      <c r="W56">
        <v>10</v>
      </c>
      <c r="X56">
        <v>4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9</v>
      </c>
      <c r="AG56">
        <v>2</v>
      </c>
      <c r="AH56">
        <v>2</v>
      </c>
      <c r="AI56">
        <v>1</v>
      </c>
      <c r="AJ56">
        <v>1</v>
      </c>
      <c r="AK56">
        <v>4</v>
      </c>
      <c r="AL56">
        <v>0</v>
      </c>
      <c r="AM56">
        <v>4</v>
      </c>
      <c r="AN56">
        <v>4</v>
      </c>
      <c r="AO56">
        <v>0</v>
      </c>
      <c r="AP56">
        <v>0</v>
      </c>
      <c r="AQ56">
        <v>11</v>
      </c>
      <c r="AR56">
        <v>4</v>
      </c>
      <c r="AS56">
        <v>4</v>
      </c>
      <c r="AT56">
        <v>4</v>
      </c>
      <c r="AU56">
        <v>4</v>
      </c>
      <c r="AV56">
        <v>0</v>
      </c>
      <c r="AW56">
        <f t="shared" si="2"/>
        <v>184</v>
      </c>
    </row>
    <row r="57" spans="1:49" x14ac:dyDescent="0.3">
      <c r="A57" t="s">
        <v>49</v>
      </c>
      <c r="B57">
        <v>33</v>
      </c>
      <c r="C57">
        <v>0</v>
      </c>
      <c r="D57">
        <v>0</v>
      </c>
      <c r="E57">
        <v>2</v>
      </c>
      <c r="F57">
        <v>2</v>
      </c>
      <c r="G57">
        <v>2</v>
      </c>
      <c r="H57">
        <v>2</v>
      </c>
      <c r="I57">
        <v>7</v>
      </c>
      <c r="J57">
        <v>10</v>
      </c>
      <c r="K57">
        <v>35</v>
      </c>
      <c r="L57">
        <v>12</v>
      </c>
      <c r="M57">
        <v>20</v>
      </c>
      <c r="N57">
        <v>6</v>
      </c>
      <c r="O57">
        <v>6</v>
      </c>
      <c r="P57">
        <v>10</v>
      </c>
      <c r="Q57">
        <v>1</v>
      </c>
      <c r="R57">
        <v>1</v>
      </c>
      <c r="S57">
        <v>1</v>
      </c>
      <c r="T57">
        <v>1</v>
      </c>
      <c r="U57">
        <v>1</v>
      </c>
      <c r="V57">
        <v>19</v>
      </c>
      <c r="W57">
        <v>19</v>
      </c>
      <c r="X57">
        <v>4</v>
      </c>
      <c r="Y57">
        <v>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15</v>
      </c>
      <c r="AG57">
        <v>2</v>
      </c>
      <c r="AH57">
        <v>2</v>
      </c>
      <c r="AI57">
        <v>1</v>
      </c>
      <c r="AJ57">
        <v>1</v>
      </c>
      <c r="AK57">
        <v>4</v>
      </c>
      <c r="AL57">
        <v>0</v>
      </c>
      <c r="AM57">
        <v>7</v>
      </c>
      <c r="AN57">
        <v>4</v>
      </c>
      <c r="AO57">
        <v>0</v>
      </c>
      <c r="AP57">
        <v>0</v>
      </c>
      <c r="AQ57">
        <v>17</v>
      </c>
      <c r="AR57">
        <v>4</v>
      </c>
      <c r="AS57">
        <v>4</v>
      </c>
      <c r="AT57">
        <v>4</v>
      </c>
      <c r="AU57">
        <v>4</v>
      </c>
      <c r="AV57">
        <v>0</v>
      </c>
      <c r="AW57">
        <f>SUM(B57:AV57)</f>
        <v>266</v>
      </c>
    </row>
    <row r="58" spans="1:49" x14ac:dyDescent="0.3">
      <c r="AW58">
        <f>AW56/AW57*100</f>
        <v>69.172932330827066</v>
      </c>
    </row>
    <row r="59" spans="1:49" x14ac:dyDescent="0.3">
      <c r="A59" t="s">
        <v>20</v>
      </c>
      <c r="B59">
        <v>31</v>
      </c>
      <c r="C59">
        <v>0</v>
      </c>
      <c r="D59">
        <v>0</v>
      </c>
      <c r="E59">
        <v>2</v>
      </c>
      <c r="F59">
        <v>2</v>
      </c>
      <c r="G59">
        <v>2</v>
      </c>
      <c r="H59">
        <v>2</v>
      </c>
      <c r="I59">
        <v>7</v>
      </c>
      <c r="J59">
        <v>10</v>
      </c>
      <c r="K59">
        <v>19</v>
      </c>
      <c r="L59">
        <v>4</v>
      </c>
      <c r="M59">
        <v>20</v>
      </c>
      <c r="N59">
        <v>6</v>
      </c>
      <c r="O59">
        <v>6</v>
      </c>
      <c r="P59">
        <v>5</v>
      </c>
      <c r="Q59">
        <v>1</v>
      </c>
      <c r="R59">
        <v>1</v>
      </c>
      <c r="S59">
        <v>1</v>
      </c>
      <c r="T59">
        <v>1</v>
      </c>
      <c r="U59">
        <v>1</v>
      </c>
      <c r="V59">
        <v>16</v>
      </c>
      <c r="W59">
        <v>17</v>
      </c>
      <c r="X59">
        <v>4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15</v>
      </c>
      <c r="AG59">
        <v>2</v>
      </c>
      <c r="AH59">
        <v>2</v>
      </c>
      <c r="AI59">
        <v>1</v>
      </c>
      <c r="AJ59">
        <v>1</v>
      </c>
      <c r="AK59">
        <v>4</v>
      </c>
      <c r="AL59">
        <v>0</v>
      </c>
      <c r="AM59">
        <v>6</v>
      </c>
      <c r="AN59">
        <v>4</v>
      </c>
      <c r="AO59">
        <v>0</v>
      </c>
      <c r="AP59">
        <v>0</v>
      </c>
      <c r="AQ59">
        <v>17</v>
      </c>
      <c r="AR59">
        <v>4</v>
      </c>
      <c r="AS59">
        <v>4</v>
      </c>
      <c r="AT59">
        <v>5</v>
      </c>
      <c r="AU59">
        <v>4</v>
      </c>
      <c r="AV59">
        <v>0</v>
      </c>
      <c r="AW59">
        <f t="shared" si="2"/>
        <v>230</v>
      </c>
    </row>
    <row r="60" spans="1:49" x14ac:dyDescent="0.3">
      <c r="A60" t="s">
        <v>49</v>
      </c>
      <c r="B60">
        <v>33</v>
      </c>
      <c r="C60">
        <v>0</v>
      </c>
      <c r="D60">
        <v>0</v>
      </c>
      <c r="E60">
        <v>2</v>
      </c>
      <c r="F60">
        <v>2</v>
      </c>
      <c r="G60">
        <v>2</v>
      </c>
      <c r="H60">
        <v>2</v>
      </c>
      <c r="I60">
        <v>7</v>
      </c>
      <c r="J60">
        <v>10</v>
      </c>
      <c r="K60">
        <v>35</v>
      </c>
      <c r="L60">
        <v>4</v>
      </c>
      <c r="M60">
        <v>20</v>
      </c>
      <c r="N60">
        <v>6</v>
      </c>
      <c r="O60">
        <v>6</v>
      </c>
      <c r="P60">
        <v>9</v>
      </c>
      <c r="Q60">
        <v>1</v>
      </c>
      <c r="R60">
        <v>1</v>
      </c>
      <c r="S60">
        <v>1</v>
      </c>
      <c r="T60">
        <v>1</v>
      </c>
      <c r="U60">
        <v>1</v>
      </c>
      <c r="V60">
        <v>18</v>
      </c>
      <c r="W60">
        <v>19</v>
      </c>
      <c r="X60">
        <v>4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15</v>
      </c>
      <c r="AG60">
        <v>2</v>
      </c>
      <c r="AH60">
        <v>2</v>
      </c>
      <c r="AI60">
        <v>1</v>
      </c>
      <c r="AJ60">
        <v>1</v>
      </c>
      <c r="AK60">
        <v>4</v>
      </c>
      <c r="AL60">
        <v>0</v>
      </c>
      <c r="AM60">
        <v>7</v>
      </c>
      <c r="AN60">
        <v>4</v>
      </c>
      <c r="AO60">
        <v>0</v>
      </c>
      <c r="AP60">
        <v>0</v>
      </c>
      <c r="AQ60">
        <v>17</v>
      </c>
      <c r="AR60">
        <v>4</v>
      </c>
      <c r="AS60">
        <v>4</v>
      </c>
      <c r="AT60">
        <v>5</v>
      </c>
      <c r="AU60">
        <v>4</v>
      </c>
      <c r="AV60">
        <v>0</v>
      </c>
      <c r="AW60">
        <f>SUM(B60:AV60)</f>
        <v>257</v>
      </c>
    </row>
    <row r="61" spans="1:49" x14ac:dyDescent="0.3">
      <c r="AW61">
        <f>AW59/AW60*100</f>
        <v>89.494163424124523</v>
      </c>
    </row>
    <row r="62" spans="1:49" x14ac:dyDescent="0.3">
      <c r="A62" t="s">
        <v>21</v>
      </c>
      <c r="B62">
        <v>29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8</v>
      </c>
      <c r="J62">
        <v>10</v>
      </c>
      <c r="K62">
        <v>16</v>
      </c>
      <c r="L62">
        <v>11</v>
      </c>
      <c r="M62">
        <v>14</v>
      </c>
      <c r="N62">
        <v>6</v>
      </c>
      <c r="O62">
        <v>6</v>
      </c>
      <c r="P62">
        <v>7</v>
      </c>
      <c r="Q62">
        <v>1</v>
      </c>
      <c r="R62">
        <v>1</v>
      </c>
      <c r="S62">
        <v>1</v>
      </c>
      <c r="T62">
        <v>1</v>
      </c>
      <c r="U62">
        <v>1</v>
      </c>
      <c r="V62">
        <v>17</v>
      </c>
      <c r="W62">
        <v>16</v>
      </c>
      <c r="X62">
        <v>4</v>
      </c>
      <c r="Y62">
        <v>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16</v>
      </c>
      <c r="AG62">
        <v>2</v>
      </c>
      <c r="AH62">
        <v>2</v>
      </c>
      <c r="AI62">
        <v>1</v>
      </c>
      <c r="AJ62">
        <v>1</v>
      </c>
      <c r="AK62">
        <v>4</v>
      </c>
      <c r="AM62">
        <v>7</v>
      </c>
      <c r="AN62">
        <v>3</v>
      </c>
      <c r="AO62">
        <v>0</v>
      </c>
      <c r="AP62">
        <v>0</v>
      </c>
      <c r="AQ62">
        <v>10</v>
      </c>
      <c r="AR62">
        <v>4</v>
      </c>
      <c r="AS62">
        <v>4</v>
      </c>
      <c r="AT62">
        <v>5</v>
      </c>
      <c r="AU62">
        <v>4</v>
      </c>
      <c r="AV62">
        <v>0</v>
      </c>
      <c r="AW62">
        <f>SUM(B62:AV62)</f>
        <v>222</v>
      </c>
    </row>
    <row r="63" spans="1:49" x14ac:dyDescent="0.3">
      <c r="A63" t="s">
        <v>49</v>
      </c>
      <c r="B63">
        <v>33</v>
      </c>
      <c r="C63">
        <v>0</v>
      </c>
      <c r="D63">
        <v>0</v>
      </c>
      <c r="E63">
        <v>1</v>
      </c>
      <c r="F63">
        <v>2</v>
      </c>
      <c r="G63">
        <v>2</v>
      </c>
      <c r="H63">
        <v>2</v>
      </c>
      <c r="I63">
        <v>8</v>
      </c>
      <c r="J63">
        <v>10</v>
      </c>
      <c r="K63">
        <v>34</v>
      </c>
      <c r="L63">
        <v>12</v>
      </c>
      <c r="M63">
        <v>16</v>
      </c>
      <c r="N63">
        <v>6</v>
      </c>
      <c r="O63">
        <v>6</v>
      </c>
      <c r="P63">
        <v>7</v>
      </c>
      <c r="Q63">
        <v>1</v>
      </c>
      <c r="R63">
        <v>1</v>
      </c>
      <c r="S63">
        <v>1</v>
      </c>
      <c r="T63">
        <v>1</v>
      </c>
      <c r="U63">
        <v>1</v>
      </c>
      <c r="V63">
        <v>17</v>
      </c>
      <c r="W63">
        <v>19</v>
      </c>
      <c r="X63">
        <v>4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16</v>
      </c>
      <c r="AG63">
        <v>2</v>
      </c>
      <c r="AH63">
        <v>2</v>
      </c>
      <c r="AI63">
        <v>1</v>
      </c>
      <c r="AJ63">
        <v>1</v>
      </c>
      <c r="AK63">
        <v>4</v>
      </c>
      <c r="AL63">
        <v>0</v>
      </c>
      <c r="AM63">
        <v>7</v>
      </c>
      <c r="AN63">
        <v>3</v>
      </c>
      <c r="AO63">
        <v>0</v>
      </c>
      <c r="AP63">
        <v>0</v>
      </c>
      <c r="AQ63">
        <v>11</v>
      </c>
      <c r="AR63">
        <v>4</v>
      </c>
      <c r="AS63">
        <v>4</v>
      </c>
      <c r="AT63">
        <v>5</v>
      </c>
      <c r="AU63">
        <v>4</v>
      </c>
      <c r="AV63">
        <v>0</v>
      </c>
      <c r="AW63">
        <f>SUM(B63:AV63)</f>
        <v>251</v>
      </c>
    </row>
    <row r="64" spans="1:49" x14ac:dyDescent="0.3">
      <c r="AW64">
        <f>AW62/AW63*100</f>
        <v>88.446215139442231</v>
      </c>
    </row>
    <row r="65" spans="1:49" x14ac:dyDescent="0.3">
      <c r="A65" t="s">
        <v>118</v>
      </c>
      <c r="B65">
        <f>SUM(B2,B5,B8,B11,B14,B17,B20,B23,B26,B29,B32,B35,B38,B41,B44,B47,B50,B53,B56,B59,B62)</f>
        <v>384</v>
      </c>
      <c r="C65">
        <f t="shared" ref="C65:AV65" si="3">SUM(C2,C5,C8,C11,C14,C17,C20,C23,C26,C29,C32,C35,C38,C41,C44,C47,C50,C53,C56,C59,C62)</f>
        <v>21</v>
      </c>
      <c r="D65">
        <f t="shared" si="3"/>
        <v>10</v>
      </c>
      <c r="E65">
        <f t="shared" si="3"/>
        <v>34</v>
      </c>
      <c r="F65">
        <f t="shared" si="3"/>
        <v>43</v>
      </c>
      <c r="G65">
        <f t="shared" si="3"/>
        <v>41</v>
      </c>
      <c r="H65">
        <f t="shared" si="3"/>
        <v>56</v>
      </c>
      <c r="I65">
        <f t="shared" si="3"/>
        <v>135</v>
      </c>
      <c r="J65">
        <f t="shared" si="3"/>
        <v>200</v>
      </c>
      <c r="K65">
        <f t="shared" si="3"/>
        <v>320</v>
      </c>
      <c r="L65">
        <f t="shared" si="3"/>
        <v>106</v>
      </c>
      <c r="M65">
        <f t="shared" si="3"/>
        <v>237</v>
      </c>
      <c r="N65">
        <f t="shared" si="3"/>
        <v>121</v>
      </c>
      <c r="O65">
        <f t="shared" si="3"/>
        <v>126</v>
      </c>
      <c r="P65">
        <f t="shared" si="3"/>
        <v>121</v>
      </c>
      <c r="Q65">
        <f t="shared" si="3"/>
        <v>22</v>
      </c>
      <c r="R65">
        <f t="shared" si="3"/>
        <v>22</v>
      </c>
      <c r="S65">
        <f t="shared" si="3"/>
        <v>22</v>
      </c>
      <c r="T65">
        <f t="shared" si="3"/>
        <v>23</v>
      </c>
      <c r="U65">
        <f t="shared" si="3"/>
        <v>22</v>
      </c>
      <c r="V65">
        <f t="shared" si="3"/>
        <v>235</v>
      </c>
      <c r="W65">
        <f t="shared" si="3"/>
        <v>245</v>
      </c>
      <c r="X65">
        <f t="shared" si="3"/>
        <v>66</v>
      </c>
      <c r="Y65">
        <f t="shared" si="3"/>
        <v>80</v>
      </c>
      <c r="Z65">
        <f t="shared" si="3"/>
        <v>12</v>
      </c>
      <c r="AA65">
        <f t="shared" si="3"/>
        <v>0</v>
      </c>
      <c r="AB65">
        <f t="shared" si="3"/>
        <v>13</v>
      </c>
      <c r="AC65">
        <f t="shared" si="3"/>
        <v>5</v>
      </c>
      <c r="AD65">
        <f t="shared" si="3"/>
        <v>0</v>
      </c>
      <c r="AE65">
        <f t="shared" si="3"/>
        <v>0</v>
      </c>
      <c r="AF65">
        <f t="shared" si="3"/>
        <v>234</v>
      </c>
      <c r="AG65">
        <f t="shared" si="3"/>
        <v>41</v>
      </c>
      <c r="AH65">
        <f t="shared" si="3"/>
        <v>45</v>
      </c>
      <c r="AI65">
        <f t="shared" si="3"/>
        <v>21</v>
      </c>
      <c r="AJ65">
        <f t="shared" si="3"/>
        <v>25</v>
      </c>
      <c r="AK65">
        <f t="shared" si="3"/>
        <v>72</v>
      </c>
      <c r="AL65">
        <f t="shared" si="3"/>
        <v>4</v>
      </c>
      <c r="AM65">
        <f t="shared" si="3"/>
        <v>130</v>
      </c>
      <c r="AN65">
        <f t="shared" si="3"/>
        <v>51</v>
      </c>
      <c r="AO65">
        <f t="shared" si="3"/>
        <v>0</v>
      </c>
      <c r="AP65">
        <f t="shared" si="3"/>
        <v>0</v>
      </c>
      <c r="AQ65">
        <f t="shared" si="3"/>
        <v>260</v>
      </c>
      <c r="AR65">
        <f t="shared" si="3"/>
        <v>80</v>
      </c>
      <c r="AS65">
        <f t="shared" si="3"/>
        <v>85</v>
      </c>
      <c r="AT65">
        <f t="shared" si="3"/>
        <v>96</v>
      </c>
      <c r="AU65">
        <f t="shared" si="3"/>
        <v>90</v>
      </c>
      <c r="AV65">
        <f t="shared" si="3"/>
        <v>14</v>
      </c>
    </row>
    <row r="66" spans="1:49" x14ac:dyDescent="0.3">
      <c r="A66" t="s">
        <v>116</v>
      </c>
      <c r="B66">
        <f>SUM(B3,B6,B9,B12,B15,B18,B21,B24,B27,B30,B33,B36,B39,B42,B45,B48,B51,B54,B57,B60,B63)</f>
        <v>521</v>
      </c>
      <c r="C66">
        <f t="shared" ref="C66:AV66" si="4">SUM(C3,C6,C9,C12,C15,C18,C21,C24,C27,C30,C33,C36,C39,C42,C45,C48,C51,C54,C57,C60,C63)</f>
        <v>28</v>
      </c>
      <c r="D66">
        <f t="shared" si="4"/>
        <v>10</v>
      </c>
      <c r="E66">
        <f t="shared" si="4"/>
        <v>36</v>
      </c>
      <c r="F66">
        <f t="shared" si="4"/>
        <v>43</v>
      </c>
      <c r="G66">
        <f t="shared" si="4"/>
        <v>41</v>
      </c>
      <c r="H66">
        <f t="shared" si="4"/>
        <v>51</v>
      </c>
      <c r="I66">
        <f t="shared" si="4"/>
        <v>135</v>
      </c>
      <c r="J66">
        <f t="shared" si="4"/>
        <v>201</v>
      </c>
      <c r="K66">
        <f t="shared" si="4"/>
        <v>618</v>
      </c>
      <c r="L66">
        <f t="shared" si="4"/>
        <v>132</v>
      </c>
      <c r="M66">
        <f t="shared" si="4"/>
        <v>323</v>
      </c>
      <c r="N66">
        <f t="shared" si="4"/>
        <v>121</v>
      </c>
      <c r="O66">
        <f t="shared" si="4"/>
        <v>127</v>
      </c>
      <c r="P66">
        <f t="shared" si="4"/>
        <v>147</v>
      </c>
      <c r="Q66">
        <f t="shared" si="4"/>
        <v>22</v>
      </c>
      <c r="R66">
        <f t="shared" si="4"/>
        <v>22</v>
      </c>
      <c r="S66">
        <f t="shared" si="4"/>
        <v>22</v>
      </c>
      <c r="T66">
        <f t="shared" si="4"/>
        <v>23</v>
      </c>
      <c r="U66">
        <f t="shared" si="4"/>
        <v>22</v>
      </c>
      <c r="V66">
        <f t="shared" si="4"/>
        <v>330</v>
      </c>
      <c r="W66">
        <f t="shared" si="4"/>
        <v>365</v>
      </c>
      <c r="X66">
        <f t="shared" si="4"/>
        <v>78</v>
      </c>
      <c r="Y66">
        <f t="shared" si="4"/>
        <v>91</v>
      </c>
      <c r="Z66">
        <f t="shared" si="4"/>
        <v>12</v>
      </c>
      <c r="AA66">
        <f t="shared" si="4"/>
        <v>0</v>
      </c>
      <c r="AB66">
        <f t="shared" si="4"/>
        <v>13</v>
      </c>
      <c r="AC66">
        <f t="shared" si="4"/>
        <v>5</v>
      </c>
      <c r="AD66">
        <f t="shared" si="4"/>
        <v>0</v>
      </c>
      <c r="AE66">
        <f t="shared" si="4"/>
        <v>0</v>
      </c>
      <c r="AF66">
        <f t="shared" si="4"/>
        <v>297</v>
      </c>
      <c r="AG66">
        <f t="shared" si="4"/>
        <v>41</v>
      </c>
      <c r="AH66">
        <f t="shared" si="4"/>
        <v>46</v>
      </c>
      <c r="AI66">
        <f t="shared" si="4"/>
        <v>21</v>
      </c>
      <c r="AJ66">
        <f t="shared" si="4"/>
        <v>25</v>
      </c>
      <c r="AK66">
        <f t="shared" si="4"/>
        <v>75</v>
      </c>
      <c r="AL66">
        <f t="shared" si="4"/>
        <v>4</v>
      </c>
      <c r="AM66">
        <f t="shared" si="4"/>
        <v>140</v>
      </c>
      <c r="AN66">
        <f t="shared" si="4"/>
        <v>51</v>
      </c>
      <c r="AO66">
        <f t="shared" si="4"/>
        <v>0</v>
      </c>
      <c r="AP66">
        <f t="shared" si="4"/>
        <v>0</v>
      </c>
      <c r="AQ66">
        <f t="shared" si="4"/>
        <v>298</v>
      </c>
      <c r="AR66">
        <f t="shared" si="4"/>
        <v>82</v>
      </c>
      <c r="AS66">
        <f t="shared" si="4"/>
        <v>86</v>
      </c>
      <c r="AT66">
        <f t="shared" si="4"/>
        <v>96</v>
      </c>
      <c r="AU66">
        <f t="shared" si="4"/>
        <v>93</v>
      </c>
      <c r="AV66">
        <f t="shared" si="4"/>
        <v>15</v>
      </c>
    </row>
    <row r="70" spans="1:49" x14ac:dyDescent="0.3">
      <c r="AV70" t="s">
        <v>115</v>
      </c>
      <c r="AW70">
        <f>SUM(AW2,AW5,AW8,AW11,AW14,AW17,AW20,AW23,AW26,AW29,AW32,AW35,AW38,AW41,AW44,AW47,AW50,AW53,AW56,AW59,AW62)</f>
        <v>3970</v>
      </c>
    </row>
    <row r="71" spans="1:49" x14ac:dyDescent="0.3">
      <c r="AV71" t="s">
        <v>116</v>
      </c>
      <c r="AW71">
        <f>SUM(AW3,AW6,AW9,AW12,AW15,AW18,AW21,AW24,AW27,AW30,AW33,AW36,AW39,AW42,AW45,AW48,AW51,AW54,AW57,AW60,AW63)</f>
        <v>4909</v>
      </c>
    </row>
    <row r="72" spans="1:49" x14ac:dyDescent="0.3">
      <c r="AV72" t="s">
        <v>117</v>
      </c>
      <c r="AW72">
        <f>AW70/AW71*100</f>
        <v>80.871867997555512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4FE7-357E-4B8A-9BE2-E52E171D8126}">
  <dimension ref="A1:F20"/>
  <sheetViews>
    <sheetView tabSelected="1" workbookViewId="0">
      <selection activeCell="C20" sqref="C20"/>
    </sheetView>
  </sheetViews>
  <sheetFormatPr defaultRowHeight="14.4" x14ac:dyDescent="0.3"/>
  <cols>
    <col min="1" max="1" width="14.5546875" bestFit="1" customWidth="1"/>
    <col min="2" max="2" width="13.6640625" bestFit="1" customWidth="1"/>
    <col min="3" max="3" width="14.5546875" bestFit="1" customWidth="1"/>
    <col min="4" max="4" width="18" bestFit="1" customWidth="1"/>
  </cols>
  <sheetData>
    <row r="1" spans="1:6" x14ac:dyDescent="0.3">
      <c r="A1" t="s">
        <v>115</v>
      </c>
      <c r="B1">
        <f>Page_1_CER!AC72+Page_2_CER!L73+Page_3_CER!O69+Page_4_CER!AW70</f>
        <v>15200</v>
      </c>
    </row>
    <row r="2" spans="1:6" x14ac:dyDescent="0.3">
      <c r="A2" t="s">
        <v>116</v>
      </c>
      <c r="B2">
        <f>SUM(Page_1_CER!AC73+Page_2_CER!L74+Page_3_CER!O70+Page_4_CER!AW71)</f>
        <v>22344</v>
      </c>
    </row>
    <row r="3" spans="1:6" x14ac:dyDescent="0.3">
      <c r="A3" t="s">
        <v>117</v>
      </c>
      <c r="B3">
        <f>B1/B2*100</f>
        <v>68.027210884353735</v>
      </c>
    </row>
    <row r="5" spans="1:6" x14ac:dyDescent="0.3">
      <c r="A5" t="s">
        <v>126</v>
      </c>
    </row>
    <row r="6" spans="1:6" x14ac:dyDescent="0.3">
      <c r="B6" t="s">
        <v>124</v>
      </c>
      <c r="C6" t="s">
        <v>116</v>
      </c>
      <c r="D6" t="s">
        <v>123</v>
      </c>
    </row>
    <row r="7" spans="1:6" x14ac:dyDescent="0.3">
      <c r="A7" t="s">
        <v>119</v>
      </c>
      <c r="B7">
        <f>SUM(Page_1_CER!B66,Page_1_CER!F66,Page_1_CER!J66,Page_1_CER!M66,Page_1_CER!P66,Page_1_CER!Q66,Page_1_CER!V66,Page_1_CER!W66,Page_1_CER!Y66)</f>
        <v>3301</v>
      </c>
      <c r="C7">
        <f>SUM(Page_1_CER!B67,Page_1_CER!F67,Page_1_CER!J67,Page_1_CER!M67,Page_1_CER!P67,Page_1_CER!Q67,Page_1_CER!V67,Page_1_CER!W67,Page_1_CER!Y67)</f>
        <v>6813</v>
      </c>
      <c r="D7">
        <f>B7/C7*100</f>
        <v>48.45148979891384</v>
      </c>
      <c r="E7">
        <f>B7+B16</f>
        <v>5283</v>
      </c>
      <c r="F7">
        <f>C7+C16</f>
        <v>9173</v>
      </c>
    </row>
    <row r="8" spans="1:6" x14ac:dyDescent="0.3">
      <c r="A8" t="s">
        <v>120</v>
      </c>
      <c r="B8">
        <f>SUM(Page_2_CER!D66,Page_2_CER!G66,Page_2_CER!H66)</f>
        <v>2890</v>
      </c>
      <c r="C8">
        <f>SUM(Page_2_CER!D67,Page_2_CER!G67,Page_2_CER!H67)</f>
        <v>4655</v>
      </c>
      <c r="D8">
        <f t="shared" ref="D8:D10" si="0">B8/C8*100</f>
        <v>62.083780880773368</v>
      </c>
      <c r="E8">
        <f>B8+B17</f>
        <v>3964</v>
      </c>
      <c r="F8">
        <f>C8+C17</f>
        <v>5902</v>
      </c>
    </row>
    <row r="9" spans="1:6" x14ac:dyDescent="0.3">
      <c r="A9" t="s">
        <v>121</v>
      </c>
      <c r="B9">
        <f>SUM(Page_3_CER!I66:J66,Page_3_CER!M66)</f>
        <v>1125</v>
      </c>
      <c r="C9">
        <f>SUM(Page_3_CER!I67:J67,Page_3_CER!M67)</f>
        <v>1459</v>
      </c>
      <c r="D9">
        <f t="shared" si="0"/>
        <v>77.107607950651129</v>
      </c>
      <c r="E9">
        <f>B9+B18</f>
        <v>1983</v>
      </c>
      <c r="F9">
        <f>C9+C18</f>
        <v>2360</v>
      </c>
    </row>
    <row r="10" spans="1:6" x14ac:dyDescent="0.3">
      <c r="A10" t="s">
        <v>122</v>
      </c>
      <c r="B10">
        <f>SUM(Page_4_CER!B65,Page_4_CER!K65,Page_4_CER!M65)</f>
        <v>941</v>
      </c>
      <c r="C10">
        <f>SUM(Page_4_CER!B66,Page_4_CER!K66,Page_4_CER!M66)</f>
        <v>1462</v>
      </c>
      <c r="D10">
        <f t="shared" si="0"/>
        <v>64.36388508891929</v>
      </c>
      <c r="E10">
        <f>B10+B19</f>
        <v>3970</v>
      </c>
      <c r="F10">
        <f>C10+C19</f>
        <v>4909</v>
      </c>
    </row>
    <row r="11" spans="1:6" x14ac:dyDescent="0.3">
      <c r="A11" t="s">
        <v>127</v>
      </c>
      <c r="B11">
        <f>SUM(B7:B10)</f>
        <v>8257</v>
      </c>
      <c r="C11">
        <f>SUM(C7:C10)</f>
        <v>14389</v>
      </c>
      <c r="D11">
        <f>B11/C11*100</f>
        <v>57.38411286399333</v>
      </c>
      <c r="E11">
        <f>SUM(E7:E10)</f>
        <v>15200</v>
      </c>
      <c r="F11">
        <f>SUM(F7:F10)</f>
        <v>22344</v>
      </c>
    </row>
    <row r="14" spans="1:6" x14ac:dyDescent="0.3">
      <c r="A14" t="s">
        <v>125</v>
      </c>
    </row>
    <row r="15" spans="1:6" x14ac:dyDescent="0.3">
      <c r="B15" t="s">
        <v>124</v>
      </c>
      <c r="C15" t="s">
        <v>116</v>
      </c>
      <c r="D15" t="s">
        <v>123</v>
      </c>
    </row>
    <row r="16" spans="1:6" x14ac:dyDescent="0.3">
      <c r="A16" t="s">
        <v>119</v>
      </c>
      <c r="B16">
        <f>SUM(Page_1_CER!C66:E66,Page_1_CER!G66:I66,Page_1_CER!K66:L66,Page_1_CER!N66:O66,Page_1_CER!R66:U66,Page_1_CER!X66,Page_1_CER!Z66:AB66)</f>
        <v>1982</v>
      </c>
      <c r="C16">
        <f>SUM(Page_1_CER!C67:E67,Page_1_CER!G67:I67,Page_1_CER!K67:L67,Page_1_CER!N67:O67,Page_1_CER!R67:U67,Page_1_CER!X67,Page_1_CER!Z67:AB67)</f>
        <v>2360</v>
      </c>
      <c r="D16">
        <f>B16/C16*100</f>
        <v>83.983050847457633</v>
      </c>
    </row>
    <row r="17" spans="1:4" x14ac:dyDescent="0.3">
      <c r="A17" t="s">
        <v>120</v>
      </c>
      <c r="B17">
        <f>SUM(Page_2_CER!B66:C66,Page_2_CER!E66:F66,Page_2_CER!I66:K66)</f>
        <v>1074</v>
      </c>
      <c r="C17">
        <f>SUM(Page_2_CER!B67:C67,Page_2_CER!E67:F67,Page_2_CER!I67:K67)</f>
        <v>1247</v>
      </c>
      <c r="D17">
        <f t="shared" ref="D17:D19" si="1">B17/C17*100</f>
        <v>86.126704089815547</v>
      </c>
    </row>
    <row r="18" spans="1:4" x14ac:dyDescent="0.3">
      <c r="A18" t="s">
        <v>121</v>
      </c>
      <c r="B18">
        <f>SUM(Page_3_CER!B66:H66,Page_3_CER!K66:L66,Page_3_CER!N66)</f>
        <v>858</v>
      </c>
      <c r="C18">
        <f>SUM(Page_3_CER!B67:H67,Page_3_CER!K67:L67,Page_3_CER!N67)</f>
        <v>901</v>
      </c>
      <c r="D18">
        <f t="shared" si="1"/>
        <v>95.22752497225305</v>
      </c>
    </row>
    <row r="19" spans="1:4" x14ac:dyDescent="0.3">
      <c r="A19" t="s">
        <v>122</v>
      </c>
      <c r="B19">
        <f>SUM(Page_4_CER!C65:J65,Page_4_CER!L65,Page_4_CER!N65:AV65)</f>
        <v>3029</v>
      </c>
      <c r="C19">
        <f>SUM(Page_4_CER!C66:J66,Page_4_CER!L66,Page_4_CER!N66:AV66)</f>
        <v>3447</v>
      </c>
      <c r="D19">
        <f t="shared" si="1"/>
        <v>87.873513199883959</v>
      </c>
    </row>
    <row r="20" spans="1:4" x14ac:dyDescent="0.3">
      <c r="B20">
        <f>SUM(B16:B19)</f>
        <v>6943</v>
      </c>
      <c r="C20">
        <f>SUM(C16:C19)</f>
        <v>7955</v>
      </c>
      <c r="D20">
        <f>B20/C20*100</f>
        <v>87.278441231929605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Page_1_CER</vt:lpstr>
      <vt:lpstr>Page_2_CER</vt:lpstr>
      <vt:lpstr>Page_3_CER</vt:lpstr>
      <vt:lpstr>Page_4_CER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Woysh</dc:creator>
  <cp:lastModifiedBy>Woysh</cp:lastModifiedBy>
  <dcterms:created xsi:type="dcterms:W3CDTF">2022-05-13T10:53:30Z</dcterms:created>
  <dcterms:modified xsi:type="dcterms:W3CDTF">2022-06-09T09:35:33Z</dcterms:modified>
</cp:coreProperties>
</file>