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j\Desktop\Gobernación\Tareas\Analisis cluster\"/>
    </mc:Choice>
  </mc:AlternateContent>
  <xr:revisionPtr revIDLastSave="0" documentId="8_{67923156-1733-45A5-ABBD-D4CEC138B717}" xr6:coauthVersionLast="45" xr6:coauthVersionMax="45" xr10:uidLastSave="{00000000-0000-0000-0000-000000000000}"/>
  <workbookProtection workbookAlgorithmName="SHA-512" workbookHashValue="GWqxXVZxBX1sb3OHuqU7KrfYENjQNdiGYjPUyKiWVZ+G+eR+JmPS/HWlLyALMSFHzK+Y/yplFdZ6+rwVygh/2A==" workbookSaltValue="YvH6ULQetdVPM0EKLEFcbw==" workbookSpinCount="100000" lockStructure="1"/>
  <bookViews>
    <workbookView xWindow="-120" yWindow="-120" windowWidth="20730" windowHeight="11760" tabRatio="599" activeTab="4" xr2:uid="{00000000-000D-0000-FFFF-FFFF00000000}"/>
  </bookViews>
  <sheets>
    <sheet name="Población total" sheetId="1" r:id="rId1"/>
    <sheet name="PIB Municipios" sheetId="2" r:id="rId2"/>
    <sheet name="PIB Zonas" sheetId="3" r:id="rId3"/>
    <sheet name="PIB Subregiones" sheetId="5" r:id="rId4"/>
    <sheet name="VA grandes ramas" sheetId="19" r:id="rId5"/>
    <sheet name="Per cápi" sheetId="8" r:id="rId6"/>
    <sheet name="Desviación estándar PIB per cáp" sheetId="11" state="hidden" r:id="rId7"/>
    <sheet name="G PIB per cápita zonas" sheetId="15" r:id="rId8"/>
    <sheet name="G PIB per cápita subr." sheetId="16" r:id="rId9"/>
    <sheet name="Coeficiente de especialización" sheetId="12" r:id="rId10"/>
    <sheet name="G Coeficiente de especializació" sheetId="13" r:id="rId11"/>
    <sheet name="Tabla dinámica 1" sheetId="20" state="hidden" r:id="rId12"/>
    <sheet name="Comparacion con DANE Gráfico 1" sheetId="7" state="hidden" r:id="rId13"/>
    <sheet name="Hoja1" sheetId="21" state="hidden" r:id="rId14"/>
  </sheets>
  <definedNames>
    <definedName name="_xlnm._FilterDatabase" localSheetId="5" hidden="1">'Per cápi'!$A$5:$G$131</definedName>
    <definedName name="_xlnm._FilterDatabase" localSheetId="1" hidden="1">'PIB Municipios'!$A$5:$BY$133</definedName>
    <definedName name="_xlnm._FilterDatabase" localSheetId="2" hidden="1">'PIB Zonas'!$A$6:$AJ$32</definedName>
    <definedName name="_xlnm._FilterDatabase" localSheetId="0" hidden="1">'Población total'!$A$4:$J$130</definedName>
    <definedName name="_xlnm._FilterDatabase" localSheetId="4" hidden="1">'VA grandes ramas'!$A$5:$S$131</definedName>
  </definedNames>
  <calcPr calcId="191029"/>
  <pivotCaches>
    <pivotCache cacheId="1" r:id="rId1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3" i="2" l="1"/>
  <c r="S133" i="2"/>
  <c r="L15" i="11" l="1"/>
  <c r="D7" i="11" l="1"/>
  <c r="D8" i="11"/>
  <c r="D9" i="11"/>
  <c r="D10" i="11"/>
  <c r="D11" i="11"/>
  <c r="D12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8" i="11"/>
  <c r="D119" i="11"/>
  <c r="D120" i="11"/>
  <c r="D121" i="11"/>
  <c r="D122" i="11"/>
  <c r="D123" i="11"/>
  <c r="D124" i="11"/>
  <c r="D125" i="11"/>
  <c r="D126" i="11"/>
  <c r="D127" i="11"/>
  <c r="D128" i="11"/>
  <c r="D130" i="11"/>
  <c r="D131" i="11"/>
  <c r="D132" i="11"/>
  <c r="D133" i="11"/>
  <c r="D134" i="11"/>
  <c r="D135" i="11"/>
  <c r="D136" i="11"/>
  <c r="D137" i="11"/>
  <c r="D138" i="11"/>
  <c r="D139" i="11"/>
  <c r="E93" i="11" l="1"/>
  <c r="L12" i="11" s="1"/>
  <c r="E31" i="11"/>
  <c r="L9" i="11" s="1"/>
  <c r="E20" i="11"/>
  <c r="L8" i="11" s="1"/>
  <c r="E117" i="11"/>
  <c r="L13" i="11" s="1"/>
  <c r="E6" i="11"/>
  <c r="L6" i="11" s="1"/>
  <c r="E129" i="11"/>
  <c r="L14" i="11" s="1"/>
  <c r="E69" i="11"/>
  <c r="L11" i="11" s="1"/>
  <c r="E49" i="11"/>
  <c r="L10" i="11" s="1"/>
  <c r="E13" i="11"/>
  <c r="L7" i="11" s="1"/>
  <c r="D130" i="1" l="1"/>
  <c r="H14" i="11" l="1"/>
  <c r="H12" i="11" l="1"/>
  <c r="H13" i="11"/>
  <c r="H11" i="11"/>
  <c r="H10" i="11"/>
  <c r="H9" i="11"/>
  <c r="H8" i="11"/>
  <c r="H7" i="11"/>
  <c r="H6" i="11"/>
  <c r="H15" i="11" l="1"/>
  <c r="I12" i="11" l="1"/>
  <c r="J12" i="11" s="1"/>
  <c r="K12" i="11" s="1"/>
  <c r="I14" i="11"/>
  <c r="J14" i="11" s="1"/>
  <c r="K14" i="11" s="1"/>
  <c r="I8" i="11"/>
  <c r="J8" i="11" s="1"/>
  <c r="K8" i="11" s="1"/>
  <c r="I7" i="11"/>
  <c r="J7" i="11" s="1"/>
  <c r="K7" i="11" s="1"/>
  <c r="I9" i="11"/>
  <c r="J9" i="11" s="1"/>
  <c r="K9" i="11" s="1"/>
  <c r="I11" i="11" l="1"/>
  <c r="J11" i="11" s="1"/>
  <c r="K11" i="11" s="1"/>
  <c r="I6" i="11"/>
  <c r="I10" i="11"/>
  <c r="J10" i="11" s="1"/>
  <c r="K10" i="11" s="1"/>
  <c r="I13" i="11"/>
  <c r="J13" i="11" s="1"/>
  <c r="K13" i="11" s="1"/>
  <c r="G14" i="7"/>
  <c r="G12" i="7"/>
  <c r="G15" i="7"/>
  <c r="G7" i="7"/>
  <c r="G9" i="7"/>
  <c r="G8" i="7"/>
  <c r="G13" i="7"/>
  <c r="G10" i="7"/>
  <c r="G11" i="7"/>
  <c r="I15" i="11" l="1"/>
  <c r="J15" i="11" s="1"/>
  <c r="K15" i="11" s="1"/>
  <c r="C24" i="7"/>
  <c r="C18" i="7"/>
  <c r="C23" i="7"/>
  <c r="C30" i="7"/>
  <c r="C10" i="7"/>
  <c r="C19" i="7"/>
  <c r="C22" i="7"/>
  <c r="C31" i="7"/>
  <c r="C20" i="7"/>
  <c r="C16" i="7"/>
  <c r="C9" i="7"/>
  <c r="C15" i="7"/>
  <c r="C25" i="7"/>
  <c r="C27" i="7"/>
  <c r="C11" i="7"/>
  <c r="C28" i="7"/>
  <c r="C29" i="7"/>
  <c r="C12" i="7"/>
  <c r="C26" i="7"/>
  <c r="C17" i="7"/>
  <c r="C13" i="7"/>
  <c r="J6" i="11"/>
  <c r="K6" i="11" s="1"/>
  <c r="C21" i="7"/>
  <c r="C14" i="7"/>
  <c r="C8" i="7"/>
  <c r="C7" i="7"/>
</calcChain>
</file>

<file path=xl/sharedStrings.xml><?xml version="1.0" encoding="utf-8"?>
<sst xmlns="http://schemas.openxmlformats.org/spreadsheetml/2006/main" count="2345" uniqueCount="323">
  <si>
    <t>Municipio</t>
  </si>
  <si>
    <t>Subregion</t>
  </si>
  <si>
    <t>Zona</t>
  </si>
  <si>
    <t>Total</t>
  </si>
  <si>
    <t>Abejorral</t>
  </si>
  <si>
    <t>Oriente</t>
  </si>
  <si>
    <t>Páramo</t>
  </si>
  <si>
    <t>Abriaquí</t>
  </si>
  <si>
    <t>Occidente</t>
  </si>
  <si>
    <t>Cuenca del Río Sucio</t>
  </si>
  <si>
    <t>Alejandría</t>
  </si>
  <si>
    <t>Embalses</t>
  </si>
  <si>
    <t>Amagá</t>
  </si>
  <si>
    <t>Suroeste</t>
  </si>
  <si>
    <t>Sinifaná</t>
  </si>
  <si>
    <t>Amalfi</t>
  </si>
  <si>
    <t>Nordeste</t>
  </si>
  <si>
    <t>Meseta</t>
  </si>
  <si>
    <t>Andes</t>
  </si>
  <si>
    <t>San Juan</t>
  </si>
  <si>
    <t>Angelópolis</t>
  </si>
  <si>
    <t>Angostura</t>
  </si>
  <si>
    <t>Norte</t>
  </si>
  <si>
    <t>Vertiente Chorros Blancos</t>
  </si>
  <si>
    <t>Anorí</t>
  </si>
  <si>
    <t>Minera</t>
  </si>
  <si>
    <t>Anzá</t>
  </si>
  <si>
    <t>Cauca Medio</t>
  </si>
  <si>
    <t>Apartadó</t>
  </si>
  <si>
    <t>Urabá</t>
  </si>
  <si>
    <t>Arboletes</t>
  </si>
  <si>
    <t>Argelia</t>
  </si>
  <si>
    <t>Armenia</t>
  </si>
  <si>
    <t>Barbosa</t>
  </si>
  <si>
    <t>Valle de Aburrá</t>
  </si>
  <si>
    <t>Bello</t>
  </si>
  <si>
    <t>Belmira</t>
  </si>
  <si>
    <t>Río Grande y Chico</t>
  </si>
  <si>
    <t>Betania</t>
  </si>
  <si>
    <t>Betulia</t>
  </si>
  <si>
    <t>Penderisco</t>
  </si>
  <si>
    <t>Briceño</t>
  </si>
  <si>
    <t>Buriticá</t>
  </si>
  <si>
    <t>Cáceres</t>
  </si>
  <si>
    <t>Bajo Cauca</t>
  </si>
  <si>
    <t>Caicedo</t>
  </si>
  <si>
    <t>Caldas</t>
  </si>
  <si>
    <t>Campamento</t>
  </si>
  <si>
    <t>Cañasgordas</t>
  </si>
  <si>
    <t>Caracolí</t>
  </si>
  <si>
    <t>Magdalena Medio</t>
  </si>
  <si>
    <t>Nus</t>
  </si>
  <si>
    <t>Caramanta</t>
  </si>
  <si>
    <t>Cartama</t>
  </si>
  <si>
    <t>Carepa</t>
  </si>
  <si>
    <t>Carolina del Príncipe</t>
  </si>
  <si>
    <t>Río Porce</t>
  </si>
  <si>
    <t>Caucasia</t>
  </si>
  <si>
    <t>Chigorodó</t>
  </si>
  <si>
    <t>Cisneros</t>
  </si>
  <si>
    <t>Ciudad Bolívar</t>
  </si>
  <si>
    <t>Cocorná</t>
  </si>
  <si>
    <t>Bosques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</si>
  <si>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</si>
  <si>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</si>
  <si>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</si>
  <si>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</si>
  <si>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</si>
  <si>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</si>
  <si>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</si>
  <si>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</si>
  <si>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Valle de San Nicolás</t>
  </si>
  <si>
    <t>El Santuario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</si>
  <si>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</si>
  <si>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</si>
  <si>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</si>
  <si>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</si>
  <si>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</si>
  <si>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</si>
  <si>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</si>
  <si>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</si>
  <si>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</si>
  <si>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</si>
  <si>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</si>
  <si>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</si>
  <si>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</si>
  <si>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</si>
  <si>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</si>
  <si>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Río Cauca</t>
  </si>
  <si>
    <t>Jardín</t>
  </si>
  <si>
    <t>Jericó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</si>
  <si>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</si>
  <si>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</si>
  <si>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</si>
  <si>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</si>
  <si>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</si>
  <si>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</si>
  <si>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</si>
  <si>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</si>
  <si>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</si>
  <si>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Atrato Medio</t>
  </si>
  <si>
    <t>Mutatá</t>
  </si>
  <si>
    <t>Nariño</t>
  </si>
  <si>
    <t>Nechí</t>
  </si>
  <si>
    <t>Necoclí</t>
  </si>
  <si>
    <t>Olaya</t>
  </si>
  <si>
    <t>Peque</t>
  </si>
  <si>
    <t>Pueblorrico</t>
  </si>
  <si>
    <t>Puerto Berrío</t>
  </si>
  <si>
    <t>Ribereña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</si>
  <si>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</si>
  <si>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</si>
  <si>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</si>
  <si>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</si>
  <si>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</si>
  <si>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</si>
  <si>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</si>
  <si>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Andrés de Cuerquia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</si>
  <si>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</si>
  <si>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</si>
  <si>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</si>
  <si>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</si>
  <si>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</si>
  <si>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</si>
  <si>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</si>
  <si>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</si>
  <si>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</si>
  <si>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</si>
  <si>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Santa Bárbara</t>
  </si>
  <si>
    <t>Santa Fe de Antioquia</t>
  </si>
  <si>
    <t>Santa Rosa de Osos</t>
  </si>
  <si>
    <t>Santo Domingo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</si>
  <si>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</si>
  <si>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</si>
  <si>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</si>
  <si>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</si>
  <si>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</si>
  <si>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</si>
  <si>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</si>
  <si>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</si>
  <si>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</si>
  <si>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</si>
  <si>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</si>
  <si>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</si>
  <si>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</si>
  <si>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</si>
  <si>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</si>
  <si>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</si>
  <si>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</si>
  <si>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</si>
  <si>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</si>
  <si>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</si>
  <si>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</si>
  <si>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Tabla 1.</t>
  </si>
  <si>
    <t>Tabla 2.</t>
  </si>
  <si>
    <t>Centro Valle de Aburrá</t>
  </si>
  <si>
    <t>Norte Valle de Aburrá</t>
  </si>
  <si>
    <t>Sur Valle de Aburrá</t>
  </si>
  <si>
    <t>Centro Urabá</t>
  </si>
  <si>
    <t>Norte Urabá</t>
  </si>
  <si>
    <t>Tabla 3.</t>
  </si>
  <si>
    <t>El Peñol</t>
  </si>
  <si>
    <t>El Retiro</t>
  </si>
  <si>
    <t>La Ceja del Tambo</t>
  </si>
  <si>
    <t>Pecuario</t>
  </si>
  <si>
    <t>Pesca</t>
  </si>
  <si>
    <t>Silvicultua</t>
  </si>
  <si>
    <t>Carbón</t>
  </si>
  <si>
    <t>Industria</t>
  </si>
  <si>
    <t>Energía</t>
  </si>
  <si>
    <t>Comercio</t>
  </si>
  <si>
    <t xml:space="preserve">Eliminación de desperdicios </t>
  </si>
  <si>
    <t>Derechos e Impuestos</t>
  </si>
  <si>
    <t>PIB</t>
  </si>
  <si>
    <t>Valle de Aburra</t>
  </si>
  <si>
    <t>San Vicente Ferrer</t>
  </si>
  <si>
    <t>Total Departamental</t>
  </si>
  <si>
    <t>Tabla 4.</t>
  </si>
  <si>
    <t>Norte del Valle de Aburrá</t>
  </si>
  <si>
    <t>Sur del Valle de Aburrá</t>
  </si>
  <si>
    <t>Centro del Valle de Aburrá</t>
  </si>
  <si>
    <t>PIB (miles de millones de pesos)</t>
  </si>
  <si>
    <t>Tabla 5.</t>
  </si>
  <si>
    <t>Tabla 6.</t>
  </si>
  <si>
    <t>Tabla 7.</t>
  </si>
  <si>
    <t>Tabla 8.</t>
  </si>
  <si>
    <t>Tabla 9.</t>
  </si>
  <si>
    <t>Tabla 10.</t>
  </si>
  <si>
    <t>Sector agropecuario</t>
  </si>
  <si>
    <t>Sector financiero</t>
  </si>
  <si>
    <t>Sector servicios sociales, comunales y personales</t>
  </si>
  <si>
    <t>Total departamento</t>
  </si>
  <si>
    <t>Minería</t>
  </si>
  <si>
    <t>Construcción</t>
  </si>
  <si>
    <t>Subregiones</t>
  </si>
  <si>
    <t>Gráfico 1</t>
  </si>
  <si>
    <t>Municipios</t>
  </si>
  <si>
    <t>Zonas</t>
  </si>
  <si>
    <t>Electricidad, gas, agua y eliminación de desperdicios</t>
  </si>
  <si>
    <t>Cultivo de café</t>
  </si>
  <si>
    <t>Población total</t>
  </si>
  <si>
    <t>PIB por municipio</t>
  </si>
  <si>
    <t>Población Total</t>
  </si>
  <si>
    <t>Subregión</t>
  </si>
  <si>
    <t>Poblacion por zonas de Antioquia 2017</t>
  </si>
  <si>
    <t>Población por municipios de Antioquia  2017</t>
  </si>
  <si>
    <t>Población por subregiones de Antioquia 2017</t>
  </si>
  <si>
    <t>Cifras a precios corrientes en miles de millones de pesos</t>
  </si>
  <si>
    <t>Año 2017 preliminar</t>
  </si>
  <si>
    <t xml:space="preserve">Valor agregado por sectores económicos y PIB para los municipios de Antioquia </t>
  </si>
  <si>
    <t>Minerales no metálicos</t>
  </si>
  <si>
    <t>Otros cultivos</t>
  </si>
  <si>
    <t>Extracción petróleo y gas</t>
  </si>
  <si>
    <t>Minerales metálicos</t>
  </si>
  <si>
    <t>Derechos e impuestos</t>
  </si>
  <si>
    <t>Nota. Otros cutltivos incluye silvicultura.</t>
  </si>
  <si>
    <t xml:space="preserve">Participación de cada sector de la economía dentro del valor agregado de la subregión </t>
  </si>
  <si>
    <t>Porcentaje</t>
  </si>
  <si>
    <t xml:space="preserve">Valor agregado por sectores económicos y PIB para las zonas de Antioquia </t>
  </si>
  <si>
    <t>Total valor agregado por zonas</t>
  </si>
  <si>
    <t>Participación del municipio en el PIB departamental (porcentaje)</t>
  </si>
  <si>
    <t>Total valor agregado por municipio</t>
  </si>
  <si>
    <t>Participación de la zona en el PIB departamental (porcentaje)</t>
  </si>
  <si>
    <t>Total departamental</t>
  </si>
  <si>
    <t xml:space="preserve">Valor agregado por sectores económicos y PIB para las subregiones de Antioquia </t>
  </si>
  <si>
    <t>Total valor agregado por subregiones</t>
  </si>
  <si>
    <t>Participación de la subregión en el PIB departamental (porcentaje)</t>
  </si>
  <si>
    <t>PIB per cápita (miles de pesos)</t>
  </si>
  <si>
    <t>Poblacion total</t>
  </si>
  <si>
    <t>2017 preliminar</t>
  </si>
  <si>
    <t>Tabla 11.</t>
  </si>
  <si>
    <t xml:space="preserve">Comparación de la participación del PIB Departamento Administrativo de Planeacion y el Indicador de Importancia Económica del DANE para las subregiones de Antioquia </t>
  </si>
  <si>
    <t>Participación PIB municipal Antioquia 2017 - DAP</t>
  </si>
  <si>
    <t>Participación Indicador de Importancia Económica 2017 - DANE</t>
  </si>
  <si>
    <t>Participación PIB municipal Antioquia 2017 - DAP (Porcentaje)</t>
  </si>
  <si>
    <t>Tabla 12.</t>
  </si>
  <si>
    <t>Valor agregado por grandes ramas de la economía para los municipios de Antioquia</t>
  </si>
  <si>
    <t xml:space="preserve">Total valor agregado por municipio </t>
  </si>
  <si>
    <t>Participación del municipio en el valor agregado total (porcentaje)</t>
  </si>
  <si>
    <t xml:space="preserve">Comparación de la participación del PIB Departamento Administrativo de Planeación y el Indicador de Importancia Económica del DANE para las zonas de Antioquia </t>
  </si>
  <si>
    <t>Tabla 13.</t>
  </si>
  <si>
    <t>Población 2017</t>
  </si>
  <si>
    <t>PIB per cápita en miles de pesos</t>
  </si>
  <si>
    <t>LOG (PIB percápita)</t>
  </si>
  <si>
    <t>Log PIB Per cápita</t>
  </si>
  <si>
    <t xml:space="preserve">PIB per cápita para las zonas de Antioquia </t>
  </si>
  <si>
    <t>Total valor agregado por zona</t>
  </si>
  <si>
    <t>PIB por zona</t>
  </si>
  <si>
    <t>Etiquetas de fila</t>
  </si>
  <si>
    <t>(en blanco)</t>
  </si>
  <si>
    <t>Total general</t>
  </si>
  <si>
    <t>Suma de PIB per cápita en miles de pesos</t>
  </si>
  <si>
    <t>Desviación estándar subregión</t>
  </si>
  <si>
    <t>LOG (PIB per cápita)</t>
  </si>
  <si>
    <t>PIB per cápita para los municipios de Antioquia y desviación estándar</t>
  </si>
  <si>
    <t>Subregión y municipio</t>
  </si>
  <si>
    <t>Desviación estándar</t>
  </si>
  <si>
    <t xml:space="preserve"> </t>
  </si>
  <si>
    <t>Coeficiente de especialización</t>
  </si>
  <si>
    <t>Participación del sector en el VA de la subregión</t>
  </si>
  <si>
    <t>PIB per cápita para los municipios de Antioquia</t>
  </si>
  <si>
    <t xml:space="preserve">PIB per cápita para las subregiones de Antioquia </t>
  </si>
  <si>
    <t>Tabla 14.</t>
  </si>
  <si>
    <t>Tabla 15.</t>
  </si>
  <si>
    <t>PIB per cápita para las subregiones de Antioquia y desviación estándar</t>
  </si>
  <si>
    <t>Fuente: DANE</t>
  </si>
  <si>
    <t xml:space="preserve">Productos de café </t>
  </si>
  <si>
    <t>Otros productos agrícolas</t>
  </si>
  <si>
    <t>Animales vivos, productos animales y productos de la caza</t>
  </si>
  <si>
    <t>Productos de la pesca, la acuicultura y servicios relacionados</t>
  </si>
  <si>
    <t>Carbón mineral</t>
  </si>
  <si>
    <t>Petróleo crudo, gas natural y minerales de uranio y torio</t>
  </si>
  <si>
    <t>Comercio, reparaciones, restaurantes y hoteles</t>
  </si>
  <si>
    <t>Transporte, almacenamiento y telecomunicaciones</t>
  </si>
  <si>
    <t>Participación de cada rama de la economía dentro de las subregiones</t>
  </si>
  <si>
    <t>Industria manufacturera</t>
  </si>
  <si>
    <t>Silvicultura, extracción de madera y actividades conexas</t>
  </si>
  <si>
    <t>Ajustes</t>
  </si>
  <si>
    <t>Cálculos propios</t>
  </si>
  <si>
    <t>Construcción y reparación de edificaciones y servicios de arrendamiento de equipo con operario</t>
  </si>
  <si>
    <t>Construcción de obras civiles y servicios de arrendamiento de equipo con operario</t>
  </si>
  <si>
    <t>D. Suministro de electricidad, gas, vapor y aire acondicionado</t>
  </si>
  <si>
    <t>E. Distribución de agua; evacuación y tratamiento de aguas residuales, gestión de desechos y actividades de saneamiento ambiental</t>
  </si>
  <si>
    <r>
      <rPr>
        <b/>
        <sz val="10"/>
        <color rgb="FFFF0000"/>
        <rFont val="Palatino Linotype"/>
        <family val="1"/>
      </rPr>
      <t>D  +   E</t>
    </r>
    <r>
      <rPr>
        <b/>
        <sz val="10"/>
        <color theme="1"/>
        <rFont val="Palatino Linotype"/>
        <family val="1"/>
      </rPr>
      <t xml:space="preserve">   Suministro de electricidad, gas, vapor, aire acondicionado y tramiento de aguas residuales</t>
    </r>
  </si>
  <si>
    <r>
      <rPr>
        <b/>
        <sz val="10"/>
        <color rgb="FFFF0000"/>
        <rFont val="Arial"/>
        <family val="2"/>
      </rPr>
      <t>A</t>
    </r>
    <r>
      <rPr>
        <b/>
        <sz val="10"/>
        <color indexed="8"/>
        <rFont val="Arial"/>
        <family val="2"/>
      </rPr>
      <t>. Agricultura, ganadería, caza, silvicultura y pesca</t>
    </r>
  </si>
  <si>
    <r>
      <rPr>
        <b/>
        <sz val="10"/>
        <color rgb="FFFF0000"/>
        <rFont val="Palatino Linotype"/>
        <family val="1"/>
      </rPr>
      <t>B.</t>
    </r>
    <r>
      <rPr>
        <b/>
        <sz val="10"/>
        <color theme="1"/>
        <rFont val="Palatino Linotype"/>
        <family val="1"/>
      </rPr>
      <t xml:space="preserve"> Explotación de minas y canteras</t>
    </r>
  </si>
  <si>
    <r>
      <rPr>
        <b/>
        <sz val="10"/>
        <color rgb="FFFF0000"/>
        <rFont val="Palatino Linotype"/>
        <family val="1"/>
      </rPr>
      <t>C</t>
    </r>
    <r>
      <rPr>
        <b/>
        <sz val="10"/>
        <color theme="1"/>
        <rFont val="Palatino Linotype"/>
        <family val="1"/>
      </rPr>
      <t>. Industria Manufacturera</t>
    </r>
  </si>
  <si>
    <r>
      <rPr>
        <b/>
        <sz val="10"/>
        <color rgb="FFFF0000"/>
        <rFont val="Arial"/>
        <family val="2"/>
      </rPr>
      <t>G. H. I</t>
    </r>
    <r>
      <rPr>
        <b/>
        <sz val="10"/>
        <color indexed="8"/>
        <rFont val="Arial"/>
        <family val="2"/>
      </rPr>
      <t>. Total Comercio y Transporte</t>
    </r>
  </si>
  <si>
    <r>
      <rPr>
        <b/>
        <sz val="10"/>
        <color rgb="FFFF0000"/>
        <rFont val="Palatino Linotype"/>
        <family val="1"/>
      </rPr>
      <t xml:space="preserve">J. </t>
    </r>
    <r>
      <rPr>
        <b/>
        <sz val="10"/>
        <color theme="1"/>
        <rFont val="Palatino Linotype"/>
        <family val="1"/>
      </rPr>
      <t>Informatica y Comunicaciones</t>
    </r>
  </si>
  <si>
    <r>
      <rPr>
        <b/>
        <sz val="10"/>
        <color rgb="FFFF0000"/>
        <rFont val="Arial"/>
        <family val="2"/>
      </rPr>
      <t>K</t>
    </r>
    <r>
      <rPr>
        <b/>
        <sz val="10"/>
        <color indexed="8"/>
        <rFont val="Arial"/>
        <family val="2"/>
      </rPr>
      <t>. Actividades financieras y de seguros</t>
    </r>
  </si>
  <si>
    <r>
      <rPr>
        <b/>
        <sz val="10"/>
        <color rgb="FFFF0000"/>
        <rFont val="Palatino Linotype"/>
        <family val="1"/>
      </rPr>
      <t>L</t>
    </r>
    <r>
      <rPr>
        <b/>
        <sz val="10"/>
        <color theme="1"/>
        <rFont val="Palatino Linotype"/>
        <family val="1"/>
      </rPr>
      <t>. Actividades Inmobiliarias</t>
    </r>
  </si>
  <si>
    <r>
      <rPr>
        <b/>
        <sz val="10"/>
        <color rgb="FFFF0000"/>
        <rFont val="Palatino Linotype"/>
        <family val="1"/>
      </rPr>
      <t>M+N</t>
    </r>
    <r>
      <rPr>
        <b/>
        <sz val="10"/>
        <color theme="1"/>
        <rFont val="Palatino Linotype"/>
        <family val="1"/>
      </rPr>
      <t>. Actividades profesionales, científicas y técnicas; Actividades de servicios administrativos y de apoyo</t>
    </r>
  </si>
  <si>
    <r>
      <rPr>
        <b/>
        <sz val="10"/>
        <color rgb="FFFF0000"/>
        <rFont val="Arial"/>
        <family val="2"/>
      </rPr>
      <t>O.</t>
    </r>
    <r>
      <rPr>
        <b/>
        <sz val="10"/>
        <color indexed="8"/>
        <rFont val="Arial"/>
        <family val="2"/>
      </rPr>
      <t xml:space="preserve"> Administración pública y defensa; dirección, administración y control del sistema de seguridad social</t>
    </r>
  </si>
  <si>
    <r>
      <rPr>
        <b/>
        <sz val="10"/>
        <color rgb="FFFF0000"/>
        <rFont val="Palatino Linotype"/>
        <family val="1"/>
      </rPr>
      <t>P</t>
    </r>
    <r>
      <rPr>
        <b/>
        <sz val="10"/>
        <color theme="1"/>
        <rFont val="Palatino Linotype"/>
        <family val="1"/>
      </rPr>
      <t>. Educacion</t>
    </r>
  </si>
  <si>
    <r>
      <rPr>
        <b/>
        <sz val="10"/>
        <color rgb="FFFF0000"/>
        <rFont val="Palatino Linotype"/>
        <family val="1"/>
      </rPr>
      <t>Q</t>
    </r>
    <r>
      <rPr>
        <b/>
        <sz val="10"/>
        <color theme="1"/>
        <rFont val="Palatino Linotype"/>
        <family val="1"/>
      </rPr>
      <t>. Actividades de atención de la salud humana y de servicios sociales</t>
    </r>
  </si>
  <si>
    <r>
      <rPr>
        <b/>
        <sz val="10"/>
        <color rgb="FFFF0000"/>
        <rFont val="Palatino Linotype"/>
        <family val="1"/>
      </rPr>
      <t>R+S</t>
    </r>
    <r>
      <rPr>
        <b/>
        <sz val="10"/>
        <color theme="1"/>
        <rFont val="Palatino Linotype"/>
        <family val="1"/>
      </rPr>
      <t>. Actividades artísticas, de entretenimiento y recreación y otras actividades de servicios</t>
    </r>
  </si>
  <si>
    <r>
      <rPr>
        <b/>
        <sz val="10"/>
        <color rgb="FFFF0000"/>
        <rFont val="Arial"/>
        <family val="2"/>
      </rPr>
      <t>T.</t>
    </r>
    <r>
      <rPr>
        <b/>
        <sz val="10"/>
        <color indexed="8"/>
        <rFont val="Arial"/>
        <family val="2"/>
      </rPr>
      <t xml:space="preserve"> Actividades de los hogares individuales en calidad de empleadores</t>
    </r>
  </si>
  <si>
    <t>PIB Miles de millones de pesos</t>
  </si>
  <si>
    <r>
      <rPr>
        <b/>
        <sz val="10"/>
        <color rgb="FFFF0000"/>
        <rFont val="Arial"/>
        <family val="2"/>
      </rPr>
      <t>F</t>
    </r>
    <r>
      <rPr>
        <b/>
        <sz val="10"/>
        <color indexed="8"/>
        <rFont val="Arial"/>
        <family val="2"/>
      </rPr>
      <t>. Construcción</t>
    </r>
  </si>
  <si>
    <r>
      <rPr>
        <b/>
        <sz val="10"/>
        <color rgb="FFFF0000"/>
        <rFont val="Palatino Linotype"/>
        <family val="1"/>
      </rPr>
      <t>O +P + Q</t>
    </r>
    <r>
      <rPr>
        <b/>
        <sz val="10"/>
        <color theme="1"/>
        <rFont val="Palatino Linotype"/>
        <family val="1"/>
      </rPr>
      <t>. Administración pública y defensa; planes de seguridad social de afiliación obligatoria; Educación; Actividades de atención de la salud humana y de servicios sociales</t>
    </r>
  </si>
  <si>
    <r>
      <rPr>
        <b/>
        <sz val="10"/>
        <color rgb="FFFF0000"/>
        <rFont val="Palatino Linotype"/>
        <family val="1"/>
      </rPr>
      <t>R + S +T</t>
    </r>
    <r>
      <rPr>
        <b/>
        <sz val="10"/>
        <color theme="1"/>
        <rFont val="Palatino Linotype"/>
        <family val="1"/>
      </rPr>
      <t xml:space="preserve"> Actividades artísticas, de entretenimiento y recreación y otras actividades de servicios; Actividades de los hogares individuales en calidad de empleadores; actividades no diferenciadas de los hogares individuales como productores de bienes y servicios para uso propio</t>
    </r>
  </si>
  <si>
    <t>E. Evacuación y tratamiento de aguas residuales, gestión de desechos y actividades de saneamiento ambiental</t>
  </si>
  <si>
    <t>D. Suministro de electricidad, agua y gas, vapor y aire acondicionado</t>
  </si>
  <si>
    <r>
      <rPr>
        <b/>
        <sz val="10"/>
        <color rgb="FFFF0000"/>
        <rFont val="Arial"/>
        <family val="2"/>
      </rPr>
      <t>G.</t>
    </r>
    <r>
      <rPr>
        <b/>
        <sz val="10"/>
        <color indexed="8"/>
        <rFont val="Arial"/>
        <family val="2"/>
      </rPr>
      <t xml:space="preserve"> Comercio</t>
    </r>
  </si>
  <si>
    <r>
      <rPr>
        <b/>
        <sz val="10"/>
        <color rgb="FFFF0000"/>
        <rFont val="Arial"/>
        <family val="2"/>
      </rPr>
      <t>I.</t>
    </r>
    <r>
      <rPr>
        <b/>
        <sz val="10"/>
        <color indexed="8"/>
        <rFont val="Arial"/>
        <family val="2"/>
      </rPr>
      <t xml:space="preserve"> Transporte</t>
    </r>
  </si>
  <si>
    <t>Participación en el total valor agregado por subregiones</t>
  </si>
  <si>
    <t>Total valor agregado por Subregión</t>
  </si>
  <si>
    <r>
      <rPr>
        <b/>
        <sz val="10"/>
        <color rgb="FFFF0000"/>
        <rFont val="Palatino Linotype"/>
        <family val="1"/>
      </rPr>
      <t>R + S +T</t>
    </r>
    <r>
      <rPr>
        <b/>
        <sz val="10"/>
        <color theme="1"/>
        <rFont val="Palatino Linotype"/>
        <family val="1"/>
      </rPr>
      <t xml:space="preserve"> Actividades artísticas, de entretenimiento y recreación y otras actividades de servicios; actividades de los hogares individuales en calidad de empleadores; actividades no diferenciadas de los hogares individuales como productores de bienes y servicios para uso propio</t>
    </r>
  </si>
  <si>
    <r>
      <rPr>
        <b/>
        <sz val="10"/>
        <color rgb="FFFF0000"/>
        <rFont val="Arial"/>
        <family val="2"/>
      </rPr>
      <t>D + E</t>
    </r>
    <r>
      <rPr>
        <b/>
        <sz val="10"/>
        <color indexed="8"/>
        <rFont val="Arial"/>
        <family val="2"/>
      </rPr>
      <t xml:space="preserve"> Suministro de electricidad, gas, agua, eliminación de desperdicios</t>
    </r>
  </si>
  <si>
    <t>Participación de cada rama de la economía dentro de las subregiones, con relación al total del Valor Agregado en cada Subregión</t>
  </si>
  <si>
    <t>Participación de la Subregión en el valor agregado del Departamento (porcentaje)</t>
  </si>
  <si>
    <t>Total valor agregado por Subbregión</t>
  </si>
  <si>
    <r>
      <rPr>
        <b/>
        <sz val="10"/>
        <color rgb="FFFF0000"/>
        <rFont val="Arial"/>
        <family val="2"/>
      </rPr>
      <t>G. H. I</t>
    </r>
    <r>
      <rPr>
        <b/>
        <sz val="10"/>
        <color indexed="8"/>
        <rFont val="Arial"/>
        <family val="2"/>
      </rPr>
      <t>.  Total Comercio y Transporte</t>
    </r>
  </si>
  <si>
    <r>
      <rPr>
        <b/>
        <sz val="10"/>
        <color rgb="FFFF0000"/>
        <rFont val="Arial"/>
        <family val="2"/>
      </rPr>
      <t>B</t>
    </r>
    <r>
      <rPr>
        <b/>
        <sz val="10"/>
        <rFont val="Arial"/>
        <family val="2"/>
      </rPr>
      <t>. Explotación de minas y canteras</t>
    </r>
  </si>
  <si>
    <r>
      <rPr>
        <b/>
        <sz val="10"/>
        <color rgb="FFFF0000"/>
        <rFont val="Arial"/>
        <family val="2"/>
      </rPr>
      <t>A</t>
    </r>
    <r>
      <rPr>
        <b/>
        <sz val="10"/>
        <rFont val="Arial"/>
        <family val="2"/>
      </rPr>
      <t>. Agricultura, ganadería, caza, silvicultura y pesca</t>
    </r>
  </si>
  <si>
    <r>
      <rPr>
        <b/>
        <sz val="10"/>
        <color rgb="FFFF0000"/>
        <rFont val="Palatino Linotype"/>
        <family val="1"/>
      </rPr>
      <t xml:space="preserve">J. </t>
    </r>
    <r>
      <rPr>
        <b/>
        <sz val="10"/>
        <color theme="1"/>
        <rFont val="Palatino Linotype"/>
        <family val="1"/>
      </rPr>
      <t>Informática y Comunicaciones</t>
    </r>
  </si>
  <si>
    <t>Valor agregado por grandes ramas de la economía por  zonas de Antioquia</t>
  </si>
  <si>
    <t>Valor agregado por grandes ramas de la economía en las subregiones de Antioquia</t>
  </si>
  <si>
    <t>Participación en el total valor agregado por Subregiones</t>
  </si>
  <si>
    <t>Año 2017 preliminar, año base 2015</t>
  </si>
  <si>
    <t>Información y comunicaciones</t>
  </si>
  <si>
    <t>K. Actividades financieras y de seguros</t>
  </si>
  <si>
    <t>L. Actividades Inmobiliarias y de 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</si>
</sst>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€_-;\-* #,##0.00\ _€_-;_-* &quot;-&quot;??\ _€_-;_-@_-"/>
    <numFmt numFmtId="165" formatCode="0.0"/>
    <numFmt numFmtId="166" formatCode="#,##0_ ;\-#,##0\ "/>
    <numFmt numFmtId="167" formatCode="_(* #,##0_);_(* \(#,##0\);_(* &quot;-&quot;??_);_(@_)"/>
    <numFmt numFmtId="168" formatCode="0_)"/>
    <numFmt numFmtId="169" formatCode="0.0000"/>
    <numFmt numFmtId="170" formatCode="_ * #,##0.00_ ;_ * \-#,##0.00_ ;_ * &quot;-&quot;??_ ;_ @_ "/>
    <numFmt numFmtId="171" formatCode="#,##0.0"/>
    <numFmt numFmtId="172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FF0000"/>
      <name val="Palatino Linotype"/>
      <family val="1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3EBC9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8" fontId="14" fillId="0" borderId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01">
    <xf numFmtId="0" fontId="0" fillId="0" borderId="0" xfId="0"/>
    <xf numFmtId="0" fontId="0" fillId="0" borderId="0" xfId="0"/>
    <xf numFmtId="0" fontId="2" fillId="0" borderId="0" xfId="0" applyFont="1"/>
    <xf numFmtId="0" fontId="4" fillId="0" borderId="0" xfId="2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NumberFormat="1"/>
    <xf numFmtId="2" fontId="7" fillId="0" borderId="0" xfId="0" applyNumberFormat="1" applyFont="1" applyBorder="1"/>
    <xf numFmtId="166" fontId="5" fillId="0" borderId="0" xfId="3" applyNumberFormat="1" applyFont="1"/>
    <xf numFmtId="4" fontId="0" fillId="0" borderId="0" xfId="0" applyNumberFormat="1"/>
    <xf numFmtId="10" fontId="5" fillId="0" borderId="0" xfId="3" applyNumberFormat="1" applyFont="1"/>
    <xf numFmtId="0" fontId="5" fillId="2" borderId="0" xfId="0" applyFont="1" applyFill="1"/>
    <xf numFmtId="9" fontId="5" fillId="0" borderId="0" xfId="1" applyFont="1"/>
    <xf numFmtId="3" fontId="10" fillId="0" borderId="1" xfId="4" applyNumberFormat="1" applyFont="1" applyBorder="1" applyAlignment="1">
      <alignment horizontal="right" vertical="center"/>
    </xf>
    <xf numFmtId="0" fontId="10" fillId="0" borderId="1" xfId="0" applyFont="1" applyBorder="1"/>
    <xf numFmtId="0" fontId="3" fillId="0" borderId="1" xfId="2" applyFont="1" applyBorder="1"/>
    <xf numFmtId="0" fontId="10" fillId="0" borderId="1" xfId="0" applyFont="1" applyBorder="1" applyAlignment="1">
      <alignment wrapText="1"/>
    </xf>
    <xf numFmtId="0" fontId="12" fillId="3" borderId="1" xfId="0" applyFont="1" applyFill="1" applyBorder="1" applyAlignment="1">
      <alignment horizontal="center"/>
    </xf>
    <xf numFmtId="166" fontId="12" fillId="3" borderId="1" xfId="3" applyNumberFormat="1" applyFont="1" applyFill="1" applyBorder="1" applyAlignment="1">
      <alignment horizontal="center"/>
    </xf>
    <xf numFmtId="166" fontId="10" fillId="0" borderId="1" xfId="3" applyNumberFormat="1" applyFont="1" applyBorder="1"/>
    <xf numFmtId="166" fontId="12" fillId="3" borderId="1" xfId="3" applyNumberFormat="1" applyFont="1" applyFill="1" applyBorder="1"/>
    <xf numFmtId="0" fontId="10" fillId="0" borderId="0" xfId="0" applyFont="1"/>
    <xf numFmtId="0" fontId="12" fillId="0" borderId="1" xfId="0" applyFont="1" applyFill="1" applyBorder="1" applyAlignment="1">
      <alignment horizontal="center" vertical="center" wrapText="1"/>
    </xf>
    <xf numFmtId="4" fontId="10" fillId="0" borderId="1" xfId="0" applyNumberFormat="1" applyFont="1" applyBorder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ill="1"/>
    <xf numFmtId="0" fontId="6" fillId="0" borderId="0" xfId="0" applyFont="1" applyFill="1"/>
    <xf numFmtId="2" fontId="10" fillId="0" borderId="1" xfId="0" applyNumberFormat="1" applyFont="1" applyBorder="1"/>
    <xf numFmtId="2" fontId="12" fillId="0" borderId="1" xfId="0" applyNumberFormat="1" applyFont="1" applyFill="1" applyBorder="1"/>
    <xf numFmtId="166" fontId="12" fillId="0" borderId="1" xfId="3" applyNumberFormat="1" applyFont="1" applyFill="1" applyBorder="1"/>
    <xf numFmtId="4" fontId="10" fillId="0" borderId="1" xfId="0" applyNumberFormat="1" applyFont="1" applyBorder="1" applyAlignment="1">
      <alignment horizontal="center"/>
    </xf>
    <xf numFmtId="2" fontId="0" fillId="0" borderId="0" xfId="0" applyNumberFormat="1"/>
    <xf numFmtId="2" fontId="3" fillId="0" borderId="1" xfId="0" applyNumberFormat="1" applyFont="1" applyBorder="1"/>
    <xf numFmtId="0" fontId="12" fillId="5" borderId="1" xfId="0" applyFont="1" applyFill="1" applyBorder="1" applyAlignment="1">
      <alignment horizontal="center" vertical="center" wrapText="1"/>
    </xf>
    <xf numFmtId="10" fontId="10" fillId="5" borderId="1" xfId="1" applyNumberFormat="1" applyFont="1" applyFill="1" applyBorder="1"/>
    <xf numFmtId="0" fontId="11" fillId="5" borderId="1" xfId="0" applyFont="1" applyFill="1" applyBorder="1" applyAlignment="1">
      <alignment horizontal="center" vertical="center" wrapText="1"/>
    </xf>
    <xf numFmtId="10" fontId="3" fillId="5" borderId="1" xfId="1" applyNumberFormat="1" applyFont="1" applyFill="1" applyBorder="1"/>
    <xf numFmtId="4" fontId="10" fillId="0" borderId="1" xfId="1" applyNumberFormat="1" applyFont="1" applyBorder="1"/>
    <xf numFmtId="4" fontId="3" fillId="0" borderId="1" xfId="1" applyNumberFormat="1" applyFont="1" applyBorder="1"/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left" indent="1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Alignment="1">
      <alignment horizontal="center" vertical="center" wrapText="1"/>
    </xf>
    <xf numFmtId="3" fontId="0" fillId="0" borderId="1" xfId="0" applyNumberFormat="1" applyBorder="1"/>
    <xf numFmtId="3" fontId="2" fillId="0" borderId="1" xfId="0" applyNumberFormat="1" applyFont="1" applyBorder="1"/>
    <xf numFmtId="0" fontId="3" fillId="0" borderId="1" xfId="2" applyFont="1" applyBorder="1"/>
    <xf numFmtId="0" fontId="12" fillId="3" borderId="1" xfId="0" applyFont="1" applyFill="1" applyBorder="1" applyAlignment="1">
      <alignment horizontal="center"/>
    </xf>
    <xf numFmtId="166" fontId="12" fillId="3" borderId="1" xfId="8" applyNumberFormat="1" applyFont="1" applyFill="1" applyBorder="1" applyAlignment="1">
      <alignment horizontal="center"/>
    </xf>
    <xf numFmtId="166" fontId="10" fillId="0" borderId="1" xfId="8" applyNumberFormat="1" applyFont="1" applyBorder="1"/>
    <xf numFmtId="0" fontId="12" fillId="3" borderId="1" xfId="0" applyFont="1" applyFill="1" applyBorder="1"/>
    <xf numFmtId="166" fontId="12" fillId="3" borderId="1" xfId="8" applyNumberFormat="1" applyFont="1" applyFill="1" applyBorder="1"/>
    <xf numFmtId="0" fontId="3" fillId="0" borderId="1" xfId="2" applyFont="1" applyBorder="1"/>
    <xf numFmtId="166" fontId="12" fillId="3" borderId="1" xfId="8" applyNumberFormat="1" applyFont="1" applyFill="1" applyBorder="1" applyAlignment="1">
      <alignment horizontal="center"/>
    </xf>
    <xf numFmtId="166" fontId="10" fillId="0" borderId="1" xfId="8" applyNumberFormat="1" applyFont="1" applyBorder="1"/>
    <xf numFmtId="0" fontId="12" fillId="3" borderId="1" xfId="0" applyFont="1" applyFill="1" applyBorder="1"/>
    <xf numFmtId="166" fontId="12" fillId="3" borderId="1" xfId="8" applyNumberFormat="1" applyFont="1" applyFill="1" applyBorder="1"/>
    <xf numFmtId="0" fontId="0" fillId="0" borderId="0" xfId="0"/>
    <xf numFmtId="2" fontId="5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1" fontId="5" fillId="0" borderId="0" xfId="0" applyNumberFormat="1" applyFont="1"/>
    <xf numFmtId="4" fontId="10" fillId="0" borderId="0" xfId="0" applyNumberFormat="1" applyFont="1" applyFill="1" applyBorder="1"/>
    <xf numFmtId="3" fontId="10" fillId="0" borderId="0" xfId="0" applyNumberFormat="1" applyFont="1" applyFill="1" applyBorder="1"/>
    <xf numFmtId="4" fontId="10" fillId="0" borderId="0" xfId="0" applyNumberFormat="1" applyFont="1"/>
    <xf numFmtId="4" fontId="5" fillId="0" borderId="0" xfId="0" applyNumberFormat="1" applyFont="1" applyFill="1"/>
    <xf numFmtId="10" fontId="5" fillId="0" borderId="0" xfId="1" applyNumberFormat="1" applyFont="1"/>
    <xf numFmtId="3" fontId="10" fillId="0" borderId="0" xfId="0" applyNumberFormat="1" applyFont="1"/>
    <xf numFmtId="0" fontId="10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10" fontId="10" fillId="0" borderId="1" xfId="0" applyNumberFormat="1" applyFont="1" applyFill="1" applyBorder="1" applyAlignment="1">
      <alignment horizontal="right"/>
    </xf>
    <xf numFmtId="4" fontId="11" fillId="2" borderId="1" xfId="0" applyNumberFormat="1" applyFont="1" applyFill="1" applyBorder="1" applyAlignment="1">
      <alignment horizontal="right"/>
    </xf>
    <xf numFmtId="9" fontId="12" fillId="0" borderId="1" xfId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167" fontId="11" fillId="0" borderId="0" xfId="8" applyNumberFormat="1" applyFont="1" applyFill="1" applyBorder="1" applyAlignment="1">
      <alignment horizontal="right" vertical="center" wrapText="1"/>
    </xf>
    <xf numFmtId="9" fontId="12" fillId="0" borderId="0" xfId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4" fontId="10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textRotation="90" wrapText="1"/>
    </xf>
    <xf numFmtId="169" fontId="10" fillId="0" borderId="1" xfId="0" applyNumberFormat="1" applyFont="1" applyBorder="1" applyAlignment="1">
      <alignment horizontal="right"/>
    </xf>
    <xf numFmtId="169" fontId="16" fillId="0" borderId="1" xfId="0" applyNumberFormat="1" applyFont="1" applyFill="1" applyBorder="1" applyAlignment="1">
      <alignment horizontal="right" vertical="center" wrapText="1"/>
    </xf>
    <xf numFmtId="2" fontId="10" fillId="0" borderId="1" xfId="0" applyNumberFormat="1" applyFont="1" applyBorder="1" applyAlignment="1">
      <alignment horizontal="right"/>
    </xf>
    <xf numFmtId="10" fontId="3" fillId="0" borderId="1" xfId="0" applyNumberFormat="1" applyFont="1" applyFill="1" applyBorder="1" applyAlignment="1">
      <alignment horizontal="right"/>
    </xf>
    <xf numFmtId="4" fontId="5" fillId="0" borderId="5" xfId="0" applyNumberFormat="1" applyFont="1" applyBorder="1"/>
    <xf numFmtId="0" fontId="5" fillId="0" borderId="5" xfId="0" applyFont="1" applyBorder="1"/>
    <xf numFmtId="4" fontId="10" fillId="0" borderId="1" xfId="0" applyNumberFormat="1" applyFont="1" applyBorder="1" applyAlignment="1">
      <alignment horizontal="right"/>
    </xf>
    <xf numFmtId="0" fontId="12" fillId="0" borderId="6" xfId="0" applyFont="1" applyFill="1" applyBorder="1"/>
    <xf numFmtId="4" fontId="12" fillId="0" borderId="6" xfId="0" applyNumberFormat="1" applyFont="1" applyFill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0" fontId="12" fillId="0" borderId="5" xfId="0" applyFont="1" applyFill="1" applyBorder="1"/>
    <xf numFmtId="3" fontId="12" fillId="0" borderId="5" xfId="0" applyNumberFormat="1" applyFont="1" applyFill="1" applyBorder="1" applyAlignment="1">
      <alignment horizontal="right"/>
    </xf>
    <xf numFmtId="4" fontId="12" fillId="0" borderId="5" xfId="0" applyNumberFormat="1" applyFont="1" applyFill="1" applyBorder="1" applyAlignment="1">
      <alignment horizontal="right"/>
    </xf>
    <xf numFmtId="2" fontId="11" fillId="0" borderId="5" xfId="0" applyNumberFormat="1" applyFont="1" applyFill="1" applyBorder="1" applyAlignment="1">
      <alignment horizontal="right"/>
    </xf>
    <xf numFmtId="4" fontId="11" fillId="0" borderId="5" xfId="0" applyNumberFormat="1" applyFont="1" applyFill="1" applyBorder="1" applyAlignment="1">
      <alignment horizontal="right"/>
    </xf>
    <xf numFmtId="0" fontId="10" fillId="0" borderId="5" xfId="0" applyFont="1" applyBorder="1" applyAlignment="1">
      <alignment vertical="center" wrapText="1"/>
    </xf>
    <xf numFmtId="4" fontId="10" fillId="0" borderId="5" xfId="0" applyNumberFormat="1" applyFont="1" applyBorder="1" applyAlignment="1">
      <alignment vertical="center" wrapText="1"/>
    </xf>
    <xf numFmtId="169" fontId="10" fillId="0" borderId="6" xfId="0" applyNumberFormat="1" applyFont="1" applyBorder="1" applyAlignment="1">
      <alignment horizontal="right"/>
    </xf>
    <xf numFmtId="3" fontId="12" fillId="2" borderId="5" xfId="0" applyNumberFormat="1" applyFont="1" applyFill="1" applyBorder="1" applyAlignment="1">
      <alignment horizontal="right"/>
    </xf>
    <xf numFmtId="169" fontId="10" fillId="0" borderId="2" xfId="0" applyNumberFormat="1" applyFont="1" applyBorder="1" applyAlignment="1">
      <alignment horizontal="right"/>
    </xf>
    <xf numFmtId="3" fontId="12" fillId="0" borderId="6" xfId="0" applyNumberFormat="1" applyFont="1" applyFill="1" applyBorder="1" applyAlignment="1">
      <alignment horizontal="right"/>
    </xf>
    <xf numFmtId="3" fontId="12" fillId="0" borderId="4" xfId="0" applyNumberFormat="1" applyFont="1" applyFill="1" applyBorder="1" applyAlignment="1">
      <alignment horizontal="right"/>
    </xf>
    <xf numFmtId="3" fontId="12" fillId="0" borderId="1" xfId="0" applyNumberFormat="1" applyFont="1" applyFill="1" applyBorder="1" applyAlignment="1">
      <alignment horizontal="right"/>
    </xf>
    <xf numFmtId="169" fontId="19" fillId="0" borderId="5" xfId="0" applyNumberFormat="1" applyFont="1" applyBorder="1" applyAlignment="1">
      <alignment horizontal="right"/>
    </xf>
    <xf numFmtId="3" fontId="12" fillId="0" borderId="2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 vertical="center" textRotation="90" wrapText="1"/>
    </xf>
    <xf numFmtId="3" fontId="3" fillId="2" borderId="1" xfId="0" applyNumberFormat="1" applyFont="1" applyFill="1" applyBorder="1" applyAlignment="1">
      <alignment horizontal="right"/>
    </xf>
    <xf numFmtId="4" fontId="10" fillId="2" borderId="9" xfId="0" applyNumberFormat="1" applyFont="1" applyFill="1" applyBorder="1" applyAlignment="1">
      <alignment horizontal="right"/>
    </xf>
    <xf numFmtId="3" fontId="11" fillId="2" borderId="1" xfId="0" applyNumberFormat="1" applyFont="1" applyFill="1" applyBorder="1" applyAlignment="1">
      <alignment horizontal="right"/>
    </xf>
    <xf numFmtId="3" fontId="11" fillId="2" borderId="7" xfId="0" applyNumberFormat="1" applyFont="1" applyFill="1" applyBorder="1" applyAlignment="1">
      <alignment horizontal="right"/>
    </xf>
    <xf numFmtId="4" fontId="3" fillId="2" borderId="6" xfId="0" applyNumberFormat="1" applyFont="1" applyFill="1" applyBorder="1" applyAlignment="1">
      <alignment horizontal="right"/>
    </xf>
    <xf numFmtId="3" fontId="11" fillId="2" borderId="5" xfId="0" applyNumberFormat="1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169" fontId="10" fillId="2" borderId="1" xfId="0" applyNumberFormat="1" applyFont="1" applyFill="1" applyBorder="1" applyAlignment="1">
      <alignment horizontal="right"/>
    </xf>
    <xf numFmtId="4" fontId="12" fillId="6" borderId="1" xfId="0" applyNumberFormat="1" applyFont="1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right"/>
    </xf>
    <xf numFmtId="169" fontId="10" fillId="0" borderId="9" xfId="0" applyNumberFormat="1" applyFont="1" applyBorder="1" applyAlignment="1">
      <alignment horizontal="right"/>
    </xf>
    <xf numFmtId="169" fontId="10" fillId="2" borderId="10" xfId="0" applyNumberFormat="1" applyFont="1" applyFill="1" applyBorder="1" applyAlignment="1">
      <alignment horizontal="right"/>
    </xf>
    <xf numFmtId="169" fontId="10" fillId="2" borderId="5" xfId="0" applyNumberFormat="1" applyFont="1" applyFill="1" applyBorder="1" applyAlignment="1">
      <alignment horizontal="right"/>
    </xf>
    <xf numFmtId="169" fontId="10" fillId="2" borderId="2" xfId="0" applyNumberFormat="1" applyFont="1" applyFill="1" applyBorder="1" applyAlignment="1">
      <alignment horizontal="right"/>
    </xf>
    <xf numFmtId="3" fontId="12" fillId="2" borderId="1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0" fillId="2" borderId="9" xfId="0" applyNumberFormat="1" applyFont="1" applyFill="1" applyBorder="1" applyAlignment="1">
      <alignment horizontal="right"/>
    </xf>
    <xf numFmtId="3" fontId="18" fillId="0" borderId="5" xfId="0" applyNumberFormat="1" applyFont="1" applyFill="1" applyBorder="1"/>
    <xf numFmtId="4" fontId="12" fillId="0" borderId="1" xfId="0" applyNumberFormat="1" applyFont="1" applyFill="1" applyBorder="1" applyAlignment="1">
      <alignment horizontal="right"/>
    </xf>
    <xf numFmtId="3" fontId="12" fillId="6" borderId="1" xfId="0" applyNumberFormat="1" applyFont="1" applyFill="1" applyBorder="1" applyAlignment="1">
      <alignment horizontal="right"/>
    </xf>
    <xf numFmtId="2" fontId="10" fillId="6" borderId="1" xfId="0" applyNumberFormat="1" applyFont="1" applyFill="1" applyBorder="1"/>
    <xf numFmtId="2" fontId="10" fillId="0" borderId="9" xfId="0" applyNumberFormat="1" applyFont="1" applyBorder="1" applyAlignment="1">
      <alignment horizontal="right"/>
    </xf>
    <xf numFmtId="2" fontId="12" fillId="6" borderId="1" xfId="0" applyNumberFormat="1" applyFont="1" applyFill="1" applyBorder="1"/>
    <xf numFmtId="0" fontId="15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right"/>
    </xf>
    <xf numFmtId="2" fontId="10" fillId="2" borderId="9" xfId="0" applyNumberFormat="1" applyFont="1" applyFill="1" applyBorder="1" applyAlignment="1">
      <alignment horizontal="right"/>
    </xf>
    <xf numFmtId="0" fontId="0" fillId="0" borderId="0" xfId="0"/>
    <xf numFmtId="0" fontId="10" fillId="0" borderId="0" xfId="0" applyFont="1"/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5" fillId="0" borderId="1" xfId="0" applyFont="1" applyFill="1" applyBorder="1" applyAlignment="1">
      <alignment horizontal="center" vertical="center" textRotation="90" wrapText="1"/>
    </xf>
    <xf numFmtId="0" fontId="15" fillId="2" borderId="1" xfId="0" applyFont="1" applyFill="1" applyBorder="1" applyAlignment="1">
      <alignment horizontal="center" vertical="center" textRotation="90" wrapText="1"/>
    </xf>
    <xf numFmtId="0" fontId="4" fillId="0" borderId="0" xfId="2" applyFont="1"/>
    <xf numFmtId="0" fontId="6" fillId="0" borderId="0" xfId="0" applyFont="1"/>
    <xf numFmtId="0" fontId="5" fillId="0" borderId="0" xfId="0" applyFont="1" applyFill="1" applyBorder="1"/>
    <xf numFmtId="0" fontId="5" fillId="0" borderId="0" xfId="0" applyFont="1" applyBorder="1"/>
    <xf numFmtId="4" fontId="10" fillId="0" borderId="1" xfId="0" applyNumberFormat="1" applyFont="1" applyFill="1" applyBorder="1"/>
    <xf numFmtId="4" fontId="10" fillId="2" borderId="1" xfId="0" applyNumberFormat="1" applyFont="1" applyFill="1" applyBorder="1"/>
    <xf numFmtId="4" fontId="12" fillId="0" borderId="1" xfId="0" applyNumberFormat="1" applyFont="1" applyFill="1" applyBorder="1"/>
    <xf numFmtId="4" fontId="12" fillId="3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10" fillId="0" borderId="0" xfId="0" applyFont="1" applyFill="1"/>
    <xf numFmtId="0" fontId="10" fillId="0" borderId="0" xfId="0" applyFont="1" applyBorder="1"/>
    <xf numFmtId="0" fontId="3" fillId="0" borderId="0" xfId="2" applyFont="1"/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0" fontId="11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/>
    <xf numFmtId="0" fontId="4" fillId="0" borderId="0" xfId="2" applyFont="1" applyFill="1" applyBorder="1"/>
    <xf numFmtId="0" fontId="18" fillId="0" borderId="8" xfId="0" applyFont="1" applyBorder="1" applyAlignment="1">
      <alignment horizontal="center" vertical="center" textRotation="90" wrapText="1"/>
    </xf>
    <xf numFmtId="0" fontId="18" fillId="0" borderId="5" xfId="0" applyFont="1" applyBorder="1" applyAlignment="1">
      <alignment horizontal="center" vertical="center" textRotation="90" wrapText="1"/>
    </xf>
    <xf numFmtId="0" fontId="18" fillId="2" borderId="8" xfId="0" applyFont="1" applyFill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textRotation="90" wrapText="1"/>
    </xf>
    <xf numFmtId="3" fontId="10" fillId="2" borderId="1" xfId="0" applyNumberFormat="1" applyFont="1" applyFill="1" applyBorder="1"/>
    <xf numFmtId="3" fontId="12" fillId="2" borderId="1" xfId="0" applyNumberFormat="1" applyFont="1" applyFill="1" applyBorder="1"/>
    <xf numFmtId="3" fontId="12" fillId="0" borderId="1" xfId="0" applyNumberFormat="1" applyFont="1" applyFill="1" applyBorder="1"/>
    <xf numFmtId="0" fontId="18" fillId="2" borderId="5" xfId="0" applyFont="1" applyFill="1" applyBorder="1" applyAlignment="1">
      <alignment horizontal="center" vertical="center" textRotation="90" wrapText="1"/>
    </xf>
    <xf numFmtId="0" fontId="15" fillId="2" borderId="0" xfId="0" applyFont="1" applyFill="1" applyBorder="1" applyAlignment="1">
      <alignment horizontal="center" vertical="center" textRotation="90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5" xfId="0" applyFont="1" applyFill="1" applyBorder="1" applyAlignment="1">
      <alignment horizontal="center" vertical="center" textRotation="90" wrapText="1"/>
    </xf>
    <xf numFmtId="0" fontId="15" fillId="0" borderId="3" xfId="0" applyFont="1" applyFill="1" applyBorder="1" applyAlignment="1">
      <alignment horizontal="center" vertical="center" textRotation="90" wrapText="1"/>
    </xf>
    <xf numFmtId="1" fontId="12" fillId="0" borderId="1" xfId="0" applyNumberFormat="1" applyFont="1" applyFill="1" applyBorder="1"/>
    <xf numFmtId="171" fontId="10" fillId="2" borderId="1" xfId="0" applyNumberFormat="1" applyFont="1" applyFill="1" applyBorder="1"/>
    <xf numFmtId="171" fontId="12" fillId="2" borderId="1" xfId="0" applyNumberFormat="1" applyFont="1" applyFill="1" applyBorder="1"/>
    <xf numFmtId="171" fontId="10" fillId="0" borderId="1" xfId="0" applyNumberFormat="1" applyFont="1" applyFill="1" applyBorder="1"/>
    <xf numFmtId="171" fontId="12" fillId="0" borderId="1" xfId="0" applyNumberFormat="1" applyFont="1" applyFill="1" applyBorder="1"/>
    <xf numFmtId="0" fontId="0" fillId="0" borderId="0" xfId="0"/>
    <xf numFmtId="4" fontId="5" fillId="0" borderId="0" xfId="0" applyNumberFormat="1" applyFont="1"/>
    <xf numFmtId="0" fontId="10" fillId="0" borderId="0" xfId="0" applyFont="1"/>
    <xf numFmtId="0" fontId="15" fillId="0" borderId="1" xfId="0" applyFont="1" applyFill="1" applyBorder="1" applyAlignment="1">
      <alignment horizontal="center" vertical="center" textRotation="90" wrapText="1"/>
    </xf>
    <xf numFmtId="4" fontId="5" fillId="0" borderId="5" xfId="0" applyNumberFormat="1" applyFont="1" applyBorder="1"/>
    <xf numFmtId="0" fontId="5" fillId="0" borderId="5" xfId="0" applyFont="1" applyBorder="1"/>
    <xf numFmtId="0" fontId="15" fillId="2" borderId="1" xfId="0" applyFont="1" applyFill="1" applyBorder="1" applyAlignment="1">
      <alignment horizontal="center" vertical="center" textRotation="90" wrapText="1"/>
    </xf>
    <xf numFmtId="0" fontId="6" fillId="0" borderId="0" xfId="0" applyFont="1"/>
    <xf numFmtId="0" fontId="5" fillId="0" borderId="0" xfId="0" applyFont="1" applyBorder="1"/>
    <xf numFmtId="4" fontId="10" fillId="2" borderId="1" xfId="0" applyNumberFormat="1" applyFont="1" applyFill="1" applyBorder="1"/>
    <xf numFmtId="4" fontId="12" fillId="0" borderId="1" xfId="0" applyNumberFormat="1" applyFont="1" applyFill="1" applyBorder="1"/>
    <xf numFmtId="4" fontId="12" fillId="3" borderId="1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18" fillId="0" borderId="8" xfId="0" applyFont="1" applyBorder="1" applyAlignment="1">
      <alignment horizontal="center" vertical="center" textRotation="90" wrapText="1"/>
    </xf>
    <xf numFmtId="0" fontId="18" fillId="0" borderId="5" xfId="0" applyFont="1" applyBorder="1" applyAlignment="1">
      <alignment horizontal="center" vertical="center" textRotation="90" wrapText="1"/>
    </xf>
    <xf numFmtId="0" fontId="18" fillId="2" borderId="8" xfId="0" applyFont="1" applyFill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textRotation="90" wrapText="1"/>
    </xf>
    <xf numFmtId="3" fontId="10" fillId="2" borderId="1" xfId="0" applyNumberFormat="1" applyFont="1" applyFill="1" applyBorder="1"/>
    <xf numFmtId="3" fontId="12" fillId="2" borderId="1" xfId="0" applyNumberFormat="1" applyFont="1" applyFill="1" applyBorder="1"/>
    <xf numFmtId="0" fontId="18" fillId="2" borderId="5" xfId="0" applyFont="1" applyFill="1" applyBorder="1" applyAlignment="1">
      <alignment horizontal="center" vertical="center" textRotation="90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5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4" fontId="10" fillId="0" borderId="1" xfId="0" applyNumberFormat="1" applyFont="1" applyBorder="1"/>
    <xf numFmtId="4" fontId="12" fillId="2" borderId="1" xfId="0" applyNumberFormat="1" applyFont="1" applyFill="1" applyBorder="1"/>
    <xf numFmtId="4" fontId="12" fillId="0" borderId="1" xfId="0" applyNumberFormat="1" applyFont="1" applyBorder="1"/>
    <xf numFmtId="0" fontId="6" fillId="0" borderId="0" xfId="0" applyFont="1" applyFill="1"/>
    <xf numFmtId="4" fontId="10" fillId="0" borderId="5" xfId="0" applyNumberFormat="1" applyFont="1" applyBorder="1"/>
    <xf numFmtId="0" fontId="10" fillId="0" borderId="5" xfId="0" applyFont="1" applyBorder="1"/>
    <xf numFmtId="0" fontId="5" fillId="0" borderId="5" xfId="0" applyFont="1" applyFill="1" applyBorder="1"/>
    <xf numFmtId="4" fontId="5" fillId="0" borderId="5" xfId="0" applyNumberFormat="1" applyFont="1" applyFill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3" fontId="3" fillId="2" borderId="1" xfId="0" applyNumberFormat="1" applyFont="1" applyFill="1" applyBorder="1"/>
    <xf numFmtId="3" fontId="11" fillId="2" borderId="1" xfId="0" applyNumberFormat="1" applyFont="1" applyFill="1" applyBorder="1"/>
    <xf numFmtId="0" fontId="15" fillId="2" borderId="3" xfId="0" applyFont="1" applyFill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right"/>
    </xf>
    <xf numFmtId="4" fontId="5" fillId="0" borderId="0" xfId="0" applyNumberFormat="1" applyFont="1" applyBorder="1"/>
    <xf numFmtId="0" fontId="6" fillId="0" borderId="0" xfId="0" applyFont="1" applyFill="1" applyBorder="1"/>
    <xf numFmtId="4" fontId="6" fillId="0" borderId="0" xfId="0" applyNumberFormat="1" applyFont="1" applyFill="1" applyBorder="1"/>
    <xf numFmtId="4" fontId="10" fillId="0" borderId="0" xfId="0" applyNumberFormat="1" applyFont="1" applyBorder="1"/>
    <xf numFmtId="4" fontId="10" fillId="2" borderId="9" xfId="0" applyNumberFormat="1" applyFont="1" applyFill="1" applyBorder="1"/>
    <xf numFmtId="4" fontId="12" fillId="2" borderId="9" xfId="0" applyNumberFormat="1" applyFont="1" applyFill="1" applyBorder="1"/>
    <xf numFmtId="0" fontId="0" fillId="0" borderId="0" xfId="0"/>
    <xf numFmtId="0" fontId="10" fillId="0" borderId="0" xfId="0" applyFont="1"/>
    <xf numFmtId="0" fontId="10" fillId="0" borderId="1" xfId="0" applyFont="1" applyFill="1" applyBorder="1"/>
    <xf numFmtId="4" fontId="11" fillId="0" borderId="0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/>
    </xf>
    <xf numFmtId="3" fontId="11" fillId="2" borderId="1" xfId="0" applyNumberFormat="1" applyFont="1" applyFill="1" applyBorder="1" applyAlignment="1">
      <alignment horizontal="right"/>
    </xf>
    <xf numFmtId="3" fontId="11" fillId="2" borderId="5" xfId="0" applyNumberFormat="1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4" fontId="12" fillId="0" borderId="1" xfId="0" applyNumberFormat="1" applyFont="1" applyFill="1" applyBorder="1"/>
    <xf numFmtId="0" fontId="12" fillId="0" borderId="1" xfId="0" applyFont="1" applyFill="1" applyBorder="1"/>
    <xf numFmtId="0" fontId="0" fillId="0" borderId="0" xfId="0" applyFill="1" applyBorder="1"/>
    <xf numFmtId="0" fontId="11" fillId="2" borderId="1" xfId="0" applyFont="1" applyFill="1" applyBorder="1" applyAlignment="1">
      <alignment horizontal="center" vertical="center" wrapText="1"/>
    </xf>
    <xf numFmtId="4" fontId="10" fillId="0" borderId="1" xfId="0" applyNumberFormat="1" applyFont="1" applyBorder="1"/>
    <xf numFmtId="4" fontId="11" fillId="0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/>
    <xf numFmtId="0" fontId="3" fillId="0" borderId="0" xfId="0" applyFont="1"/>
    <xf numFmtId="0" fontId="3" fillId="0" borderId="0" xfId="0" applyFont="1" applyFill="1"/>
    <xf numFmtId="0" fontId="11" fillId="0" borderId="0" xfId="0" applyFont="1" applyFill="1" applyBorder="1" applyAlignment="1"/>
    <xf numFmtId="0" fontId="3" fillId="0" borderId="0" xfId="0" applyFont="1" applyFill="1" applyBorder="1"/>
    <xf numFmtId="0" fontId="3" fillId="0" borderId="1" xfId="0" applyFont="1" applyFill="1" applyBorder="1"/>
    <xf numFmtId="0" fontId="11" fillId="0" borderId="1" xfId="0" applyFont="1" applyFill="1" applyBorder="1"/>
    <xf numFmtId="0" fontId="11" fillId="0" borderId="0" xfId="0" applyFont="1"/>
    <xf numFmtId="4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" fontId="2" fillId="0" borderId="1" xfId="0" applyNumberFormat="1" applyFont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4" fontId="0" fillId="2" borderId="1" xfId="0" applyNumberFormat="1" applyFill="1" applyBorder="1"/>
    <xf numFmtId="4" fontId="2" fillId="2" borderId="1" xfId="0" applyNumberFormat="1" applyFont="1" applyFill="1" applyBorder="1"/>
    <xf numFmtId="4" fontId="11" fillId="0" borderId="0" xfId="0" applyNumberFormat="1" applyFont="1" applyFill="1" applyBorder="1" applyAlignment="1">
      <alignment horizontal="center" vertical="center" wrapText="1"/>
    </xf>
    <xf numFmtId="4" fontId="0" fillId="0" borderId="0" xfId="0" applyNumberFormat="1" applyFill="1" applyBorder="1"/>
    <xf numFmtId="4" fontId="2" fillId="0" borderId="0" xfId="0" applyNumberFormat="1" applyFont="1" applyFill="1" applyBorder="1"/>
    <xf numFmtId="0" fontId="11" fillId="0" borderId="2" xfId="0" applyFont="1" applyFill="1" applyBorder="1"/>
    <xf numFmtId="4" fontId="3" fillId="0" borderId="6" xfId="0" applyNumberFormat="1" applyFont="1" applyFill="1" applyBorder="1" applyAlignment="1">
      <alignment horizontal="right"/>
    </xf>
    <xf numFmtId="3" fontId="11" fillId="0" borderId="5" xfId="0" applyNumberFormat="1" applyFont="1" applyFill="1" applyBorder="1" applyAlignment="1">
      <alignment horizontal="right"/>
    </xf>
    <xf numFmtId="3" fontId="11" fillId="0" borderId="9" xfId="0" applyNumberFormat="1" applyFont="1" applyFill="1" applyBorder="1" applyAlignment="1">
      <alignment horizontal="right"/>
    </xf>
    <xf numFmtId="4" fontId="11" fillId="0" borderId="0" xfId="0" applyNumberFormat="1" applyFont="1"/>
    <xf numFmtId="171" fontId="3" fillId="0" borderId="1" xfId="0" applyNumberFormat="1" applyFont="1" applyFill="1" applyBorder="1" applyAlignment="1">
      <alignment horizontal="right"/>
    </xf>
    <xf numFmtId="171" fontId="3" fillId="0" borderId="9" xfId="0" applyNumberFormat="1" applyFont="1" applyFill="1" applyBorder="1" applyAlignment="1">
      <alignment horizontal="right"/>
    </xf>
    <xf numFmtId="171" fontId="3" fillId="2" borderId="1" xfId="0" applyNumberFormat="1" applyFont="1" applyFill="1" applyBorder="1" applyAlignment="1">
      <alignment horizontal="right"/>
    </xf>
    <xf numFmtId="171" fontId="3" fillId="0" borderId="6" xfId="0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171" fontId="11" fillId="0" borderId="1" xfId="0" applyNumberFormat="1" applyFont="1" applyFill="1" applyBorder="1" applyAlignment="1">
      <alignment horizontal="right"/>
    </xf>
    <xf numFmtId="171" fontId="8" fillId="0" borderId="1" xfId="0" applyNumberFormat="1" applyFont="1" applyFill="1" applyBorder="1"/>
    <xf numFmtId="3" fontId="8" fillId="0" borderId="1" xfId="0" applyNumberFormat="1" applyFont="1" applyFill="1" applyBorder="1"/>
    <xf numFmtId="172" fontId="8" fillId="0" borderId="1" xfId="0" applyNumberFormat="1" applyFont="1" applyBorder="1"/>
    <xf numFmtId="4" fontId="8" fillId="0" borderId="1" xfId="0" applyNumberFormat="1" applyFont="1" applyBorder="1"/>
    <xf numFmtId="3" fontId="8" fillId="0" borderId="1" xfId="0" applyNumberFormat="1" applyFont="1" applyBorder="1"/>
    <xf numFmtId="3" fontId="22" fillId="0" borderId="1" xfId="0" applyNumberFormat="1" applyFont="1" applyBorder="1"/>
    <xf numFmtId="3" fontId="22" fillId="0" borderId="1" xfId="0" applyNumberFormat="1" applyFont="1" applyFill="1" applyBorder="1"/>
    <xf numFmtId="171" fontId="22" fillId="0" borderId="1" xfId="0" applyNumberFormat="1" applyFont="1" applyFill="1" applyBorder="1"/>
    <xf numFmtId="4" fontId="8" fillId="2" borderId="1" xfId="0" applyNumberFormat="1" applyFont="1" applyFill="1" applyBorder="1"/>
    <xf numFmtId="171" fontId="8" fillId="0" borderId="1" xfId="0" applyNumberFormat="1" applyFont="1" applyBorder="1"/>
    <xf numFmtId="171" fontId="8" fillId="2" borderId="1" xfId="0" applyNumberFormat="1" applyFont="1" applyFill="1" applyBorder="1"/>
    <xf numFmtId="4" fontId="22" fillId="0" borderId="1" xfId="0" applyNumberFormat="1" applyFont="1" applyBorder="1"/>
    <xf numFmtId="171" fontId="22" fillId="0" borderId="1" xfId="0" applyNumberFormat="1" applyFont="1" applyBorder="1"/>
    <xf numFmtId="171" fontId="22" fillId="2" borderId="1" xfId="0" applyNumberFormat="1" applyFont="1" applyFill="1" applyBorder="1"/>
    <xf numFmtId="0" fontId="11" fillId="0" borderId="12" xfId="0" applyFont="1" applyFill="1" applyBorder="1" applyAlignment="1">
      <alignment horizontal="center" vertical="center" wrapText="1"/>
    </xf>
    <xf numFmtId="4" fontId="0" fillId="7" borderId="1" xfId="0" applyNumberFormat="1" applyFill="1" applyBorder="1"/>
    <xf numFmtId="4" fontId="0" fillId="8" borderId="1" xfId="0" applyNumberFormat="1" applyFill="1" applyBorder="1"/>
    <xf numFmtId="0" fontId="11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4" fontId="11" fillId="6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4" fontId="8" fillId="0" borderId="1" xfId="0" applyNumberFormat="1" applyFont="1" applyFill="1" applyBorder="1"/>
    <xf numFmtId="0" fontId="0" fillId="0" borderId="0" xfId="0"/>
    <xf numFmtId="0" fontId="3" fillId="0" borderId="1" xfId="2" applyFont="1" applyBorder="1"/>
    <xf numFmtId="166" fontId="10" fillId="0" borderId="1" xfId="8" applyNumberFormat="1" applyFont="1" applyBorder="1"/>
    <xf numFmtId="0" fontId="12" fillId="3" borderId="1" xfId="0" applyFont="1" applyFill="1" applyBorder="1"/>
    <xf numFmtId="166" fontId="12" fillId="3" borderId="1" xfId="8" applyNumberFormat="1" applyFont="1" applyFill="1" applyBorder="1"/>
    <xf numFmtId="0" fontId="12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3" fontId="10" fillId="0" borderId="1" xfId="0" applyNumberFormat="1" applyFont="1" applyFill="1" applyBorder="1"/>
    <xf numFmtId="4" fontId="10" fillId="0" borderId="1" xfId="0" applyNumberFormat="1" applyFont="1" applyBorder="1"/>
    <xf numFmtId="0" fontId="10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/>
    <xf numFmtId="3" fontId="10" fillId="0" borderId="1" xfId="0" applyNumberFormat="1" applyFont="1" applyBorder="1"/>
    <xf numFmtId="4" fontId="10" fillId="0" borderId="1" xfId="0" applyNumberFormat="1" applyFont="1" applyBorder="1" applyAlignment="1">
      <alignment horizontal="center"/>
    </xf>
    <xf numFmtId="0" fontId="10" fillId="3" borderId="1" xfId="0" applyFont="1" applyFill="1" applyBorder="1"/>
    <xf numFmtId="4" fontId="12" fillId="3" borderId="1" xfId="0" applyNumberFormat="1" applyFont="1" applyFill="1" applyBorder="1"/>
    <xf numFmtId="3" fontId="12" fillId="3" borderId="1" xfId="0" applyNumberFormat="1" applyFont="1" applyFill="1" applyBorder="1"/>
    <xf numFmtId="2" fontId="12" fillId="3" borderId="1" xfId="0" applyNumberFormat="1" applyFont="1" applyFill="1" applyBorder="1"/>
    <xf numFmtId="4" fontId="12" fillId="3" borderId="1" xfId="0" applyNumberFormat="1" applyFont="1" applyFill="1" applyBorder="1" applyAlignment="1">
      <alignment horizontal="center"/>
    </xf>
    <xf numFmtId="4" fontId="10" fillId="3" borderId="1" xfId="0" applyNumberFormat="1" applyFont="1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2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2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5" xfId="0" applyNumberFormat="1" applyBorder="1"/>
    <xf numFmtId="2" fontId="0" fillId="6" borderId="14" xfId="0" applyNumberFormat="1" applyFill="1" applyBorder="1"/>
    <xf numFmtId="2" fontId="0" fillId="6" borderId="1" xfId="0" applyNumberFormat="1" applyFill="1" applyBorder="1"/>
    <xf numFmtId="0" fontId="12" fillId="4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4" fontId="12" fillId="4" borderId="1" xfId="0" applyNumberFormat="1" applyFont="1" applyFill="1" applyBorder="1" applyAlignment="1">
      <alignment horizontal="left"/>
    </xf>
    <xf numFmtId="4" fontId="12" fillId="3" borderId="1" xfId="0" applyNumberFormat="1" applyFont="1" applyFill="1" applyBorder="1" applyAlignment="1">
      <alignment horizontal="left" wrapText="1"/>
    </xf>
    <xf numFmtId="4" fontId="12" fillId="3" borderId="6" xfId="0" applyNumberFormat="1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6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4" fontId="11" fillId="3" borderId="1" xfId="0" applyNumberFormat="1" applyFont="1" applyFill="1" applyBorder="1" applyAlignment="1">
      <alignment horizontal="center" vertical="center" wrapText="1"/>
    </xf>
    <xf numFmtId="4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</cellXfs>
  <cellStyles count="9">
    <cellStyle name="Hipervínculo 2" xfId="7" xr:uid="{00000000-0005-0000-0000-000000000000}"/>
    <cellStyle name="Millares" xfId="3" builtinId="3"/>
    <cellStyle name="Millares 2" xfId="5" xr:uid="{00000000-0005-0000-0000-000002000000}"/>
    <cellStyle name="Millares 3" xfId="6" xr:uid="{00000000-0005-0000-0000-000003000000}"/>
    <cellStyle name="Millares 4" xfId="8" xr:uid="{00000000-0005-0000-0000-000004000000}"/>
    <cellStyle name="Normal" xfId="0" builtinId="0"/>
    <cellStyle name="Normal 2" xfId="2" xr:uid="{00000000-0005-0000-0000-000006000000}"/>
    <cellStyle name="Normal_CEN7393AJ" xfId="4" xr:uid="{00000000-0005-0000-0000-000007000000}"/>
    <cellStyle name="Porcentaje" xfId="1" builtinId="5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D7EDE8"/>
      <color rgb="FFDAF6E1"/>
      <color rgb="FF2F8428"/>
      <color rgb="FFA3EBC9"/>
      <color rgb="FF80CE9E"/>
      <color rgb="FF45C75E"/>
      <color rgb="FF98F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BAJO</a:t>
            </a:r>
            <a:r>
              <a:rPr lang="en-US" baseline="0"/>
              <a:t> CAUCA</a:t>
            </a:r>
            <a:endParaRPr lang="en-US"/>
          </a:p>
        </c:rich>
      </c:tx>
      <c:layout>
        <c:manualLayout>
          <c:xMode val="edge"/>
          <c:yMode val="edge"/>
          <c:x val="0.57493861391164214"/>
          <c:y val="2.0928713013237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55603426930126E-2"/>
          <c:y val="0.19059915618121553"/>
          <c:w val="0.95908879590887963"/>
          <c:h val="0.5919089028391733"/>
        </c:manualLayout>
      </c:layout>
      <c:pie3DChart>
        <c:varyColors val="1"/>
        <c:ser>
          <c:idx val="0"/>
          <c:order val="0"/>
          <c:tx>
            <c:strRef>
              <c:f>'VA grandes ramas'!$C$184</c:f>
              <c:strCache>
                <c:ptCount val="1"/>
                <c:pt idx="0">
                  <c:v>Bajo Cauca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C9D-4317-9605-853398175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C9D-4317-9605-853398175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C9D-4317-9605-853398175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C9D-4317-9605-853398175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C9D-4317-9605-853398175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C9D-4317-9605-853398175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C9D-4317-9605-853398175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C9D-4317-9605-853398175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C9D-4317-9605-853398175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DAEA-4F76-ACCF-F260157DDD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DAEA-4F76-ACCF-F260157DDD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3954-4CD2-9734-7096554E9ED3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C9D-4317-9605-853398175539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C9D-4317-9605-853398175539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C9D-4317-9605-853398175539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6C9D-4317-9605-853398175539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C9D-4317-9605-853398175539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6C9D-4317-9605-853398175539}"/>
                </c:ext>
              </c:extLst>
            </c:dLbl>
            <c:dLbl>
              <c:idx val="6"/>
              <c:layout>
                <c:manualLayout>
                  <c:x val="-1.259049292870331E-3"/>
                  <c:y val="6.10420796219428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6C9D-4317-9605-853398175539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6C9D-4317-9605-853398175539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6C9D-4317-9605-853398175539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DAEA-4F76-ACCF-F260157DDDF5}"/>
                </c:ext>
              </c:extLst>
            </c:dLbl>
            <c:dLbl>
              <c:idx val="10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DAEA-4F76-ACCF-F260157DDDF5}"/>
                </c:ext>
              </c:extLst>
            </c:dLbl>
            <c:dLbl>
              <c:idx val="11"/>
              <c:spPr>
                <a:solidFill>
                  <a:sysClr val="window" lastClr="FFFFFF"/>
                </a:solidFill>
                <a:ln>
                  <a:solidFill>
                    <a:srgbClr val="4F81B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6-3954-4CD2-9734-7096554E9ED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'VA grandes ramas'!$D$183:$O$183</c:f>
              <c:strCache>
                <c:ptCount val="12"/>
                <c:pt idx="0">
                  <c:v>A. Agricultura, ganadería, caza, silvicultura y pesca</c:v>
                </c:pt>
                <c:pt idx="1">
                  <c:v>B. Explotación de minas y canteras</c:v>
                </c:pt>
                <c:pt idx="2">
                  <c:v>C. Industria Manufacturera</c:v>
                </c:pt>
                <c:pt idx="3">
                  <c:v>D  +   E   Suministro de electricidad, gas, vapor, aire acondicionado y tramiento de aguas residuales</c:v>
                </c:pt>
                <c:pt idx="4">
                  <c:v>F. Construcción</c:v>
                </c:pt>
                <c:pt idx="5">
                  <c:v>G. H. I. Total Comercio y Transporte</c:v>
                </c:pt>
                <c:pt idx="6">
                  <c:v>J. Informática y Comunicaciones</c:v>
                </c:pt>
                <c:pt idx="7">
                  <c:v>K. Actividades financieras y de seguros</c:v>
                </c:pt>
                <c:pt idx="8">
                  <c:v>L. Actividades Inmobiliarias</c:v>
                </c:pt>
                <c:pt idx="9">
                  <c:v>M+N. Actividades profesionales, científicas y técnicas; Actividades de servicios administrativos y de apoyo</c:v>
                </c:pt>
                <c:pt idx="10">
                  <c:v>O +P + Q. Administración pública y defensa; planes de seguridad social de afiliación obligatoria; Educación; Actividades de atención de la salud humana y de servicios sociales</c:v>
                </c:pt>
                <c:pt idx="11">
                  <c:v>R + S +T Actividades artísticas, de entretenimiento y recreación y otras actividades de servicios; Actividades de los hogares individuales en calidad de empleadores; actividades no diferenciadas de los hogares individuales como productores de bienes y serv</c:v>
                </c:pt>
              </c:strCache>
            </c:strRef>
          </c:cat>
          <c:val>
            <c:numRef>
              <c:f>'VA grandes ramas'!$D$184:$O$184</c:f>
              <c:numCache>
                <c:formatCode>#,##0.00</c:formatCode>
                <c:ptCount val="12"/>
                <c:pt idx="0">
                  <c:v>6.9437737652697802</c:v>
                </c:pt>
                <c:pt idx="1">
                  <c:v>24.30224090361957</c:v>
                </c:pt>
                <c:pt idx="2">
                  <c:v>5.5327799124815318</c:v>
                </c:pt>
                <c:pt idx="3">
                  <c:v>2.2059900298364261</c:v>
                </c:pt>
                <c:pt idx="4">
                  <c:v>9.4253531641070332</c:v>
                </c:pt>
                <c:pt idx="5">
                  <c:v>17.94131924454328</c:v>
                </c:pt>
                <c:pt idx="6">
                  <c:v>2.4886512453660199</c:v>
                </c:pt>
                <c:pt idx="7">
                  <c:v>0.88605255142065686</c:v>
                </c:pt>
                <c:pt idx="8">
                  <c:v>5.5756733355461039</c:v>
                </c:pt>
                <c:pt idx="9">
                  <c:v>9.335216649094761</c:v>
                </c:pt>
                <c:pt idx="10">
                  <c:v>13.150726796864435</c:v>
                </c:pt>
                <c:pt idx="11">
                  <c:v>2.2122224018503944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9D-4317-9605-85339817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ramas'!$J$196</c:f>
              <c:strCache>
                <c:ptCount val="1"/>
                <c:pt idx="0">
                  <c:v>J. Informatica y Comunicaciones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7AA-45F3-823B-4567DCADEA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7AA-45F3-823B-4567DCADEA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7AA-45F3-823B-4567DCADEA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7AA-45F3-823B-4567DCADEA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7AA-45F3-823B-4567DCADEA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7AA-45F3-823B-4567DCADEA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7AA-45F3-823B-4567DCADEA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7AA-45F3-823B-4567DCADEA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7AA-45F3-823B-4567DCADEA8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7AA-45F3-823B-4567DCADEA8D}"/>
                </c:ext>
              </c:extLst>
            </c:dLbl>
            <c:dLbl>
              <c:idx val="1"/>
              <c:layout>
                <c:manualLayout>
                  <c:x val="-1.9900967398631887E-3"/>
                  <c:y val="-2.6227451905590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AA-45F3-823B-4567DCADEA8D}"/>
                </c:ext>
              </c:extLst>
            </c:dLbl>
            <c:dLbl>
              <c:idx val="2"/>
              <c:layout>
                <c:manualLayout>
                  <c:x val="1.5645371577574969E-2"/>
                  <c:y val="-2.2471910112359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AA-45F3-823B-4567DCADEA8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7AA-45F3-823B-4567DCADEA8D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AA-45F3-823B-4567DCADEA8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7AA-45F3-823B-4567DCADEA8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7AA-45F3-823B-4567DCADEA8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7AA-45F3-823B-4567DCADEA8D}"/>
                </c:ext>
              </c:extLst>
            </c:dLbl>
            <c:dLbl>
              <c:idx val="8"/>
              <c:layout>
                <c:manualLayout>
                  <c:x val="-7.8226857887874854E-2"/>
                  <c:y val="-0.11985018726591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AA-45F3-823B-4567DCADEA8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ramas'!$J$197:$J$205</c:f>
              <c:numCache>
                <c:formatCode>#,##0.00</c:formatCode>
                <c:ptCount val="9"/>
                <c:pt idx="0">
                  <c:v>2.4539931024363209</c:v>
                </c:pt>
                <c:pt idx="1">
                  <c:v>1.0393803798896688</c:v>
                </c:pt>
                <c:pt idx="2">
                  <c:v>1.6889340793349712</c:v>
                </c:pt>
                <c:pt idx="3">
                  <c:v>2.31281216464548</c:v>
                </c:pt>
                <c:pt idx="4">
                  <c:v>1.7825103932813695</c:v>
                </c:pt>
                <c:pt idx="5">
                  <c:v>7.6640844438081519</c:v>
                </c:pt>
                <c:pt idx="6">
                  <c:v>3.3216810259093088</c:v>
                </c:pt>
                <c:pt idx="7">
                  <c:v>5.6602991537406</c:v>
                </c:pt>
                <c:pt idx="8">
                  <c:v>74.076305256954129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AA-45F3-823B-4567DCADEA8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ramas'!$K$196</c:f>
              <c:strCache>
                <c:ptCount val="1"/>
                <c:pt idx="0">
                  <c:v>K. Actividades financieras y de seguros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BA0-4BB8-88DD-5ACDA5AA8D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BA0-4BB8-88DD-5ACDA5AA8D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BA0-4BB8-88DD-5ACDA5AA8D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BA0-4BB8-88DD-5ACDA5AA8D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BA0-4BB8-88DD-5ACDA5AA8D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BA0-4BB8-88DD-5ACDA5AA8D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BA0-4BB8-88DD-5ACDA5AA8D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BA0-4BB8-88DD-5ACDA5AA8D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BA0-4BB8-88DD-5ACDA5AA8D7A}"/>
              </c:ext>
            </c:extLst>
          </c:dPt>
          <c:dLbls>
            <c:dLbl>
              <c:idx val="0"/>
              <c:layout>
                <c:manualLayout>
                  <c:x val="-8.0321256112411449E-2"/>
                  <c:y val="-6.25244005165403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A0-4BB8-88DD-5ACDA5AA8D7A}"/>
                </c:ext>
              </c:extLst>
            </c:dLbl>
            <c:dLbl>
              <c:idx val="1"/>
              <c:layout>
                <c:manualLayout>
                  <c:x val="-1.990049127575071E-3"/>
                  <c:y val="-6.25244005165402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A0-4BB8-88DD-5ACDA5AA8D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BA0-4BB8-88DD-5ACDA5AA8D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BA0-4BB8-88DD-5ACDA5AA8D7A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A0-4BB8-88DD-5ACDA5AA8D7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BA0-4BB8-88DD-5ACDA5AA8D7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BA0-4BB8-88DD-5ACDA5AA8D7A}"/>
                </c:ext>
              </c:extLst>
            </c:dLbl>
            <c:dLbl>
              <c:idx val="7"/>
              <c:layout>
                <c:manualLayout>
                  <c:x val="6.1962111858145978E-2"/>
                  <c:y val="9.3786600774809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A0-4BB8-88DD-5ACDA5AA8D7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2BA0-4BB8-88DD-5ACDA5AA8D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ramas'!$K$197:$K$205</c:f>
              <c:numCache>
                <c:formatCode>#,##0.00</c:formatCode>
                <c:ptCount val="9"/>
                <c:pt idx="0">
                  <c:v>0.53635592663088572</c:v>
                </c:pt>
                <c:pt idx="1">
                  <c:v>0.33760060939351116</c:v>
                </c:pt>
                <c:pt idx="2">
                  <c:v>0.43887467692333082</c:v>
                </c:pt>
                <c:pt idx="3">
                  <c:v>0.89505908580857463</c:v>
                </c:pt>
                <c:pt idx="4">
                  <c:v>0.38026938883086386</c:v>
                </c:pt>
                <c:pt idx="5">
                  <c:v>3.5856723741366725</c:v>
                </c:pt>
                <c:pt idx="6">
                  <c:v>1.1218869797026099</c:v>
                </c:pt>
                <c:pt idx="7">
                  <c:v>1.9678668309736298</c:v>
                </c:pt>
                <c:pt idx="8">
                  <c:v>90.736414127599915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A0-4BB8-88DD-5ACDA5AA8D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ramas'!$L$196</c:f>
              <c:strCache>
                <c:ptCount val="1"/>
                <c:pt idx="0">
                  <c:v>L. Actividades Inmobiliarias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2DC-4BA9-8A3D-9F03A4E303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2DC-4BA9-8A3D-9F03A4E303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2DC-4BA9-8A3D-9F03A4E303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2DC-4BA9-8A3D-9F03A4E303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2DC-4BA9-8A3D-9F03A4E303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2DC-4BA9-8A3D-9F03A4E303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2DC-4BA9-8A3D-9F03A4E303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2DC-4BA9-8A3D-9F03A4E303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2DC-4BA9-8A3D-9F03A4E303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2DC-4BA9-8A3D-9F03A4E3036B}"/>
                </c:ext>
              </c:extLst>
            </c:dLbl>
            <c:dLbl>
              <c:idx val="1"/>
              <c:layout>
                <c:manualLayout>
                  <c:x val="-1.990049127575071E-3"/>
                  <c:y val="-6.25244005165402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DC-4BA9-8A3D-9F03A4E3036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2DC-4BA9-8A3D-9F03A4E3036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2DC-4BA9-8A3D-9F03A4E3036B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DC-4BA9-8A3D-9F03A4E3036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2DC-4BA9-8A3D-9F03A4E3036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2DC-4BA9-8A3D-9F03A4E3036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2DC-4BA9-8A3D-9F03A4E3036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DC-4BA9-8A3D-9F03A4E303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ramas'!$L$197:$L$205</c:f>
              <c:numCache>
                <c:formatCode>#,##0.00</c:formatCode>
                <c:ptCount val="9"/>
                <c:pt idx="0">
                  <c:v>1.8194497795705575</c:v>
                </c:pt>
                <c:pt idx="1">
                  <c:v>0.94535273059900404</c:v>
                </c:pt>
                <c:pt idx="2">
                  <c:v>1.7591016116979945</c:v>
                </c:pt>
                <c:pt idx="3">
                  <c:v>2.7776828511154896</c:v>
                </c:pt>
                <c:pt idx="4">
                  <c:v>2.6168902957998483</c:v>
                </c:pt>
                <c:pt idx="5">
                  <c:v>9.3075419370826484</c:v>
                </c:pt>
                <c:pt idx="6">
                  <c:v>4.1302705598589426</c:v>
                </c:pt>
                <c:pt idx="7">
                  <c:v>3.7225529320589179</c:v>
                </c:pt>
                <c:pt idx="8">
                  <c:v>72.921157302216614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DC-4BA9-8A3D-9F03A4E3036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ramas'!$M$196</c:f>
              <c:strCache>
                <c:ptCount val="1"/>
                <c:pt idx="0">
                  <c:v>M+N. Actividades profesionales, científicas y técnicas; Actividades de servicios administrativos y de apoyo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D6E-42E0-9309-BD8D63A0B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D6E-42E0-9309-BD8D63A0B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D6E-42E0-9309-BD8D63A0B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D6E-42E0-9309-BD8D63A0B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D6E-42E0-9309-BD8D63A0B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D6E-42E0-9309-BD8D63A0B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D6E-42E0-9309-BD8D63A0B5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9D6E-42E0-9309-BD8D63A0B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9D6E-42E0-9309-BD8D63A0B5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6E-42E0-9309-BD8D63A0B52A}"/>
                </c:ext>
              </c:extLst>
            </c:dLbl>
            <c:dLbl>
              <c:idx val="1"/>
              <c:layout>
                <c:manualLayout>
                  <c:x val="-1.990049127575071E-3"/>
                  <c:y val="-6.25244005165402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6E-42E0-9309-BD8D63A0B5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D6E-42E0-9309-BD8D63A0B5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D6E-42E0-9309-BD8D63A0B52A}"/>
                </c:ext>
              </c:extLst>
            </c:dLbl>
            <c:dLbl>
              <c:idx val="4"/>
              <c:layout>
                <c:manualLayout>
                  <c:x val="3.7492234155023001E-2"/>
                  <c:y val="-9.37857988990314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6E-42E0-9309-BD8D63A0B5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D6E-42E0-9309-BD8D63A0B52A}"/>
                </c:ext>
              </c:extLst>
            </c:dLbl>
            <c:dLbl>
              <c:idx val="6"/>
              <c:layout>
                <c:manualLayout>
                  <c:x val="2.488335925349922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6E-42E0-9309-BD8D63A0B52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D6E-42E0-9309-BD8D63A0B52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D6E-42E0-9309-BD8D63A0B52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ramas'!$M$197:$M$205</c:f>
              <c:numCache>
                <c:formatCode>#,##0.00</c:formatCode>
                <c:ptCount val="9"/>
                <c:pt idx="0">
                  <c:v>2.9783125560036066</c:v>
                </c:pt>
                <c:pt idx="1">
                  <c:v>1.8768631507276816</c:v>
                </c:pt>
                <c:pt idx="2">
                  <c:v>2.4182339407087414</c:v>
                </c:pt>
                <c:pt idx="3">
                  <c:v>2.9714903055638286</c:v>
                </c:pt>
                <c:pt idx="4">
                  <c:v>1.8222008119844597</c:v>
                </c:pt>
                <c:pt idx="5">
                  <c:v>8.1584106002645367</c:v>
                </c:pt>
                <c:pt idx="6">
                  <c:v>3.2543721389953166</c:v>
                </c:pt>
                <c:pt idx="7">
                  <c:v>5.4339291188318315</c:v>
                </c:pt>
                <c:pt idx="8">
                  <c:v>71.086187376920009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6E-42E0-9309-BD8D63A0B52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78147034700048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ramas'!$N$196</c:f>
              <c:strCache>
                <c:ptCount val="1"/>
                <c:pt idx="0">
                  <c:v>O +P + Q. Administración pública y defensa; planes de seguridad social de afiliación obligatoria; Educación; Actividades de atención de la salud humana y de servicios sociales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BF0-4714-B27F-B74D4E0D2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BF0-4714-B27F-B74D4E0D2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BF0-4714-B27F-B74D4E0D26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BF0-4714-B27F-B74D4E0D26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BF0-4714-B27F-B74D4E0D26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BF0-4714-B27F-B74D4E0D26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BF0-4714-B27F-B74D4E0D26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BF0-4714-B27F-B74D4E0D26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BF0-4714-B27F-B74D4E0D26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BF0-4714-B27F-B74D4E0D26C0}"/>
                </c:ext>
              </c:extLst>
            </c:dLbl>
            <c:dLbl>
              <c:idx val="1"/>
              <c:layout>
                <c:manualLayout>
                  <c:x val="-1.990049127575071E-3"/>
                  <c:y val="-6.25244005165402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0-4714-B27F-B74D4E0D26C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BF0-4714-B27F-B74D4E0D26C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BF0-4714-B27F-B74D4E0D26C0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F0-4714-B27F-B74D4E0D26C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BF0-4714-B27F-B74D4E0D26C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BF0-4714-B27F-B74D4E0D26C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BF0-4714-B27F-B74D4E0D26C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BF0-4714-B27F-B74D4E0D26C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ramas'!$N$197:$N$205</c:f>
              <c:numCache>
                <c:formatCode>#,##0.00</c:formatCode>
                <c:ptCount val="9"/>
                <c:pt idx="0">
                  <c:v>3.270162779312956</c:v>
                </c:pt>
                <c:pt idx="1">
                  <c:v>1.1387023261980933</c:v>
                </c:pt>
                <c:pt idx="2">
                  <c:v>2.1388893221150886</c:v>
                </c:pt>
                <c:pt idx="3">
                  <c:v>3.0420925673919608</c:v>
                </c:pt>
                <c:pt idx="4">
                  <c:v>2.4169552587436227</c:v>
                </c:pt>
                <c:pt idx="5">
                  <c:v>7.140441829957914</c:v>
                </c:pt>
                <c:pt idx="6">
                  <c:v>3.8911750177699558</c:v>
                </c:pt>
                <c:pt idx="7">
                  <c:v>8.5370162705848109</c:v>
                </c:pt>
                <c:pt idx="8">
                  <c:v>68.424564627925591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F0-4714-B27F-B74D4E0D26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ramas'!$O$196</c:f>
              <c:strCache>
                <c:ptCount val="1"/>
                <c:pt idx="0">
                  <c:v>R + S +T Actividades artísticas, de entretenimiento y recreación y otras actividades de servicios; actividades de los hogares individuales en calidad de empleadores; actividades no diferenciadas de los hogares individuales como productores de bienes y ser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98B-45BA-8D19-E230325ACA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8B-45BA-8D19-E230325ACA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98B-45BA-8D19-E230325ACA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98B-45BA-8D19-E230325ACA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98B-45BA-8D19-E230325ACA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98B-45BA-8D19-E230325ACA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98B-45BA-8D19-E230325ACA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98B-45BA-8D19-E230325ACA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98B-45BA-8D19-E230325ACAE2}"/>
              </c:ext>
            </c:extLst>
          </c:dPt>
          <c:dLbls>
            <c:dLbl>
              <c:idx val="0"/>
              <c:layout>
                <c:manualLayout>
                  <c:x val="-0.11933443765272558"/>
                  <c:y val="-1.8757320154962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8B-45BA-8D19-E230325ACAE2}"/>
                </c:ext>
              </c:extLst>
            </c:dLbl>
            <c:dLbl>
              <c:idx val="1"/>
              <c:layout>
                <c:manualLayout>
                  <c:x val="-4.5593019332937842E-2"/>
                  <c:y val="-1.56311001291350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8B-45BA-8D19-E230325ACAE2}"/>
                </c:ext>
              </c:extLst>
            </c:dLbl>
            <c:dLbl>
              <c:idx val="2"/>
              <c:layout>
                <c:manualLayout>
                  <c:x val="-2.2948930317832684E-3"/>
                  <c:y val="-2.1883540180789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8B-45BA-8D19-E230325ACAE2}"/>
                </c:ext>
              </c:extLst>
            </c:dLbl>
            <c:dLbl>
              <c:idx val="3"/>
              <c:layout>
                <c:manualLayout>
                  <c:x val="5.7372325794579522E-2"/>
                  <c:y val="-4.68933003874051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8B-45BA-8D19-E230325ACAE2}"/>
                </c:ext>
              </c:extLst>
            </c:dLbl>
            <c:dLbl>
              <c:idx val="4"/>
              <c:layout>
                <c:manualLayout>
                  <c:x val="8.3225831749646331E-2"/>
                  <c:y val="-2.1883540180789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8B-45BA-8D19-E230325ACAE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98B-45BA-8D19-E230325ACAE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98B-45BA-8D19-E230325ACAE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98B-45BA-8D19-E230325ACAE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98B-45BA-8D19-E230325ACA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ramas'!$O$197:$O$205</c:f>
              <c:numCache>
                <c:formatCode>#,##0.00</c:formatCode>
                <c:ptCount val="9"/>
                <c:pt idx="0">
                  <c:v>2.6389393545761286</c:v>
                </c:pt>
                <c:pt idx="1">
                  <c:v>1.3567071105029478</c:v>
                </c:pt>
                <c:pt idx="2">
                  <c:v>1.7093589966909069</c:v>
                </c:pt>
                <c:pt idx="3">
                  <c:v>2.5033482000214056</c:v>
                </c:pt>
                <c:pt idx="4">
                  <c:v>2.0086242059037516</c:v>
                </c:pt>
                <c:pt idx="5">
                  <c:v>6.3634786339433607</c:v>
                </c:pt>
                <c:pt idx="6">
                  <c:v>3.9030496239124406</c:v>
                </c:pt>
                <c:pt idx="7">
                  <c:v>6.6746274019154601</c:v>
                </c:pt>
                <c:pt idx="8">
                  <c:v>72.841866472533596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8B-45BA-8D19-E230325ACAE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 valor agregado por SUBREGIÓN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ramas'!$P$196</c:f>
              <c:strCache>
                <c:ptCount val="1"/>
                <c:pt idx="0">
                  <c:v>Participación en el total valor agregado por Subregiones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F91-4538-A452-F879A1B77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F91-4538-A452-F879A1B774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F91-4538-A452-F879A1B774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F91-4538-A452-F879A1B774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F91-4538-A452-F879A1B774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F91-4538-A452-F879A1B774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F91-4538-A452-F879A1B774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F91-4538-A452-F879A1B774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BF91-4538-A452-F879A1B7745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F91-4538-A452-F879A1B77454}"/>
                </c:ext>
              </c:extLst>
            </c:dLbl>
            <c:dLbl>
              <c:idx val="1"/>
              <c:layout>
                <c:manualLayout>
                  <c:x val="-1.990049127575071E-3"/>
                  <c:y val="-6.25244005165402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91-4538-A452-F879A1B77454}"/>
                </c:ext>
              </c:extLst>
            </c:dLbl>
            <c:dLbl>
              <c:idx val="2"/>
              <c:layout>
                <c:manualLayout>
                  <c:x val="3.287108371854127E-2"/>
                  <c:y val="-1.56311001291350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91-4538-A452-F879A1B7745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F91-4538-A452-F879A1B77454}"/>
                </c:ext>
              </c:extLst>
            </c:dLbl>
            <c:dLbl>
              <c:idx val="4"/>
              <c:layout>
                <c:manualLayout>
                  <c:x val="4.5326506759844544E-2"/>
                  <c:y val="-1.25048801033080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91-4538-A452-F879A1B7745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F91-4538-A452-F879A1B77454}"/>
                </c:ext>
              </c:extLst>
            </c:dLbl>
            <c:dLbl>
              <c:idx val="6"/>
              <c:layout>
                <c:manualLayout>
                  <c:x val="2.2517086010456017E-2"/>
                  <c:y val="-0.106291480878118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91-4538-A452-F879A1B77454}"/>
                </c:ext>
              </c:extLst>
            </c:dLbl>
            <c:dLbl>
              <c:idx val="7"/>
              <c:layout>
                <c:manualLayout>
                  <c:x val="4.5034172020912269E-2"/>
                  <c:y val="-0.106291480878118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91-4538-A452-F879A1B77454}"/>
                </c:ext>
              </c:extLst>
            </c:dLbl>
            <c:dLbl>
              <c:idx val="8"/>
              <c:layout>
                <c:manualLayout>
                  <c:x val="-5.5267672871949815E-2"/>
                  <c:y val="-0.187573201549620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91-4538-A452-F879A1B774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ramas'!$P$197:$P$205</c:f>
              <c:numCache>
                <c:formatCode>#,##0.00</c:formatCode>
                <c:ptCount val="9"/>
                <c:pt idx="0">
                  <c:v>3.1229660819998815</c:v>
                </c:pt>
                <c:pt idx="1">
                  <c:v>2.5104709110801355</c:v>
                </c:pt>
                <c:pt idx="2">
                  <c:v>3.2251157327461781</c:v>
                </c:pt>
                <c:pt idx="3">
                  <c:v>4.0604903083762682</c:v>
                </c:pt>
                <c:pt idx="4">
                  <c:v>2.1090525388390273</c:v>
                </c:pt>
                <c:pt idx="5">
                  <c:v>9.9714170800333921</c:v>
                </c:pt>
                <c:pt idx="6">
                  <c:v>3.9090957150266883</c:v>
                </c:pt>
                <c:pt idx="7">
                  <c:v>5.8479312325591355</c:v>
                </c:pt>
                <c:pt idx="8">
                  <c:v>65.243460399339298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91-4538-A452-F879A1B7745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174567909301792"/>
          <c:y val="2.6463521328126668E-2"/>
          <c:w val="0.78825432090698211"/>
          <c:h val="0.80459808377611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2F8428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 cápi'!$P$36:$P$38</c:f>
              <c:strCache>
                <c:ptCount val="3"/>
                <c:pt idx="0">
                  <c:v>Subregiones</c:v>
                </c:pt>
                <c:pt idx="1">
                  <c:v>Zonas</c:v>
                </c:pt>
                <c:pt idx="2">
                  <c:v>Municipios</c:v>
                </c:pt>
              </c:strCache>
            </c:strRef>
          </c:cat>
          <c:val>
            <c:numRef>
              <c:f>'Per cápi'!$Q$36:$Q$38</c:f>
              <c:numCache>
                <c:formatCode>General</c:formatCode>
                <c:ptCount val="3"/>
                <c:pt idx="0">
                  <c:v>0.13831593847088988</c:v>
                </c:pt>
                <c:pt idx="1">
                  <c:v>0.15683300450433019</c:v>
                </c:pt>
                <c:pt idx="2">
                  <c:v>0.19489525788524378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D-4604-BAD3-4F6251D7F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83242528"/>
        <c:axId val="283241744"/>
        <c:axId val="0"/>
      </c:bar3DChart>
      <c:catAx>
        <c:axId val="2832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241744"/>
        <c:crosses val="autoZero"/>
        <c:auto val="1"/>
        <c:lblAlgn val="ctr"/>
        <c:lblOffset val="100"/>
        <c:noMultiLvlLbl val="0"/>
      </c:catAx>
      <c:valAx>
        <c:axId val="283241744"/>
        <c:scaling>
          <c:orientation val="minMax"/>
          <c:max val="0.22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Desviación estándar</a:t>
                </a:r>
                <a:r>
                  <a:rPr lang="es-ES" baseline="0"/>
                  <a:t> log PIB per cápita</a:t>
                </a:r>
                <a:endParaRPr lang="es-ES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2528"/>
        <c:crosses val="autoZero"/>
        <c:crossBetween val="between"/>
        <c:majorUnit val="3.1700000000000006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Desviación estándar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Bajo Cauca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E78-4D33-B10C-97C81A21E75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Magdalena Medio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6E78-4D33-B10C-97C81A21E7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E78-4D33-B10C-97C81A21E7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E78-4D33-B10C-97C81A21E7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Occidente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E78-4D33-B10C-97C81A21E7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Oriente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E78-4D33-B10C-97C81A21E7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Suroeste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E78-4D33-B10C-97C81A21E7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Urabá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E78-4D33-B10C-97C81A21E7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Valle</a:t>
                    </a:r>
                    <a:r>
                      <a:rPr lang="en-US" baseline="0"/>
                      <a:t> de Aburrá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E78-4D33-B10C-97C81A21E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'Desviación estándar PIB per cáp'!$K$6:$K$14</c:f>
              <c:numCache>
                <c:formatCode>#,##0.00</c:formatCode>
                <c:ptCount val="9"/>
                <c:pt idx="0">
                  <c:v>4.1241134454584634</c:v>
                </c:pt>
                <c:pt idx="1">
                  <c:v>4.4480958730637434</c:v>
                </c:pt>
                <c:pt idx="2">
                  <c:v>4.3544538428274446</c:v>
                </c:pt>
                <c:pt idx="3">
                  <c:v>4.3115604527498963</c:v>
                </c:pt>
                <c:pt idx="4">
                  <c:v>4.1476184074914695</c:v>
                </c:pt>
                <c:pt idx="5">
                  <c:v>4.3514350317156723</c:v>
                </c:pt>
                <c:pt idx="6">
                  <c:v>4.1393413266576564</c:v>
                </c:pt>
                <c:pt idx="7">
                  <c:v>4.0498866676482805</c:v>
                </c:pt>
                <c:pt idx="8">
                  <c:v>4.3514178720084589</c:v>
                </c:pt>
              </c:numCache>
            </c:numRef>
          </c:xVal>
          <c:yVal>
            <c:numRef>
              <c:f>'Desviación estándar PIB per cáp'!$L$6:$L$14</c:f>
              <c:numCache>
                <c:formatCode>0.00</c:formatCode>
                <c:ptCount val="9"/>
                <c:pt idx="0">
                  <c:v>9.5134052339339248E-2</c:v>
                </c:pt>
                <c:pt idx="1">
                  <c:v>0.19719175364826841</c:v>
                </c:pt>
                <c:pt idx="2">
                  <c:v>9.2680278112151238E-2</c:v>
                </c:pt>
                <c:pt idx="3">
                  <c:v>0.16893718277104572</c:v>
                </c:pt>
                <c:pt idx="4">
                  <c:v>9.2966574298521301E-2</c:v>
                </c:pt>
                <c:pt idx="5">
                  <c:v>0.20078577383688528</c:v>
                </c:pt>
                <c:pt idx="6">
                  <c:v>6.727767112008412E-2</c:v>
                </c:pt>
                <c:pt idx="7">
                  <c:v>7.3380641986295875E-2</c:v>
                </c:pt>
                <c:pt idx="8">
                  <c:v>0.16827031252900709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78-4D33-B10C-97C81A21E7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3243312"/>
        <c:axId val="283245272"/>
      </c:scatterChart>
      <c:valAx>
        <c:axId val="2832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Logarítmo del PIB per cápita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245272"/>
        <c:crosses val="autoZero"/>
        <c:crossBetween val="midCat"/>
      </c:valAx>
      <c:valAx>
        <c:axId val="2832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Desviación estándar del</a:t>
                </a:r>
                <a:r>
                  <a:rPr lang="es-CO" baseline="0"/>
                  <a:t> log del PIB per cápita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32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F8428"/>
            </a:solidFill>
          </c:spPr>
          <c:invertIfNegative val="0"/>
          <c:dLbls>
            <c:dLbl>
              <c:idx val="1"/>
              <c:layout>
                <c:manualLayout>
                  <c:x val="1.3653603142865928E-3"/>
                  <c:y val="3.444012266065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26-486A-8953-4CB86B437807}"/>
                </c:ext>
              </c:extLst>
            </c:dLbl>
            <c:dLbl>
              <c:idx val="2"/>
              <c:layout>
                <c:manualLayout>
                  <c:x val="-5.0925337632079971E-17"/>
                  <c:y val="-9.25925925925930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6-486A-8953-4CB86B437807}"/>
                </c:ext>
              </c:extLst>
            </c:dLbl>
            <c:dLbl>
              <c:idx val="3"/>
              <c:layout>
                <c:manualLayout>
                  <c:x val="-5.0925337632079971E-17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26-486A-8953-4CB86B437807}"/>
                </c:ext>
              </c:extLst>
            </c:dLbl>
            <c:dLbl>
              <c:idx val="4"/>
              <c:layout>
                <c:manualLayout>
                  <c:x val="0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6-486A-8953-4CB86B43780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 cápi'!$I$6:$I$31</c:f>
              <c:strCache>
                <c:ptCount val="26"/>
                <c:pt idx="0">
                  <c:v>Atrato Medio</c:v>
                </c:pt>
                <c:pt idx="1">
                  <c:v>Bajo Cauca</c:v>
                </c:pt>
                <c:pt idx="2">
                  <c:v>Bosques</c:v>
                </c:pt>
                <c:pt idx="3">
                  <c:v>Cartama</c:v>
                </c:pt>
                <c:pt idx="4">
                  <c:v>Cauca Medio</c:v>
                </c:pt>
                <c:pt idx="5">
                  <c:v>Centro Valle de Aburrá</c:v>
                </c:pt>
                <c:pt idx="6">
                  <c:v>Centro Urabá</c:v>
                </c:pt>
                <c:pt idx="7">
                  <c:v>Cuenca del Río Sucio</c:v>
                </c:pt>
                <c:pt idx="8">
                  <c:v>Embalses</c:v>
                </c:pt>
                <c:pt idx="9">
                  <c:v>Meseta</c:v>
                </c:pt>
                <c:pt idx="10">
                  <c:v>Minera</c:v>
                </c:pt>
                <c:pt idx="11">
                  <c:v>Norte Valle de Aburrá</c:v>
                </c:pt>
                <c:pt idx="12">
                  <c:v>Norte Urabá</c:v>
                </c:pt>
                <c:pt idx="13">
                  <c:v>Nus</c:v>
                </c:pt>
                <c:pt idx="14">
                  <c:v>Páramo</c:v>
                </c:pt>
                <c:pt idx="15">
                  <c:v>Penderisco</c:v>
                </c:pt>
                <c:pt idx="16">
                  <c:v>Ribereña</c:v>
                </c:pt>
                <c:pt idx="17">
                  <c:v>Río Cauca</c:v>
                </c:pt>
                <c:pt idx="18">
                  <c:v>Río Grande y Chico</c:v>
                </c:pt>
                <c:pt idx="19">
                  <c:v>Río Porce</c:v>
                </c:pt>
                <c:pt idx="20">
                  <c:v>San Juan</c:v>
                </c:pt>
                <c:pt idx="21">
                  <c:v>Sinifaná</c:v>
                </c:pt>
                <c:pt idx="22">
                  <c:v>Sur Valle de Aburrá</c:v>
                </c:pt>
                <c:pt idx="23">
                  <c:v>Valle de San Nicolás</c:v>
                </c:pt>
                <c:pt idx="24">
                  <c:v>Vertiente Chorros Blancos</c:v>
                </c:pt>
                <c:pt idx="25">
                  <c:v>Total departamental</c:v>
                </c:pt>
              </c:strCache>
            </c:strRef>
          </c:cat>
          <c:val>
            <c:numRef>
              <c:f>'Per cápi'!$L$6:$L$31</c:f>
              <c:numCache>
                <c:formatCode>#,##0.00</c:formatCode>
                <c:ptCount val="26"/>
                <c:pt idx="0">
                  <c:v>12386.183058159786</c:v>
                </c:pt>
                <c:pt idx="1">
                  <c:v>13308.020017783609</c:v>
                </c:pt>
                <c:pt idx="2">
                  <c:v>14559.103193062474</c:v>
                </c:pt>
                <c:pt idx="3">
                  <c:v>14371.704165878647</c:v>
                </c:pt>
                <c:pt idx="4">
                  <c:v>15287.796747748635</c:v>
                </c:pt>
                <c:pt idx="5">
                  <c:v>22704.699195732748</c:v>
                </c:pt>
                <c:pt idx="6">
                  <c:v>12107.743060323535</c:v>
                </c:pt>
                <c:pt idx="7">
                  <c:v>12086.137639409755</c:v>
                </c:pt>
                <c:pt idx="8">
                  <c:v>41733.506568873578</c:v>
                </c:pt>
                <c:pt idx="9">
                  <c:v>23129.885408196133</c:v>
                </c:pt>
                <c:pt idx="10">
                  <c:v>28083.015366196068</c:v>
                </c:pt>
                <c:pt idx="11">
                  <c:v>18626.832520038628</c:v>
                </c:pt>
                <c:pt idx="12">
                  <c:v>8366.1458207843734</c:v>
                </c:pt>
                <c:pt idx="13">
                  <c:v>18660.534373117578</c:v>
                </c:pt>
                <c:pt idx="14">
                  <c:v>19628.255179883919</c:v>
                </c:pt>
                <c:pt idx="15">
                  <c:v>13020.121052757037</c:v>
                </c:pt>
                <c:pt idx="16">
                  <c:v>29048.407848259954</c:v>
                </c:pt>
                <c:pt idx="17">
                  <c:v>18721.119593627176</c:v>
                </c:pt>
                <c:pt idx="18">
                  <c:v>25515.990070168467</c:v>
                </c:pt>
                <c:pt idx="19">
                  <c:v>22047.661056316687</c:v>
                </c:pt>
                <c:pt idx="20">
                  <c:v>13234.759278803982</c:v>
                </c:pt>
                <c:pt idx="21">
                  <c:v>14708.910449893901</c:v>
                </c:pt>
                <c:pt idx="22">
                  <c:v>25149.465264964667</c:v>
                </c:pt>
                <c:pt idx="23">
                  <c:v>20501.265343651627</c:v>
                </c:pt>
                <c:pt idx="24">
                  <c:v>13340.616251295944</c:v>
                </c:pt>
                <c:pt idx="25">
                  <c:v>20125.885504061669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6-486A-8953-4CB86B43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44488"/>
        <c:axId val="283239392"/>
      </c:barChart>
      <c:catAx>
        <c:axId val="2832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O"/>
          </a:p>
        </c:txPr>
        <c:crossAx val="283239392"/>
        <c:crosses val="autoZero"/>
        <c:auto val="1"/>
        <c:lblAlgn val="ctr"/>
        <c:lblOffset val="100"/>
        <c:noMultiLvlLbl val="0"/>
      </c:catAx>
      <c:valAx>
        <c:axId val="2832393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4488"/>
        <c:crosses val="autoZero"/>
        <c:crossBetween val="between"/>
      </c:valAx>
      <c:spPr>
        <a:solidFill>
          <a:sysClr val="window" lastClr="FFFFFF"/>
        </a:solidFill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A. Agricultura, ganadería, caza silvicultura y pesca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ramas'!$D$196</c:f>
              <c:strCache>
                <c:ptCount val="1"/>
                <c:pt idx="0">
                  <c:v>A. Agricultura, ganadería, caza, silvicultura y pesca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08C-4C92-89E6-2CFC457AB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08C-4C92-89E6-2CFC457AB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08C-4C92-89E6-2CFC457AB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08C-4C92-89E6-2CFC457AB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08C-4C92-89E6-2CFC457AB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08C-4C92-89E6-2CFC457AB8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08C-4C92-89E6-2CFC457AB8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08C-4C92-89E6-2CFC457AB8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08C-4C92-89E6-2CFC457AB8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08C-4C92-89E6-2CFC457AB8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08C-4C92-89E6-2CFC457AB8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08C-4C92-89E6-2CFC457AB8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08C-4C92-89E6-2CFC457AB856}"/>
                </c:ext>
              </c:extLst>
            </c:dLbl>
            <c:dLbl>
              <c:idx val="4"/>
              <c:layout>
                <c:manualLayout>
                  <c:x val="2.7972022837945261E-2"/>
                  <c:y val="-5.7313371717867657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8C-4C92-89E6-2CFC457AB85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08C-4C92-89E6-2CFC457AB85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08C-4C92-89E6-2CFC457AB85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08C-4C92-89E6-2CFC457AB85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08C-4C92-89E6-2CFC457AB8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ramas'!$D$197:$D$205</c:f>
              <c:numCache>
                <c:formatCode>#,##0.00</c:formatCode>
                <c:ptCount val="9"/>
                <c:pt idx="0">
                  <c:v>3.4813564824512144</c:v>
                </c:pt>
                <c:pt idx="1">
                  <c:v>2.9952071153236837</c:v>
                </c:pt>
                <c:pt idx="2">
                  <c:v>6.0216201524238091</c:v>
                </c:pt>
                <c:pt idx="3">
                  <c:v>14.646173957436126</c:v>
                </c:pt>
                <c:pt idx="4">
                  <c:v>6.7794319701195889</c:v>
                </c:pt>
                <c:pt idx="5">
                  <c:v>20.844784777149584</c:v>
                </c:pt>
                <c:pt idx="6">
                  <c:v>16.972510535692468</c:v>
                </c:pt>
                <c:pt idx="7">
                  <c:v>21.636486291750131</c:v>
                </c:pt>
                <c:pt idx="8">
                  <c:v>6.6224287176534018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8C-4C92-89E6-2CFC457AB8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F8428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 cápi'!$O$6:$O$15</c:f>
              <c:strCache>
                <c:ptCount val="10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  <c:pt idx="9">
                  <c:v>Total departamental</c:v>
                </c:pt>
              </c:strCache>
            </c:strRef>
          </c:cat>
          <c:val>
            <c:numRef>
              <c:f>'Per cápi'!$R$6:$R$15</c:f>
              <c:numCache>
                <c:formatCode>#,##0.00</c:formatCode>
                <c:ptCount val="10"/>
                <c:pt idx="0">
                  <c:v>13308.020017783609</c:v>
                </c:pt>
                <c:pt idx="1">
                  <c:v>28060.530223078451</c:v>
                </c:pt>
                <c:pt idx="2">
                  <c:v>22617.981412395897</c:v>
                </c:pt>
                <c:pt idx="3">
                  <c:v>20490.872581369396</c:v>
                </c:pt>
                <c:pt idx="4">
                  <c:v>14048.126441597164</c:v>
                </c:pt>
                <c:pt idx="5">
                  <c:v>22461.307409229583</c:v>
                </c:pt>
                <c:pt idx="6">
                  <c:v>13782.922896482822</c:v>
                </c:pt>
                <c:pt idx="7">
                  <c:v>11217.256935024596</c:v>
                </c:pt>
                <c:pt idx="8">
                  <c:v>22460.419942636159</c:v>
                </c:pt>
                <c:pt idx="9">
                  <c:v>20125.885504061673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3-4640-B19A-C8B251BC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43704"/>
        <c:axId val="283242920"/>
      </c:barChart>
      <c:catAx>
        <c:axId val="2832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2920"/>
        <c:crosses val="autoZero"/>
        <c:auto val="1"/>
        <c:lblAlgn val="ctr"/>
        <c:lblOffset val="100"/>
        <c:noMultiLvlLbl val="0"/>
      </c:catAx>
      <c:valAx>
        <c:axId val="283242920"/>
        <c:scaling>
          <c:orientation val="minMax"/>
          <c:max val="30000"/>
          <c:min val="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3704"/>
        <c:crosses val="autoZero"/>
        <c:crossBetween val="between"/>
      </c:valAx>
      <c:spPr>
        <a:solidFill>
          <a:sysClr val="window" lastClr="FFFFFF"/>
        </a:solidFill>
      </c:spPr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2F8428"/>
              </a:solidFill>
            </c:spPr>
          </c:marker>
          <c:xVal>
            <c:numRef>
              <c:f>'G Coeficiente de especializació'!$C$3:$C$83</c:f>
              <c:numCache>
                <c:formatCode>0.00</c:formatCode>
                <c:ptCount val="81"/>
                <c:pt idx="0">
                  <c:v>1.1147596198745231</c:v>
                </c:pt>
                <c:pt idx="1">
                  <c:v>1.1930857681338318</c:v>
                </c:pt>
                <c:pt idx="2">
                  <c:v>1.8671020364582125</c:v>
                </c:pt>
                <c:pt idx="3">
                  <c:v>3.6069964080995232</c:v>
                </c:pt>
                <c:pt idx="4">
                  <c:v>3.2144443276180641</c:v>
                </c:pt>
                <c:pt idx="5">
                  <c:v>2.0904536045221556</c:v>
                </c:pt>
                <c:pt idx="6">
                  <c:v>4.3417996828395866</c:v>
                </c:pt>
                <c:pt idx="7">
                  <c:v>3.6998530644967431</c:v>
                </c:pt>
                <c:pt idx="8">
                  <c:v>0.10150333347003876</c:v>
                </c:pt>
                <c:pt idx="9">
                  <c:v>8.8649083517912928</c:v>
                </c:pt>
                <c:pt idx="10">
                  <c:v>11.023019880046775</c:v>
                </c:pt>
                <c:pt idx="11">
                  <c:v>6.955243354347532</c:v>
                </c:pt>
                <c:pt idx="12">
                  <c:v>0.20878824798198778</c:v>
                </c:pt>
                <c:pt idx="13">
                  <c:v>0.39905151547685802</c:v>
                </c:pt>
                <c:pt idx="14">
                  <c:v>0.57821635569253571</c:v>
                </c:pt>
                <c:pt idx="15">
                  <c:v>1.2665195149576798</c:v>
                </c:pt>
                <c:pt idx="16">
                  <c:v>0.64177683459686219</c:v>
                </c:pt>
                <c:pt idx="17">
                  <c:v>9.2755715489363719E-2</c:v>
                </c:pt>
                <c:pt idx="18">
                  <c:v>0.32624484059549363</c:v>
                </c:pt>
                <c:pt idx="19">
                  <c:v>1.2343432259031046</c:v>
                </c:pt>
                <c:pt idx="20">
                  <c:v>0.59039712738294192</c:v>
                </c:pt>
                <c:pt idx="21">
                  <c:v>1.0312194297014565</c:v>
                </c:pt>
                <c:pt idx="22">
                  <c:v>0.25404388901418817</c:v>
                </c:pt>
                <c:pt idx="23">
                  <c:v>1.0916654705051625</c:v>
                </c:pt>
                <c:pt idx="24">
                  <c:v>0.4689097299254088</c:v>
                </c:pt>
                <c:pt idx="25">
                  <c:v>0.24889595377756565</c:v>
                </c:pt>
                <c:pt idx="26">
                  <c:v>1.1507854822015648</c:v>
                </c:pt>
                <c:pt idx="27">
                  <c:v>0.4517360127220883</c:v>
                </c:pt>
                <c:pt idx="28">
                  <c:v>1.1230815539549335</c:v>
                </c:pt>
                <c:pt idx="29">
                  <c:v>4.0759831722705542</c:v>
                </c:pt>
                <c:pt idx="30">
                  <c:v>1.9339803140325496</c:v>
                </c:pt>
                <c:pt idx="31">
                  <c:v>0.585421026351997</c:v>
                </c:pt>
                <c:pt idx="32">
                  <c:v>3.0193431318875672</c:v>
                </c:pt>
                <c:pt idx="33">
                  <c:v>0.57664967199437234</c:v>
                </c:pt>
                <c:pt idx="34">
                  <c:v>0.43729258535802107</c:v>
                </c:pt>
                <c:pt idx="35">
                  <c:v>0.59190768027381357</c:v>
                </c:pt>
                <c:pt idx="36">
                  <c:v>1.1583749613394989</c:v>
                </c:pt>
                <c:pt idx="37">
                  <c:v>1.2733038165194588</c:v>
                </c:pt>
                <c:pt idx="38">
                  <c:v>0.93478043306830771</c:v>
                </c:pt>
                <c:pt idx="39">
                  <c:v>1.2021168095485328</c:v>
                </c:pt>
                <c:pt idx="40">
                  <c:v>1.5384047813399178</c:v>
                </c:pt>
                <c:pt idx="41">
                  <c:v>0.85899107563454824</c:v>
                </c:pt>
                <c:pt idx="42">
                  <c:v>0.87558632243119183</c:v>
                </c:pt>
                <c:pt idx="43">
                  <c:v>1.0758619041194981</c:v>
                </c:pt>
                <c:pt idx="44">
                  <c:v>0.97734900941193625</c:v>
                </c:pt>
                <c:pt idx="45">
                  <c:v>0.94870860271044488</c:v>
                </c:pt>
                <c:pt idx="46">
                  <c:v>0.48214256919166204</c:v>
                </c:pt>
                <c:pt idx="47">
                  <c:v>0.57174496409943343</c:v>
                </c:pt>
                <c:pt idx="48">
                  <c:v>0.66586473171590976</c:v>
                </c:pt>
                <c:pt idx="49">
                  <c:v>0.99245007418589559</c:v>
                </c:pt>
                <c:pt idx="50">
                  <c:v>0.7771883672053338</c:v>
                </c:pt>
                <c:pt idx="51">
                  <c:v>0.89286997908660493</c:v>
                </c:pt>
                <c:pt idx="52">
                  <c:v>1.0743504784678106</c:v>
                </c:pt>
                <c:pt idx="53">
                  <c:v>1.0983980352197176</c:v>
                </c:pt>
                <c:pt idx="54">
                  <c:v>0.78578922665238682</c:v>
                </c:pt>
                <c:pt idx="55">
                  <c:v>0.41401809329966438</c:v>
                </c:pt>
                <c:pt idx="56">
                  <c:v>0.52368169681056631</c:v>
                </c:pt>
                <c:pt idx="57">
                  <c:v>0.56958938182279273</c:v>
                </c:pt>
                <c:pt idx="58">
                  <c:v>0.84517116594098218</c:v>
                </c:pt>
                <c:pt idx="59">
                  <c:v>0.76860534288096272</c:v>
                </c:pt>
                <c:pt idx="60">
                  <c:v>0.84973131078388797</c:v>
                </c:pt>
                <c:pt idx="61">
                  <c:v>0.96791479390628476</c:v>
                </c:pt>
                <c:pt idx="62">
                  <c:v>1.1353828384262754</c:v>
                </c:pt>
                <c:pt idx="63">
                  <c:v>0.17174567784207723</c:v>
                </c:pt>
                <c:pt idx="64">
                  <c:v>0.13447700505251337</c:v>
                </c:pt>
                <c:pt idx="65">
                  <c:v>0.13608028774509437</c:v>
                </c:pt>
                <c:pt idx="66">
                  <c:v>0.22043128239025292</c:v>
                </c:pt>
                <c:pt idx="67">
                  <c:v>0.18030342147862807</c:v>
                </c:pt>
                <c:pt idx="68">
                  <c:v>0.35959506511031081</c:v>
                </c:pt>
                <c:pt idx="69">
                  <c:v>0.28699399080714255</c:v>
                </c:pt>
                <c:pt idx="70">
                  <c:v>0.33650649310259839</c:v>
                </c:pt>
                <c:pt idx="71">
                  <c:v>1.3907357698721754</c:v>
                </c:pt>
                <c:pt idx="72">
                  <c:v>0.58260311889312</c:v>
                </c:pt>
                <c:pt idx="73">
                  <c:v>0.37656390537194639</c:v>
                </c:pt>
                <c:pt idx="74">
                  <c:v>0.54543829042690628</c:v>
                </c:pt>
                <c:pt idx="75">
                  <c:v>0.68407572489102797</c:v>
                </c:pt>
                <c:pt idx="76">
                  <c:v>1.240789524020284</c:v>
                </c:pt>
                <c:pt idx="77">
                  <c:v>0.93342218687451428</c:v>
                </c:pt>
                <c:pt idx="78">
                  <c:v>1.0565795419083883</c:v>
                </c:pt>
                <c:pt idx="79">
                  <c:v>0.63655894435507554</c:v>
                </c:pt>
                <c:pt idx="80">
                  <c:v>1.1176776470144902</c:v>
                </c:pt>
              </c:numCache>
            </c:numRef>
          </c:xVal>
          <c:yVal>
            <c:numRef>
              <c:f>'G Coeficiente de especializació'!$D$3:$D$83</c:f>
              <c:numCache>
                <c:formatCode>0.00</c:formatCode>
                <c:ptCount val="81"/>
                <c:pt idx="0">
                  <c:v>6.9437737652697828</c:v>
                </c:pt>
                <c:pt idx="1">
                  <c:v>7.4316628524963528</c:v>
                </c:pt>
                <c:pt idx="2">
                  <c:v>11.630071547890859</c:v>
                </c:pt>
                <c:pt idx="3">
                  <c:v>22.467773844197005</c:v>
                </c:pt>
                <c:pt idx="4">
                  <c:v>20.022589439099839</c:v>
                </c:pt>
                <c:pt idx="5">
                  <c:v>13.021315661064643</c:v>
                </c:pt>
                <c:pt idx="6">
                  <c:v>27.04482131775789</c:v>
                </c:pt>
                <c:pt idx="7">
                  <c:v>23.046172633609796</c:v>
                </c:pt>
                <c:pt idx="8">
                  <c:v>0.63225844520275964</c:v>
                </c:pt>
                <c:pt idx="9">
                  <c:v>17.897132390715992</c:v>
                </c:pt>
                <c:pt idx="10">
                  <c:v>22.254087499824841</c:v>
                </c:pt>
                <c:pt idx="11">
                  <c:v>14.041759506431045</c:v>
                </c:pt>
                <c:pt idx="12">
                  <c:v>0.42151715138760748</c:v>
                </c:pt>
                <c:pt idx="13">
                  <c:v>0.80563470255866232</c:v>
                </c:pt>
                <c:pt idx="14">
                  <c:v>1.1673459281973944</c:v>
                </c:pt>
                <c:pt idx="15">
                  <c:v>2.5569432345053813</c:v>
                </c:pt>
                <c:pt idx="16">
                  <c:v>1.2956665222324337</c:v>
                </c:pt>
                <c:pt idx="17">
                  <c:v>0.18726209614714032</c:v>
                </c:pt>
                <c:pt idx="18">
                  <c:v>5.5327799124815327</c:v>
                </c:pt>
                <c:pt idx="19">
                  <c:v>20.933202783893112</c:v>
                </c:pt>
                <c:pt idx="20">
                  <c:v>10.012533411436458</c:v>
                </c:pt>
                <c:pt idx="21">
                  <c:v>17.488430270954268</c:v>
                </c:pt>
                <c:pt idx="22">
                  <c:v>4.3083253775318191</c:v>
                </c:pt>
                <c:pt idx="23">
                  <c:v>18.513533502433241</c:v>
                </c:pt>
                <c:pt idx="24">
                  <c:v>7.9522309985437296</c:v>
                </c:pt>
                <c:pt idx="25">
                  <c:v>4.2210216438821089</c:v>
                </c:pt>
                <c:pt idx="26">
                  <c:v>19.516148632047177</c:v>
                </c:pt>
                <c:pt idx="27">
                  <c:v>2.2059900298364266</c:v>
                </c:pt>
                <c:pt idx="28">
                  <c:v>5.484412667895854</c:v>
                </c:pt>
                <c:pt idx="29">
                  <c:v>19.904497287316307</c:v>
                </c:pt>
                <c:pt idx="30">
                  <c:v>9.4443240532173682</c:v>
                </c:pt>
                <c:pt idx="31">
                  <c:v>2.8588222125731062</c:v>
                </c:pt>
                <c:pt idx="32">
                  <c:v>14.744542516021951</c:v>
                </c:pt>
                <c:pt idx="33">
                  <c:v>2.8159885227273813</c:v>
                </c:pt>
                <c:pt idx="34">
                  <c:v>2.1354575598440446</c:v>
                </c:pt>
                <c:pt idx="35">
                  <c:v>2.8904988853986797</c:v>
                </c:pt>
                <c:pt idx="36">
                  <c:v>9.4253531641070332</c:v>
                </c:pt>
                <c:pt idx="37">
                  <c:v>10.36049513883084</c:v>
                </c:pt>
                <c:pt idx="38">
                  <c:v>7.606030867912966</c:v>
                </c:pt>
                <c:pt idx="39">
                  <c:v>9.7812675969813085</c:v>
                </c:pt>
                <c:pt idx="40">
                  <c:v>12.517542986868731</c:v>
                </c:pt>
                <c:pt idx="41">
                  <c:v>6.9893553666850323</c:v>
                </c:pt>
                <c:pt idx="42">
                  <c:v>7.1243859631017648</c:v>
                </c:pt>
                <c:pt idx="43">
                  <c:v>8.7539689138385697</c:v>
                </c:pt>
                <c:pt idx="44">
                  <c:v>7.9523987359373161</c:v>
                </c:pt>
                <c:pt idx="45">
                  <c:v>17.941319244543283</c:v>
                </c:pt>
                <c:pt idx="46">
                  <c:v>9.1179459430832797</c:v>
                </c:pt>
                <c:pt idx="47">
                  <c:v>10.812444303826632</c:v>
                </c:pt>
                <c:pt idx="48">
                  <c:v>12.592372084817585</c:v>
                </c:pt>
                <c:pt idx="49">
                  <c:v>18.768527622041962</c:v>
                </c:pt>
                <c:pt idx="50">
                  <c:v>14.697647485580992</c:v>
                </c:pt>
                <c:pt idx="51">
                  <c:v>16.885337913975572</c:v>
                </c:pt>
                <c:pt idx="52">
                  <c:v>20.317371276754209</c:v>
                </c:pt>
                <c:pt idx="53">
                  <c:v>20.772141995080791</c:v>
                </c:pt>
                <c:pt idx="54">
                  <c:v>2.4886512453660203</c:v>
                </c:pt>
                <c:pt idx="55">
                  <c:v>1.3112252096961798</c:v>
                </c:pt>
                <c:pt idx="56">
                  <c:v>1.6585377639944867</c:v>
                </c:pt>
                <c:pt idx="57">
                  <c:v>1.8039307187493736</c:v>
                </c:pt>
                <c:pt idx="58">
                  <c:v>2.6767181367796216</c:v>
                </c:pt>
                <c:pt idx="59">
                  <c:v>2.4342286441168719</c:v>
                </c:pt>
                <c:pt idx="60">
                  <c:v>2.691160444917001</c:v>
                </c:pt>
                <c:pt idx="61">
                  <c:v>3.065456073411736</c:v>
                </c:pt>
                <c:pt idx="62">
                  <c:v>3.5958394681156891</c:v>
                </c:pt>
                <c:pt idx="63">
                  <c:v>0.88605255142065686</c:v>
                </c:pt>
                <c:pt idx="64">
                  <c:v>0.69377986643571699</c:v>
                </c:pt>
                <c:pt idx="65">
                  <c:v>0.70205135680600883</c:v>
                </c:pt>
                <c:pt idx="66">
                  <c:v>1.1372262908089299</c:v>
                </c:pt>
                <c:pt idx="67">
                  <c:v>0.93020277795818929</c:v>
                </c:pt>
                <c:pt idx="68">
                  <c:v>1.8551856962144002</c:v>
                </c:pt>
                <c:pt idx="69">
                  <c:v>1.4806297369002226</c:v>
                </c:pt>
                <c:pt idx="70">
                  <c:v>1.7360695216874098</c:v>
                </c:pt>
                <c:pt idx="71">
                  <c:v>7.1749402531125064</c:v>
                </c:pt>
                <c:pt idx="72">
                  <c:v>5.5756733355461048</c:v>
                </c:pt>
                <c:pt idx="73">
                  <c:v>3.6038209515604129</c:v>
                </c:pt>
                <c:pt idx="74">
                  <c:v>5.2199956256620501</c:v>
                </c:pt>
                <c:pt idx="75">
                  <c:v>6.5467943014376457</c:v>
                </c:pt>
                <c:pt idx="76">
                  <c:v>11.874699670761647</c:v>
                </c:pt>
                <c:pt idx="77">
                  <c:v>8.9331090572450798</c:v>
                </c:pt>
                <c:pt idx="78">
                  <c:v>10.111759082056791</c:v>
                </c:pt>
                <c:pt idx="79">
                  <c:v>6.0920455408600196</c:v>
                </c:pt>
                <c:pt idx="80">
                  <c:v>10.696484883284404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2F9-A2BB-8A8D58C7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41352"/>
        <c:axId val="283240568"/>
      </c:scatterChart>
      <c:valAx>
        <c:axId val="283241352"/>
        <c:scaling>
          <c:orientation val="minMax"/>
          <c:max val="6.649999999999999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s-ES" b="0"/>
                  <a:t>Coeficiente de especialización subregional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0568"/>
        <c:crosses val="autoZero"/>
        <c:crossBetween val="midCat"/>
        <c:majorUnit val="0.9500000000000004"/>
      </c:valAx>
      <c:valAx>
        <c:axId val="283240568"/>
        <c:scaling>
          <c:orientation val="minMax"/>
          <c:max val="36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ES" b="0"/>
                  <a:t>Participación sectorial en el valor agregado subregional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1352"/>
        <c:crosses val="autoZero"/>
        <c:crossBetween val="midCat"/>
        <c:majorUnit val="4.5569999999999995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DAP-Universidad de Antioquia</c:v>
          </c:tx>
          <c:invertIfNegative val="0"/>
          <c:cat>
            <c:numRef>
              <c:f>'Comparacion con DANE Gráfico 1'!$J$7:$J$12</c:f>
              <c:numCache>
                <c:formatCode>0.00</c:formatCode>
                <c:ptCount val="6"/>
              </c:numCache>
            </c:numRef>
          </c:cat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4E18-B1B2-F867B7BEBED2}"/>
            </c:ext>
          </c:extLst>
        </c:ser>
        <c:ser>
          <c:idx val="1"/>
          <c:order val="1"/>
          <c:tx>
            <c:v>DANE</c:v>
          </c:tx>
          <c:invertIfNegative val="0"/>
          <c:cat>
            <c:numRef>
              <c:f>'Comparacion con DANE Gráfico 1'!$J$7:$J$12</c:f>
              <c:numCache>
                <c:formatCode>0.00</c:formatCode>
                <c:ptCount val="6"/>
              </c:numCache>
            </c:numRef>
          </c:cat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A-4E18-B1B2-F867B7BE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42136"/>
        <c:axId val="283246448"/>
      </c:barChart>
      <c:catAx>
        <c:axId val="28324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CO"/>
          </a:p>
        </c:txPr>
        <c:crossAx val="283246448"/>
        <c:crosses val="autoZero"/>
        <c:auto val="1"/>
        <c:lblAlgn val="ctr"/>
        <c:lblOffset val="100"/>
        <c:noMultiLvlLbl val="0"/>
      </c:catAx>
      <c:valAx>
        <c:axId val="283246448"/>
        <c:scaling>
          <c:orientation val="minMax"/>
          <c:max val="4.0000000000000008E-2"/>
          <c:min val="0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283242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DAP-Universidad de Antioquia</c:v>
          </c:tx>
          <c:invertIfNegative val="0"/>
          <c:cat>
            <c:numRef>
              <c:f>'Comparacion con DANE Gráfico 1'!$J$14:$J$16</c:f>
              <c:numCache>
                <c:formatCode>0.00</c:formatCode>
                <c:ptCount val="3"/>
              </c:numCache>
            </c:numRef>
          </c:cat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FE5-83E8-5745B54AA832}"/>
            </c:ext>
          </c:extLst>
        </c:ser>
        <c:ser>
          <c:idx val="1"/>
          <c:order val="1"/>
          <c:tx>
            <c:v>DANE</c:v>
          </c:tx>
          <c:invertIfNegative val="0"/>
          <c:cat>
            <c:numRef>
              <c:f>'Comparacion con DANE Gráfico 1'!$J$14:$J$16</c:f>
              <c:numCache>
                <c:formatCode>0.00</c:formatCode>
                <c:ptCount val="3"/>
              </c:numCache>
            </c:numRef>
          </c:cat>
          <c:val>
            <c:numRef>
              <c:f>(#REF!,#REF!,#REF!)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B-4FE5-83E8-5745B54A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80448"/>
        <c:axId val="122077704"/>
      </c:barChart>
      <c:catAx>
        <c:axId val="1220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22077704"/>
        <c:crosses val="autoZero"/>
        <c:auto val="1"/>
        <c:lblAlgn val="ctr"/>
        <c:lblOffset val="100"/>
        <c:noMultiLvlLbl val="0"/>
      </c:catAx>
      <c:valAx>
        <c:axId val="122077704"/>
        <c:scaling>
          <c:orientation val="minMax"/>
          <c:max val="0.66700000000000015"/>
          <c:min val="0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CO"/>
          </a:p>
        </c:txPr>
        <c:crossAx val="122080448"/>
        <c:crosses val="autoZero"/>
        <c:crossBetween val="between"/>
        <c:majorUnit val="6.0600000000000008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DAP-Universidad de Antioquia</c:v>
          </c:tx>
          <c:spPr>
            <a:solidFill>
              <a:srgbClr val="2F8428"/>
            </a:solidFill>
            <a:ln>
              <a:noFill/>
            </a:ln>
            <a:effectLst/>
          </c:spPr>
          <c:invertIfNegative val="0"/>
          <c:cat>
            <c:strRef>
              <c:f>('Comparacion con DANE Gráfico 1'!$F$7:$F$11,'Comparacion con DANE Gráfico 1'!$F$13)</c:f>
              <c:strCache>
                <c:ptCount val="6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Suroeste</c:v>
                </c:pt>
              </c:strCache>
            </c:strRef>
          </c:cat>
          <c:val>
            <c:numRef>
              <c:f>('Comparacion con DANE Gráfico 1'!$G$7:$G$11,'Comparacion con DANE Gráfico 1'!$G$13)</c:f>
              <c:numCache>
                <c:formatCode>#,##0.00</c:formatCode>
                <c:ptCount val="6"/>
                <c:pt idx="0">
                  <c:v>3.122966081999881</c:v>
                </c:pt>
                <c:pt idx="1">
                  <c:v>2.5104709110801355</c:v>
                </c:pt>
                <c:pt idx="2">
                  <c:v>3.2251157327461781</c:v>
                </c:pt>
                <c:pt idx="3">
                  <c:v>4.0604903083762691</c:v>
                </c:pt>
                <c:pt idx="4">
                  <c:v>2.1090525388390278</c:v>
                </c:pt>
                <c:pt idx="5">
                  <c:v>3.9090957150266892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0-4F1E-BAD3-DB40BE192A10}"/>
            </c:ext>
          </c:extLst>
        </c:ser>
        <c:ser>
          <c:idx val="1"/>
          <c:order val="1"/>
          <c:tx>
            <c:v>DANE</c:v>
          </c:tx>
          <c:spPr>
            <a:solidFill>
              <a:srgbClr val="98F389"/>
            </a:solidFill>
            <a:ln>
              <a:noFill/>
            </a:ln>
            <a:effectLst/>
          </c:spPr>
          <c:invertIfNegative val="0"/>
          <c:cat>
            <c:strRef>
              <c:f>('Comparacion con DANE Gráfico 1'!$F$7:$F$11,'Comparacion con DANE Gráfico 1'!$F$13)</c:f>
              <c:strCache>
                <c:ptCount val="6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Suroeste</c:v>
                </c:pt>
              </c:strCache>
            </c:strRef>
          </c:cat>
          <c:val>
            <c:numRef>
              <c:f>('Comparacion con DANE Gráfico 1'!$H$7:$H$11,'Comparacion con DANE Gráfico 1'!$H$13)</c:f>
              <c:numCache>
                <c:formatCode>0.00%</c:formatCode>
                <c:ptCount val="6"/>
                <c:pt idx="0">
                  <c:v>2.9585106880583752E-2</c:v>
                </c:pt>
                <c:pt idx="1">
                  <c:v>3.1362552037045702E-2</c:v>
                </c:pt>
                <c:pt idx="2">
                  <c:v>2.1317648159408766E-2</c:v>
                </c:pt>
                <c:pt idx="3">
                  <c:v>3.3397258992469245E-2</c:v>
                </c:pt>
                <c:pt idx="4">
                  <c:v>1.9855933392581505E-2</c:v>
                </c:pt>
                <c:pt idx="5">
                  <c:v>3.9279199214182138E-2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0-4F1E-BAD3-DB40BE19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78880"/>
        <c:axId val="122076920"/>
      </c:barChart>
      <c:catAx>
        <c:axId val="1220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76920"/>
        <c:crosses val="autoZero"/>
        <c:auto val="1"/>
        <c:lblAlgn val="ctr"/>
        <c:lblOffset val="100"/>
        <c:noMultiLvlLbl val="0"/>
      </c:catAx>
      <c:valAx>
        <c:axId val="1220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DAP-Universidad de Antioquia</c:v>
          </c:tx>
          <c:spPr>
            <a:solidFill>
              <a:srgbClr val="2F8428"/>
            </a:solidFill>
            <a:ln>
              <a:noFill/>
            </a:ln>
            <a:effectLst/>
          </c:spPr>
          <c:invertIfNegative val="0"/>
          <c:cat>
            <c:strRef>
              <c:f>('Comparacion con DANE Gráfico 1'!$F$12,'Comparacion con DANE Gráfico 1'!$F$14:$F$15)</c:f>
              <c:strCache>
                <c:ptCount val="3"/>
                <c:pt idx="0">
                  <c:v>Oriente</c:v>
                </c:pt>
                <c:pt idx="1">
                  <c:v>Urabá</c:v>
                </c:pt>
                <c:pt idx="2">
                  <c:v>Valle de Aburra</c:v>
                </c:pt>
              </c:strCache>
            </c:strRef>
          </c:cat>
          <c:val>
            <c:numRef>
              <c:f>('Comparacion con DANE Gráfico 1'!$G$12,'Comparacion con DANE Gráfico 1'!$G$14:$G$15)</c:f>
              <c:numCache>
                <c:formatCode>#,##0.00</c:formatCode>
                <c:ptCount val="3"/>
                <c:pt idx="0">
                  <c:v>9.9714170800333921</c:v>
                </c:pt>
                <c:pt idx="1">
                  <c:v>5.8479312325591355</c:v>
                </c:pt>
                <c:pt idx="2">
                  <c:v>65.243460399339298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9A3-A857-A85BEBF467E8}"/>
            </c:ext>
          </c:extLst>
        </c:ser>
        <c:ser>
          <c:idx val="1"/>
          <c:order val="1"/>
          <c:tx>
            <c:v>DANE</c:v>
          </c:tx>
          <c:spPr>
            <a:solidFill>
              <a:srgbClr val="98F389"/>
            </a:solidFill>
            <a:ln>
              <a:noFill/>
            </a:ln>
            <a:effectLst/>
          </c:spPr>
          <c:invertIfNegative val="0"/>
          <c:cat>
            <c:strRef>
              <c:f>('Comparacion con DANE Gráfico 1'!$F$12,'Comparacion con DANE Gráfico 1'!$F$14:$F$15)</c:f>
              <c:strCache>
                <c:ptCount val="3"/>
                <c:pt idx="0">
                  <c:v>Oriente</c:v>
                </c:pt>
                <c:pt idx="1">
                  <c:v>Urabá</c:v>
                </c:pt>
                <c:pt idx="2">
                  <c:v>Valle de Aburra</c:v>
                </c:pt>
              </c:strCache>
            </c:strRef>
          </c:cat>
          <c:val>
            <c:numRef>
              <c:f>('Comparacion con DANE Gráfico 1'!$H$12,'Comparacion con DANE Gráfico 1'!$H$14:$H$15)</c:f>
              <c:numCache>
                <c:formatCode>0.00%</c:formatCode>
                <c:ptCount val="3"/>
                <c:pt idx="0">
                  <c:v>8.2066513868749705E-2</c:v>
                </c:pt>
                <c:pt idx="1">
                  <c:v>7.461761541699799E-2</c:v>
                </c:pt>
                <c:pt idx="2">
                  <c:v>0.66851817203798125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A-49A3-A857-A85BEBF46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78488"/>
        <c:axId val="5448040"/>
      </c:barChart>
      <c:catAx>
        <c:axId val="12207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48040"/>
        <c:crosses val="autoZero"/>
        <c:auto val="1"/>
        <c:lblAlgn val="ctr"/>
        <c:lblOffset val="100"/>
        <c:noMultiLvlLbl val="0"/>
      </c:catAx>
      <c:valAx>
        <c:axId val="54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7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C. Explotación de minas y canteras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ramas'!$E$196</c:f>
              <c:strCache>
                <c:ptCount val="1"/>
                <c:pt idx="0">
                  <c:v>B. Explotación de minas y canteras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B8-472D-B01C-CC9EE3301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B8-472D-B01C-CC9EE3301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B8-472D-B01C-CC9EE3301C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B8-472D-B01C-CC9EE3301C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B8-472D-B01C-CC9EE3301C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9B8-472D-B01C-CC9EE3301C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29B8-472D-B01C-CC9EE3301C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29B8-472D-B01C-CC9EE3301C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29B8-472D-B01C-CC9EE3301CA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9B8-472D-B01C-CC9EE3301C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9B8-472D-B01C-CC9EE3301CA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9B8-472D-B01C-CC9EE3301CA4}"/>
                </c:ext>
              </c:extLst>
            </c:dLbl>
            <c:dLbl>
              <c:idx val="3"/>
              <c:layout>
                <c:manualLayout>
                  <c:x val="-7.8523734015010036E-3"/>
                  <c:y val="3.1262200258270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B8-472D-B01C-CC9EE3301CA4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B8-472D-B01C-CC9EE3301CA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9B8-472D-B01C-CC9EE3301CA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9B8-472D-B01C-CC9EE3301CA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29B8-472D-B01C-CC9EE3301CA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29B8-472D-B01C-CC9EE3301CA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ramas'!$E$197:$E$205</c:f>
              <c:numCache>
                <c:formatCode>#,##0.00</c:formatCode>
                <c:ptCount val="9"/>
                <c:pt idx="0">
                  <c:v>37.592775266660084</c:v>
                </c:pt>
                <c:pt idx="1">
                  <c:v>33.119531046177272</c:v>
                </c:pt>
                <c:pt idx="2">
                  <c:v>24.597519101043652</c:v>
                </c:pt>
                <c:pt idx="3">
                  <c:v>1.1092767138281883</c:v>
                </c:pt>
                <c:pt idx="4">
                  <c:v>0.73098108496488656</c:v>
                </c:pt>
                <c:pt idx="5">
                  <c:v>0.68296789468910823</c:v>
                </c:pt>
                <c:pt idx="6">
                  <c:v>1.2186754081462747</c:v>
                </c:pt>
                <c:pt idx="7">
                  <c:v>0.62268055012742485</c:v>
                </c:pt>
                <c:pt idx="8">
                  <c:v>0.32559293436312503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B8-472D-B01C-CC9EE3301C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C. Industria manufacturera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ramas'!$F$196</c:f>
              <c:strCache>
                <c:ptCount val="1"/>
                <c:pt idx="0">
                  <c:v>Industria manufacturera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31E-4AEC-AF3C-A1E0E69FD6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31E-4AEC-AF3C-A1E0E69FD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31E-4AEC-AF3C-A1E0E69FD6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31E-4AEC-AF3C-A1E0E69FD6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31E-4AEC-AF3C-A1E0E69FD6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D31E-4AEC-AF3C-A1E0E69FD6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31E-4AEC-AF3C-A1E0E69FD6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31E-4AEC-AF3C-A1E0E69FD6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D31E-4AEC-AF3C-A1E0E69FD65F}"/>
              </c:ext>
            </c:extLst>
          </c:dPt>
          <c:dLbls>
            <c:dLbl>
              <c:idx val="0"/>
              <c:layout>
                <c:manualLayout>
                  <c:x val="-1.7910442148174985E-2"/>
                  <c:y val="-9.37866007748102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1E-4AEC-AF3C-A1E0E69FD65F}"/>
                </c:ext>
              </c:extLst>
            </c:dLbl>
            <c:dLbl>
              <c:idx val="1"/>
              <c:layout>
                <c:manualLayout>
                  <c:x val="-1.9900491275749981E-2"/>
                  <c:y val="-9.37866007748102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1E-4AEC-AF3C-A1E0E69FD65F}"/>
                </c:ext>
              </c:extLst>
            </c:dLbl>
            <c:dLbl>
              <c:idx val="2"/>
              <c:layout>
                <c:manualLayout>
                  <c:x val="-7.2967625082851745E-17"/>
                  <c:y val="-2.81359802324430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1E-4AEC-AF3C-A1E0E69FD65F}"/>
                </c:ext>
              </c:extLst>
            </c:dLbl>
            <c:dLbl>
              <c:idx val="3"/>
              <c:layout>
                <c:manualLayout>
                  <c:x val="-2.189054040332498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1E-4AEC-AF3C-A1E0E69FD65F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1E-4AEC-AF3C-A1E0E69FD65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31E-4AEC-AF3C-A1E0E69FD65F}"/>
                </c:ext>
              </c:extLst>
            </c:dLbl>
            <c:dLbl>
              <c:idx val="6"/>
              <c:layout>
                <c:manualLayout>
                  <c:x val="-5.9701473827249944E-3"/>
                  <c:y val="-9.37866007748102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1E-4AEC-AF3C-A1E0E69FD65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31E-4AEC-AF3C-A1E0E69FD65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31E-4AEC-AF3C-A1E0E69FD65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ramas'!$F$197:$F$205</c:f>
              <c:numCache>
                <c:formatCode>#,##0.00</c:formatCode>
                <c:ptCount val="9"/>
                <c:pt idx="0">
                  <c:v>1.0188515716071846</c:v>
                </c:pt>
                <c:pt idx="1">
                  <c:v>3.0987827629185607</c:v>
                </c:pt>
                <c:pt idx="2">
                  <c:v>1.9040990640908755</c:v>
                </c:pt>
                <c:pt idx="3">
                  <c:v>4.187256500112067</c:v>
                </c:pt>
                <c:pt idx="4">
                  <c:v>0.53579190910191377</c:v>
                </c:pt>
                <c:pt idx="5">
                  <c:v>10.885451718277864</c:v>
                </c:pt>
                <c:pt idx="6">
                  <c:v>1.8330130159857378</c:v>
                </c:pt>
                <c:pt idx="7">
                  <c:v>1.455526421753421</c:v>
                </c:pt>
                <c:pt idx="8">
                  <c:v>75.08122703615237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1E-4AEC-AF3C-A1E0E69FD65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998198808251607E-2"/>
          <c:y val="0.16102396259957749"/>
          <c:w val="0.84200435370672677"/>
          <c:h val="0.66903127056966616"/>
        </c:manualLayout>
      </c:layout>
      <c:pie3DChart>
        <c:varyColors val="1"/>
        <c:ser>
          <c:idx val="0"/>
          <c:order val="0"/>
          <c:tx>
            <c:strRef>
              <c:f>'VA grandes ramas'!$G$196</c:f>
              <c:strCache>
                <c:ptCount val="1"/>
                <c:pt idx="0">
                  <c:v>D + E Suministro de electricidad, gas, agua, eliminación de desperdicios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155-43A8-9840-B9F497D1D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155-43A8-9840-B9F497D1DF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155-43A8-9840-B9F497D1DF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155-43A8-9840-B9F497D1DF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155-43A8-9840-B9F497D1DF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155-43A8-9840-B9F497D1DF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155-43A8-9840-B9F497D1DF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155-43A8-9840-B9F497D1DF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155-43A8-9840-B9F497D1DF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155-43A8-9840-B9F497D1DF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155-43A8-9840-B9F497D1DF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155-43A8-9840-B9F497D1DF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155-43A8-9840-B9F497D1DF7A}"/>
                </c:ext>
              </c:extLst>
            </c:dLbl>
            <c:dLbl>
              <c:idx val="4"/>
              <c:layout>
                <c:manualLayout>
                  <c:x val="3.2314148410531637E-2"/>
                  <c:y val="-0.12504880103308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55-43A8-9840-B9F497D1DF7A}"/>
                </c:ext>
              </c:extLst>
            </c:dLbl>
            <c:dLbl>
              <c:idx val="5"/>
              <c:layout>
                <c:manualLayout>
                  <c:x val="0.18338108882521489"/>
                  <c:y val="-0.253223822091987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55-43A8-9840-B9F497D1DF7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155-43A8-9840-B9F497D1DF7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155-43A8-9840-B9F497D1DF7A}"/>
                </c:ext>
              </c:extLst>
            </c:dLbl>
            <c:dLbl>
              <c:idx val="8"/>
              <c:layout>
                <c:manualLayout>
                  <c:x val="1.1461318051575914E-2"/>
                  <c:y val="-5.62719604648861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55-43A8-9840-B9F497D1DF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ramas'!$G$197:$G$205</c:f>
              <c:numCache>
                <c:formatCode>#,##0.00</c:formatCode>
                <c:ptCount val="9"/>
                <c:pt idx="0">
                  <c:v>1.4107562457489486</c:v>
                </c:pt>
                <c:pt idx="1">
                  <c:v>2.8194635719745365</c:v>
                </c:pt>
                <c:pt idx="2">
                  <c:v>13.145517455298442</c:v>
                </c:pt>
                <c:pt idx="3">
                  <c:v>7.8529083217196618</c:v>
                </c:pt>
                <c:pt idx="4">
                  <c:v>1.2346837019174286</c:v>
                </c:pt>
                <c:pt idx="5">
                  <c:v>30.107129675785206</c:v>
                </c:pt>
                <c:pt idx="6">
                  <c:v>2.2541787618647477</c:v>
                </c:pt>
                <c:pt idx="7">
                  <c:v>2.5572569676817039</c:v>
                </c:pt>
                <c:pt idx="8">
                  <c:v>38.61810529800934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55-43A8-9840-B9F497D1DF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ramas'!$H$196</c:f>
              <c:strCache>
                <c:ptCount val="1"/>
                <c:pt idx="0">
                  <c:v>F. Construcción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F13-461A-9530-B4DFEDB9F7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F13-461A-9530-B4DFEDB9F7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F13-461A-9530-B4DFEDB9F7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F13-461A-9530-B4DFEDB9F7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F13-461A-9530-B4DFEDB9F7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F13-461A-9530-B4DFEDB9F7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F13-461A-9530-B4DFEDB9F7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F13-461A-9530-B4DFEDB9F7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F13-461A-9530-B4DFEDB9F7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F13-461A-9530-B4DFEDB9F73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F13-461A-9530-B4DFEDB9F73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F13-461A-9530-B4DFEDB9F73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F13-461A-9530-B4DFEDB9F739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13-461A-9530-B4DFEDB9F73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F13-461A-9530-B4DFEDB9F73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F13-461A-9530-B4DFEDB9F73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3F13-461A-9530-B4DFEDB9F73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F13-461A-9530-B4DFEDB9F73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ramas'!$H$197:$H$205</c:f>
              <c:numCache>
                <c:formatCode>#,##0.00</c:formatCode>
                <c:ptCount val="9"/>
                <c:pt idx="0">
                  <c:v>3.6175657145011786</c:v>
                </c:pt>
                <c:pt idx="1">
                  <c:v>3.1965921923394194</c:v>
                </c:pt>
                <c:pt idx="2">
                  <c:v>3.014775081351885</c:v>
                </c:pt>
                <c:pt idx="3">
                  <c:v>4.8811836547080185</c:v>
                </c:pt>
                <c:pt idx="4">
                  <c:v>3.2445765098470525</c:v>
                </c:pt>
                <c:pt idx="5">
                  <c:v>8.5653582831785897</c:v>
                </c:pt>
                <c:pt idx="6">
                  <c:v>3.4227507411517477</c:v>
                </c:pt>
                <c:pt idx="7">
                  <c:v>6.2915664310209545</c:v>
                </c:pt>
                <c:pt idx="8">
                  <c:v>63.765631391901159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13-461A-9530-B4DFEDB9F7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v>Total Comercio y Transportye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D8B-4FCB-BF78-3D5A2B6DFE5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1D8B-4FCB-BF78-3D5A2B6DFE5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2-1D8B-4FCB-BF78-3D5A2B6DFE5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66895239655698235"/>
          <c:h val="0.18760643302233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G. H. I.Total</a:t>
            </a:r>
            <a:r>
              <a:rPr lang="es-CO" sz="1200" baseline="0"/>
              <a:t> Comercio y Transporte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507751937984496E-2"/>
          <c:y val="0.14485549724868019"/>
          <c:w val="0.82267441860465118"/>
          <c:h val="0.72256633408883109"/>
        </c:manualLayout>
      </c:layout>
      <c:pie3DChart>
        <c:varyColors val="1"/>
        <c:ser>
          <c:idx val="1"/>
          <c:order val="0"/>
          <c:tx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60AE-49BB-85DD-02BE7169E6F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60AE-49BB-85DD-02BE7169E6F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60AE-49BB-85DD-02BE7169E6F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60AE-49BB-85DD-02BE7169E6F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60AE-49BB-85DD-02BE7169E6F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60AE-49BB-85DD-02BE7169E6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60AE-49BB-85DD-02BE7169E6F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60AE-49BB-85DD-02BE7169E6F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60AE-49BB-85DD-02BE7169E6FC}"/>
              </c:ext>
            </c:extLst>
          </c:dPt>
          <c:dPt>
            <c:idx val="9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60AE-49BB-85DD-02BE7169E6F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0AE-49BB-85DD-02BE7169E6F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60AE-49BB-85DD-02BE7169E6FC}"/>
                </c:ext>
              </c:extLst>
            </c:dLbl>
            <c:dLbl>
              <c:idx val="2"/>
              <c:layout>
                <c:manualLayout>
                  <c:x val="1.937984496124031E-3"/>
                  <c:y val="-2.59403319259511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0AE-49BB-85DD-02BE7169E6F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60AE-49BB-85DD-02BE7169E6F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60AE-49BB-85DD-02BE7169E6FC}"/>
                </c:ext>
              </c:extLst>
            </c:dLbl>
            <c:dLbl>
              <c:idx val="5"/>
              <c:layout>
                <c:manualLayout>
                  <c:x val="3.8759689922480481E-2"/>
                  <c:y val="-2.33462987333560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0AE-49BB-85DD-02BE7169E6F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60AE-49BB-85DD-02BE7169E6F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60AE-49BB-85DD-02BE7169E6FC}"/>
                </c:ext>
              </c:extLst>
            </c:dLbl>
            <c:dLbl>
              <c:idx val="8"/>
              <c:layout>
                <c:manualLayout>
                  <c:x val="1.5503875968992248E-2"/>
                  <c:y val="-3.11283983111414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AE-49BB-85DD-02BE7169E6FC}"/>
                </c:ext>
              </c:extLst>
            </c:dLbl>
            <c:dLbl>
              <c:idx val="9"/>
              <c:layout>
                <c:manualLayout>
                  <c:x val="-4.0697674418604668E-2"/>
                  <c:y val="-4.4098564274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0AE-49BB-85DD-02BE7169E6F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ramas'!$I$196:$I$205</c:f>
              <c:numCache>
                <c:formatCode>#,##0.00</c:formatCode>
                <c:ptCount val="10"/>
                <c:pt idx="0" formatCode="General">
                  <c:v>0</c:v>
                </c:pt>
                <c:pt idx="1">
                  <c:v>2.9627847879662195</c:v>
                </c:pt>
                <c:pt idx="2">
                  <c:v>1.2104048949491091</c:v>
                </c:pt>
                <c:pt idx="3">
                  <c:v>1.8439436788354813</c:v>
                </c:pt>
                <c:pt idx="4">
                  <c:v>2.7037372898220164</c:v>
                </c:pt>
                <c:pt idx="5">
                  <c:v>2.0931293486327442</c:v>
                </c:pt>
                <c:pt idx="6">
                  <c:v>7.7496693591545265</c:v>
                </c:pt>
                <c:pt idx="7">
                  <c:v>3.4903142093234174</c:v>
                </c:pt>
                <c:pt idx="8">
                  <c:v>6.2827277177467593</c:v>
                </c:pt>
                <c:pt idx="9">
                  <c:v>71.663288713569727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AE-49BB-85DD-02BE7169E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9081608984923402"/>
          <c:h val="0.1556695659242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ramas'!$J$196</c:f>
              <c:strCache>
                <c:ptCount val="1"/>
                <c:pt idx="0">
                  <c:v>J. Informatica y Comunicaciones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08E-4A77-A13C-4C6CCA0BC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08E-4A77-A13C-4C6CCA0BC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08E-4A77-A13C-4C6CCA0BC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08E-4A77-A13C-4C6CCA0BC5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08E-4A77-A13C-4C6CCA0BC5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D08E-4A77-A13C-4C6CCA0BC5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08E-4A77-A13C-4C6CCA0BC5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08E-4A77-A13C-4C6CCA0BC52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D08E-4A77-A13C-4C6CCA0BC5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08E-4A77-A13C-4C6CCA0BC52A}"/>
                </c:ext>
              </c:extLst>
            </c:dLbl>
            <c:dLbl>
              <c:idx val="1"/>
              <c:layout>
                <c:manualLayout>
                  <c:x val="-3.9800982551499962E-3"/>
                  <c:y val="-3.75146403099241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8E-4A77-A13C-4C6CCA0BC52A}"/>
                </c:ext>
              </c:extLst>
            </c:dLbl>
            <c:dLbl>
              <c:idx val="2"/>
              <c:layout>
                <c:manualLayout>
                  <c:x val="1.5920393020599985E-2"/>
                  <c:y val="-2.1883540180789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8E-4A77-A13C-4C6CCA0BC5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08E-4A77-A13C-4C6CCA0BC52A}"/>
                </c:ext>
              </c:extLst>
            </c:dLbl>
            <c:dLbl>
              <c:idx val="4"/>
              <c:layout>
                <c:manualLayout>
                  <c:x val="-3.9800982551499962E-3"/>
                  <c:y val="-9.37866007748105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8E-4A77-A13C-4C6CCA0BC5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08E-4A77-A13C-4C6CCA0BC52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08E-4A77-A13C-4C6CCA0BC52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08E-4A77-A13C-4C6CCA0BC52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08E-4A77-A13C-4C6CCA0BC52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ramas'!$J$197:$J$205</c:f>
              <c:numCache>
                <c:formatCode>#,##0.00</c:formatCode>
                <c:ptCount val="9"/>
                <c:pt idx="0">
                  <c:v>2.4539931024363209</c:v>
                </c:pt>
                <c:pt idx="1">
                  <c:v>1.0393803798896688</c:v>
                </c:pt>
                <c:pt idx="2">
                  <c:v>1.6889340793349712</c:v>
                </c:pt>
                <c:pt idx="3">
                  <c:v>2.31281216464548</c:v>
                </c:pt>
                <c:pt idx="4">
                  <c:v>1.7825103932813695</c:v>
                </c:pt>
                <c:pt idx="5">
                  <c:v>7.6640844438081519</c:v>
                </c:pt>
                <c:pt idx="6">
                  <c:v>3.3216810259093088</c:v>
                </c:pt>
                <c:pt idx="7">
                  <c:v>5.6602991537406</c:v>
                </c:pt>
                <c:pt idx="8">
                  <c:v>74.076305256954129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8E-4A77-A13C-4C6CCA0BC52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'VA grandes ramas'!$N$196</c:f>
              <c:strCache>
                <c:ptCount val="1"/>
                <c:pt idx="0">
                  <c:v>O +P + Q. Administración pública y defensa; planes de seguridad social de afiliación obligatoria; Educación; Actividades de atención de la salud humana y de servicios sociales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1B5-4FEC-939E-B257C9B55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1B5-4FEC-939E-B257C9B55D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1B5-4FEC-939E-B257C9B55D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1B5-4FEC-939E-B257C9B55D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1B5-4FEC-939E-B257C9B55D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1B5-4FEC-939E-B257C9B55D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1B5-4FEC-939E-B257C9B55D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91B5-4FEC-939E-B257C9B55D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91B5-4FEC-939E-B257C9B55D2E}"/>
              </c:ext>
            </c:extLst>
          </c:dPt>
          <c:dLbls>
            <c:dLbl>
              <c:idx val="0"/>
              <c:layout>
                <c:manualLayout>
                  <c:x val="-7.3968705547652919E-2"/>
                  <c:y val="-9.37866007748102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B5-4FEC-939E-B257C9B55D2E}"/>
                </c:ext>
              </c:extLst>
            </c:dLbl>
            <c:dLbl>
              <c:idx val="1"/>
              <c:layout>
                <c:manualLayout>
                  <c:x val="-3.043962321210553E-2"/>
                  <c:y val="-1.56311001291350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B5-4FEC-939E-B257C9B55D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1B5-4FEC-939E-B257C9B55D2E}"/>
                </c:ext>
              </c:extLst>
            </c:dLbl>
            <c:dLbl>
              <c:idx val="3"/>
              <c:layout>
                <c:manualLayout>
                  <c:x val="1.7069701280227667E-2"/>
                  <c:y val="-3.12622002582701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B5-4FEC-939E-B257C9B55D2E}"/>
                </c:ext>
              </c:extLst>
            </c:dLbl>
            <c:dLbl>
              <c:idx val="4"/>
              <c:layout>
                <c:manualLayout>
                  <c:x val="3.5849210171630397E-2"/>
                  <c:y val="-2.81359802324430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B5-4FEC-939E-B257C9B55D2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1B5-4FEC-939E-B257C9B55D2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1B5-4FEC-939E-B257C9B55D2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1B5-4FEC-939E-B257C9B55D2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91B5-4FEC-939E-B257C9B55D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 grandes ramas'!$C$197:$C$205</c:f>
              <c:strCache>
                <c:ptCount val="9"/>
                <c:pt idx="0">
                  <c:v>Bajo Cauca</c:v>
                </c:pt>
                <c:pt idx="1">
                  <c:v>Magdalena Medio</c:v>
                </c:pt>
                <c:pt idx="2">
                  <c:v>Nordeste</c:v>
                </c:pt>
                <c:pt idx="3">
                  <c:v>Norte</c:v>
                </c:pt>
                <c:pt idx="4">
                  <c:v>Occidente</c:v>
                </c:pt>
                <c:pt idx="5">
                  <c:v>Oriente</c:v>
                </c:pt>
                <c:pt idx="6">
                  <c:v>Suroeste</c:v>
                </c:pt>
                <c:pt idx="7">
                  <c:v>Urabá</c:v>
                </c:pt>
                <c:pt idx="8">
                  <c:v>Valle de Aburrá</c:v>
                </c:pt>
              </c:strCache>
            </c:strRef>
          </c:cat>
          <c:val>
            <c:numRef>
              <c:f>'VA grandes ramas'!$N$197:$N$205</c:f>
              <c:numCache>
                <c:formatCode>#,##0.00</c:formatCode>
                <c:ptCount val="9"/>
                <c:pt idx="0">
                  <c:v>3.270162779312956</c:v>
                </c:pt>
                <c:pt idx="1">
                  <c:v>1.1387023261980933</c:v>
                </c:pt>
                <c:pt idx="2">
                  <c:v>2.1388893221150886</c:v>
                </c:pt>
                <c:pt idx="3">
                  <c:v>3.0420925673919608</c:v>
                </c:pt>
                <c:pt idx="4">
                  <c:v>2.4169552587436227</c:v>
                </c:pt>
                <c:pt idx="5">
                  <c:v>7.140441829957914</c:v>
                </c:pt>
                <c:pt idx="6">
                  <c:v>3.8911750177699558</c:v>
                </c:pt>
                <c:pt idx="7">
                  <c:v>8.5370162705848109</c:v>
                </c:pt>
                <c:pt idx="8">
                  <c:v>68.424564627925591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B5-4FEC-939E-B257C9B55D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2663381466405"/>
          <c:y val="0.80496448663282472"/>
          <c:w val="0.78514771492217184"/>
          <c:h val="0.1762781932122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6" workbookViewId="0" zoomToFit="1"/>
  </sheetViews>
  <sheetProtection algorithmName="SHA-512" hashValue="WLvitlgBJFDB5zaU/EpEbydMhhmOCmEf97XF1PTKDUv1YW8rHb3yMnUgmmMxsDjGiwThFIYX5ajCftsRX5FWqw==" saltValue="t2XZbUcY4uWZCJZWLhgv1w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171449</xdr:colOff>
      <xdr:row>180</xdr:row>
      <xdr:rowOff>33338</xdr:rowOff>
    </xdr:from>
    <xdr:to>
      <xdr:col>27</xdr:col>
      <xdr:colOff>552450</xdr:colOff>
      <xdr:row>202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209</xdr:row>
      <xdr:rowOff>100011</xdr:rowOff>
    </xdr:from>
    <xdr:to>
      <xdr:col>4</xdr:col>
      <xdr:colOff>676275</xdr:colOff>
      <xdr:row>230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209</xdr:row>
      <xdr:rowOff>161925</xdr:rowOff>
    </xdr:from>
    <xdr:to>
      <xdr:col>13</xdr:col>
      <xdr:colOff>533400</xdr:colOff>
      <xdr:row>231</xdr:row>
      <xdr:rowOff>33339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5</xdr:col>
      <xdr:colOff>257177</xdr:colOff>
      <xdr:row>255</xdr:row>
      <xdr:rowOff>61914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771526</xdr:colOff>
      <xdr:row>234</xdr:row>
      <xdr:rowOff>0</xdr:rowOff>
    </xdr:from>
    <xdr:to>
      <xdr:col>13</xdr:col>
      <xdr:colOff>1285876</xdr:colOff>
      <xdr:row>255</xdr:row>
      <xdr:rowOff>61914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257</xdr:row>
      <xdr:rowOff>161925</xdr:rowOff>
    </xdr:from>
    <xdr:to>
      <xdr:col>5</xdr:col>
      <xdr:colOff>285752</xdr:colOff>
      <xdr:row>279</xdr:row>
      <xdr:rowOff>33339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923926</xdr:colOff>
      <xdr:row>258</xdr:row>
      <xdr:rowOff>47624</xdr:rowOff>
    </xdr:from>
    <xdr:to>
      <xdr:col>13</xdr:col>
      <xdr:colOff>1343026</xdr:colOff>
      <xdr:row>283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1123950</xdr:colOff>
      <xdr:row>211</xdr:row>
      <xdr:rowOff>152400</xdr:rowOff>
    </xdr:from>
    <xdr:to>
      <xdr:col>19</xdr:col>
      <xdr:colOff>142877</xdr:colOff>
      <xdr:row>233</xdr:row>
      <xdr:rowOff>23814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85724</xdr:colOff>
      <xdr:row>234</xdr:row>
      <xdr:rowOff>19050</xdr:rowOff>
    </xdr:from>
    <xdr:to>
      <xdr:col>20</xdr:col>
      <xdr:colOff>590549</xdr:colOff>
      <xdr:row>255</xdr:row>
      <xdr:rowOff>80964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885825</xdr:colOff>
      <xdr:row>286</xdr:row>
      <xdr:rowOff>19050</xdr:rowOff>
    </xdr:from>
    <xdr:to>
      <xdr:col>14</xdr:col>
      <xdr:colOff>619125</xdr:colOff>
      <xdr:row>312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258</xdr:row>
      <xdr:rowOff>0</xdr:rowOff>
    </xdr:from>
    <xdr:to>
      <xdr:col>39</xdr:col>
      <xdr:colOff>200027</xdr:colOff>
      <xdr:row>279</xdr:row>
      <xdr:rowOff>61914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942975</xdr:colOff>
      <xdr:row>259</xdr:row>
      <xdr:rowOff>38100</xdr:rowOff>
    </xdr:from>
    <xdr:to>
      <xdr:col>20</xdr:col>
      <xdr:colOff>285752</xdr:colOff>
      <xdr:row>280</xdr:row>
      <xdr:rowOff>100014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1209675</xdr:colOff>
      <xdr:row>281</xdr:row>
      <xdr:rowOff>190499</xdr:rowOff>
    </xdr:from>
    <xdr:to>
      <xdr:col>21</xdr:col>
      <xdr:colOff>381000</xdr:colOff>
      <xdr:row>310</xdr:row>
      <xdr:rowOff>47624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282</xdr:row>
      <xdr:rowOff>0</xdr:rowOff>
    </xdr:from>
    <xdr:to>
      <xdr:col>39</xdr:col>
      <xdr:colOff>200027</xdr:colOff>
      <xdr:row>303</xdr:row>
      <xdr:rowOff>61914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219075</xdr:colOff>
      <xdr:row>282</xdr:row>
      <xdr:rowOff>47624</xdr:rowOff>
    </xdr:from>
    <xdr:to>
      <xdr:col>5</xdr:col>
      <xdr:colOff>685800</xdr:colOff>
      <xdr:row>308</xdr:row>
      <xdr:rowOff>38099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457199</xdr:colOff>
      <xdr:row>316</xdr:row>
      <xdr:rowOff>114300</xdr:rowOff>
    </xdr:from>
    <xdr:to>
      <xdr:col>14</xdr:col>
      <xdr:colOff>781050</xdr:colOff>
      <xdr:row>337</xdr:row>
      <xdr:rowOff>176214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33</xdr:row>
      <xdr:rowOff>95250</xdr:rowOff>
    </xdr:from>
    <xdr:to>
      <xdr:col>12</xdr:col>
      <xdr:colOff>762000</xdr:colOff>
      <xdr:row>49</xdr:row>
      <xdr:rowOff>57150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747711</xdr:colOff>
      <xdr:row>16</xdr:row>
      <xdr:rowOff>14286</xdr:rowOff>
    </xdr:from>
    <xdr:to>
      <xdr:col>12</xdr:col>
      <xdr:colOff>247650</xdr:colOff>
      <xdr:row>35</xdr:row>
      <xdr:rowOff>190499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22</xdr:row>
      <xdr:rowOff>95249</xdr:rowOff>
    </xdr:from>
    <xdr:to>
      <xdr:col>19</xdr:col>
      <xdr:colOff>85725</xdr:colOff>
      <xdr:row>47</xdr:row>
      <xdr:rowOff>104774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7</xdr:col>
      <xdr:colOff>1447800</xdr:colOff>
      <xdr:row>32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1476375</xdr:colOff>
      <xdr:row>18</xdr:row>
      <xdr:rowOff>9525</xdr:rowOff>
    </xdr:from>
    <xdr:to>
      <xdr:col>13</xdr:col>
      <xdr:colOff>38100</xdr:colOff>
      <xdr:row>32</xdr:row>
      <xdr:rowOff>85725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33</xdr:row>
      <xdr:rowOff>38099</xdr:rowOff>
    </xdr:from>
    <xdr:to>
      <xdr:col>13</xdr:col>
      <xdr:colOff>28575</xdr:colOff>
      <xdr:row>49</xdr:row>
      <xdr:rowOff>19050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pSpPr/>
      </xdr:nvGrpSpPr>
      <xdr:grpSpPr>
        <a:xfrm>
          <a:off x="6667500" y="6619874"/>
          <a:ext cx="9153525" cy="3028951"/>
          <a:chOff x="7105650" y="6705599"/>
          <a:chExt cx="9153525" cy="3028951"/>
        </a:xfrm>
      </xdr:grpSpPr>
      <xdr:grpSp>
        <xdr:nvGrpSpPr>
          <xdr:cNvPr id="2" name="Grupo 1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GrpSpPr/>
        </xdr:nvGrpSpPr>
        <xdr:grpSpPr>
          <a:xfrm>
            <a:off x="7105650" y="6710362"/>
            <a:ext cx="4572000" cy="3024188"/>
            <a:chOff x="7105650" y="6710362"/>
            <a:chExt cx="4572000" cy="3024188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7105650" y="6710362"/>
            <a:ext cx="4572000" cy="30241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aphicFrame macro="">
        <xdr:nvGraphicFramePr>
          <xdr:cNvPr id="4" name="Gráfico 1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aphicFramePr/>
        </xdr:nvGraphicFramePr>
        <xdr:xfrm>
          <a:off x="11687175" y="6705599"/>
          <a:ext cx="4572000" cy="302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RIN GARCIA" refreshedDate="43389.364504282406" createdVersion="5" refreshedVersion="5" minRefreshableVersion="3" recordCount="126" xr:uid="{00000000-000A-0000-FFFF-FFFF01000000}">
  <cacheSource type="worksheet">
    <worksheetSource ref="A5:F131" sheet="Per cápi"/>
  </cacheSource>
  <cacheFields count="6">
    <cacheField name="Municipio" numFmtId="0">
      <sharedItems count="126">
        <s v="Abejorral"/>
        <s v="Abriaquí"/>
        <s v="Alejandría"/>
        <s v="Amagá"/>
        <s v="Amalfi"/>
        <s v="Andes"/>
        <s v="Angelópolis"/>
        <s v="Angostura"/>
        <s v="Anorí"/>
        <s v="Anzá"/>
        <s v="Apartadó"/>
        <s v="Arboletes"/>
        <s v="Argelia"/>
        <s v="Armenia"/>
        <s v="Barbosa"/>
        <s v="Bello"/>
        <s v="Belmira"/>
        <s v="Betania"/>
        <s v="Betulia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olina del Príncipe"/>
        <s v="Caucasia"/>
        <s v="Chigorodó"/>
        <s v="Cisneros"/>
        <s v="Ciudad Bolívar"/>
        <s v="Cocorná"/>
        <s v="Concepción"/>
        <s v="Concordia"/>
        <s v="Copacabana"/>
        <s v="Dabeiba"/>
        <s v="Donmatías"/>
        <s v="Ebéjico"/>
        <s v="El Bagre"/>
        <s v="El Carmen de Viboral"/>
        <s v="El Peñol"/>
        <s v="El Retiro"/>
        <s v="El Santuario"/>
        <s v="Entrerríos"/>
        <s v="Envigado"/>
        <s v="Fredonia"/>
        <s v="Frontino"/>
        <s v="Giraldo"/>
        <s v="Girardota"/>
        <s v="Gómez Plata"/>
        <s v="Granada"/>
        <s v="Guadalupe"/>
        <s v="Guarne"/>
        <s v="Guatapé"/>
        <s v="Heliconia"/>
        <s v="Hispania"/>
        <s v="Itagüí"/>
        <s v="Ituango"/>
        <s v="Jardín"/>
        <s v="Jericó"/>
        <s v="La Ceja del Tambo"/>
        <s v="La Estrella"/>
        <s v="La Pintada"/>
        <s v="La Unión"/>
        <s v="Liborina"/>
        <s v="Maceo"/>
        <s v="Marinilla"/>
        <s v="Medellín"/>
        <s v="Montebello"/>
        <s v="Murindó"/>
        <s v="Mutatá"/>
        <s v="Nariño"/>
        <s v="Nechí"/>
        <s v="Necoclí"/>
        <s v="Olaya"/>
        <s v="Peque"/>
        <s v="Pueblorrico"/>
        <s v="Puerto Berrío"/>
        <s v="Puerto Nare"/>
        <s v="Puerto Triunfo"/>
        <s v="Remedios"/>
        <s v="Rionegro"/>
        <s v="Sabanalarga"/>
        <s v="Sabaneta"/>
        <s v="Salgar"/>
        <s v="San Andrés de Cuerquia"/>
        <s v="San Carlos"/>
        <s v="San Francisco"/>
        <s v="San Jerónimo"/>
        <s v="San José de la Montaña"/>
        <s v="San Juan de Urabá"/>
        <s v="San Luis"/>
        <s v="San Pedro de los Milagros"/>
        <s v="San Pedro de Urabá"/>
        <s v="San Rafael"/>
        <s v="San Roque"/>
        <s v="San Vicente Ferrer"/>
        <s v="Santa Bárbara"/>
        <s v="Santa Fe de Antioquia"/>
        <s v="Santa Rosa de Osos"/>
        <s v="Santo Domingo"/>
        <s v="Segovia"/>
        <s v="Sonsón"/>
        <s v="Sopetrán"/>
        <s v="Támesis"/>
        <s v="Tarazá"/>
        <s v="Tarso"/>
        <s v="Titiribí"/>
        <s v="Toledo"/>
        <s v="Turbo"/>
        <s v="Uramita"/>
        <s v="Urrao"/>
        <s v="Valdivia"/>
        <s v="Valparaíso"/>
        <s v="Vegachí"/>
        <s v="Venecia"/>
        <s v="Vigía del Fuerte"/>
        <s v="Yalí"/>
        <s v="Yarumal"/>
        <s v="Yolombó"/>
        <s v="Yondó"/>
        <s v="Zaragoza"/>
        <s v="Total Departamental"/>
      </sharedItems>
    </cacheField>
    <cacheField name="Subregion" numFmtId="0">
      <sharedItems containsBlank="1" count="10">
        <s v="Oriente"/>
        <s v="Occidente"/>
        <s v="Suroeste"/>
        <s v="Nordeste"/>
        <s v="Norte"/>
        <s v="Urabá"/>
        <s v="Valle de Aburra"/>
        <s v="Bajo Cauca"/>
        <s v="Magdalena Medio"/>
        <m/>
      </sharedItems>
    </cacheField>
    <cacheField name="Zona" numFmtId="0">
      <sharedItems containsBlank="1"/>
    </cacheField>
    <cacheField name="Población 2017" numFmtId="0">
      <sharedItems containsSemiMixedTypes="0" containsString="0" containsNumber="1" containsInteger="1" minValue="2019" maxValue="6613118"/>
    </cacheField>
    <cacheField name="PIB" numFmtId="4">
      <sharedItems containsSemiMixedTypes="0" containsString="0" containsNumber="1" minValue="32.414939870531562" maxValue="139154.69877521915"/>
    </cacheField>
    <cacheField name="PIB per cápita en miles de pesos" numFmtId="3">
      <sharedItems containsSemiMixedTypes="0" containsString="0" containsNumber="1" minValue="8385.4514595039745" maxValue="83175.26759954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s v="Páramo"/>
    <n v="19096"/>
    <n v="348.52220207026113"/>
    <n v="18251.057921567924"/>
  </r>
  <r>
    <x v="1"/>
    <x v="1"/>
    <s v="Cuenca del Río Sucio"/>
    <n v="2019"/>
    <n v="32.414939870531562"/>
    <n v="16054.947929931433"/>
  </r>
  <r>
    <x v="2"/>
    <x v="0"/>
    <s v="Embalses"/>
    <n v="3393"/>
    <n v="62.915265738764852"/>
    <n v="18542.666000225421"/>
  </r>
  <r>
    <x v="3"/>
    <x v="2"/>
    <s v="Sinifaná"/>
    <n v="29980"/>
    <n v="526.53625973372323"/>
    <n v="17562.917269303642"/>
  </r>
  <r>
    <x v="4"/>
    <x v="3"/>
    <s v="Meseta"/>
    <n v="22414"/>
    <n v="514.36706092774261"/>
    <n v="22948.472424723059"/>
  </r>
  <r>
    <x v="5"/>
    <x v="2"/>
    <s v="San Juan"/>
    <n v="46621"/>
    <n v="649.16332075661001"/>
    <n v="13924.268478938891"/>
  </r>
  <r>
    <x v="6"/>
    <x v="2"/>
    <s v="Sinifaná"/>
    <n v="9216"/>
    <n v="115.77897887401387"/>
    <n v="12562.823228517131"/>
  </r>
  <r>
    <x v="7"/>
    <x v="4"/>
    <s v="Vertiente Chorros Blancos"/>
    <n v="11139"/>
    <n v="209.52767785772662"/>
    <n v="18810.277211394794"/>
  </r>
  <r>
    <x v="8"/>
    <x v="3"/>
    <s v="Río Porce"/>
    <n v="17521"/>
    <n v="245.98869512303773"/>
    <n v="14039.649285031546"/>
  </r>
  <r>
    <x v="9"/>
    <x v="1"/>
    <s v="Cauca Medio"/>
    <n v="7591"/>
    <n v="129.32247278734792"/>
    <n v="17036.28939366986"/>
  </r>
  <r>
    <x v="10"/>
    <x v="5"/>
    <s v="Centro Urabá"/>
    <n v="189325"/>
    <n v="2299.1033319055227"/>
    <n v="12143.685894126622"/>
  </r>
  <r>
    <x v="11"/>
    <x v="5"/>
    <s v="Norte Urabá"/>
    <n v="42301"/>
    <n v="402.68556879348125"/>
    <n v="9519.528351421508"/>
  </r>
  <r>
    <x v="12"/>
    <x v="0"/>
    <s v="Páramo"/>
    <n v="8426"/>
    <n v="109.33173794621025"/>
    <n v="12975.520762664402"/>
  </r>
  <r>
    <x v="13"/>
    <x v="1"/>
    <s v="Cauca Medio"/>
    <n v="4029"/>
    <n v="63.113351619724256"/>
    <n v="15664.768334505898"/>
  </r>
  <r>
    <x v="14"/>
    <x v="6"/>
    <s v="Norte Valle de Aburrá"/>
    <n v="51617"/>
    <n v="1904.0067036482317"/>
    <n v="36887.201961528794"/>
  </r>
  <r>
    <x v="15"/>
    <x v="6"/>
    <s v="Norte Valle de Aburrá"/>
    <n v="473423"/>
    <n v="6634.0796058398701"/>
    <n v="14013.006562503027"/>
  </r>
  <r>
    <x v="16"/>
    <x v="4"/>
    <s v="Río Grande y Chico"/>
    <n v="6875"/>
    <n v="164.99732616652815"/>
    <n v="23999.611078767732"/>
  </r>
  <r>
    <x v="17"/>
    <x v="2"/>
    <s v="San Juan"/>
    <n v="9079"/>
    <n v="164.75200594530159"/>
    <n v="18146.492559235772"/>
  </r>
  <r>
    <x v="18"/>
    <x v="2"/>
    <s v="Penderisco"/>
    <n v="17663"/>
    <n v="273.16862953573866"/>
    <n v="15465.585095155899"/>
  </r>
  <r>
    <x v="19"/>
    <x v="4"/>
    <s v="Vertiente Chorros Blancos"/>
    <n v="8682"/>
    <n v="101.38013988498774"/>
    <n v="11677.049053788038"/>
  </r>
  <r>
    <x v="20"/>
    <x v="1"/>
    <s v="Cauca Medio"/>
    <n v="6531"/>
    <n v="135.13976065716358"/>
    <n v="20692.047260322091"/>
  </r>
  <r>
    <x v="21"/>
    <x v="7"/>
    <s v="Bajo Cauca"/>
    <n v="39918"/>
    <n v="650.79714309106384"/>
    <n v="16303.350445690261"/>
  </r>
  <r>
    <x v="22"/>
    <x v="1"/>
    <s v="Cauca Medio"/>
    <n v="8330"/>
    <n v="130.8362370253333"/>
    <n v="15706.631095478187"/>
  </r>
  <r>
    <x v="23"/>
    <x v="6"/>
    <s v="Sur Valle de Aburrá"/>
    <n v="79652"/>
    <n v="1080.5230888310168"/>
    <n v="13565.54874743907"/>
  </r>
  <r>
    <x v="24"/>
    <x v="4"/>
    <s v="Vertiente Chorros Blancos"/>
    <n v="8970"/>
    <n v="176.12229314083447"/>
    <n v="19634.592323392917"/>
  </r>
  <r>
    <x v="25"/>
    <x v="1"/>
    <s v="Cuenca del Río Sucio"/>
    <n v="16745"/>
    <n v="206.62259873526031"/>
    <n v="12339.36092775517"/>
  </r>
  <r>
    <x v="26"/>
    <x v="8"/>
    <s v="Nus"/>
    <n v="4543"/>
    <n v="65.686302979052783"/>
    <n v="14458.794404369972"/>
  </r>
  <r>
    <x v="27"/>
    <x v="2"/>
    <s v="Cartama"/>
    <n v="5321"/>
    <n v="88.901664737750281"/>
    <n v="16707.698691552392"/>
  </r>
  <r>
    <x v="28"/>
    <x v="5"/>
    <s v="Centro Urabá"/>
    <n v="58667"/>
    <n v="707.67791610516724"/>
    <n v="12062.623214160725"/>
  </r>
  <r>
    <x v="29"/>
    <x v="4"/>
    <s v="Río Porce"/>
    <n v="3552"/>
    <n v="50.970359595958719"/>
    <n v="14349.763399763153"/>
  </r>
  <r>
    <x v="30"/>
    <x v="7"/>
    <s v="Bajo Cauca"/>
    <n v="117670"/>
    <n v="1569.3565771807293"/>
    <n v="13336.930204646294"/>
  </r>
  <r>
    <x v="31"/>
    <x v="5"/>
    <s v="Centro Urabá"/>
    <n v="80132"/>
    <n v="803.8838283253283"/>
    <n v="10031.995062213951"/>
  </r>
  <r>
    <x v="32"/>
    <x v="3"/>
    <s v="Nus"/>
    <n v="8932"/>
    <n v="204.03877185115473"/>
    <n v="22843.570516251089"/>
  </r>
  <r>
    <x v="33"/>
    <x v="2"/>
    <s v="San Juan"/>
    <n v="26828"/>
    <n v="432.95126063655096"/>
    <n v="16138.037149118494"/>
  </r>
  <r>
    <x v="34"/>
    <x v="0"/>
    <s v="Bosques"/>
    <n v="14945"/>
    <n v="223.59419613677613"/>
    <n v="14961.137245685923"/>
  </r>
  <r>
    <x v="35"/>
    <x v="0"/>
    <s v="Embalses"/>
    <n v="3284"/>
    <n v="86.41275383280572"/>
    <n v="26313.262433862888"/>
  </r>
  <r>
    <x v="36"/>
    <x v="2"/>
    <s v="Penderisco"/>
    <n v="20476"/>
    <n v="366.28983660926912"/>
    <n v="17888.739822683587"/>
  </r>
  <r>
    <x v="37"/>
    <x v="6"/>
    <s v="Norte Valle de Aburrá"/>
    <n v="71885"/>
    <n v="1232.1282263364235"/>
    <n v="17140.268850753611"/>
  </r>
  <r>
    <x v="38"/>
    <x v="1"/>
    <s v="Cuenca del Río Sucio"/>
    <n v="23176"/>
    <n v="316.80380536704564"/>
    <n v="13669.47727679693"/>
  </r>
  <r>
    <x v="39"/>
    <x v="4"/>
    <s v="Río Grande y Chico"/>
    <n v="23209"/>
    <n v="571.75545233476316"/>
    <n v="24635.074856080104"/>
  </r>
  <r>
    <x v="40"/>
    <x v="1"/>
    <s v="Cauca Medio"/>
    <n v="12507"/>
    <n v="265.64305426162719"/>
    <n v="21239.550192822197"/>
  </r>
  <r>
    <x v="41"/>
    <x v="7"/>
    <s v="Bajo Cauca"/>
    <n v="50242"/>
    <n v="992.93951285063395"/>
    <n v="19763.136675503243"/>
  </r>
  <r>
    <x v="42"/>
    <x v="0"/>
    <s v="Valle de San Nicolás"/>
    <n v="47915"/>
    <n v="922.72051166745996"/>
    <n v="19257.445719867683"/>
  </r>
  <r>
    <x v="43"/>
    <x v="0"/>
    <s v="Embalses"/>
    <n v="15802"/>
    <n v="590.64909775245303"/>
    <n v="37378.122880170427"/>
  </r>
  <r>
    <x v="44"/>
    <x v="0"/>
    <s v="Valle de San Nicolás"/>
    <n v="19507"/>
    <n v="412.43233902773648"/>
    <n v="21142.786642114959"/>
  </r>
  <r>
    <x v="45"/>
    <x v="0"/>
    <s v="Valle de San Nicolás"/>
    <n v="27233"/>
    <n v="648.65355839734195"/>
    <n v="23818.659655467338"/>
  </r>
  <r>
    <x v="46"/>
    <x v="4"/>
    <s v="Río Grande y Chico"/>
    <n v="10248"/>
    <n v="271.4435593296696"/>
    <n v="26487.466757383841"/>
  </r>
  <r>
    <x v="47"/>
    <x v="6"/>
    <s v="Sur Valle de Aburrá"/>
    <n v="232903"/>
    <n v="4575.7542233289159"/>
    <n v="19646.609203526426"/>
  </r>
  <r>
    <x v="48"/>
    <x v="2"/>
    <s v="Sinifaná"/>
    <n v="21283"/>
    <n v="478.58396440326408"/>
    <n v="22486.6778369245"/>
  </r>
  <r>
    <x v="49"/>
    <x v="1"/>
    <s v="Cuenca del Río Sucio"/>
    <n v="16008"/>
    <n v="380.81059680097951"/>
    <n v="23788.767916103166"/>
  </r>
  <r>
    <x v="50"/>
    <x v="1"/>
    <s v="Cauca Medio"/>
    <n v="3992"/>
    <n v="69.355904779098921"/>
    <n v="17373.723642058849"/>
  </r>
  <r>
    <x v="51"/>
    <x v="6"/>
    <s v="Norte Valle de Aburrá"/>
    <n v="56755"/>
    <n v="2044.5871342952792"/>
    <n v="36024.793133561434"/>
  </r>
  <r>
    <x v="52"/>
    <x v="4"/>
    <s v="Río Porce"/>
    <n v="13115"/>
    <n v="148.77969001962143"/>
    <n v="11344.238659521268"/>
  </r>
  <r>
    <x v="53"/>
    <x v="0"/>
    <s v="Embalses"/>
    <n v="9873"/>
    <n v="146.90205417755055"/>
    <n v="14879.170888033075"/>
  </r>
  <r>
    <x v="54"/>
    <x v="4"/>
    <s v="Río Porce"/>
    <n v="6313"/>
    <n v="83.328952742484603"/>
    <n v="13199.580665687407"/>
  </r>
  <r>
    <x v="55"/>
    <x v="0"/>
    <s v="Valle de San Nicolás"/>
    <n v="49533"/>
    <n v="974.9916861091674"/>
    <n v="19683.679286721326"/>
  </r>
  <r>
    <x v="56"/>
    <x v="0"/>
    <s v="Embalses"/>
    <n v="5167"/>
    <n v="129.0202338160947"/>
    <n v="24970.047187167544"/>
  </r>
  <r>
    <x v="57"/>
    <x v="1"/>
    <s v="Cauca Medio"/>
    <n v="5757"/>
    <n v="81.491296009824779"/>
    <n v="14155.166928925619"/>
  </r>
  <r>
    <x v="58"/>
    <x v="2"/>
    <s v="San Juan"/>
    <n v="4879"/>
    <n v="86.510824364624895"/>
    <n v="17731.261398775339"/>
  </r>
  <r>
    <x v="59"/>
    <x v="6"/>
    <s v="Sur Valle de Aburrá"/>
    <n v="273927"/>
    <n v="5112.2297911051583"/>
    <n v="18662.745151464289"/>
  </r>
  <r>
    <x v="60"/>
    <x v="4"/>
    <s v="Río Cauca"/>
    <n v="20273"/>
    <n v="317.09689426507674"/>
    <n v="15641.340416567689"/>
  </r>
  <r>
    <x v="61"/>
    <x v="2"/>
    <s v="San Juan"/>
    <n v="13596"/>
    <n v="220.49147828620778"/>
    <n v="16217.378514725489"/>
  </r>
  <r>
    <x v="62"/>
    <x v="2"/>
    <s v="Cartama"/>
    <n v="11939"/>
    <n v="209.34460067303758"/>
    <n v="17534.517185110777"/>
  </r>
  <r>
    <x v="63"/>
    <x v="0"/>
    <s v="Valle de San Nicolás"/>
    <n v="53993"/>
    <n v="891.2177909640402"/>
    <n v="16506.17285507455"/>
  </r>
  <r>
    <x v="64"/>
    <x v="6"/>
    <s v="Sur Valle de Aburrá"/>
    <n v="64315"/>
    <n v="1358.79331289321"/>
    <n v="21127.160271992692"/>
  </r>
  <r>
    <x v="65"/>
    <x v="2"/>
    <s v="Cartama"/>
    <n v="6452"/>
    <n v="141.07013591554207"/>
    <n v="21864.559193357418"/>
  </r>
  <r>
    <x v="66"/>
    <x v="0"/>
    <s v="Valle de San Nicolás"/>
    <n v="19324"/>
    <n v="465.21857562268195"/>
    <n v="24074.652019389461"/>
  </r>
  <r>
    <x v="67"/>
    <x v="1"/>
    <s v="Cauca Medio"/>
    <n v="9558"/>
    <n v="122.24786668617202"/>
    <n v="12790.109508911071"/>
  </r>
  <r>
    <x v="68"/>
    <x v="8"/>
    <s v="Nus"/>
    <n v="6696"/>
    <n v="210.80400037335312"/>
    <n v="31482.078908804229"/>
  </r>
  <r>
    <x v="69"/>
    <x v="0"/>
    <s v="Valle de San Nicolás"/>
    <n v="55000"/>
    <n v="1157.8020015960008"/>
    <n v="21050.94548356365"/>
  </r>
  <r>
    <x v="70"/>
    <x v="6"/>
    <s v="Centro Valle de Aburrá"/>
    <n v="2508452"/>
    <n v="64504.28064011065"/>
    <n v="25714.775742214981"/>
  </r>
  <r>
    <x v="71"/>
    <x v="2"/>
    <s v="Cartama"/>
    <n v="5950"/>
    <n v="80.59139039268868"/>
    <n v="13544.771494569526"/>
  </r>
  <r>
    <x v="72"/>
    <x v="5"/>
    <s v="Atrato Medio"/>
    <n v="4795"/>
    <n v="50.286353602251523"/>
    <n v="10487.247883681235"/>
  </r>
  <r>
    <x v="73"/>
    <x v="5"/>
    <s v="Centro Urabá"/>
    <n v="21545"/>
    <n v="290.22717789229847"/>
    <n v="13470.743926307656"/>
  </r>
  <r>
    <x v="74"/>
    <x v="0"/>
    <s v="Páramo"/>
    <n v="17686"/>
    <n v="165.75379585340144"/>
    <n v="9372.0341430171575"/>
  </r>
  <r>
    <x v="75"/>
    <x v="7"/>
    <s v="Bajo Cauca"/>
    <n v="27915"/>
    <n v="374.79516434310079"/>
    <n v="13426.299994379395"/>
  </r>
  <r>
    <x v="76"/>
    <x v="5"/>
    <s v="Norte Urabá"/>
    <n v="65663"/>
    <n v="677.23950783874511"/>
    <n v="10313.867898797575"/>
  </r>
  <r>
    <x v="77"/>
    <x v="1"/>
    <s v="Cauca Medio"/>
    <n v="3310"/>
    <n v="54.38779610029335"/>
    <n v="16431.358338457205"/>
  </r>
  <r>
    <x v="78"/>
    <x v="1"/>
    <s v="Cuenca del Río Sucio"/>
    <n v="11199"/>
    <n v="113.49208006264671"/>
    <n v="10134.126266867283"/>
  </r>
  <r>
    <x v="79"/>
    <x v="2"/>
    <s v="Cartama"/>
    <n v="6793"/>
    <n v="95.186179978821116"/>
    <n v="14012.392165290905"/>
  </r>
  <r>
    <x v="80"/>
    <x v="8"/>
    <s v="Ribereña"/>
    <n v="48553"/>
    <n v="825.12799616125767"/>
    <n v="16994.377199375067"/>
  </r>
  <r>
    <x v="81"/>
    <x v="8"/>
    <s v="Ribereña"/>
    <n v="19025"/>
    <n v="661.15054406852823"/>
    <n v="34751.671173115807"/>
  </r>
  <r>
    <x v="82"/>
    <x v="8"/>
    <s v="Ribereña"/>
    <n v="20893"/>
    <n v="456.79706668447795"/>
    <n v="21863.641730937536"/>
  </r>
  <r>
    <x v="83"/>
    <x v="3"/>
    <s v="Minera"/>
    <n v="30613"/>
    <n v="610.35573384704446"/>
    <n v="19937.795506714287"/>
  </r>
  <r>
    <x v="84"/>
    <x v="0"/>
    <s v="Valle de San Nicolás"/>
    <n v="124219"/>
    <n v="3732.8815374254582"/>
    <n v="30050.809758776501"/>
  </r>
  <r>
    <x v="85"/>
    <x v="1"/>
    <s v="Cauca Medio"/>
    <n v="8191"/>
    <n v="170.82984000550681"/>
    <n v="20855.797827555463"/>
  </r>
  <r>
    <x v="86"/>
    <x v="6"/>
    <s v="Sur Valle de Aburrá"/>
    <n v="53236"/>
    <n v="1986.3708915078394"/>
    <n v="37312.54961882635"/>
  </r>
  <r>
    <x v="87"/>
    <x v="2"/>
    <s v="Penderisco"/>
    <n v="17469"/>
    <n v="333.79829973266669"/>
    <n v="19108.037078977999"/>
  </r>
  <r>
    <x v="88"/>
    <x v="4"/>
    <s v="Río Cauca"/>
    <n v="6024"/>
    <n v="88.090341258581091"/>
    <n v="14623.230620614389"/>
  </r>
  <r>
    <x v="89"/>
    <x v="0"/>
    <s v="Embalses"/>
    <n v="16111"/>
    <n v="1340.0367362962672"/>
    <n v="83175.267599544866"/>
  </r>
  <r>
    <x v="90"/>
    <x v="0"/>
    <s v="Bosques"/>
    <n v="5119"/>
    <n v="66.25518471912919"/>
    <n v="12942.993693910761"/>
  </r>
  <r>
    <x v="91"/>
    <x v="1"/>
    <s v="Cauca Medio"/>
    <n v="12811"/>
    <n v="243.58206581429206"/>
    <n v="19013.509157309505"/>
  </r>
  <r>
    <x v="92"/>
    <x v="4"/>
    <s v="Río Grande y Chico"/>
    <n v="3401"/>
    <n v="62.148488083846246"/>
    <n v="18273.592497455527"/>
  </r>
  <r>
    <x v="93"/>
    <x v="5"/>
    <s v="Norte Urabá"/>
    <n v="26146"/>
    <n v="239.49198584963506"/>
    <n v="9159.7944561169988"/>
  </r>
  <r>
    <x v="94"/>
    <x v="0"/>
    <s v="Bosques"/>
    <n v="10929"/>
    <n v="367.5869751152913"/>
    <n v="33634.09050373239"/>
  </r>
  <r>
    <x v="95"/>
    <x v="4"/>
    <s v="Río Grande y Chico"/>
    <n v="27513"/>
    <n v="726.26862093376212"/>
    <n v="26397.289315369537"/>
  </r>
  <r>
    <x v="96"/>
    <x v="5"/>
    <s v="Norte Urabá"/>
    <n v="31802"/>
    <n v="323.18132168685122"/>
    <n v="10162.295506158456"/>
  </r>
  <r>
    <x v="97"/>
    <x v="0"/>
    <s v="Embalses"/>
    <n v="12874"/>
    <n v="479.6507625716003"/>
    <n v="37257.32193347835"/>
  </r>
  <r>
    <x v="98"/>
    <x v="3"/>
    <s v="Nus"/>
    <n v="16520"/>
    <n v="292.87236370676897"/>
    <n v="17728.351313969066"/>
  </r>
  <r>
    <x v="99"/>
    <x v="0"/>
    <s v="Valle de San Nicolás"/>
    <n v="16733"/>
    <n v="241.33244356443996"/>
    <n v="14422.544885223209"/>
  </r>
  <r>
    <x v="100"/>
    <x v="2"/>
    <s v="Cartama"/>
    <n v="21754"/>
    <n v="350.56298332890702"/>
    <n v="16114.87465886306"/>
  </r>
  <r>
    <x v="101"/>
    <x v="1"/>
    <s v="Cauca Medio"/>
    <n v="24905"/>
    <n v="432.93581464813315"/>
    <n v="17383.489847345238"/>
  </r>
  <r>
    <x v="102"/>
    <x v="4"/>
    <s v="Río Grande y Chico"/>
    <n v="36548"/>
    <n v="1218.2871366173144"/>
    <n v="33333.893417350177"/>
  </r>
  <r>
    <x v="103"/>
    <x v="3"/>
    <s v="Nus"/>
    <n v="10173"/>
    <n v="268.01731623008499"/>
    <n v="26345.946744331563"/>
  </r>
  <r>
    <x v="104"/>
    <x v="3"/>
    <s v="Minera"/>
    <n v="41205"/>
    <n v="910.00532879358775"/>
    <n v="22084.827782880424"/>
  </r>
  <r>
    <x v="105"/>
    <x v="0"/>
    <s v="Páramo"/>
    <n v="34696"/>
    <n v="1027.4659991958663"/>
    <n v="29613.38480504572"/>
  </r>
  <r>
    <x v="106"/>
    <x v="1"/>
    <s v="Cauca Medio"/>
    <n v="14936"/>
    <n v="210.04219640011755"/>
    <n v="14062.814434930206"/>
  </r>
  <r>
    <x v="107"/>
    <x v="2"/>
    <s v="Cartama"/>
    <n v="14391"/>
    <n v="258.5596742413054"/>
    <n v="17966.762159773847"/>
  </r>
  <r>
    <x v="108"/>
    <x v="7"/>
    <s v="Bajo Cauca"/>
    <n v="45083"/>
    <n v="468.67625540506373"/>
    <n v="10395.853323981628"/>
  </r>
  <r>
    <x v="109"/>
    <x v="2"/>
    <s v="Cartama"/>
    <n v="7955"/>
    <n v="122.45027755297234"/>
    <n v="15392.869585540206"/>
  </r>
  <r>
    <x v="110"/>
    <x v="2"/>
    <s v="Sinifaná"/>
    <n v="14602"/>
    <n v="192.84260646631415"/>
    <n v="13206.588581448716"/>
  </r>
  <r>
    <x v="111"/>
    <x v="4"/>
    <s v="Río Cauca"/>
    <n v="6552"/>
    <n v="209.83588812177061"/>
    <n v="32026.234450819691"/>
  </r>
  <r>
    <x v="112"/>
    <x v="5"/>
    <s v="Centro Urabá"/>
    <n v="167886"/>
    <n v="1793.2787101834451"/>
    <n v="10681.526215309466"/>
  </r>
  <r>
    <x v="113"/>
    <x v="1"/>
    <s v="Cuenca del Río Sucio"/>
    <n v="8221"/>
    <n v="114.22518934877144"/>
    <n v="13894.318130248321"/>
  </r>
  <r>
    <x v="114"/>
    <x v="2"/>
    <s v="Penderisco"/>
    <n v="45896"/>
    <n v="754.24513815076193"/>
    <n v="16433.788089392583"/>
  </r>
  <r>
    <x v="115"/>
    <x v="4"/>
    <s v="Vertiente Chorros Blancos"/>
    <n v="23333"/>
    <n v="195.65773890460622"/>
    <n v="8385.4514595039745"/>
  </r>
  <r>
    <x v="116"/>
    <x v="2"/>
    <s v="Cartama"/>
    <n v="6131"/>
    <n v="123.81088489277035"/>
    <n v="20194.239910743818"/>
  </r>
  <r>
    <x v="117"/>
    <x v="3"/>
    <s v="Meseta"/>
    <n v="9108"/>
    <n v="177.13037613786594"/>
    <n v="19447.779549611983"/>
  </r>
  <r>
    <x v="118"/>
    <x v="2"/>
    <s v="Sinifaná"/>
    <n v="13208"/>
    <n v="260.36319553936346"/>
    <n v="19712.537518122612"/>
  </r>
  <r>
    <x v="119"/>
    <x v="5"/>
    <s v="Atrato Medio"/>
    <n v="5606"/>
    <n v="91.013568927813466"/>
    <n v="16235.028349592129"/>
  </r>
  <r>
    <x v="120"/>
    <x v="3"/>
    <s v="Meseta"/>
    <n v="8486"/>
    <n v="114.85906022602211"/>
    <n v="13535.123759842341"/>
  </r>
  <r>
    <x v="121"/>
    <x v="4"/>
    <s v="Vertiente Chorros Blancos"/>
    <n v="47995"/>
    <n v="730.37431269362537"/>
    <n v="15217.716693272743"/>
  </r>
  <r>
    <x v="122"/>
    <x v="3"/>
    <s v="Meseta"/>
    <n v="24809"/>
    <n v="502.74608800155517"/>
    <n v="20264.665564978644"/>
  </r>
  <r>
    <x v="123"/>
    <x v="8"/>
    <s v="Ribereña"/>
    <n v="19365"/>
    <n v="914.943179208488"/>
    <n v="47247.25944789507"/>
  </r>
  <r>
    <x v="124"/>
    <x v="7"/>
    <s v="Bajo Cauca"/>
    <n v="31503"/>
    <n v="495.75857974530118"/>
    <n v="15736.868861546556"/>
  </r>
  <r>
    <x v="125"/>
    <x v="9"/>
    <m/>
    <n v="6613118"/>
    <n v="139154.69877521915"/>
    <n v="21042.222258126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139" firstHeaderRow="1" firstDataRow="1" firstDataCol="1"/>
  <pivotFields count="6"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2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Row" showAll="0" sumSubtotal="1">
      <items count="11">
        <item x="7"/>
        <item x="8"/>
        <item x="3"/>
        <item x="4"/>
        <item x="1"/>
        <item x="0"/>
        <item x="2"/>
        <item x="5"/>
        <item x="6"/>
        <item x="9"/>
        <item t="sum"/>
      </items>
    </pivotField>
    <pivotField showAll="0"/>
    <pivotField showAll="0"/>
    <pivotField numFmtId="4" showAll="0"/>
    <pivotField dataField="1" numFmtId="3" showAll="0"/>
  </pivotFields>
  <rowFields count="2">
    <field x="1"/>
    <field x="0"/>
  </rowFields>
  <rowItems count="137">
    <i>
      <x/>
    </i>
    <i r="1">
      <x v="21"/>
    </i>
    <i r="1">
      <x v="30"/>
    </i>
    <i r="1">
      <x v="41"/>
    </i>
    <i r="1">
      <x v="75"/>
    </i>
    <i r="1">
      <x v="108"/>
    </i>
    <i r="1">
      <x v="125"/>
    </i>
    <i>
      <x v="1"/>
    </i>
    <i r="1">
      <x v="26"/>
    </i>
    <i r="1">
      <x v="68"/>
    </i>
    <i r="1">
      <x v="80"/>
    </i>
    <i r="1">
      <x v="81"/>
    </i>
    <i r="1">
      <x v="82"/>
    </i>
    <i r="1">
      <x v="124"/>
    </i>
    <i>
      <x v="2"/>
    </i>
    <i r="1">
      <x v="4"/>
    </i>
    <i r="1">
      <x v="8"/>
    </i>
    <i r="1">
      <x v="32"/>
    </i>
    <i r="1">
      <x v="83"/>
    </i>
    <i r="1">
      <x v="98"/>
    </i>
    <i r="1">
      <x v="103"/>
    </i>
    <i r="1">
      <x v="104"/>
    </i>
    <i r="1">
      <x v="118"/>
    </i>
    <i r="1">
      <x v="121"/>
    </i>
    <i r="1">
      <x v="123"/>
    </i>
    <i>
      <x v="3"/>
    </i>
    <i r="1">
      <x v="7"/>
    </i>
    <i r="1">
      <x v="16"/>
    </i>
    <i r="1">
      <x v="19"/>
    </i>
    <i r="1">
      <x v="24"/>
    </i>
    <i r="1">
      <x v="29"/>
    </i>
    <i r="1">
      <x v="39"/>
    </i>
    <i r="1">
      <x v="46"/>
    </i>
    <i r="1">
      <x v="52"/>
    </i>
    <i r="1">
      <x v="54"/>
    </i>
    <i r="1">
      <x v="60"/>
    </i>
    <i r="1">
      <x v="88"/>
    </i>
    <i r="1">
      <x v="92"/>
    </i>
    <i r="1">
      <x v="95"/>
    </i>
    <i r="1">
      <x v="102"/>
    </i>
    <i r="1">
      <x v="111"/>
    </i>
    <i r="1">
      <x v="116"/>
    </i>
    <i r="1">
      <x v="122"/>
    </i>
    <i>
      <x v="4"/>
    </i>
    <i r="1">
      <x v="1"/>
    </i>
    <i r="1">
      <x v="9"/>
    </i>
    <i r="1">
      <x v="13"/>
    </i>
    <i r="1">
      <x v="20"/>
    </i>
    <i r="1">
      <x v="22"/>
    </i>
    <i r="1">
      <x v="25"/>
    </i>
    <i r="1">
      <x v="38"/>
    </i>
    <i r="1">
      <x v="40"/>
    </i>
    <i r="1">
      <x v="49"/>
    </i>
    <i r="1">
      <x v="50"/>
    </i>
    <i r="1">
      <x v="57"/>
    </i>
    <i r="1">
      <x v="67"/>
    </i>
    <i r="1">
      <x v="77"/>
    </i>
    <i r="1">
      <x v="78"/>
    </i>
    <i r="1">
      <x v="85"/>
    </i>
    <i r="1">
      <x v="91"/>
    </i>
    <i r="1">
      <x v="101"/>
    </i>
    <i r="1">
      <x v="106"/>
    </i>
    <i r="1">
      <x v="114"/>
    </i>
    <i>
      <x v="5"/>
    </i>
    <i r="1">
      <x/>
    </i>
    <i r="1">
      <x v="2"/>
    </i>
    <i r="1">
      <x v="12"/>
    </i>
    <i r="1">
      <x v="34"/>
    </i>
    <i r="1">
      <x v="35"/>
    </i>
    <i r="1">
      <x v="42"/>
    </i>
    <i r="1">
      <x v="43"/>
    </i>
    <i r="1">
      <x v="44"/>
    </i>
    <i r="1">
      <x v="45"/>
    </i>
    <i r="1">
      <x v="53"/>
    </i>
    <i r="1">
      <x v="55"/>
    </i>
    <i r="1">
      <x v="56"/>
    </i>
    <i r="1">
      <x v="63"/>
    </i>
    <i r="1">
      <x v="66"/>
    </i>
    <i r="1">
      <x v="69"/>
    </i>
    <i r="1">
      <x v="74"/>
    </i>
    <i r="1">
      <x v="84"/>
    </i>
    <i r="1">
      <x v="89"/>
    </i>
    <i r="1">
      <x v="90"/>
    </i>
    <i r="1">
      <x v="94"/>
    </i>
    <i r="1">
      <x v="97"/>
    </i>
    <i r="1">
      <x v="99"/>
    </i>
    <i r="1">
      <x v="105"/>
    </i>
    <i>
      <x v="6"/>
    </i>
    <i r="1">
      <x v="3"/>
    </i>
    <i r="1">
      <x v="5"/>
    </i>
    <i r="1">
      <x v="6"/>
    </i>
    <i r="1">
      <x v="17"/>
    </i>
    <i r="1">
      <x v="18"/>
    </i>
    <i r="1">
      <x v="27"/>
    </i>
    <i r="1">
      <x v="33"/>
    </i>
    <i r="1">
      <x v="36"/>
    </i>
    <i r="1">
      <x v="48"/>
    </i>
    <i r="1">
      <x v="58"/>
    </i>
    <i r="1">
      <x v="61"/>
    </i>
    <i r="1">
      <x v="62"/>
    </i>
    <i r="1">
      <x v="65"/>
    </i>
    <i r="1">
      <x v="71"/>
    </i>
    <i r="1">
      <x v="79"/>
    </i>
    <i r="1">
      <x v="87"/>
    </i>
    <i r="1">
      <x v="100"/>
    </i>
    <i r="1">
      <x v="107"/>
    </i>
    <i r="1">
      <x v="109"/>
    </i>
    <i r="1">
      <x v="110"/>
    </i>
    <i r="1">
      <x v="115"/>
    </i>
    <i r="1">
      <x v="117"/>
    </i>
    <i r="1">
      <x v="119"/>
    </i>
    <i>
      <x v="7"/>
    </i>
    <i r="1">
      <x v="10"/>
    </i>
    <i r="1">
      <x v="11"/>
    </i>
    <i r="1">
      <x v="28"/>
    </i>
    <i r="1">
      <x v="31"/>
    </i>
    <i r="1">
      <x v="72"/>
    </i>
    <i r="1">
      <x v="73"/>
    </i>
    <i r="1">
      <x v="76"/>
    </i>
    <i r="1">
      <x v="93"/>
    </i>
    <i r="1">
      <x v="96"/>
    </i>
    <i r="1">
      <x v="113"/>
    </i>
    <i r="1">
      <x v="120"/>
    </i>
    <i>
      <x v="8"/>
    </i>
    <i r="1">
      <x v="14"/>
    </i>
    <i r="1">
      <x v="15"/>
    </i>
    <i r="1">
      <x v="23"/>
    </i>
    <i r="1">
      <x v="37"/>
    </i>
    <i r="1">
      <x v="47"/>
    </i>
    <i r="1">
      <x v="51"/>
    </i>
    <i r="1">
      <x v="59"/>
    </i>
    <i r="1">
      <x v="64"/>
    </i>
    <i r="1">
      <x v="70"/>
    </i>
    <i r="1">
      <x v="86"/>
    </i>
    <i>
      <x v="9"/>
    </i>
    <i r="1">
      <x v="112"/>
    </i>
    <i t="grand">
      <x/>
    </i>
  </rowItems>
  <colItems count="1">
    <i/>
  </colItems>
  <dataFields count="1">
    <dataField name="Suma de PIB per cápita en miles de pes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workbookViewId="0">
      <selection activeCell="C9" sqref="C9"/>
    </sheetView>
  </sheetViews>
  <sheetFormatPr baseColWidth="10" defaultColWidth="11.42578125" defaultRowHeight="13.5" x14ac:dyDescent="0.25"/>
  <cols>
    <col min="1" max="1" width="23.85546875" style="4" bestFit="1" customWidth="1"/>
    <col min="2" max="2" width="17" style="4" bestFit="1" customWidth="1"/>
    <col min="3" max="3" width="24.28515625" style="4" bestFit="1" customWidth="1"/>
    <col min="4" max="4" width="13.85546875" style="11" customWidth="1"/>
    <col min="5" max="5" width="7.7109375" style="4" customWidth="1"/>
    <col min="6" max="6" width="23" style="4" bestFit="1" customWidth="1"/>
    <col min="7" max="7" width="15.42578125" style="11" customWidth="1"/>
    <col min="8" max="8" width="7.28515625" style="4" customWidth="1"/>
    <col min="9" max="9" width="23.42578125" style="4" customWidth="1"/>
    <col min="10" max="10" width="18.42578125" style="11" customWidth="1"/>
    <col min="11" max="16384" width="11.42578125" style="4"/>
  </cols>
  <sheetData>
    <row r="1" spans="1:11" x14ac:dyDescent="0.25">
      <c r="F1" s="3"/>
    </row>
    <row r="2" spans="1:11" x14ac:dyDescent="0.25">
      <c r="A2" s="358" t="s">
        <v>153</v>
      </c>
      <c r="B2" s="362"/>
      <c r="C2" s="362"/>
      <c r="D2" s="359"/>
      <c r="F2" s="358" t="s">
        <v>154</v>
      </c>
      <c r="G2" s="359"/>
      <c r="I2" s="358" t="s">
        <v>160</v>
      </c>
      <c r="J2" s="359"/>
    </row>
    <row r="3" spans="1:11" x14ac:dyDescent="0.25">
      <c r="A3" s="360" t="s">
        <v>205</v>
      </c>
      <c r="B3" s="363"/>
      <c r="C3" s="363"/>
      <c r="D3" s="361"/>
      <c r="F3" s="360" t="s">
        <v>204</v>
      </c>
      <c r="G3" s="361"/>
      <c r="I3" s="360" t="s">
        <v>206</v>
      </c>
      <c r="J3" s="361"/>
    </row>
    <row r="4" spans="1:11" ht="15" x14ac:dyDescent="0.3">
      <c r="A4" s="20" t="s">
        <v>0</v>
      </c>
      <c r="B4" s="20" t="s">
        <v>203</v>
      </c>
      <c r="C4" s="20" t="s">
        <v>2</v>
      </c>
      <c r="D4" s="21" t="s">
        <v>3</v>
      </c>
      <c r="E4" s="5"/>
      <c r="F4" s="61" t="s">
        <v>2</v>
      </c>
      <c r="G4" s="62" t="s">
        <v>200</v>
      </c>
      <c r="I4" s="69" t="s">
        <v>203</v>
      </c>
      <c r="J4" s="67" t="s">
        <v>202</v>
      </c>
    </row>
    <row r="5" spans="1:11" x14ac:dyDescent="0.25">
      <c r="A5" s="17" t="s">
        <v>4</v>
      </c>
      <c r="B5" s="17" t="s">
        <v>5</v>
      </c>
      <c r="C5" s="17" t="s">
        <v>6</v>
      </c>
      <c r="D5" s="16">
        <v>19096</v>
      </c>
      <c r="F5" s="60" t="s">
        <v>100</v>
      </c>
      <c r="G5" s="63">
        <v>10401</v>
      </c>
      <c r="I5" s="66" t="s">
        <v>34</v>
      </c>
      <c r="J5" s="68">
        <v>3866165</v>
      </c>
      <c r="K5" s="15"/>
    </row>
    <row r="6" spans="1:11" x14ac:dyDescent="0.25">
      <c r="A6" s="17" t="s">
        <v>7</v>
      </c>
      <c r="B6" s="17" t="s">
        <v>8</v>
      </c>
      <c r="C6" s="17" t="s">
        <v>9</v>
      </c>
      <c r="D6" s="16">
        <v>2019</v>
      </c>
      <c r="F6" s="60" t="s">
        <v>44</v>
      </c>
      <c r="G6" s="63">
        <v>312331</v>
      </c>
      <c r="I6" s="66" t="s">
        <v>44</v>
      </c>
      <c r="J6" s="68">
        <v>312331</v>
      </c>
      <c r="K6" s="15"/>
    </row>
    <row r="7" spans="1:11" x14ac:dyDescent="0.25">
      <c r="A7" s="17" t="s">
        <v>10</v>
      </c>
      <c r="B7" s="17" t="s">
        <v>5</v>
      </c>
      <c r="C7" s="17" t="s">
        <v>11</v>
      </c>
      <c r="D7" s="16">
        <v>3393</v>
      </c>
      <c r="F7" s="60" t="s">
        <v>62</v>
      </c>
      <c r="G7" s="63">
        <v>30993</v>
      </c>
      <c r="I7" s="66" t="s">
        <v>50</v>
      </c>
      <c r="J7" s="68">
        <v>119075</v>
      </c>
      <c r="K7" s="15"/>
    </row>
    <row r="8" spans="1:11" x14ac:dyDescent="0.25">
      <c r="A8" s="17" t="s">
        <v>12</v>
      </c>
      <c r="B8" s="17" t="s">
        <v>13</v>
      </c>
      <c r="C8" s="17" t="s">
        <v>14</v>
      </c>
      <c r="D8" s="16">
        <v>29980</v>
      </c>
      <c r="F8" s="60" t="s">
        <v>53</v>
      </c>
      <c r="G8" s="63">
        <v>86686</v>
      </c>
      <c r="I8" s="66" t="s">
        <v>16</v>
      </c>
      <c r="J8" s="68">
        <v>189781</v>
      </c>
      <c r="K8" s="15"/>
    </row>
    <row r="9" spans="1:11" x14ac:dyDescent="0.25">
      <c r="A9" s="17" t="s">
        <v>15</v>
      </c>
      <c r="B9" s="17" t="s">
        <v>16</v>
      </c>
      <c r="C9" s="17" t="s">
        <v>17</v>
      </c>
      <c r="D9" s="16">
        <v>22414</v>
      </c>
      <c r="F9" s="60" t="s">
        <v>27</v>
      </c>
      <c r="G9" s="63">
        <v>122448</v>
      </c>
      <c r="I9" s="66" t="s">
        <v>22</v>
      </c>
      <c r="J9" s="68">
        <v>263742</v>
      </c>
      <c r="K9" s="15"/>
    </row>
    <row r="10" spans="1:11" x14ac:dyDescent="0.25">
      <c r="A10" s="17" t="s">
        <v>18</v>
      </c>
      <c r="B10" s="17" t="s">
        <v>13</v>
      </c>
      <c r="C10" s="17" t="s">
        <v>19</v>
      </c>
      <c r="D10" s="16">
        <v>46621</v>
      </c>
      <c r="F10" s="60" t="s">
        <v>158</v>
      </c>
      <c r="G10" s="63">
        <v>517555</v>
      </c>
      <c r="I10" s="66" t="s">
        <v>8</v>
      </c>
      <c r="J10" s="68">
        <v>199816</v>
      </c>
      <c r="K10" s="15"/>
    </row>
    <row r="11" spans="1:11" x14ac:dyDescent="0.25">
      <c r="A11" s="17" t="s">
        <v>20</v>
      </c>
      <c r="B11" s="17" t="s">
        <v>13</v>
      </c>
      <c r="C11" s="17" t="s">
        <v>14</v>
      </c>
      <c r="D11" s="16">
        <v>9216</v>
      </c>
      <c r="F11" s="60" t="s">
        <v>155</v>
      </c>
      <c r="G11" s="63">
        <v>2508452</v>
      </c>
      <c r="I11" s="66" t="s">
        <v>5</v>
      </c>
      <c r="J11" s="68">
        <v>590858</v>
      </c>
      <c r="K11" s="15"/>
    </row>
    <row r="12" spans="1:11" x14ac:dyDescent="0.25">
      <c r="A12" s="17" t="s">
        <v>21</v>
      </c>
      <c r="B12" s="17" t="s">
        <v>22</v>
      </c>
      <c r="C12" s="17" t="s">
        <v>23</v>
      </c>
      <c r="D12" s="16">
        <v>11139</v>
      </c>
      <c r="F12" s="60" t="s">
        <v>9</v>
      </c>
      <c r="G12" s="63">
        <v>77368</v>
      </c>
      <c r="I12" s="66" t="s">
        <v>13</v>
      </c>
      <c r="J12" s="68">
        <v>377482</v>
      </c>
      <c r="K12" s="15"/>
    </row>
    <row r="13" spans="1:11" x14ac:dyDescent="0.25">
      <c r="A13" s="17" t="s">
        <v>24</v>
      </c>
      <c r="B13" s="17" t="s">
        <v>16</v>
      </c>
      <c r="C13" s="17" t="s">
        <v>25</v>
      </c>
      <c r="D13" s="16">
        <v>17521</v>
      </c>
      <c r="F13" s="60" t="s">
        <v>11</v>
      </c>
      <c r="G13" s="63">
        <v>66504</v>
      </c>
      <c r="I13" s="66" t="s">
        <v>29</v>
      </c>
      <c r="J13" s="68">
        <v>693868</v>
      </c>
      <c r="K13" s="15"/>
    </row>
    <row r="14" spans="1:11" x14ac:dyDescent="0.25">
      <c r="A14" s="17" t="s">
        <v>26</v>
      </c>
      <c r="B14" s="17" t="s">
        <v>8</v>
      </c>
      <c r="C14" s="17" t="s">
        <v>27</v>
      </c>
      <c r="D14" s="16">
        <v>7591</v>
      </c>
      <c r="F14" s="60" t="s">
        <v>17</v>
      </c>
      <c r="G14" s="63">
        <v>64817</v>
      </c>
      <c r="I14" s="69" t="s">
        <v>200</v>
      </c>
      <c r="J14" s="70">
        <v>6613118</v>
      </c>
      <c r="K14" s="15"/>
    </row>
    <row r="15" spans="1:11" x14ac:dyDescent="0.25">
      <c r="A15" s="17" t="s">
        <v>28</v>
      </c>
      <c r="B15" s="17" t="s">
        <v>29</v>
      </c>
      <c r="C15" s="18" t="s">
        <v>158</v>
      </c>
      <c r="D15" s="16">
        <v>189325</v>
      </c>
      <c r="F15" s="60" t="s">
        <v>25</v>
      </c>
      <c r="G15" s="63">
        <v>58726</v>
      </c>
    </row>
    <row r="16" spans="1:11" x14ac:dyDescent="0.25">
      <c r="A16" s="17" t="s">
        <v>30</v>
      </c>
      <c r="B16" s="17" t="s">
        <v>29</v>
      </c>
      <c r="C16" s="18" t="s">
        <v>159</v>
      </c>
      <c r="D16" s="16">
        <v>42301</v>
      </c>
      <c r="F16" s="60" t="s">
        <v>159</v>
      </c>
      <c r="G16" s="63">
        <v>165912</v>
      </c>
    </row>
    <row r="17" spans="1:10" x14ac:dyDescent="0.25">
      <c r="A17" s="17" t="s">
        <v>31</v>
      </c>
      <c r="B17" s="17" t="s">
        <v>5</v>
      </c>
      <c r="C17" s="17" t="s">
        <v>6</v>
      </c>
      <c r="D17" s="16">
        <v>8426</v>
      </c>
      <c r="F17" s="60" t="s">
        <v>156</v>
      </c>
      <c r="G17" s="63">
        <v>653680</v>
      </c>
    </row>
    <row r="18" spans="1:10" x14ac:dyDescent="0.25">
      <c r="A18" s="17" t="s">
        <v>32</v>
      </c>
      <c r="B18" s="17" t="s">
        <v>8</v>
      </c>
      <c r="C18" s="17" t="s">
        <v>27</v>
      </c>
      <c r="D18" s="16">
        <v>4029</v>
      </c>
      <c r="F18" s="60" t="s">
        <v>51</v>
      </c>
      <c r="G18" s="63">
        <v>46864</v>
      </c>
    </row>
    <row r="19" spans="1:10" x14ac:dyDescent="0.25">
      <c r="A19" s="17" t="s">
        <v>33</v>
      </c>
      <c r="B19" s="17" t="s">
        <v>34</v>
      </c>
      <c r="C19" s="18" t="s">
        <v>156</v>
      </c>
      <c r="D19" s="16">
        <v>51617</v>
      </c>
      <c r="F19" s="60" t="s">
        <v>6</v>
      </c>
      <c r="G19" s="63">
        <v>79904</v>
      </c>
      <c r="J19" s="13"/>
    </row>
    <row r="20" spans="1:10" x14ac:dyDescent="0.25">
      <c r="A20" s="17" t="s">
        <v>35</v>
      </c>
      <c r="B20" s="17" t="s">
        <v>34</v>
      </c>
      <c r="C20" s="18" t="s">
        <v>156</v>
      </c>
      <c r="D20" s="16">
        <v>473423</v>
      </c>
      <c r="F20" s="60" t="s">
        <v>40</v>
      </c>
      <c r="G20" s="63">
        <v>101504</v>
      </c>
      <c r="J20" s="13"/>
    </row>
    <row r="21" spans="1:10" x14ac:dyDescent="0.25">
      <c r="A21" s="17" t="s">
        <v>36</v>
      </c>
      <c r="B21" s="17" t="s">
        <v>22</v>
      </c>
      <c r="C21" s="17" t="s">
        <v>37</v>
      </c>
      <c r="D21" s="16">
        <v>6875</v>
      </c>
      <c r="F21" s="60" t="s">
        <v>109</v>
      </c>
      <c r="G21" s="63">
        <v>107836</v>
      </c>
    </row>
    <row r="22" spans="1:10" x14ac:dyDescent="0.25">
      <c r="A22" s="17" t="s">
        <v>38</v>
      </c>
      <c r="B22" s="17" t="s">
        <v>13</v>
      </c>
      <c r="C22" s="17" t="s">
        <v>19</v>
      </c>
      <c r="D22" s="16">
        <v>9079</v>
      </c>
      <c r="F22" s="60" t="s">
        <v>88</v>
      </c>
      <c r="G22" s="63">
        <v>32849</v>
      </c>
    </row>
    <row r="23" spans="1:10" x14ac:dyDescent="0.25">
      <c r="A23" s="17" t="s">
        <v>39</v>
      </c>
      <c r="B23" s="17" t="s">
        <v>13</v>
      </c>
      <c r="C23" s="17" t="s">
        <v>40</v>
      </c>
      <c r="D23" s="16">
        <v>17663</v>
      </c>
      <c r="F23" s="60" t="s">
        <v>37</v>
      </c>
      <c r="G23" s="63">
        <v>107794</v>
      </c>
    </row>
    <row r="24" spans="1:10" x14ac:dyDescent="0.25">
      <c r="A24" s="17" t="s">
        <v>41</v>
      </c>
      <c r="B24" s="17" t="s">
        <v>22</v>
      </c>
      <c r="C24" s="17" t="s">
        <v>23</v>
      </c>
      <c r="D24" s="16">
        <v>8682</v>
      </c>
      <c r="F24" s="60" t="s">
        <v>56</v>
      </c>
      <c r="G24" s="63">
        <v>53593</v>
      </c>
    </row>
    <row r="25" spans="1:10" x14ac:dyDescent="0.25">
      <c r="A25" s="17" t="s">
        <v>42</v>
      </c>
      <c r="B25" s="17" t="s">
        <v>8</v>
      </c>
      <c r="C25" s="17" t="s">
        <v>27</v>
      </c>
      <c r="D25" s="16">
        <v>6531</v>
      </c>
      <c r="F25" s="60" t="s">
        <v>19</v>
      </c>
      <c r="G25" s="63">
        <v>101003</v>
      </c>
    </row>
    <row r="26" spans="1:10" x14ac:dyDescent="0.25">
      <c r="A26" s="17" t="s">
        <v>43</v>
      </c>
      <c r="B26" s="17" t="s">
        <v>44</v>
      </c>
      <c r="C26" s="17" t="s">
        <v>44</v>
      </c>
      <c r="D26" s="16">
        <v>39918</v>
      </c>
      <c r="F26" s="60" t="s">
        <v>14</v>
      </c>
      <c r="G26" s="63">
        <v>88289</v>
      </c>
    </row>
    <row r="27" spans="1:10" x14ac:dyDescent="0.25">
      <c r="A27" s="17" t="s">
        <v>45</v>
      </c>
      <c r="B27" s="17" t="s">
        <v>8</v>
      </c>
      <c r="C27" s="17" t="s">
        <v>27</v>
      </c>
      <c r="D27" s="16">
        <v>8330</v>
      </c>
      <c r="F27" s="60" t="s">
        <v>157</v>
      </c>
      <c r="G27" s="63">
        <v>704033</v>
      </c>
    </row>
    <row r="28" spans="1:10" x14ac:dyDescent="0.25">
      <c r="A28" s="17" t="s">
        <v>46</v>
      </c>
      <c r="B28" s="17" t="s">
        <v>34</v>
      </c>
      <c r="C28" s="18" t="s">
        <v>157</v>
      </c>
      <c r="D28" s="16">
        <v>79652</v>
      </c>
      <c r="F28" s="60" t="s">
        <v>71</v>
      </c>
      <c r="G28" s="63">
        <v>413457</v>
      </c>
    </row>
    <row r="29" spans="1:10" x14ac:dyDescent="0.25">
      <c r="A29" s="17" t="s">
        <v>47</v>
      </c>
      <c r="B29" s="17" t="s">
        <v>22</v>
      </c>
      <c r="C29" s="17" t="s">
        <v>23</v>
      </c>
      <c r="D29" s="16">
        <v>8970</v>
      </c>
      <c r="F29" s="60" t="s">
        <v>23</v>
      </c>
      <c r="G29" s="63">
        <v>100119</v>
      </c>
      <c r="I29" s="15"/>
    </row>
    <row r="30" spans="1:10" x14ac:dyDescent="0.25">
      <c r="A30" s="17" t="s">
        <v>48</v>
      </c>
      <c r="B30" s="17" t="s">
        <v>8</v>
      </c>
      <c r="C30" s="17" t="s">
        <v>9</v>
      </c>
      <c r="D30" s="16">
        <v>16745</v>
      </c>
      <c r="F30" s="64" t="s">
        <v>200</v>
      </c>
      <c r="G30" s="65">
        <v>6613118</v>
      </c>
    </row>
    <row r="31" spans="1:10" x14ac:dyDescent="0.25">
      <c r="A31" s="17" t="s">
        <v>49</v>
      </c>
      <c r="B31" s="17" t="s">
        <v>50</v>
      </c>
      <c r="C31" s="19" t="s">
        <v>51</v>
      </c>
      <c r="D31" s="16">
        <v>4543</v>
      </c>
    </row>
    <row r="32" spans="1:10" x14ac:dyDescent="0.25">
      <c r="A32" s="17" t="s">
        <v>52</v>
      </c>
      <c r="B32" s="17" t="s">
        <v>13</v>
      </c>
      <c r="C32" s="17" t="s">
        <v>53</v>
      </c>
      <c r="D32" s="16">
        <v>5321</v>
      </c>
    </row>
    <row r="33" spans="1:4" x14ac:dyDescent="0.25">
      <c r="A33" s="17" t="s">
        <v>54</v>
      </c>
      <c r="B33" s="17" t="s">
        <v>29</v>
      </c>
      <c r="C33" s="18" t="s">
        <v>158</v>
      </c>
      <c r="D33" s="16">
        <v>58667</v>
      </c>
    </row>
    <row r="34" spans="1:4" x14ac:dyDescent="0.25">
      <c r="A34" s="17" t="s">
        <v>55</v>
      </c>
      <c r="B34" s="17" t="s">
        <v>22</v>
      </c>
      <c r="C34" s="17" t="s">
        <v>56</v>
      </c>
      <c r="D34" s="16">
        <v>3552</v>
      </c>
    </row>
    <row r="35" spans="1:4" x14ac:dyDescent="0.25">
      <c r="A35" s="17" t="s">
        <v>57</v>
      </c>
      <c r="B35" s="17" t="s">
        <v>44</v>
      </c>
      <c r="C35" s="17" t="s">
        <v>44</v>
      </c>
      <c r="D35" s="16">
        <v>117670</v>
      </c>
    </row>
    <row r="36" spans="1:4" x14ac:dyDescent="0.25">
      <c r="A36" s="17" t="s">
        <v>58</v>
      </c>
      <c r="B36" s="17" t="s">
        <v>29</v>
      </c>
      <c r="C36" s="18" t="s">
        <v>158</v>
      </c>
      <c r="D36" s="16">
        <v>80132</v>
      </c>
    </row>
    <row r="37" spans="1:4" x14ac:dyDescent="0.25">
      <c r="A37" s="17" t="s">
        <v>59</v>
      </c>
      <c r="B37" s="17" t="s">
        <v>16</v>
      </c>
      <c r="C37" s="17" t="s">
        <v>51</v>
      </c>
      <c r="D37" s="16">
        <v>8932</v>
      </c>
    </row>
    <row r="38" spans="1:4" x14ac:dyDescent="0.25">
      <c r="A38" s="17" t="s">
        <v>60</v>
      </c>
      <c r="B38" s="17" t="s">
        <v>13</v>
      </c>
      <c r="C38" s="17" t="s">
        <v>19</v>
      </c>
      <c r="D38" s="16">
        <v>26828</v>
      </c>
    </row>
    <row r="39" spans="1:4" x14ac:dyDescent="0.25">
      <c r="A39" s="17" t="s">
        <v>61</v>
      </c>
      <c r="B39" s="17" t="s">
        <v>5</v>
      </c>
      <c r="C39" s="17" t="s">
        <v>62</v>
      </c>
      <c r="D39" s="16">
        <v>14945</v>
      </c>
    </row>
    <row r="40" spans="1:4" x14ac:dyDescent="0.25">
      <c r="A40" s="17" t="s">
        <v>63</v>
      </c>
      <c r="B40" s="17" t="s">
        <v>5</v>
      </c>
      <c r="C40" s="17" t="s">
        <v>11</v>
      </c>
      <c r="D40" s="16">
        <v>3284</v>
      </c>
    </row>
    <row r="41" spans="1:4" x14ac:dyDescent="0.25">
      <c r="A41" s="17" t="s">
        <v>64</v>
      </c>
      <c r="B41" s="17" t="s">
        <v>13</v>
      </c>
      <c r="C41" s="17" t="s">
        <v>40</v>
      </c>
      <c r="D41" s="16">
        <v>20476</v>
      </c>
    </row>
    <row r="42" spans="1:4" x14ac:dyDescent="0.25">
      <c r="A42" s="17" t="s">
        <v>65</v>
      </c>
      <c r="B42" s="17" t="s">
        <v>34</v>
      </c>
      <c r="C42" s="18" t="s">
        <v>156</v>
      </c>
      <c r="D42" s="16">
        <v>71885</v>
      </c>
    </row>
    <row r="43" spans="1:4" x14ac:dyDescent="0.25">
      <c r="A43" s="17" t="s">
        <v>66</v>
      </c>
      <c r="B43" s="17" t="s">
        <v>8</v>
      </c>
      <c r="C43" s="17" t="s">
        <v>9</v>
      </c>
      <c r="D43" s="16">
        <v>23176</v>
      </c>
    </row>
    <row r="44" spans="1:4" x14ac:dyDescent="0.25">
      <c r="A44" s="17" t="s">
        <v>67</v>
      </c>
      <c r="B44" s="17" t="s">
        <v>22</v>
      </c>
      <c r="C44" s="17" t="s">
        <v>37</v>
      </c>
      <c r="D44" s="16">
        <v>23209</v>
      </c>
    </row>
    <row r="45" spans="1:4" x14ac:dyDescent="0.25">
      <c r="A45" s="17" t="s">
        <v>68</v>
      </c>
      <c r="B45" s="17" t="s">
        <v>8</v>
      </c>
      <c r="C45" s="17" t="s">
        <v>27</v>
      </c>
      <c r="D45" s="16">
        <v>12507</v>
      </c>
    </row>
    <row r="46" spans="1:4" x14ac:dyDescent="0.25">
      <c r="A46" s="17" t="s">
        <v>69</v>
      </c>
      <c r="B46" s="17" t="s">
        <v>44</v>
      </c>
      <c r="C46" s="17" t="s">
        <v>44</v>
      </c>
      <c r="D46" s="16">
        <v>50242</v>
      </c>
    </row>
    <row r="47" spans="1:4" x14ac:dyDescent="0.25">
      <c r="A47" s="17" t="s">
        <v>70</v>
      </c>
      <c r="B47" s="17" t="s">
        <v>5</v>
      </c>
      <c r="C47" s="17" t="s">
        <v>71</v>
      </c>
      <c r="D47" s="16">
        <v>47915</v>
      </c>
    </row>
    <row r="48" spans="1:4" x14ac:dyDescent="0.25">
      <c r="A48" s="17" t="s">
        <v>161</v>
      </c>
      <c r="B48" s="17" t="s">
        <v>5</v>
      </c>
      <c r="C48" s="17" t="s">
        <v>11</v>
      </c>
      <c r="D48" s="16">
        <v>15802</v>
      </c>
    </row>
    <row r="49" spans="1:4" x14ac:dyDescent="0.25">
      <c r="A49" s="17" t="s">
        <v>162</v>
      </c>
      <c r="B49" s="17" t="s">
        <v>5</v>
      </c>
      <c r="C49" s="17" t="s">
        <v>71</v>
      </c>
      <c r="D49" s="16">
        <v>19507</v>
      </c>
    </row>
    <row r="50" spans="1:4" x14ac:dyDescent="0.25">
      <c r="A50" s="17" t="s">
        <v>72</v>
      </c>
      <c r="B50" s="17" t="s">
        <v>5</v>
      </c>
      <c r="C50" s="17" t="s">
        <v>71</v>
      </c>
      <c r="D50" s="16">
        <v>27233</v>
      </c>
    </row>
    <row r="51" spans="1:4" x14ac:dyDescent="0.25">
      <c r="A51" s="17" t="s">
        <v>73</v>
      </c>
      <c r="B51" s="17" t="s">
        <v>22</v>
      </c>
      <c r="C51" s="17" t="s">
        <v>37</v>
      </c>
      <c r="D51" s="16">
        <v>10248</v>
      </c>
    </row>
    <row r="52" spans="1:4" x14ac:dyDescent="0.25">
      <c r="A52" s="17" t="s">
        <v>74</v>
      </c>
      <c r="B52" s="17" t="s">
        <v>34</v>
      </c>
      <c r="C52" s="18" t="s">
        <v>157</v>
      </c>
      <c r="D52" s="16">
        <v>232903</v>
      </c>
    </row>
    <row r="53" spans="1:4" x14ac:dyDescent="0.25">
      <c r="A53" s="17" t="s">
        <v>75</v>
      </c>
      <c r="B53" s="17" t="s">
        <v>13</v>
      </c>
      <c r="C53" s="17" t="s">
        <v>14</v>
      </c>
      <c r="D53" s="16">
        <v>21283</v>
      </c>
    </row>
    <row r="54" spans="1:4" x14ac:dyDescent="0.25">
      <c r="A54" s="17" t="s">
        <v>76</v>
      </c>
      <c r="B54" s="17" t="s">
        <v>8</v>
      </c>
      <c r="C54" s="17" t="s">
        <v>9</v>
      </c>
      <c r="D54" s="16">
        <v>16008</v>
      </c>
    </row>
    <row r="55" spans="1:4" x14ac:dyDescent="0.25">
      <c r="A55" s="17" t="s">
        <v>77</v>
      </c>
      <c r="B55" s="17" t="s">
        <v>8</v>
      </c>
      <c r="C55" s="17" t="s">
        <v>27</v>
      </c>
      <c r="D55" s="16">
        <v>3992</v>
      </c>
    </row>
    <row r="56" spans="1:4" x14ac:dyDescent="0.25">
      <c r="A56" s="17" t="s">
        <v>78</v>
      </c>
      <c r="B56" s="17" t="s">
        <v>34</v>
      </c>
      <c r="C56" s="18" t="s">
        <v>156</v>
      </c>
      <c r="D56" s="16">
        <v>56755</v>
      </c>
    </row>
    <row r="57" spans="1:4" x14ac:dyDescent="0.25">
      <c r="A57" s="17" t="s">
        <v>79</v>
      </c>
      <c r="B57" s="17" t="s">
        <v>22</v>
      </c>
      <c r="C57" s="17" t="s">
        <v>56</v>
      </c>
      <c r="D57" s="16">
        <v>13115</v>
      </c>
    </row>
    <row r="58" spans="1:4" x14ac:dyDescent="0.25">
      <c r="A58" s="17" t="s">
        <v>80</v>
      </c>
      <c r="B58" s="17" t="s">
        <v>5</v>
      </c>
      <c r="C58" s="17" t="s">
        <v>11</v>
      </c>
      <c r="D58" s="16">
        <v>9873</v>
      </c>
    </row>
    <row r="59" spans="1:4" x14ac:dyDescent="0.25">
      <c r="A59" s="17" t="s">
        <v>81</v>
      </c>
      <c r="B59" s="17" t="s">
        <v>22</v>
      </c>
      <c r="C59" s="17" t="s">
        <v>56</v>
      </c>
      <c r="D59" s="16">
        <v>6313</v>
      </c>
    </row>
    <row r="60" spans="1:4" x14ac:dyDescent="0.25">
      <c r="A60" s="17" t="s">
        <v>82</v>
      </c>
      <c r="B60" s="17" t="s">
        <v>5</v>
      </c>
      <c r="C60" s="17" t="s">
        <v>71</v>
      </c>
      <c r="D60" s="16">
        <v>49533</v>
      </c>
    </row>
    <row r="61" spans="1:4" x14ac:dyDescent="0.25">
      <c r="A61" s="17" t="s">
        <v>83</v>
      </c>
      <c r="B61" s="17" t="s">
        <v>5</v>
      </c>
      <c r="C61" s="17" t="s">
        <v>11</v>
      </c>
      <c r="D61" s="16">
        <v>5167</v>
      </c>
    </row>
    <row r="62" spans="1:4" x14ac:dyDescent="0.25">
      <c r="A62" s="17" t="s">
        <v>84</v>
      </c>
      <c r="B62" s="17" t="s">
        <v>8</v>
      </c>
      <c r="C62" s="17" t="s">
        <v>27</v>
      </c>
      <c r="D62" s="16">
        <v>5757</v>
      </c>
    </row>
    <row r="63" spans="1:4" x14ac:dyDescent="0.25">
      <c r="A63" s="17" t="s">
        <v>85</v>
      </c>
      <c r="B63" s="17" t="s">
        <v>13</v>
      </c>
      <c r="C63" s="17" t="s">
        <v>19</v>
      </c>
      <c r="D63" s="16">
        <v>4879</v>
      </c>
    </row>
    <row r="64" spans="1:4" x14ac:dyDescent="0.25">
      <c r="A64" s="17" t="s">
        <v>86</v>
      </c>
      <c r="B64" s="17" t="s">
        <v>34</v>
      </c>
      <c r="C64" s="18" t="s">
        <v>157</v>
      </c>
      <c r="D64" s="16">
        <v>273927</v>
      </c>
    </row>
    <row r="65" spans="1:4" x14ac:dyDescent="0.25">
      <c r="A65" s="17" t="s">
        <v>87</v>
      </c>
      <c r="B65" s="17" t="s">
        <v>22</v>
      </c>
      <c r="C65" s="17" t="s">
        <v>88</v>
      </c>
      <c r="D65" s="16">
        <v>20273</v>
      </c>
    </row>
    <row r="66" spans="1:4" x14ac:dyDescent="0.25">
      <c r="A66" s="17" t="s">
        <v>89</v>
      </c>
      <c r="B66" s="17" t="s">
        <v>13</v>
      </c>
      <c r="C66" s="17" t="s">
        <v>19</v>
      </c>
      <c r="D66" s="16">
        <v>13596</v>
      </c>
    </row>
    <row r="67" spans="1:4" x14ac:dyDescent="0.25">
      <c r="A67" s="17" t="s">
        <v>90</v>
      </c>
      <c r="B67" s="17" t="s">
        <v>13</v>
      </c>
      <c r="C67" s="17" t="s">
        <v>53</v>
      </c>
      <c r="D67" s="16">
        <v>11939</v>
      </c>
    </row>
    <row r="68" spans="1:4" x14ac:dyDescent="0.25">
      <c r="A68" s="17" t="s">
        <v>163</v>
      </c>
      <c r="B68" s="17" t="s">
        <v>5</v>
      </c>
      <c r="C68" s="17" t="s">
        <v>71</v>
      </c>
      <c r="D68" s="16">
        <v>53993</v>
      </c>
    </row>
    <row r="69" spans="1:4" x14ac:dyDescent="0.25">
      <c r="A69" s="17" t="s">
        <v>91</v>
      </c>
      <c r="B69" s="17" t="s">
        <v>34</v>
      </c>
      <c r="C69" s="18" t="s">
        <v>157</v>
      </c>
      <c r="D69" s="16">
        <v>64315</v>
      </c>
    </row>
    <row r="70" spans="1:4" x14ac:dyDescent="0.25">
      <c r="A70" s="17" t="s">
        <v>92</v>
      </c>
      <c r="B70" s="17" t="s">
        <v>13</v>
      </c>
      <c r="C70" s="17" t="s">
        <v>53</v>
      </c>
      <c r="D70" s="16">
        <v>6452</v>
      </c>
    </row>
    <row r="71" spans="1:4" x14ac:dyDescent="0.25">
      <c r="A71" s="17" t="s">
        <v>93</v>
      </c>
      <c r="B71" s="17" t="s">
        <v>5</v>
      </c>
      <c r="C71" s="17" t="s">
        <v>71</v>
      </c>
      <c r="D71" s="16">
        <v>19324</v>
      </c>
    </row>
    <row r="72" spans="1:4" x14ac:dyDescent="0.25">
      <c r="A72" s="17" t="s">
        <v>94</v>
      </c>
      <c r="B72" s="17" t="s">
        <v>8</v>
      </c>
      <c r="C72" s="17" t="s">
        <v>27</v>
      </c>
      <c r="D72" s="16">
        <v>9558</v>
      </c>
    </row>
    <row r="73" spans="1:4" x14ac:dyDescent="0.25">
      <c r="A73" s="17" t="s">
        <v>95</v>
      </c>
      <c r="B73" s="17" t="s">
        <v>50</v>
      </c>
      <c r="C73" s="19" t="s">
        <v>51</v>
      </c>
      <c r="D73" s="16">
        <v>6696</v>
      </c>
    </row>
    <row r="74" spans="1:4" x14ac:dyDescent="0.25">
      <c r="A74" s="17" t="s">
        <v>96</v>
      </c>
      <c r="B74" s="17" t="s">
        <v>5</v>
      </c>
      <c r="C74" s="17" t="s">
        <v>71</v>
      </c>
      <c r="D74" s="16">
        <v>55000</v>
      </c>
    </row>
    <row r="75" spans="1:4" x14ac:dyDescent="0.25">
      <c r="A75" s="17" t="s">
        <v>97</v>
      </c>
      <c r="B75" s="17" t="s">
        <v>34</v>
      </c>
      <c r="C75" s="18" t="s">
        <v>155</v>
      </c>
      <c r="D75" s="16">
        <v>2508452</v>
      </c>
    </row>
    <row r="76" spans="1:4" x14ac:dyDescent="0.25">
      <c r="A76" s="17" t="s">
        <v>98</v>
      </c>
      <c r="B76" s="17" t="s">
        <v>13</v>
      </c>
      <c r="C76" s="17" t="s">
        <v>53</v>
      </c>
      <c r="D76" s="16">
        <v>5950</v>
      </c>
    </row>
    <row r="77" spans="1:4" x14ac:dyDescent="0.25">
      <c r="A77" s="17" t="s">
        <v>99</v>
      </c>
      <c r="B77" s="17" t="s">
        <v>29</v>
      </c>
      <c r="C77" s="17" t="s">
        <v>100</v>
      </c>
      <c r="D77" s="16">
        <v>4795</v>
      </c>
    </row>
    <row r="78" spans="1:4" x14ac:dyDescent="0.25">
      <c r="A78" s="17" t="s">
        <v>101</v>
      </c>
      <c r="B78" s="17" t="s">
        <v>29</v>
      </c>
      <c r="C78" s="18" t="s">
        <v>158</v>
      </c>
      <c r="D78" s="16">
        <v>21545</v>
      </c>
    </row>
    <row r="79" spans="1:4" x14ac:dyDescent="0.25">
      <c r="A79" s="17" t="s">
        <v>102</v>
      </c>
      <c r="B79" s="17" t="s">
        <v>5</v>
      </c>
      <c r="C79" s="17" t="s">
        <v>6</v>
      </c>
      <c r="D79" s="16">
        <v>17686</v>
      </c>
    </row>
    <row r="80" spans="1:4" x14ac:dyDescent="0.25">
      <c r="A80" s="17" t="s">
        <v>103</v>
      </c>
      <c r="B80" s="17" t="s">
        <v>44</v>
      </c>
      <c r="C80" s="17" t="s">
        <v>44</v>
      </c>
      <c r="D80" s="16">
        <v>27915</v>
      </c>
    </row>
    <row r="81" spans="1:4" x14ac:dyDescent="0.25">
      <c r="A81" s="17" t="s">
        <v>104</v>
      </c>
      <c r="B81" s="17" t="s">
        <v>29</v>
      </c>
      <c r="C81" s="18" t="s">
        <v>159</v>
      </c>
      <c r="D81" s="16">
        <v>65663</v>
      </c>
    </row>
    <row r="82" spans="1:4" x14ac:dyDescent="0.25">
      <c r="A82" s="17" t="s">
        <v>105</v>
      </c>
      <c r="B82" s="17" t="s">
        <v>8</v>
      </c>
      <c r="C82" s="17" t="s">
        <v>27</v>
      </c>
      <c r="D82" s="16">
        <v>3310</v>
      </c>
    </row>
    <row r="83" spans="1:4" x14ac:dyDescent="0.25">
      <c r="A83" s="17" t="s">
        <v>106</v>
      </c>
      <c r="B83" s="17" t="s">
        <v>8</v>
      </c>
      <c r="C83" s="17" t="s">
        <v>9</v>
      </c>
      <c r="D83" s="16">
        <v>11199</v>
      </c>
    </row>
    <row r="84" spans="1:4" x14ac:dyDescent="0.25">
      <c r="A84" s="17" t="s">
        <v>107</v>
      </c>
      <c r="B84" s="17" t="s">
        <v>13</v>
      </c>
      <c r="C84" s="17" t="s">
        <v>53</v>
      </c>
      <c r="D84" s="16">
        <v>6793</v>
      </c>
    </row>
    <row r="85" spans="1:4" x14ac:dyDescent="0.25">
      <c r="A85" s="17" t="s">
        <v>108</v>
      </c>
      <c r="B85" s="17" t="s">
        <v>50</v>
      </c>
      <c r="C85" s="19" t="s">
        <v>109</v>
      </c>
      <c r="D85" s="16">
        <v>48553</v>
      </c>
    </row>
    <row r="86" spans="1:4" x14ac:dyDescent="0.25">
      <c r="A86" s="17" t="s">
        <v>110</v>
      </c>
      <c r="B86" s="17" t="s">
        <v>50</v>
      </c>
      <c r="C86" s="19" t="s">
        <v>109</v>
      </c>
      <c r="D86" s="16">
        <v>19025</v>
      </c>
    </row>
    <row r="87" spans="1:4" x14ac:dyDescent="0.25">
      <c r="A87" s="17" t="s">
        <v>111</v>
      </c>
      <c r="B87" s="17" t="s">
        <v>50</v>
      </c>
      <c r="C87" s="19" t="s">
        <v>109</v>
      </c>
      <c r="D87" s="16">
        <v>20893</v>
      </c>
    </row>
    <row r="88" spans="1:4" x14ac:dyDescent="0.25">
      <c r="A88" s="17" t="s">
        <v>112</v>
      </c>
      <c r="B88" s="17" t="s">
        <v>16</v>
      </c>
      <c r="C88" s="17" t="s">
        <v>56</v>
      </c>
      <c r="D88" s="16">
        <v>30613</v>
      </c>
    </row>
    <row r="89" spans="1:4" x14ac:dyDescent="0.25">
      <c r="A89" s="17" t="s">
        <v>113</v>
      </c>
      <c r="B89" s="17" t="s">
        <v>5</v>
      </c>
      <c r="C89" s="17" t="s">
        <v>71</v>
      </c>
      <c r="D89" s="16">
        <v>124219</v>
      </c>
    </row>
    <row r="90" spans="1:4" x14ac:dyDescent="0.25">
      <c r="A90" s="17" t="s">
        <v>114</v>
      </c>
      <c r="B90" s="17" t="s">
        <v>8</v>
      </c>
      <c r="C90" s="17" t="s">
        <v>27</v>
      </c>
      <c r="D90" s="16">
        <v>8191</v>
      </c>
    </row>
    <row r="91" spans="1:4" x14ac:dyDescent="0.25">
      <c r="A91" s="17" t="s">
        <v>115</v>
      </c>
      <c r="B91" s="17" t="s">
        <v>34</v>
      </c>
      <c r="C91" s="18" t="s">
        <v>157</v>
      </c>
      <c r="D91" s="16">
        <v>53236</v>
      </c>
    </row>
    <row r="92" spans="1:4" x14ac:dyDescent="0.25">
      <c r="A92" s="17" t="s">
        <v>116</v>
      </c>
      <c r="B92" s="17" t="s">
        <v>13</v>
      </c>
      <c r="C92" s="17" t="s">
        <v>40</v>
      </c>
      <c r="D92" s="16">
        <v>17469</v>
      </c>
    </row>
    <row r="93" spans="1:4" x14ac:dyDescent="0.25">
      <c r="A93" s="17" t="s">
        <v>117</v>
      </c>
      <c r="B93" s="17" t="s">
        <v>22</v>
      </c>
      <c r="C93" s="17" t="s">
        <v>88</v>
      </c>
      <c r="D93" s="16">
        <v>6024</v>
      </c>
    </row>
    <row r="94" spans="1:4" x14ac:dyDescent="0.25">
      <c r="A94" s="17" t="s">
        <v>118</v>
      </c>
      <c r="B94" s="17" t="s">
        <v>5</v>
      </c>
      <c r="C94" s="17" t="s">
        <v>11</v>
      </c>
      <c r="D94" s="16">
        <v>16111</v>
      </c>
    </row>
    <row r="95" spans="1:4" x14ac:dyDescent="0.25">
      <c r="A95" s="17" t="s">
        <v>119</v>
      </c>
      <c r="B95" s="17" t="s">
        <v>5</v>
      </c>
      <c r="C95" s="17" t="s">
        <v>62</v>
      </c>
      <c r="D95" s="16">
        <v>5119</v>
      </c>
    </row>
    <row r="96" spans="1:4" x14ac:dyDescent="0.25">
      <c r="A96" s="17" t="s">
        <v>120</v>
      </c>
      <c r="B96" s="17" t="s">
        <v>8</v>
      </c>
      <c r="C96" s="17" t="s">
        <v>27</v>
      </c>
      <c r="D96" s="16">
        <v>12811</v>
      </c>
    </row>
    <row r="97" spans="1:4" x14ac:dyDescent="0.25">
      <c r="A97" s="17" t="s">
        <v>121</v>
      </c>
      <c r="B97" s="17" t="s">
        <v>22</v>
      </c>
      <c r="C97" s="17" t="s">
        <v>37</v>
      </c>
      <c r="D97" s="16">
        <v>3401</v>
      </c>
    </row>
    <row r="98" spans="1:4" x14ac:dyDescent="0.25">
      <c r="A98" s="17" t="s">
        <v>122</v>
      </c>
      <c r="B98" s="17" t="s">
        <v>29</v>
      </c>
      <c r="C98" s="18" t="s">
        <v>159</v>
      </c>
      <c r="D98" s="16">
        <v>26146</v>
      </c>
    </row>
    <row r="99" spans="1:4" x14ac:dyDescent="0.25">
      <c r="A99" s="17" t="s">
        <v>123</v>
      </c>
      <c r="B99" s="17" t="s">
        <v>5</v>
      </c>
      <c r="C99" s="17" t="s">
        <v>62</v>
      </c>
      <c r="D99" s="16">
        <v>10929</v>
      </c>
    </row>
    <row r="100" spans="1:4" x14ac:dyDescent="0.25">
      <c r="A100" s="17" t="s">
        <v>124</v>
      </c>
      <c r="B100" s="17" t="s">
        <v>22</v>
      </c>
      <c r="C100" s="17" t="s">
        <v>37</v>
      </c>
      <c r="D100" s="16">
        <v>27513</v>
      </c>
    </row>
    <row r="101" spans="1:4" x14ac:dyDescent="0.25">
      <c r="A101" s="17" t="s">
        <v>125</v>
      </c>
      <c r="B101" s="17" t="s">
        <v>29</v>
      </c>
      <c r="C101" s="18" t="s">
        <v>159</v>
      </c>
      <c r="D101" s="16">
        <v>31802</v>
      </c>
    </row>
    <row r="102" spans="1:4" x14ac:dyDescent="0.25">
      <c r="A102" s="17" t="s">
        <v>126</v>
      </c>
      <c r="B102" s="17" t="s">
        <v>5</v>
      </c>
      <c r="C102" s="17" t="s">
        <v>11</v>
      </c>
      <c r="D102" s="16">
        <v>12874</v>
      </c>
    </row>
    <row r="103" spans="1:4" x14ac:dyDescent="0.25">
      <c r="A103" s="17" t="s">
        <v>127</v>
      </c>
      <c r="B103" s="17" t="s">
        <v>16</v>
      </c>
      <c r="C103" s="17" t="s">
        <v>51</v>
      </c>
      <c r="D103" s="16">
        <v>16520</v>
      </c>
    </row>
    <row r="104" spans="1:4" x14ac:dyDescent="0.25">
      <c r="A104" s="17" t="s">
        <v>175</v>
      </c>
      <c r="B104" s="17" t="s">
        <v>5</v>
      </c>
      <c r="C104" s="17" t="s">
        <v>71</v>
      </c>
      <c r="D104" s="16">
        <v>16733</v>
      </c>
    </row>
    <row r="105" spans="1:4" x14ac:dyDescent="0.25">
      <c r="A105" s="17" t="s">
        <v>128</v>
      </c>
      <c r="B105" s="17" t="s">
        <v>13</v>
      </c>
      <c r="C105" s="17" t="s">
        <v>53</v>
      </c>
      <c r="D105" s="16">
        <v>21754</v>
      </c>
    </row>
    <row r="106" spans="1:4" x14ac:dyDescent="0.25">
      <c r="A106" s="17" t="s">
        <v>129</v>
      </c>
      <c r="B106" s="17" t="s">
        <v>8</v>
      </c>
      <c r="C106" s="17" t="s">
        <v>27</v>
      </c>
      <c r="D106" s="16">
        <v>24905</v>
      </c>
    </row>
    <row r="107" spans="1:4" x14ac:dyDescent="0.25">
      <c r="A107" s="17" t="s">
        <v>130</v>
      </c>
      <c r="B107" s="17" t="s">
        <v>22</v>
      </c>
      <c r="C107" s="17" t="s">
        <v>37</v>
      </c>
      <c r="D107" s="16">
        <v>36548</v>
      </c>
    </row>
    <row r="108" spans="1:4" x14ac:dyDescent="0.25">
      <c r="A108" s="17" t="s">
        <v>131</v>
      </c>
      <c r="B108" s="17" t="s">
        <v>16</v>
      </c>
      <c r="C108" s="17" t="s">
        <v>51</v>
      </c>
      <c r="D108" s="16">
        <v>10173</v>
      </c>
    </row>
    <row r="109" spans="1:4" x14ac:dyDescent="0.25">
      <c r="A109" s="17" t="s">
        <v>132</v>
      </c>
      <c r="B109" s="17" t="s">
        <v>16</v>
      </c>
      <c r="C109" s="17" t="s">
        <v>25</v>
      </c>
      <c r="D109" s="16">
        <v>41205</v>
      </c>
    </row>
    <row r="110" spans="1:4" x14ac:dyDescent="0.25">
      <c r="A110" s="17" t="s">
        <v>133</v>
      </c>
      <c r="B110" s="17" t="s">
        <v>5</v>
      </c>
      <c r="C110" s="17" t="s">
        <v>6</v>
      </c>
      <c r="D110" s="16">
        <v>34696</v>
      </c>
    </row>
    <row r="111" spans="1:4" x14ac:dyDescent="0.25">
      <c r="A111" s="17" t="s">
        <v>134</v>
      </c>
      <c r="B111" s="17" t="s">
        <v>8</v>
      </c>
      <c r="C111" s="17" t="s">
        <v>27</v>
      </c>
      <c r="D111" s="16">
        <v>14936</v>
      </c>
    </row>
    <row r="112" spans="1:4" x14ac:dyDescent="0.25">
      <c r="A112" s="17" t="s">
        <v>135</v>
      </c>
      <c r="B112" s="17" t="s">
        <v>13</v>
      </c>
      <c r="C112" s="17" t="s">
        <v>53</v>
      </c>
      <c r="D112" s="16">
        <v>14391</v>
      </c>
    </row>
    <row r="113" spans="1:4" x14ac:dyDescent="0.25">
      <c r="A113" s="17" t="s">
        <v>136</v>
      </c>
      <c r="B113" s="17" t="s">
        <v>44</v>
      </c>
      <c r="C113" s="17" t="s">
        <v>44</v>
      </c>
      <c r="D113" s="16">
        <v>45083</v>
      </c>
    </row>
    <row r="114" spans="1:4" x14ac:dyDescent="0.25">
      <c r="A114" s="17" t="s">
        <v>137</v>
      </c>
      <c r="B114" s="17" t="s">
        <v>13</v>
      </c>
      <c r="C114" s="17" t="s">
        <v>53</v>
      </c>
      <c r="D114" s="16">
        <v>7955</v>
      </c>
    </row>
    <row r="115" spans="1:4" x14ac:dyDescent="0.25">
      <c r="A115" s="17" t="s">
        <v>138</v>
      </c>
      <c r="B115" s="17" t="s">
        <v>13</v>
      </c>
      <c r="C115" s="17" t="s">
        <v>14</v>
      </c>
      <c r="D115" s="16">
        <v>14602</v>
      </c>
    </row>
    <row r="116" spans="1:4" x14ac:dyDescent="0.25">
      <c r="A116" s="17" t="s">
        <v>139</v>
      </c>
      <c r="B116" s="17" t="s">
        <v>22</v>
      </c>
      <c r="C116" s="17" t="s">
        <v>88</v>
      </c>
      <c r="D116" s="16">
        <v>6552</v>
      </c>
    </row>
    <row r="117" spans="1:4" x14ac:dyDescent="0.25">
      <c r="A117" s="17" t="s">
        <v>140</v>
      </c>
      <c r="B117" s="17" t="s">
        <v>29</v>
      </c>
      <c r="C117" s="18" t="s">
        <v>158</v>
      </c>
      <c r="D117" s="16">
        <v>167886</v>
      </c>
    </row>
    <row r="118" spans="1:4" x14ac:dyDescent="0.25">
      <c r="A118" s="17" t="s">
        <v>141</v>
      </c>
      <c r="B118" s="17" t="s">
        <v>8</v>
      </c>
      <c r="C118" s="17" t="s">
        <v>9</v>
      </c>
      <c r="D118" s="16">
        <v>8221</v>
      </c>
    </row>
    <row r="119" spans="1:4" x14ac:dyDescent="0.25">
      <c r="A119" s="17" t="s">
        <v>142</v>
      </c>
      <c r="B119" s="17" t="s">
        <v>13</v>
      </c>
      <c r="C119" s="17" t="s">
        <v>40</v>
      </c>
      <c r="D119" s="16">
        <v>45896</v>
      </c>
    </row>
    <row r="120" spans="1:4" x14ac:dyDescent="0.25">
      <c r="A120" s="17" t="s">
        <v>143</v>
      </c>
      <c r="B120" s="17" t="s">
        <v>22</v>
      </c>
      <c r="C120" s="17" t="s">
        <v>23</v>
      </c>
      <c r="D120" s="16">
        <v>23333</v>
      </c>
    </row>
    <row r="121" spans="1:4" x14ac:dyDescent="0.25">
      <c r="A121" s="17" t="s">
        <v>144</v>
      </c>
      <c r="B121" s="17" t="s">
        <v>13</v>
      </c>
      <c r="C121" s="17" t="s">
        <v>53</v>
      </c>
      <c r="D121" s="16">
        <v>6131</v>
      </c>
    </row>
    <row r="122" spans="1:4" x14ac:dyDescent="0.25">
      <c r="A122" s="17" t="s">
        <v>145</v>
      </c>
      <c r="B122" s="17" t="s">
        <v>16</v>
      </c>
      <c r="C122" s="17" t="s">
        <v>17</v>
      </c>
      <c r="D122" s="16">
        <v>9108</v>
      </c>
    </row>
    <row r="123" spans="1:4" x14ac:dyDescent="0.25">
      <c r="A123" s="17" t="s">
        <v>146</v>
      </c>
      <c r="B123" s="17" t="s">
        <v>13</v>
      </c>
      <c r="C123" s="17" t="s">
        <v>14</v>
      </c>
      <c r="D123" s="16">
        <v>13208</v>
      </c>
    </row>
    <row r="124" spans="1:4" x14ac:dyDescent="0.25">
      <c r="A124" s="17" t="s">
        <v>147</v>
      </c>
      <c r="B124" s="17" t="s">
        <v>29</v>
      </c>
      <c r="C124" s="17" t="s">
        <v>100</v>
      </c>
      <c r="D124" s="16">
        <v>5606</v>
      </c>
    </row>
    <row r="125" spans="1:4" x14ac:dyDescent="0.25">
      <c r="A125" s="17" t="s">
        <v>148</v>
      </c>
      <c r="B125" s="17" t="s">
        <v>16</v>
      </c>
      <c r="C125" s="17" t="s">
        <v>17</v>
      </c>
      <c r="D125" s="16">
        <v>8486</v>
      </c>
    </row>
    <row r="126" spans="1:4" x14ac:dyDescent="0.25">
      <c r="A126" s="17" t="s">
        <v>149</v>
      </c>
      <c r="B126" s="17" t="s">
        <v>22</v>
      </c>
      <c r="C126" s="17" t="s">
        <v>23</v>
      </c>
      <c r="D126" s="16">
        <v>47995</v>
      </c>
    </row>
    <row r="127" spans="1:4" x14ac:dyDescent="0.25">
      <c r="A127" s="17" t="s">
        <v>150</v>
      </c>
      <c r="B127" s="17" t="s">
        <v>16</v>
      </c>
      <c r="C127" s="17" t="s">
        <v>17</v>
      </c>
      <c r="D127" s="16">
        <v>24809</v>
      </c>
    </row>
    <row r="128" spans="1:4" x14ac:dyDescent="0.25">
      <c r="A128" s="17" t="s">
        <v>151</v>
      </c>
      <c r="B128" s="17" t="s">
        <v>50</v>
      </c>
      <c r="C128" s="19" t="s">
        <v>109</v>
      </c>
      <c r="D128" s="16">
        <v>19365</v>
      </c>
    </row>
    <row r="129" spans="1:4" x14ac:dyDescent="0.25">
      <c r="A129" s="17" t="s">
        <v>152</v>
      </c>
      <c r="B129" s="17" t="s">
        <v>44</v>
      </c>
      <c r="C129" s="17" t="s">
        <v>44</v>
      </c>
      <c r="D129" s="16">
        <v>31503</v>
      </c>
    </row>
    <row r="130" spans="1:4" x14ac:dyDescent="0.25">
      <c r="A130" s="364" t="s">
        <v>200</v>
      </c>
      <c r="B130" s="365"/>
      <c r="C130" s="366"/>
      <c r="D130" s="23">
        <f>SUM(D5:D129)</f>
        <v>6613118</v>
      </c>
    </row>
    <row r="132" spans="1:4" x14ac:dyDescent="0.25">
      <c r="A132" s="24" t="s">
        <v>265</v>
      </c>
    </row>
  </sheetData>
  <mergeCells count="7">
    <mergeCell ref="I2:J2"/>
    <mergeCell ref="I3:J3"/>
    <mergeCell ref="A2:D2"/>
    <mergeCell ref="A3:D3"/>
    <mergeCell ref="A130:C130"/>
    <mergeCell ref="F2:G2"/>
    <mergeCell ref="F3:G3"/>
  </mergeCells>
  <conditionalFormatting sqref="D5">
    <cfRule type="expression" dxfId="1" priority="2" stopIfTrue="1">
      <formula>#REF!&lt;&gt;$A5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79998168889431442"/>
  </sheetPr>
  <dimension ref="A2:B139"/>
  <sheetViews>
    <sheetView showGridLines="0" workbookViewId="0">
      <selection activeCell="G33" sqref="G33"/>
    </sheetView>
  </sheetViews>
  <sheetFormatPr baseColWidth="10" defaultRowHeight="15" x14ac:dyDescent="0.25"/>
  <cols>
    <col min="1" max="1" width="27.5703125" bestFit="1" customWidth="1"/>
    <col min="2" max="2" width="38" bestFit="1" customWidth="1"/>
  </cols>
  <sheetData>
    <row r="2" spans="1:2" x14ac:dyDescent="0.25">
      <c r="A2" s="47" t="s">
        <v>248</v>
      </c>
      <c r="B2" t="s">
        <v>251</v>
      </c>
    </row>
    <row r="3" spans="1:2" x14ac:dyDescent="0.25">
      <c r="A3" s="48" t="s">
        <v>44</v>
      </c>
      <c r="B3" s="9">
        <v>88962.439505747374</v>
      </c>
    </row>
    <row r="4" spans="1:2" x14ac:dyDescent="0.25">
      <c r="A4" s="8" t="s">
        <v>43</v>
      </c>
      <c r="B4" s="9">
        <v>16303.350445690261</v>
      </c>
    </row>
    <row r="5" spans="1:2" x14ac:dyDescent="0.25">
      <c r="A5" s="8" t="s">
        <v>57</v>
      </c>
      <c r="B5" s="9">
        <v>13336.930204646294</v>
      </c>
    </row>
    <row r="6" spans="1:2" x14ac:dyDescent="0.25">
      <c r="A6" s="8" t="s">
        <v>69</v>
      </c>
      <c r="B6" s="9">
        <v>19763.136675503243</v>
      </c>
    </row>
    <row r="7" spans="1:2" x14ac:dyDescent="0.25">
      <c r="A7" s="8" t="s">
        <v>103</v>
      </c>
      <c r="B7" s="9">
        <v>13426.299994379395</v>
      </c>
    </row>
    <row r="8" spans="1:2" x14ac:dyDescent="0.25">
      <c r="A8" s="8" t="s">
        <v>136</v>
      </c>
      <c r="B8" s="9">
        <v>10395.853323981628</v>
      </c>
    </row>
    <row r="9" spans="1:2" x14ac:dyDescent="0.25">
      <c r="A9" s="8" t="s">
        <v>152</v>
      </c>
      <c r="B9" s="9">
        <v>15736.868861546556</v>
      </c>
    </row>
    <row r="10" spans="1:2" x14ac:dyDescent="0.25">
      <c r="A10" s="48" t="s">
        <v>50</v>
      </c>
      <c r="B10" s="9">
        <v>166797.82286449769</v>
      </c>
    </row>
    <row r="11" spans="1:2" x14ac:dyDescent="0.25">
      <c r="A11" s="8" t="s">
        <v>49</v>
      </c>
      <c r="B11" s="9">
        <v>14458.794404369972</v>
      </c>
    </row>
    <row r="12" spans="1:2" x14ac:dyDescent="0.25">
      <c r="A12" s="8" t="s">
        <v>95</v>
      </c>
      <c r="B12" s="9">
        <v>31482.078908804229</v>
      </c>
    </row>
    <row r="13" spans="1:2" x14ac:dyDescent="0.25">
      <c r="A13" s="8" t="s">
        <v>108</v>
      </c>
      <c r="B13" s="9">
        <v>16994.377199375067</v>
      </c>
    </row>
    <row r="14" spans="1:2" x14ac:dyDescent="0.25">
      <c r="A14" s="8" t="s">
        <v>110</v>
      </c>
      <c r="B14" s="9">
        <v>34751.671173115807</v>
      </c>
    </row>
    <row r="15" spans="1:2" x14ac:dyDescent="0.25">
      <c r="A15" s="8" t="s">
        <v>111</v>
      </c>
      <c r="B15" s="9">
        <v>21863.641730937536</v>
      </c>
    </row>
    <row r="16" spans="1:2" x14ac:dyDescent="0.25">
      <c r="A16" s="8" t="s">
        <v>151</v>
      </c>
      <c r="B16" s="9">
        <v>47247.25944789507</v>
      </c>
    </row>
    <row r="17" spans="1:2" x14ac:dyDescent="0.25">
      <c r="A17" s="48" t="s">
        <v>16</v>
      </c>
      <c r="B17" s="9">
        <v>199176.182448334</v>
      </c>
    </row>
    <row r="18" spans="1:2" x14ac:dyDescent="0.25">
      <c r="A18" s="8" t="s">
        <v>15</v>
      </c>
      <c r="B18" s="9">
        <v>22948.472424723059</v>
      </c>
    </row>
    <row r="19" spans="1:2" x14ac:dyDescent="0.25">
      <c r="A19" s="8" t="s">
        <v>24</v>
      </c>
      <c r="B19" s="9">
        <v>14039.649285031546</v>
      </c>
    </row>
    <row r="20" spans="1:2" x14ac:dyDescent="0.25">
      <c r="A20" s="8" t="s">
        <v>59</v>
      </c>
      <c r="B20" s="9">
        <v>22843.570516251089</v>
      </c>
    </row>
    <row r="21" spans="1:2" x14ac:dyDescent="0.25">
      <c r="A21" s="8" t="s">
        <v>112</v>
      </c>
      <c r="B21" s="9">
        <v>19937.795506714287</v>
      </c>
    </row>
    <row r="22" spans="1:2" x14ac:dyDescent="0.25">
      <c r="A22" s="8" t="s">
        <v>127</v>
      </c>
      <c r="B22" s="9">
        <v>17728.351313969066</v>
      </c>
    </row>
    <row r="23" spans="1:2" x14ac:dyDescent="0.25">
      <c r="A23" s="8" t="s">
        <v>131</v>
      </c>
      <c r="B23" s="9">
        <v>26345.946744331563</v>
      </c>
    </row>
    <row r="24" spans="1:2" x14ac:dyDescent="0.25">
      <c r="A24" s="8" t="s">
        <v>132</v>
      </c>
      <c r="B24" s="9">
        <v>22084.827782880424</v>
      </c>
    </row>
    <row r="25" spans="1:2" x14ac:dyDescent="0.25">
      <c r="A25" s="8" t="s">
        <v>145</v>
      </c>
      <c r="B25" s="9">
        <v>19447.779549611983</v>
      </c>
    </row>
    <row r="26" spans="1:2" x14ac:dyDescent="0.25">
      <c r="A26" s="8" t="s">
        <v>148</v>
      </c>
      <c r="B26" s="9">
        <v>13535.123759842341</v>
      </c>
    </row>
    <row r="27" spans="1:2" x14ac:dyDescent="0.25">
      <c r="A27" s="8" t="s">
        <v>150</v>
      </c>
      <c r="B27" s="9">
        <v>20264.665564978644</v>
      </c>
    </row>
    <row r="28" spans="1:2" x14ac:dyDescent="0.25">
      <c r="A28" s="48" t="s">
        <v>22</v>
      </c>
      <c r="B28" s="9">
        <v>328036.40287673299</v>
      </c>
    </row>
    <row r="29" spans="1:2" x14ac:dyDescent="0.25">
      <c r="A29" s="8" t="s">
        <v>21</v>
      </c>
      <c r="B29" s="9">
        <v>18810.277211394794</v>
      </c>
    </row>
    <row r="30" spans="1:2" x14ac:dyDescent="0.25">
      <c r="A30" s="8" t="s">
        <v>36</v>
      </c>
      <c r="B30" s="9">
        <v>23999.611078767732</v>
      </c>
    </row>
    <row r="31" spans="1:2" x14ac:dyDescent="0.25">
      <c r="A31" s="8" t="s">
        <v>41</v>
      </c>
      <c r="B31" s="9">
        <v>11677.049053788038</v>
      </c>
    </row>
    <row r="32" spans="1:2" x14ac:dyDescent="0.25">
      <c r="A32" s="8" t="s">
        <v>47</v>
      </c>
      <c r="B32" s="9">
        <v>19634.592323392917</v>
      </c>
    </row>
    <row r="33" spans="1:2" x14ac:dyDescent="0.25">
      <c r="A33" s="8" t="s">
        <v>55</v>
      </c>
      <c r="B33" s="9">
        <v>14349.763399763153</v>
      </c>
    </row>
    <row r="34" spans="1:2" x14ac:dyDescent="0.25">
      <c r="A34" s="8" t="s">
        <v>67</v>
      </c>
      <c r="B34" s="9">
        <v>24635.074856080104</v>
      </c>
    </row>
    <row r="35" spans="1:2" x14ac:dyDescent="0.25">
      <c r="A35" s="8" t="s">
        <v>73</v>
      </c>
      <c r="B35" s="9">
        <v>26487.466757383841</v>
      </c>
    </row>
    <row r="36" spans="1:2" x14ac:dyDescent="0.25">
      <c r="A36" s="8" t="s">
        <v>79</v>
      </c>
      <c r="B36" s="9">
        <v>11344.238659521268</v>
      </c>
    </row>
    <row r="37" spans="1:2" x14ac:dyDescent="0.25">
      <c r="A37" s="8" t="s">
        <v>81</v>
      </c>
      <c r="B37" s="9">
        <v>13199.580665687407</v>
      </c>
    </row>
    <row r="38" spans="1:2" x14ac:dyDescent="0.25">
      <c r="A38" s="8" t="s">
        <v>87</v>
      </c>
      <c r="B38" s="9">
        <v>15641.340416567689</v>
      </c>
    </row>
    <row r="39" spans="1:2" x14ac:dyDescent="0.25">
      <c r="A39" s="8" t="s">
        <v>117</v>
      </c>
      <c r="B39" s="9">
        <v>14623.230620614389</v>
      </c>
    </row>
    <row r="40" spans="1:2" x14ac:dyDescent="0.25">
      <c r="A40" s="8" t="s">
        <v>121</v>
      </c>
      <c r="B40" s="9">
        <v>18273.592497455527</v>
      </c>
    </row>
    <row r="41" spans="1:2" x14ac:dyDescent="0.25">
      <c r="A41" s="8" t="s">
        <v>124</v>
      </c>
      <c r="B41" s="9">
        <v>26397.289315369537</v>
      </c>
    </row>
    <row r="42" spans="1:2" x14ac:dyDescent="0.25">
      <c r="A42" s="8" t="s">
        <v>130</v>
      </c>
      <c r="B42" s="9">
        <v>33333.893417350177</v>
      </c>
    </row>
    <row r="43" spans="1:2" x14ac:dyDescent="0.25">
      <c r="A43" s="8" t="s">
        <v>139</v>
      </c>
      <c r="B43" s="9">
        <v>32026.234450819691</v>
      </c>
    </row>
    <row r="44" spans="1:2" x14ac:dyDescent="0.25">
      <c r="A44" s="8" t="s">
        <v>143</v>
      </c>
      <c r="B44" s="9">
        <v>8385.4514595039745</v>
      </c>
    </row>
    <row r="45" spans="1:2" x14ac:dyDescent="0.25">
      <c r="A45" s="8" t="s">
        <v>149</v>
      </c>
      <c r="B45" s="9">
        <v>15217.716693272743</v>
      </c>
    </row>
    <row r="46" spans="1:2" x14ac:dyDescent="0.25">
      <c r="A46" s="48" t="s">
        <v>8</v>
      </c>
      <c r="B46" s="9">
        <v>312286.25440999365</v>
      </c>
    </row>
    <row r="47" spans="1:2" x14ac:dyDescent="0.25">
      <c r="A47" s="8" t="s">
        <v>7</v>
      </c>
      <c r="B47" s="9">
        <v>16054.947929931433</v>
      </c>
    </row>
    <row r="48" spans="1:2" x14ac:dyDescent="0.25">
      <c r="A48" s="8" t="s">
        <v>26</v>
      </c>
      <c r="B48" s="9">
        <v>17036.28939366986</v>
      </c>
    </row>
    <row r="49" spans="1:2" x14ac:dyDescent="0.25">
      <c r="A49" s="8" t="s">
        <v>32</v>
      </c>
      <c r="B49" s="9">
        <v>15664.768334505898</v>
      </c>
    </row>
    <row r="50" spans="1:2" x14ac:dyDescent="0.25">
      <c r="A50" s="8" t="s">
        <v>42</v>
      </c>
      <c r="B50" s="9">
        <v>20692.047260322091</v>
      </c>
    </row>
    <row r="51" spans="1:2" x14ac:dyDescent="0.25">
      <c r="A51" s="8" t="s">
        <v>45</v>
      </c>
      <c r="B51" s="9">
        <v>15706.631095478187</v>
      </c>
    </row>
    <row r="52" spans="1:2" x14ac:dyDescent="0.25">
      <c r="A52" s="8" t="s">
        <v>48</v>
      </c>
      <c r="B52" s="9">
        <v>12339.36092775517</v>
      </c>
    </row>
    <row r="53" spans="1:2" x14ac:dyDescent="0.25">
      <c r="A53" s="8" t="s">
        <v>66</v>
      </c>
      <c r="B53" s="9">
        <v>13669.47727679693</v>
      </c>
    </row>
    <row r="54" spans="1:2" x14ac:dyDescent="0.25">
      <c r="A54" s="8" t="s">
        <v>68</v>
      </c>
      <c r="B54" s="9">
        <v>21239.550192822197</v>
      </c>
    </row>
    <row r="55" spans="1:2" x14ac:dyDescent="0.25">
      <c r="A55" s="8" t="s">
        <v>76</v>
      </c>
      <c r="B55" s="9">
        <v>23788.767916103166</v>
      </c>
    </row>
    <row r="56" spans="1:2" x14ac:dyDescent="0.25">
      <c r="A56" s="8" t="s">
        <v>77</v>
      </c>
      <c r="B56" s="9">
        <v>17373.723642058849</v>
      </c>
    </row>
    <row r="57" spans="1:2" x14ac:dyDescent="0.25">
      <c r="A57" s="8" t="s">
        <v>84</v>
      </c>
      <c r="B57" s="9">
        <v>14155.166928925619</v>
      </c>
    </row>
    <row r="58" spans="1:2" x14ac:dyDescent="0.25">
      <c r="A58" s="8" t="s">
        <v>94</v>
      </c>
      <c r="B58" s="9">
        <v>12790.109508911071</v>
      </c>
    </row>
    <row r="59" spans="1:2" x14ac:dyDescent="0.25">
      <c r="A59" s="8" t="s">
        <v>105</v>
      </c>
      <c r="B59" s="9">
        <v>16431.358338457205</v>
      </c>
    </row>
    <row r="60" spans="1:2" x14ac:dyDescent="0.25">
      <c r="A60" s="8" t="s">
        <v>106</v>
      </c>
      <c r="B60" s="9">
        <v>10134.126266867283</v>
      </c>
    </row>
    <row r="61" spans="1:2" x14ac:dyDescent="0.25">
      <c r="A61" s="8" t="s">
        <v>114</v>
      </c>
      <c r="B61" s="9">
        <v>20855.797827555463</v>
      </c>
    </row>
    <row r="62" spans="1:2" x14ac:dyDescent="0.25">
      <c r="A62" s="8" t="s">
        <v>120</v>
      </c>
      <c r="B62" s="9">
        <v>19013.509157309505</v>
      </c>
    </row>
    <row r="63" spans="1:2" x14ac:dyDescent="0.25">
      <c r="A63" s="8" t="s">
        <v>129</v>
      </c>
      <c r="B63" s="9">
        <v>17383.489847345238</v>
      </c>
    </row>
    <row r="64" spans="1:2" x14ac:dyDescent="0.25">
      <c r="A64" s="8" t="s">
        <v>134</v>
      </c>
      <c r="B64" s="9">
        <v>14062.814434930206</v>
      </c>
    </row>
    <row r="65" spans="1:2" x14ac:dyDescent="0.25">
      <c r="A65" s="8" t="s">
        <v>141</v>
      </c>
      <c r="B65" s="9">
        <v>13894.318130248321</v>
      </c>
    </row>
    <row r="66" spans="1:2" x14ac:dyDescent="0.25">
      <c r="A66" s="48" t="s">
        <v>5</v>
      </c>
      <c r="B66" s="9">
        <v>564273.77430430544</v>
      </c>
    </row>
    <row r="67" spans="1:2" x14ac:dyDescent="0.25">
      <c r="A67" s="8" t="s">
        <v>4</v>
      </c>
      <c r="B67" s="9">
        <v>18251.057921567924</v>
      </c>
    </row>
    <row r="68" spans="1:2" x14ac:dyDescent="0.25">
      <c r="A68" s="8" t="s">
        <v>10</v>
      </c>
      <c r="B68" s="9">
        <v>18542.666000225421</v>
      </c>
    </row>
    <row r="69" spans="1:2" x14ac:dyDescent="0.25">
      <c r="A69" s="8" t="s">
        <v>31</v>
      </c>
      <c r="B69" s="9">
        <v>12975.520762664402</v>
      </c>
    </row>
    <row r="70" spans="1:2" x14ac:dyDescent="0.25">
      <c r="A70" s="8" t="s">
        <v>61</v>
      </c>
      <c r="B70" s="9">
        <v>14961.137245685923</v>
      </c>
    </row>
    <row r="71" spans="1:2" x14ac:dyDescent="0.25">
      <c r="A71" s="8" t="s">
        <v>63</v>
      </c>
      <c r="B71" s="9">
        <v>26313.262433862888</v>
      </c>
    </row>
    <row r="72" spans="1:2" x14ac:dyDescent="0.25">
      <c r="A72" s="8" t="s">
        <v>70</v>
      </c>
      <c r="B72" s="9">
        <v>19257.445719867683</v>
      </c>
    </row>
    <row r="73" spans="1:2" x14ac:dyDescent="0.25">
      <c r="A73" s="8" t="s">
        <v>161</v>
      </c>
      <c r="B73" s="9">
        <v>37378.122880170427</v>
      </c>
    </row>
    <row r="74" spans="1:2" x14ac:dyDescent="0.25">
      <c r="A74" s="8" t="s">
        <v>162</v>
      </c>
      <c r="B74" s="9">
        <v>21142.786642114959</v>
      </c>
    </row>
    <row r="75" spans="1:2" x14ac:dyDescent="0.25">
      <c r="A75" s="8" t="s">
        <v>72</v>
      </c>
      <c r="B75" s="9">
        <v>23818.659655467338</v>
      </c>
    </row>
    <row r="76" spans="1:2" x14ac:dyDescent="0.25">
      <c r="A76" s="8" t="s">
        <v>80</v>
      </c>
      <c r="B76" s="9">
        <v>14879.170888033075</v>
      </c>
    </row>
    <row r="77" spans="1:2" x14ac:dyDescent="0.25">
      <c r="A77" s="8" t="s">
        <v>82</v>
      </c>
      <c r="B77" s="9">
        <v>19683.679286721326</v>
      </c>
    </row>
    <row r="78" spans="1:2" x14ac:dyDescent="0.25">
      <c r="A78" s="8" t="s">
        <v>83</v>
      </c>
      <c r="B78" s="9">
        <v>24970.047187167544</v>
      </c>
    </row>
    <row r="79" spans="1:2" x14ac:dyDescent="0.25">
      <c r="A79" s="8" t="s">
        <v>163</v>
      </c>
      <c r="B79" s="9">
        <v>16506.17285507455</v>
      </c>
    </row>
    <row r="80" spans="1:2" x14ac:dyDescent="0.25">
      <c r="A80" s="8" t="s">
        <v>93</v>
      </c>
      <c r="B80" s="9">
        <v>24074.652019389461</v>
      </c>
    </row>
    <row r="81" spans="1:2" x14ac:dyDescent="0.25">
      <c r="A81" s="8" t="s">
        <v>96</v>
      </c>
      <c r="B81" s="9">
        <v>21050.94548356365</v>
      </c>
    </row>
    <row r="82" spans="1:2" x14ac:dyDescent="0.25">
      <c r="A82" s="8" t="s">
        <v>102</v>
      </c>
      <c r="B82" s="9">
        <v>9372.0341430171575</v>
      </c>
    </row>
    <row r="83" spans="1:2" x14ac:dyDescent="0.25">
      <c r="A83" s="8" t="s">
        <v>113</v>
      </c>
      <c r="B83" s="9">
        <v>30050.809758776501</v>
      </c>
    </row>
    <row r="84" spans="1:2" x14ac:dyDescent="0.25">
      <c r="A84" s="8" t="s">
        <v>118</v>
      </c>
      <c r="B84" s="9">
        <v>83175.267599544866</v>
      </c>
    </row>
    <row r="85" spans="1:2" x14ac:dyDescent="0.25">
      <c r="A85" s="8" t="s">
        <v>119</v>
      </c>
      <c r="B85" s="9">
        <v>12942.993693910761</v>
      </c>
    </row>
    <row r="86" spans="1:2" x14ac:dyDescent="0.25">
      <c r="A86" s="8" t="s">
        <v>123</v>
      </c>
      <c r="B86" s="9">
        <v>33634.09050373239</v>
      </c>
    </row>
    <row r="87" spans="1:2" x14ac:dyDescent="0.25">
      <c r="A87" s="8" t="s">
        <v>126</v>
      </c>
      <c r="B87" s="9">
        <v>37257.32193347835</v>
      </c>
    </row>
    <row r="88" spans="1:2" x14ac:dyDescent="0.25">
      <c r="A88" s="8" t="s">
        <v>175</v>
      </c>
      <c r="B88" s="9">
        <v>14422.544885223209</v>
      </c>
    </row>
    <row r="89" spans="1:2" x14ac:dyDescent="0.25">
      <c r="A89" s="8" t="s">
        <v>133</v>
      </c>
      <c r="B89" s="9">
        <v>29613.38480504572</v>
      </c>
    </row>
    <row r="90" spans="1:2" x14ac:dyDescent="0.25">
      <c r="A90" s="48" t="s">
        <v>13</v>
      </c>
      <c r="B90" s="9">
        <v>389917.81766612257</v>
      </c>
    </row>
    <row r="91" spans="1:2" x14ac:dyDescent="0.25">
      <c r="A91" s="8" t="s">
        <v>12</v>
      </c>
      <c r="B91" s="9">
        <v>17562.917269303642</v>
      </c>
    </row>
    <row r="92" spans="1:2" x14ac:dyDescent="0.25">
      <c r="A92" s="8" t="s">
        <v>18</v>
      </c>
      <c r="B92" s="9">
        <v>13924.268478938891</v>
      </c>
    </row>
    <row r="93" spans="1:2" x14ac:dyDescent="0.25">
      <c r="A93" s="8" t="s">
        <v>20</v>
      </c>
      <c r="B93" s="9">
        <v>12562.823228517131</v>
      </c>
    </row>
    <row r="94" spans="1:2" x14ac:dyDescent="0.25">
      <c r="A94" s="8" t="s">
        <v>38</v>
      </c>
      <c r="B94" s="9">
        <v>18146.492559235772</v>
      </c>
    </row>
    <row r="95" spans="1:2" x14ac:dyDescent="0.25">
      <c r="A95" s="8" t="s">
        <v>39</v>
      </c>
      <c r="B95" s="9">
        <v>15465.585095155899</v>
      </c>
    </row>
    <row r="96" spans="1:2" x14ac:dyDescent="0.25">
      <c r="A96" s="8" t="s">
        <v>52</v>
      </c>
      <c r="B96" s="9">
        <v>16707.698691552392</v>
      </c>
    </row>
    <row r="97" spans="1:2" x14ac:dyDescent="0.25">
      <c r="A97" s="8" t="s">
        <v>60</v>
      </c>
      <c r="B97" s="9">
        <v>16138.037149118494</v>
      </c>
    </row>
    <row r="98" spans="1:2" x14ac:dyDescent="0.25">
      <c r="A98" s="8" t="s">
        <v>64</v>
      </c>
      <c r="B98" s="9">
        <v>17888.739822683587</v>
      </c>
    </row>
    <row r="99" spans="1:2" x14ac:dyDescent="0.25">
      <c r="A99" s="8" t="s">
        <v>75</v>
      </c>
      <c r="B99" s="9">
        <v>22486.6778369245</v>
      </c>
    </row>
    <row r="100" spans="1:2" x14ac:dyDescent="0.25">
      <c r="A100" s="8" t="s">
        <v>85</v>
      </c>
      <c r="B100" s="9">
        <v>17731.261398775339</v>
      </c>
    </row>
    <row r="101" spans="1:2" x14ac:dyDescent="0.25">
      <c r="A101" s="8" t="s">
        <v>89</v>
      </c>
      <c r="B101" s="9">
        <v>16217.378514725489</v>
      </c>
    </row>
    <row r="102" spans="1:2" x14ac:dyDescent="0.25">
      <c r="A102" s="8" t="s">
        <v>90</v>
      </c>
      <c r="B102" s="9">
        <v>17534.517185110777</v>
      </c>
    </row>
    <row r="103" spans="1:2" x14ac:dyDescent="0.25">
      <c r="A103" s="8" t="s">
        <v>92</v>
      </c>
      <c r="B103" s="9">
        <v>21864.559193357418</v>
      </c>
    </row>
    <row r="104" spans="1:2" x14ac:dyDescent="0.25">
      <c r="A104" s="8" t="s">
        <v>98</v>
      </c>
      <c r="B104" s="9">
        <v>13544.771494569526</v>
      </c>
    </row>
    <row r="105" spans="1:2" x14ac:dyDescent="0.25">
      <c r="A105" s="8" t="s">
        <v>107</v>
      </c>
      <c r="B105" s="9">
        <v>14012.392165290905</v>
      </c>
    </row>
    <row r="106" spans="1:2" x14ac:dyDescent="0.25">
      <c r="A106" s="8" t="s">
        <v>116</v>
      </c>
      <c r="B106" s="9">
        <v>19108.037078977999</v>
      </c>
    </row>
    <row r="107" spans="1:2" x14ac:dyDescent="0.25">
      <c r="A107" s="8" t="s">
        <v>128</v>
      </c>
      <c r="B107" s="9">
        <v>16114.87465886306</v>
      </c>
    </row>
    <row r="108" spans="1:2" x14ac:dyDescent="0.25">
      <c r="A108" s="8" t="s">
        <v>135</v>
      </c>
      <c r="B108" s="9">
        <v>17966.762159773847</v>
      </c>
    </row>
    <row r="109" spans="1:2" x14ac:dyDescent="0.25">
      <c r="A109" s="8" t="s">
        <v>137</v>
      </c>
      <c r="B109" s="9">
        <v>15392.869585540206</v>
      </c>
    </row>
    <row r="110" spans="1:2" x14ac:dyDescent="0.25">
      <c r="A110" s="8" t="s">
        <v>138</v>
      </c>
      <c r="B110" s="9">
        <v>13206.588581448716</v>
      </c>
    </row>
    <row r="111" spans="1:2" x14ac:dyDescent="0.25">
      <c r="A111" s="8" t="s">
        <v>142</v>
      </c>
      <c r="B111" s="9">
        <v>16433.788089392583</v>
      </c>
    </row>
    <row r="112" spans="1:2" x14ac:dyDescent="0.25">
      <c r="A112" s="8" t="s">
        <v>144</v>
      </c>
      <c r="B112" s="9">
        <v>20194.239910743818</v>
      </c>
    </row>
    <row r="113" spans="1:2" x14ac:dyDescent="0.25">
      <c r="A113" s="8" t="s">
        <v>146</v>
      </c>
      <c r="B113" s="9">
        <v>19712.537518122612</v>
      </c>
    </row>
    <row r="114" spans="1:2" x14ac:dyDescent="0.25">
      <c r="A114" s="48" t="s">
        <v>29</v>
      </c>
      <c r="B114" s="9">
        <v>124268.33675788633</v>
      </c>
    </row>
    <row r="115" spans="1:2" x14ac:dyDescent="0.25">
      <c r="A115" s="8" t="s">
        <v>28</v>
      </c>
      <c r="B115" s="9">
        <v>12143.685894126622</v>
      </c>
    </row>
    <row r="116" spans="1:2" x14ac:dyDescent="0.25">
      <c r="A116" s="8" t="s">
        <v>30</v>
      </c>
      <c r="B116" s="9">
        <v>9519.528351421508</v>
      </c>
    </row>
    <row r="117" spans="1:2" x14ac:dyDescent="0.25">
      <c r="A117" s="8" t="s">
        <v>54</v>
      </c>
      <c r="B117" s="9">
        <v>12062.623214160725</v>
      </c>
    </row>
    <row r="118" spans="1:2" x14ac:dyDescent="0.25">
      <c r="A118" s="8" t="s">
        <v>58</v>
      </c>
      <c r="B118" s="9">
        <v>10031.995062213951</v>
      </c>
    </row>
    <row r="119" spans="1:2" x14ac:dyDescent="0.25">
      <c r="A119" s="8" t="s">
        <v>99</v>
      </c>
      <c r="B119" s="9">
        <v>10487.247883681235</v>
      </c>
    </row>
    <row r="120" spans="1:2" x14ac:dyDescent="0.25">
      <c r="A120" s="8" t="s">
        <v>101</v>
      </c>
      <c r="B120" s="9">
        <v>13470.743926307656</v>
      </c>
    </row>
    <row r="121" spans="1:2" x14ac:dyDescent="0.25">
      <c r="A121" s="8" t="s">
        <v>104</v>
      </c>
      <c r="B121" s="9">
        <v>10313.867898797575</v>
      </c>
    </row>
    <row r="122" spans="1:2" x14ac:dyDescent="0.25">
      <c r="A122" s="8" t="s">
        <v>122</v>
      </c>
      <c r="B122" s="9">
        <v>9159.7944561169988</v>
      </c>
    </row>
    <row r="123" spans="1:2" x14ac:dyDescent="0.25">
      <c r="A123" s="8" t="s">
        <v>125</v>
      </c>
      <c r="B123" s="9">
        <v>10162.295506158456</v>
      </c>
    </row>
    <row r="124" spans="1:2" x14ac:dyDescent="0.25">
      <c r="A124" s="8" t="s">
        <v>140</v>
      </c>
      <c r="B124" s="9">
        <v>10681.526215309466</v>
      </c>
    </row>
    <row r="125" spans="1:2" x14ac:dyDescent="0.25">
      <c r="A125" s="8" t="s">
        <v>147</v>
      </c>
      <c r="B125" s="9">
        <v>16235.028349592129</v>
      </c>
    </row>
    <row r="126" spans="1:2" x14ac:dyDescent="0.25">
      <c r="A126" s="48" t="s">
        <v>174</v>
      </c>
      <c r="B126" s="9">
        <v>240094.65924381069</v>
      </c>
    </row>
    <row r="127" spans="1:2" x14ac:dyDescent="0.25">
      <c r="A127" s="8" t="s">
        <v>33</v>
      </c>
      <c r="B127" s="9">
        <v>36887.201961528794</v>
      </c>
    </row>
    <row r="128" spans="1:2" x14ac:dyDescent="0.25">
      <c r="A128" s="8" t="s">
        <v>35</v>
      </c>
      <c r="B128" s="9">
        <v>14013.006562503027</v>
      </c>
    </row>
    <row r="129" spans="1:2" x14ac:dyDescent="0.25">
      <c r="A129" s="8" t="s">
        <v>46</v>
      </c>
      <c r="B129" s="9">
        <v>13565.54874743907</v>
      </c>
    </row>
    <row r="130" spans="1:2" x14ac:dyDescent="0.25">
      <c r="A130" s="8" t="s">
        <v>65</v>
      </c>
      <c r="B130" s="9">
        <v>17140.268850753611</v>
      </c>
    </row>
    <row r="131" spans="1:2" x14ac:dyDescent="0.25">
      <c r="A131" s="8" t="s">
        <v>74</v>
      </c>
      <c r="B131" s="9">
        <v>19646.609203526426</v>
      </c>
    </row>
    <row r="132" spans="1:2" x14ac:dyDescent="0.25">
      <c r="A132" s="8" t="s">
        <v>78</v>
      </c>
      <c r="B132" s="9">
        <v>36024.793133561434</v>
      </c>
    </row>
    <row r="133" spans="1:2" x14ac:dyDescent="0.25">
      <c r="A133" s="8" t="s">
        <v>86</v>
      </c>
      <c r="B133" s="9">
        <v>18662.745151464289</v>
      </c>
    </row>
    <row r="134" spans="1:2" x14ac:dyDescent="0.25">
      <c r="A134" s="8" t="s">
        <v>91</v>
      </c>
      <c r="B134" s="9">
        <v>21127.160271992692</v>
      </c>
    </row>
    <row r="135" spans="1:2" x14ac:dyDescent="0.25">
      <c r="A135" s="8" t="s">
        <v>97</v>
      </c>
      <c r="B135" s="9">
        <v>25714.775742214981</v>
      </c>
    </row>
    <row r="136" spans="1:2" x14ac:dyDescent="0.25">
      <c r="A136" s="8" t="s">
        <v>115</v>
      </c>
      <c r="B136" s="9">
        <v>37312.54961882635</v>
      </c>
    </row>
    <row r="137" spans="1:2" x14ac:dyDescent="0.25">
      <c r="A137" s="48" t="s">
        <v>249</v>
      </c>
      <c r="B137" s="9">
        <v>21042.222258126825</v>
      </c>
    </row>
    <row r="138" spans="1:2" x14ac:dyDescent="0.25">
      <c r="A138" s="8" t="s">
        <v>176</v>
      </c>
      <c r="B138" s="9">
        <v>21042.222258126825</v>
      </c>
    </row>
    <row r="139" spans="1:2" x14ac:dyDescent="0.25">
      <c r="A139" s="48" t="s">
        <v>250</v>
      </c>
      <c r="B139" s="9">
        <v>2434855.9123355579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J31"/>
  <sheetViews>
    <sheetView showGridLines="0" workbookViewId="0">
      <selection activeCell="D12" sqref="D12"/>
    </sheetView>
  </sheetViews>
  <sheetFormatPr baseColWidth="10" defaultRowHeight="15" x14ac:dyDescent="0.25"/>
  <cols>
    <col min="1" max="1" width="4.85546875" style="1" customWidth="1"/>
    <col min="2" max="2" width="23.42578125" bestFit="1" customWidth="1"/>
    <col min="3" max="3" width="27.7109375" customWidth="1"/>
    <col min="4" max="4" width="32.42578125" customWidth="1"/>
    <col min="6" max="6" width="16.28515625" bestFit="1" customWidth="1"/>
    <col min="7" max="7" width="30.5703125" customWidth="1"/>
    <col min="8" max="8" width="33" bestFit="1" customWidth="1"/>
  </cols>
  <sheetData>
    <row r="1" spans="2:10" s="1" customFormat="1" x14ac:dyDescent="0.25"/>
    <row r="2" spans="2:10" x14ac:dyDescent="0.25">
      <c r="B2" s="367" t="s">
        <v>187</v>
      </c>
      <c r="C2" s="367"/>
      <c r="D2" s="367"/>
      <c r="F2" s="398" t="s">
        <v>230</v>
      </c>
      <c r="G2" s="399"/>
      <c r="H2" s="400"/>
    </row>
    <row r="3" spans="2:10" x14ac:dyDescent="0.25">
      <c r="B3" s="396" t="s">
        <v>239</v>
      </c>
      <c r="C3" s="396"/>
      <c r="D3" s="396"/>
      <c r="F3" s="397" t="s">
        <v>231</v>
      </c>
      <c r="G3" s="397"/>
      <c r="H3" s="397"/>
    </row>
    <row r="4" spans="2:10" s="1" customFormat="1" x14ac:dyDescent="0.25">
      <c r="B4" s="396"/>
      <c r="C4" s="396"/>
      <c r="D4" s="396"/>
      <c r="F4" s="397"/>
      <c r="G4" s="397"/>
      <c r="H4" s="397"/>
    </row>
    <row r="5" spans="2:10" s="1" customFormat="1" x14ac:dyDescent="0.25">
      <c r="B5" s="368" t="s">
        <v>229</v>
      </c>
      <c r="C5" s="368"/>
      <c r="D5" s="368"/>
      <c r="F5" s="388" t="s">
        <v>229</v>
      </c>
      <c r="G5" s="388"/>
      <c r="H5" s="388"/>
    </row>
    <row r="6" spans="2:10" ht="38.25" x14ac:dyDescent="0.25">
      <c r="B6" s="28" t="s">
        <v>2</v>
      </c>
      <c r="C6" s="25" t="s">
        <v>234</v>
      </c>
      <c r="D6" s="38" t="s">
        <v>233</v>
      </c>
      <c r="F6" s="29" t="s">
        <v>1</v>
      </c>
      <c r="G6" s="44" t="s">
        <v>232</v>
      </c>
      <c r="H6" s="40" t="s">
        <v>233</v>
      </c>
    </row>
    <row r="7" spans="2:10" x14ac:dyDescent="0.25">
      <c r="B7" s="17" t="s">
        <v>100</v>
      </c>
      <c r="C7" s="42">
        <f>('PIB Zonas'!AJ7/'PIB Zonas'!$AJ$32)*100</f>
        <v>9.6794642675916323E-2</v>
      </c>
      <c r="D7" s="39">
        <v>6.7823565180784881E-4</v>
      </c>
      <c r="E7" s="36"/>
      <c r="F7" s="37" t="s">
        <v>44</v>
      </c>
      <c r="G7" s="43">
        <f>('PIB Subregiones'!AH7/SUM('PIB Subregiones'!$AH$7:$AH$15))*100</f>
        <v>3.122966081999881</v>
      </c>
      <c r="H7" s="41">
        <v>2.9585106880583752E-2</v>
      </c>
      <c r="J7" s="6"/>
    </row>
    <row r="8" spans="2:10" x14ac:dyDescent="0.25">
      <c r="B8" s="17" t="s">
        <v>44</v>
      </c>
      <c r="C8" s="42">
        <f>('PIB Zonas'!AJ8/'PIB Zonas'!$AJ$32)*100</f>
        <v>3.1229660819998819</v>
      </c>
      <c r="D8" s="39">
        <v>2.9585106880583752E-2</v>
      </c>
      <c r="E8" s="36"/>
      <c r="F8" s="37" t="s">
        <v>50</v>
      </c>
      <c r="G8" s="43">
        <f>('PIB Subregiones'!AH8/SUM('PIB Subregiones'!$AH$7:$AH$15))*100</f>
        <v>2.5104709110801355</v>
      </c>
      <c r="H8" s="41">
        <v>3.1362552037045702E-2</v>
      </c>
      <c r="J8" s="6"/>
    </row>
    <row r="9" spans="2:10" x14ac:dyDescent="0.25">
      <c r="B9" s="17" t="s">
        <v>62</v>
      </c>
      <c r="C9" s="42">
        <f>('PIB Zonas'!AJ9/'PIB Zonas'!$AJ$32)*100</f>
        <v>0.33902909538736459</v>
      </c>
      <c r="D9" s="39">
        <v>2.8181860704429582E-3</v>
      </c>
      <c r="E9" s="36"/>
      <c r="F9" s="37" t="s">
        <v>16</v>
      </c>
      <c r="G9" s="43">
        <f>('PIB Subregiones'!AH9/SUM('PIB Subregiones'!$AH$7:$AH$15))*100</f>
        <v>3.2251157327461781</v>
      </c>
      <c r="H9" s="41">
        <v>2.1317648159408766E-2</v>
      </c>
      <c r="J9" s="6"/>
    </row>
    <row r="10" spans="2:10" x14ac:dyDescent="0.25">
      <c r="B10" s="17" t="s">
        <v>53</v>
      </c>
      <c r="C10" s="42">
        <f>('PIB Zonas'!AJ10/'PIB Zonas'!$AJ$32)*100</f>
        <v>0.93604335106566416</v>
      </c>
      <c r="D10" s="39">
        <v>1.0185228495252351E-2</v>
      </c>
      <c r="E10" s="36"/>
      <c r="F10" s="37" t="s">
        <v>22</v>
      </c>
      <c r="G10" s="43">
        <f>('PIB Subregiones'!AH10/SUM('PIB Subregiones'!$AH$7:$AH$15))*100</f>
        <v>4.0604903083762691</v>
      </c>
      <c r="H10" s="41">
        <v>3.3397258992469245E-2</v>
      </c>
      <c r="J10" s="6"/>
    </row>
    <row r="11" spans="2:10" x14ac:dyDescent="0.25">
      <c r="B11" s="17" t="s">
        <v>27</v>
      </c>
      <c r="C11" s="42">
        <f>('PIB Zonas'!AJ11/'PIB Zonas'!$AJ$32)*100</f>
        <v>1.4064857175910355</v>
      </c>
      <c r="D11" s="39">
        <v>1.3903830862060901E-2</v>
      </c>
      <c r="E11" s="36"/>
      <c r="F11" s="37" t="s">
        <v>8</v>
      </c>
      <c r="G11" s="43">
        <f>('PIB Subregiones'!AH11/SUM('PIB Subregiones'!$AH$7:$AH$15))*100</f>
        <v>2.1090525388390278</v>
      </c>
      <c r="H11" s="41">
        <v>1.9855933392581505E-2</v>
      </c>
      <c r="J11" s="6"/>
    </row>
    <row r="12" spans="2:10" x14ac:dyDescent="0.25">
      <c r="B12" s="17" t="s">
        <v>180</v>
      </c>
      <c r="C12" s="42">
        <f>('PIB Zonas'!AJ12/'PIB Zonas'!$AJ$32)*100</f>
        <v>42.791772687570614</v>
      </c>
      <c r="D12" s="39">
        <v>0.4541489311941625</v>
      </c>
      <c r="E12" s="36"/>
      <c r="F12" s="37" t="s">
        <v>5</v>
      </c>
      <c r="G12" s="43">
        <f>('PIB Subregiones'!AH12/SUM('PIB Subregiones'!$AH$7:$AH$15))*100</f>
        <v>9.9714170800333921</v>
      </c>
      <c r="H12" s="41">
        <v>8.2066513868749705E-2</v>
      </c>
      <c r="J12" s="6"/>
    </row>
    <row r="13" spans="2:10" x14ac:dyDescent="0.25">
      <c r="B13" s="17" t="s">
        <v>158</v>
      </c>
      <c r="C13" s="42">
        <f>('PIB Zonas'!AJ13/'PIB Zonas'!$AJ$32)*100</f>
        <v>4.708238291378545</v>
      </c>
      <c r="D13" s="39">
        <v>6.1497263669956496E-2</v>
      </c>
      <c r="E13" s="36"/>
      <c r="F13" s="37" t="s">
        <v>13</v>
      </c>
      <c r="G13" s="43">
        <f>('PIB Subregiones'!AH13/SUM('PIB Subregiones'!$AH$7:$AH$15))*100</f>
        <v>3.9090957150266892</v>
      </c>
      <c r="H13" s="41">
        <v>3.9279199214182138E-2</v>
      </c>
    </row>
    <row r="14" spans="2:10" x14ac:dyDescent="0.25">
      <c r="B14" s="17" t="s">
        <v>9</v>
      </c>
      <c r="C14" s="42">
        <f>('PIB Zonas'!AJ14/'PIB Zonas'!$AJ$32)*100</f>
        <v>0.70256682124799241</v>
      </c>
      <c r="D14" s="39">
        <v>8.0569717947518594E-3</v>
      </c>
      <c r="E14" s="36"/>
      <c r="F14" s="37" t="s">
        <v>29</v>
      </c>
      <c r="G14" s="43">
        <f>('PIB Subregiones'!AH14/SUM('PIB Subregiones'!$AH$7:$AH$15))*100</f>
        <v>5.8479312325591355</v>
      </c>
      <c r="H14" s="41">
        <v>7.461761541699799E-2</v>
      </c>
      <c r="J14" s="10"/>
    </row>
    <row r="15" spans="2:10" x14ac:dyDescent="0.25">
      <c r="B15" s="17" t="s">
        <v>11</v>
      </c>
      <c r="C15" s="42">
        <f>('PIB Zonas'!AJ15/'PIB Zonas'!$AJ$32)*100</f>
        <v>2.0853135956369524</v>
      </c>
      <c r="D15" s="39">
        <v>1.5155058702465037E-2</v>
      </c>
      <c r="E15" s="36"/>
      <c r="F15" s="37" t="s">
        <v>174</v>
      </c>
      <c r="G15" s="43">
        <f>('PIB Subregiones'!AH15/SUM('PIB Subregiones'!$AH$7:$AH$15))*100</f>
        <v>65.243460399339298</v>
      </c>
      <c r="H15" s="41">
        <v>0.66851817203798125</v>
      </c>
      <c r="J15" s="10"/>
    </row>
    <row r="16" spans="2:10" x14ac:dyDescent="0.25">
      <c r="B16" s="17" t="s">
        <v>17</v>
      </c>
      <c r="C16" s="42">
        <f>('PIB Zonas'!AJ16/'PIB Zonas'!$AJ$32)*100</f>
        <v>1.1264220353962155</v>
      </c>
      <c r="D16" s="39">
        <v>6.8875999812900513E-3</v>
      </c>
      <c r="E16" s="36"/>
      <c r="J16" s="10"/>
    </row>
    <row r="17" spans="2:10" x14ac:dyDescent="0.25">
      <c r="B17" s="17" t="s">
        <v>25</v>
      </c>
      <c r="C17" s="42">
        <f>('PIB Zonas'!AJ17/'PIB Zonas'!$AJ$32)*100</f>
        <v>1.2391186359608006</v>
      </c>
      <c r="D17" s="39">
        <v>7.4372047336171013E-3</v>
      </c>
      <c r="E17" s="36"/>
      <c r="J17" s="7"/>
    </row>
    <row r="18" spans="2:10" x14ac:dyDescent="0.25">
      <c r="B18" s="17" t="s">
        <v>178</v>
      </c>
      <c r="C18" s="42">
        <f>('PIB Zonas'!AJ18/'PIB Zonas'!$AJ$32)*100</f>
        <v>9.1483534944416505</v>
      </c>
      <c r="D18" s="39">
        <v>6.4876748210861132E-2</v>
      </c>
      <c r="E18" s="36"/>
      <c r="F18" s="1" t="s">
        <v>195</v>
      </c>
    </row>
    <row r="19" spans="2:10" x14ac:dyDescent="0.25">
      <c r="B19" s="17" t="s">
        <v>159</v>
      </c>
      <c r="C19" s="42">
        <f>('PIB Zonas'!AJ19/'PIB Zonas'!$AJ$32)*100</f>
        <v>1.0428982985046746</v>
      </c>
      <c r="D19" s="39">
        <v>1.244211609523364E-2</v>
      </c>
      <c r="E19" s="36"/>
    </row>
    <row r="20" spans="2:10" x14ac:dyDescent="0.25">
      <c r="B20" s="17" t="s">
        <v>51</v>
      </c>
      <c r="C20" s="42">
        <f>('PIB Zonas'!AJ20/'PIB Zonas'!$AJ$32)*100</f>
        <v>0.65705566027280071</v>
      </c>
      <c r="D20" s="39">
        <v>5.3089480331166101E-3</v>
      </c>
      <c r="E20" s="36"/>
    </row>
    <row r="21" spans="2:10" x14ac:dyDescent="0.25">
      <c r="B21" s="17" t="s">
        <v>6</v>
      </c>
      <c r="C21" s="42">
        <f>('PIB Zonas'!AJ21/'PIB Zonas'!$AJ$32)*100</f>
        <v>1.1783897234261833</v>
      </c>
      <c r="D21" s="39">
        <v>8.7585948828289451E-3</v>
      </c>
      <c r="E21" s="36"/>
    </row>
    <row r="22" spans="2:10" x14ac:dyDescent="0.25">
      <c r="B22" s="17" t="s">
        <v>40</v>
      </c>
      <c r="C22" s="42">
        <f>('PIB Zonas'!AJ22/'PIB Zonas'!$AJ$32)*100</f>
        <v>0.99297178727100477</v>
      </c>
      <c r="D22" s="39">
        <v>9.2263436082136684E-3</v>
      </c>
      <c r="E22" s="36"/>
    </row>
    <row r="23" spans="2:10" x14ac:dyDescent="0.25">
      <c r="B23" s="17" t="s">
        <v>109</v>
      </c>
      <c r="C23" s="42">
        <f>('PIB Zonas'!AJ23/'PIB Zonas'!$AJ$32)*100</f>
        <v>2.3535576130409797</v>
      </c>
      <c r="D23" s="39">
        <v>3.0134711632910802E-2</v>
      </c>
      <c r="E23" s="36"/>
    </row>
    <row r="24" spans="2:10" x14ac:dyDescent="0.25">
      <c r="B24" s="17" t="s">
        <v>88</v>
      </c>
      <c r="C24" s="42">
        <f>('PIB Zonas'!AJ24/'PIB Zonas'!$AJ$32)*100</f>
        <v>0.46205396469286625</v>
      </c>
      <c r="D24" s="39">
        <v>2.9585106880583752E-3</v>
      </c>
      <c r="E24" s="36"/>
    </row>
    <row r="25" spans="2:10" x14ac:dyDescent="0.25">
      <c r="B25" s="17" t="s">
        <v>37</v>
      </c>
      <c r="C25" s="42">
        <f>('PIB Zonas'!AJ25/'PIB Zonas'!$AJ$32)*100</f>
        <v>2.0665491684901482</v>
      </c>
      <c r="D25" s="39">
        <v>1.2746152766733711E-2</v>
      </c>
      <c r="E25" s="36"/>
    </row>
    <row r="26" spans="2:10" x14ac:dyDescent="0.25">
      <c r="B26" s="17" t="s">
        <v>56</v>
      </c>
      <c r="C26" s="42">
        <f>('PIB Zonas'!AJ26/'PIB Zonas'!$AJ$32)*100</f>
        <v>0.8877881063397578</v>
      </c>
      <c r="D26" s="39">
        <v>9.5654614341175916E-3</v>
      </c>
      <c r="E26" s="36"/>
    </row>
    <row r="27" spans="2:10" x14ac:dyDescent="0.25">
      <c r="B27" s="17" t="s">
        <v>19</v>
      </c>
      <c r="C27" s="42">
        <f>('PIB Zonas'!AJ27/'PIB Zonas'!$AJ$32)*100</f>
        <v>1.0043591726204166</v>
      </c>
      <c r="D27" s="39">
        <v>1.1155807100425651E-2</v>
      </c>
      <c r="E27" s="36"/>
    </row>
    <row r="28" spans="2:10" x14ac:dyDescent="0.25">
      <c r="B28" s="17" t="s">
        <v>14</v>
      </c>
      <c r="C28" s="42">
        <f>('PIB Zonas'!AJ28/'PIB Zonas'!$AJ$32)*100</f>
        <v>0.97572140406960417</v>
      </c>
      <c r="D28" s="39">
        <v>8.7118200102904719E-3</v>
      </c>
      <c r="E28" s="36"/>
    </row>
    <row r="29" spans="2:10" x14ac:dyDescent="0.25">
      <c r="B29" s="17" t="s">
        <v>179</v>
      </c>
      <c r="C29" s="42">
        <f>('PIB Zonas'!AJ29/'PIB Zonas'!$AJ$32)*100</f>
        <v>13.303334217327043</v>
      </c>
      <c r="D29" s="39">
        <v>0.14949249263295758</v>
      </c>
      <c r="E29" s="36"/>
    </row>
    <row r="30" spans="2:10" x14ac:dyDescent="0.25">
      <c r="B30" s="17" t="s">
        <v>71</v>
      </c>
      <c r="C30" s="42">
        <f>('PIB Zonas'!AJ30/'PIB Zonas'!$AJ$32)*100</f>
        <v>6.368684665582891</v>
      </c>
      <c r="D30" s="39">
        <v>5.5334674213012768E-2</v>
      </c>
      <c r="E30" s="36"/>
    </row>
    <row r="31" spans="2:10" x14ac:dyDescent="0.25">
      <c r="B31" s="17" t="s">
        <v>23</v>
      </c>
      <c r="C31" s="42">
        <f>('PIB Zonas'!AJ31/'PIB Zonas'!$AJ$32)*100</f>
        <v>1.0035317680090159</v>
      </c>
      <c r="D31" s="39">
        <v>8.9340006548482148E-3</v>
      </c>
      <c r="E31" s="36"/>
    </row>
  </sheetData>
  <mergeCells count="6">
    <mergeCell ref="B2:D2"/>
    <mergeCell ref="B3:D4"/>
    <mergeCell ref="F3:H4"/>
    <mergeCell ref="B5:D5"/>
    <mergeCell ref="F5:H5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25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54"/>
  <sheetViews>
    <sheetView showGridLines="0" topLeftCell="E5" workbookViewId="0">
      <selection activeCell="T5" sqref="T5"/>
    </sheetView>
  </sheetViews>
  <sheetFormatPr baseColWidth="10" defaultColWidth="22.140625" defaultRowHeight="13.5" x14ac:dyDescent="0.25"/>
  <cols>
    <col min="1" max="1" width="14.42578125" style="4" customWidth="1"/>
    <col min="2" max="2" width="13.5703125" style="4" customWidth="1"/>
    <col min="3" max="3" width="15.5703125" style="4" customWidth="1"/>
    <col min="4" max="4" width="15" style="4" customWidth="1"/>
    <col min="5" max="5" width="9" style="4" customWidth="1"/>
    <col min="6" max="6" width="9.140625" style="4" customWidth="1"/>
    <col min="7" max="7" width="8.28515625" style="4" customWidth="1"/>
    <col min="8" max="8" width="8" style="4" customWidth="1"/>
    <col min="9" max="9" width="8.140625" style="4" customWidth="1"/>
    <col min="10" max="10" width="8.42578125" style="4" customWidth="1"/>
    <col min="11" max="11" width="8.5703125" style="4" customWidth="1"/>
    <col min="12" max="12" width="8.42578125" style="4" customWidth="1"/>
    <col min="13" max="13" width="8.7109375" style="4" customWidth="1"/>
    <col min="14" max="14" width="6.85546875" style="4" customWidth="1"/>
    <col min="15" max="15" width="9.28515625" style="4" customWidth="1"/>
    <col min="16" max="16" width="14.5703125" style="4" customWidth="1"/>
    <col min="17" max="17" width="11.42578125" style="4" customWidth="1"/>
    <col min="18" max="18" width="13" style="4" customWidth="1"/>
    <col min="19" max="20" width="14.28515625" style="4" customWidth="1"/>
    <col min="21" max="21" width="8.42578125" style="4" customWidth="1"/>
    <col min="22" max="22" width="13.5703125" style="4" customWidth="1"/>
    <col min="23" max="23" width="17.28515625" style="4" customWidth="1"/>
    <col min="24" max="24" width="11.140625" style="4" customWidth="1"/>
    <col min="25" max="25" width="16.5703125" style="4" customWidth="1"/>
    <col min="26" max="26" width="9.28515625" style="4" customWidth="1"/>
    <col min="27" max="27" width="13.5703125" style="4" customWidth="1"/>
    <col min="28" max="28" width="17.42578125" style="4" customWidth="1"/>
    <col min="29" max="29" width="15" style="4" customWidth="1"/>
    <col min="30" max="30" width="11.7109375" style="4" customWidth="1"/>
    <col min="31" max="31" width="9.42578125" style="4" customWidth="1"/>
    <col min="32" max="32" width="11.140625" style="4" customWidth="1"/>
    <col min="33" max="33" width="8.140625" style="4" customWidth="1"/>
    <col min="34" max="34" width="6.85546875" style="4" customWidth="1"/>
    <col min="35" max="35" width="19.85546875" style="4" customWidth="1"/>
    <col min="36" max="36" width="11.42578125" style="4" customWidth="1"/>
    <col min="37" max="37" width="10.85546875" style="4" customWidth="1"/>
    <col min="38" max="38" width="7.5703125" style="4" customWidth="1"/>
    <col min="39" max="39" width="14.28515625" style="4" customWidth="1"/>
    <col min="40" max="40" width="13.85546875" style="4" customWidth="1"/>
    <col min="41" max="41" width="13.42578125" style="4" customWidth="1"/>
    <col min="42" max="16384" width="22.140625" style="4"/>
  </cols>
  <sheetData>
    <row r="1" spans="1:40" ht="15" x14ac:dyDescent="0.25">
      <c r="A1" s="367" t="s">
        <v>177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71"/>
    </row>
    <row r="2" spans="1:40" ht="15" x14ac:dyDescent="0.25">
      <c r="A2" s="368" t="s">
        <v>209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71"/>
    </row>
    <row r="3" spans="1:40" ht="15" x14ac:dyDescent="0.25">
      <c r="A3" s="368" t="s">
        <v>207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  <c r="AJ3" s="368"/>
      <c r="AK3" s="368"/>
      <c r="AL3" s="368"/>
      <c r="AM3" s="368"/>
      <c r="AN3" s="71"/>
    </row>
    <row r="4" spans="1:40" ht="15" x14ac:dyDescent="0.25">
      <c r="A4" s="368" t="s">
        <v>319</v>
      </c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9"/>
      <c r="P4" s="368"/>
      <c r="Q4" s="369"/>
      <c r="R4" s="368"/>
      <c r="S4" s="368"/>
      <c r="T4" s="368"/>
      <c r="U4" s="368"/>
      <c r="V4" s="368"/>
      <c r="W4" s="368"/>
      <c r="X4" s="368"/>
      <c r="Y4" s="369"/>
      <c r="Z4" s="368"/>
      <c r="AA4" s="369"/>
      <c r="AB4" s="369"/>
      <c r="AC4" s="368"/>
      <c r="AD4" s="368"/>
      <c r="AE4" s="369"/>
      <c r="AF4" s="369"/>
      <c r="AG4" s="368"/>
      <c r="AH4" s="368"/>
      <c r="AI4" s="368"/>
      <c r="AJ4" s="368"/>
      <c r="AK4" s="368"/>
      <c r="AL4" s="368"/>
      <c r="AM4" s="368"/>
      <c r="AN4" s="71"/>
    </row>
    <row r="5" spans="1:40" s="27" customFormat="1" ht="207" customHeight="1" x14ac:dyDescent="0.25">
      <c r="A5" s="83" t="s">
        <v>0</v>
      </c>
      <c r="B5" s="83" t="s">
        <v>203</v>
      </c>
      <c r="C5" s="83" t="s">
        <v>2</v>
      </c>
      <c r="D5" s="154" t="s">
        <v>266</v>
      </c>
      <c r="E5" s="103" t="s">
        <v>267</v>
      </c>
      <c r="F5" s="103" t="s">
        <v>268</v>
      </c>
      <c r="G5" s="103" t="s">
        <v>269</v>
      </c>
      <c r="H5" s="103" t="s">
        <v>276</v>
      </c>
      <c r="I5" s="130" t="s">
        <v>284</v>
      </c>
      <c r="J5" s="154" t="s">
        <v>270</v>
      </c>
      <c r="K5" s="154" t="s">
        <v>271</v>
      </c>
      <c r="L5" s="154" t="s">
        <v>213</v>
      </c>
      <c r="M5" s="154" t="s">
        <v>210</v>
      </c>
      <c r="N5" s="130" t="s">
        <v>285</v>
      </c>
      <c r="O5" s="130" t="s">
        <v>286</v>
      </c>
      <c r="P5" s="157" t="s">
        <v>281</v>
      </c>
      <c r="Q5" s="158" t="s">
        <v>282</v>
      </c>
      <c r="R5" s="130" t="s">
        <v>283</v>
      </c>
      <c r="S5" s="154" t="s">
        <v>279</v>
      </c>
      <c r="T5" s="154" t="s">
        <v>280</v>
      </c>
      <c r="U5" s="130" t="s">
        <v>298</v>
      </c>
      <c r="V5" s="102" t="s">
        <v>272</v>
      </c>
      <c r="W5" s="154" t="s">
        <v>273</v>
      </c>
      <c r="X5" s="159" t="s">
        <v>287</v>
      </c>
      <c r="Y5" s="156" t="s">
        <v>288</v>
      </c>
      <c r="Z5" s="160" t="s">
        <v>289</v>
      </c>
      <c r="AA5" s="156" t="s">
        <v>290</v>
      </c>
      <c r="AB5" s="156" t="s">
        <v>291</v>
      </c>
      <c r="AC5" s="154" t="s">
        <v>292</v>
      </c>
      <c r="AD5" s="161" t="s">
        <v>293</v>
      </c>
      <c r="AE5" s="162" t="s">
        <v>294</v>
      </c>
      <c r="AF5" s="156" t="s">
        <v>299</v>
      </c>
      <c r="AG5" s="163" t="s">
        <v>295</v>
      </c>
      <c r="AH5" s="154" t="s">
        <v>296</v>
      </c>
      <c r="AI5" s="130" t="s">
        <v>300</v>
      </c>
      <c r="AJ5" s="139" t="s">
        <v>221</v>
      </c>
      <c r="AK5" s="139" t="s">
        <v>214</v>
      </c>
      <c r="AL5" s="155" t="s">
        <v>297</v>
      </c>
      <c r="AM5" s="83" t="s">
        <v>220</v>
      </c>
      <c r="AN5" s="86"/>
    </row>
    <row r="6" spans="1:40" ht="15" x14ac:dyDescent="0.3">
      <c r="A6" s="84" t="s">
        <v>4</v>
      </c>
      <c r="B6" s="84" t="s">
        <v>5</v>
      </c>
      <c r="C6" s="84" t="s">
        <v>6</v>
      </c>
      <c r="D6" s="104">
        <v>39.493848127839016</v>
      </c>
      <c r="E6" s="104">
        <v>39.639693621696757</v>
      </c>
      <c r="F6" s="104">
        <v>17.3756199274113</v>
      </c>
      <c r="G6" s="104">
        <v>0.20567767607806642</v>
      </c>
      <c r="H6" s="106">
        <v>0</v>
      </c>
      <c r="I6" s="101">
        <v>96.714839353025127</v>
      </c>
      <c r="J6" s="110">
        <v>0</v>
      </c>
      <c r="K6" s="110">
        <v>0</v>
      </c>
      <c r="L6" s="110">
        <v>1.3420213000022661E-2</v>
      </c>
      <c r="M6" s="110">
        <v>0</v>
      </c>
      <c r="N6" s="101">
        <v>1.9700764434932246E-2</v>
      </c>
      <c r="O6" s="132">
        <v>1.6108765079353007</v>
      </c>
      <c r="P6" s="104">
        <v>2.2393892186923074</v>
      </c>
      <c r="Q6" s="152">
        <v>0.35652871218402826</v>
      </c>
      <c r="R6" s="101">
        <v>2.5959179308763356</v>
      </c>
      <c r="S6" s="104">
        <v>23.505200163978117</v>
      </c>
      <c r="T6" s="104">
        <v>21.436467842397239</v>
      </c>
      <c r="U6" s="101">
        <v>44.941668006375352</v>
      </c>
      <c r="V6" s="164">
        <v>28.475731624234449</v>
      </c>
      <c r="W6" s="164">
        <v>8.2063970094783212</v>
      </c>
      <c r="X6" s="165">
        <v>36.682128633712772</v>
      </c>
      <c r="Y6" s="166">
        <v>6.0619810153024254</v>
      </c>
      <c r="Z6" s="138">
        <v>2.6566874598175874</v>
      </c>
      <c r="AA6" s="142">
        <v>21.834817731004005</v>
      </c>
      <c r="AB6" s="143">
        <v>18.770513176270583</v>
      </c>
      <c r="AC6" s="123">
        <v>14.987433583985862</v>
      </c>
      <c r="AD6" s="127">
        <v>8.0774754061221827</v>
      </c>
      <c r="AE6" s="141">
        <v>12.939922761907981</v>
      </c>
      <c r="AF6" s="147">
        <v>36.004831752016024</v>
      </c>
      <c r="AG6" s="110">
        <v>3.0837965934827261</v>
      </c>
      <c r="AH6" s="110">
        <v>0.80348105828586514</v>
      </c>
      <c r="AI6" s="101">
        <v>3.8872776517685912</v>
      </c>
      <c r="AJ6" s="140">
        <v>271.78123998253903</v>
      </c>
      <c r="AK6" s="151">
        <v>27.882652779033727</v>
      </c>
      <c r="AL6" s="129">
        <v>299.66389276157275</v>
      </c>
      <c r="AM6" s="87">
        <v>2.251506199857374E-3</v>
      </c>
      <c r="AN6" s="80"/>
    </row>
    <row r="7" spans="1:40" ht="15.75" x14ac:dyDescent="0.3">
      <c r="A7" s="84" t="s">
        <v>7</v>
      </c>
      <c r="B7" s="84" t="s">
        <v>8</v>
      </c>
      <c r="C7" s="84" t="s">
        <v>9</v>
      </c>
      <c r="D7" s="104">
        <v>1.2209871893187381</v>
      </c>
      <c r="E7" s="104">
        <v>2.4599392481331179</v>
      </c>
      <c r="F7" s="104">
        <v>1.3204275057328918</v>
      </c>
      <c r="G7" s="104">
        <v>0</v>
      </c>
      <c r="H7" s="106">
        <v>0</v>
      </c>
      <c r="I7" s="101">
        <v>5.001353943184748</v>
      </c>
      <c r="J7" s="110">
        <v>0</v>
      </c>
      <c r="K7" s="110">
        <v>0</v>
      </c>
      <c r="L7" s="110">
        <v>9.1045656300573596E-2</v>
      </c>
      <c r="M7" s="110">
        <v>0</v>
      </c>
      <c r="N7" s="101">
        <v>0.13188428216477865</v>
      </c>
      <c r="O7" s="100">
        <v>1.8663795660122169</v>
      </c>
      <c r="P7" s="104">
        <v>0.33308306514209574</v>
      </c>
      <c r="Q7" s="106">
        <v>0.14644762392383354</v>
      </c>
      <c r="R7" s="101">
        <v>0.47953068906592927</v>
      </c>
      <c r="S7" s="104">
        <v>2.6507157199156963</v>
      </c>
      <c r="T7" s="104">
        <v>2.4174217574368821</v>
      </c>
      <c r="U7" s="101">
        <v>5.0681374773525789</v>
      </c>
      <c r="V7" s="164">
        <v>3.1330988955985872</v>
      </c>
      <c r="W7" s="164">
        <v>0.90292512046848294</v>
      </c>
      <c r="X7" s="165">
        <v>4.0360240160670706</v>
      </c>
      <c r="Y7" s="165">
        <v>0.56064032511339468</v>
      </c>
      <c r="Z7" s="138">
        <v>0.173646537369366</v>
      </c>
      <c r="AA7" s="144">
        <v>2.9136635277941236</v>
      </c>
      <c r="AB7" s="143">
        <v>2.0759346380047918</v>
      </c>
      <c r="AC7" s="123">
        <v>1.7043055932769657</v>
      </c>
      <c r="AD7" s="127">
        <v>0.66566701036725329</v>
      </c>
      <c r="AE7" s="104">
        <v>1.3851785907196319</v>
      </c>
      <c r="AF7" s="147">
        <v>3.7551511943638509</v>
      </c>
      <c r="AG7" s="110">
        <v>0.43662424181722775</v>
      </c>
      <c r="AH7" s="110">
        <v>0.28641363099711176</v>
      </c>
      <c r="AI7" s="101">
        <v>0.72303787281433951</v>
      </c>
      <c r="AJ7" s="140">
        <v>26.785384069307185</v>
      </c>
      <c r="AK7" s="151">
        <v>2.7479731993478866</v>
      </c>
      <c r="AL7" s="129">
        <v>29.53335726865507</v>
      </c>
      <c r="AM7" s="87">
        <v>2.2189706067085645E-4</v>
      </c>
      <c r="AN7" s="71"/>
    </row>
    <row r="8" spans="1:40" ht="15.75" x14ac:dyDescent="0.3">
      <c r="A8" s="84" t="s">
        <v>10</v>
      </c>
      <c r="B8" s="84" t="s">
        <v>5</v>
      </c>
      <c r="C8" s="84" t="s">
        <v>11</v>
      </c>
      <c r="D8" s="104">
        <v>5.414315067635278</v>
      </c>
      <c r="E8" s="105">
        <v>4.5838497052357301</v>
      </c>
      <c r="F8" s="104">
        <v>1.6676459349806949</v>
      </c>
      <c r="G8" s="104">
        <v>3.6444136407934091E-2</v>
      </c>
      <c r="H8" s="106">
        <v>0</v>
      </c>
      <c r="I8" s="101">
        <v>11.702254844259635</v>
      </c>
      <c r="J8" s="110">
        <v>0</v>
      </c>
      <c r="K8" s="110">
        <v>0</v>
      </c>
      <c r="L8" s="110">
        <v>0</v>
      </c>
      <c r="M8" s="110">
        <v>0</v>
      </c>
      <c r="N8" s="101">
        <v>0</v>
      </c>
      <c r="O8" s="100">
        <v>0.90682647375773906</v>
      </c>
      <c r="P8" s="104">
        <v>3.0557304258428664</v>
      </c>
      <c r="Q8" s="106">
        <v>0.13169674216341362</v>
      </c>
      <c r="R8" s="101">
        <v>3.18742716800628</v>
      </c>
      <c r="S8" s="104">
        <v>4.54737764286853</v>
      </c>
      <c r="T8" s="104">
        <v>4.1471552647305572</v>
      </c>
      <c r="U8" s="101">
        <v>8.6945329075990863</v>
      </c>
      <c r="V8" s="164">
        <v>5.7261301291875837</v>
      </c>
      <c r="W8" s="164">
        <v>1.6502085982597479</v>
      </c>
      <c r="X8" s="165">
        <v>7.3763387274473313</v>
      </c>
      <c r="Y8" s="165">
        <v>1.2404895856249849</v>
      </c>
      <c r="Z8" s="138">
        <v>0.42925500107734199</v>
      </c>
      <c r="AA8" s="144">
        <v>6.7001705532423665</v>
      </c>
      <c r="AB8" s="143">
        <v>3.9950100259689192</v>
      </c>
      <c r="AC8" s="123">
        <v>3.2203596570950608</v>
      </c>
      <c r="AD8" s="127">
        <v>1.2160790555633565</v>
      </c>
      <c r="AE8" s="104">
        <v>2.8517453131244448</v>
      </c>
      <c r="AF8" s="147">
        <v>7.2881840257828614</v>
      </c>
      <c r="AG8" s="110">
        <v>0.85852725886809833</v>
      </c>
      <c r="AH8" s="110">
        <v>0.20078546864983804</v>
      </c>
      <c r="AI8" s="101">
        <v>1.0593127275179364</v>
      </c>
      <c r="AJ8" s="140">
        <v>52.579802040284477</v>
      </c>
      <c r="AK8" s="151">
        <v>5.3942809429148619</v>
      </c>
      <c r="AL8" s="129">
        <v>57.974082983199338</v>
      </c>
      <c r="AM8" s="87">
        <v>4.3558470146276335E-4</v>
      </c>
      <c r="AN8" s="71"/>
    </row>
    <row r="9" spans="1:40" ht="15.75" x14ac:dyDescent="0.3">
      <c r="A9" s="84" t="s">
        <v>12</v>
      </c>
      <c r="B9" s="84" t="s">
        <v>13</v>
      </c>
      <c r="C9" s="84" t="s">
        <v>14</v>
      </c>
      <c r="D9" s="104">
        <v>5.3102767842120775</v>
      </c>
      <c r="E9" s="104">
        <v>4.5726963801914788</v>
      </c>
      <c r="F9" s="104">
        <v>13.835465628543975</v>
      </c>
      <c r="G9" s="104">
        <v>0</v>
      </c>
      <c r="H9" s="106">
        <v>0</v>
      </c>
      <c r="I9" s="101">
        <v>23.718438792947531</v>
      </c>
      <c r="J9" s="110">
        <v>2.2559964545870459</v>
      </c>
      <c r="K9" s="110">
        <v>0</v>
      </c>
      <c r="L9" s="110">
        <v>0</v>
      </c>
      <c r="M9" s="110">
        <v>0</v>
      </c>
      <c r="N9" s="101">
        <v>2.6057529412661338</v>
      </c>
      <c r="O9" s="100">
        <v>181.43709402939265</v>
      </c>
      <c r="P9" s="104">
        <v>13.023533327701804</v>
      </c>
      <c r="Q9" s="106">
        <v>1.5778222854706347</v>
      </c>
      <c r="R9" s="101">
        <v>14.601355613172439</v>
      </c>
      <c r="S9" s="104">
        <v>21.354288001258709</v>
      </c>
      <c r="T9" s="104">
        <v>19.474861087879297</v>
      </c>
      <c r="U9" s="101">
        <v>40.829149089138006</v>
      </c>
      <c r="V9" s="164">
        <v>54.417851003719868</v>
      </c>
      <c r="W9" s="164">
        <v>15.682634449297295</v>
      </c>
      <c r="X9" s="165">
        <v>70.100485453017157</v>
      </c>
      <c r="Y9" s="165">
        <v>11.637083557861112</v>
      </c>
      <c r="Z9" s="138">
        <v>8.3376833824905336</v>
      </c>
      <c r="AA9" s="144">
        <v>34.028381838501375</v>
      </c>
      <c r="AB9" s="143">
        <v>43.132957228084187</v>
      </c>
      <c r="AC9" s="123">
        <v>22.049385872977187</v>
      </c>
      <c r="AD9" s="127">
        <v>7.6383058203375338</v>
      </c>
      <c r="AE9" s="104">
        <v>18.577038601151479</v>
      </c>
      <c r="AF9" s="147">
        <v>48.264730294466204</v>
      </c>
      <c r="AG9" s="110">
        <v>7.4134599454133179</v>
      </c>
      <c r="AH9" s="110">
        <v>1.4248162824636361</v>
      </c>
      <c r="AI9" s="101">
        <v>8.8382762278769533</v>
      </c>
      <c r="AJ9" s="140">
        <v>487.53138844821427</v>
      </c>
      <c r="AK9" s="151">
        <v>50.016949013313486</v>
      </c>
      <c r="AL9" s="129">
        <v>537.54833746152781</v>
      </c>
      <c r="AM9" s="87">
        <v>4.0388363221344871E-3</v>
      </c>
      <c r="AN9" s="71"/>
    </row>
    <row r="10" spans="1:40" ht="15.75" x14ac:dyDescent="0.3">
      <c r="A10" s="84" t="s">
        <v>15</v>
      </c>
      <c r="B10" s="84" t="s">
        <v>16</v>
      </c>
      <c r="C10" s="84" t="s">
        <v>17</v>
      </c>
      <c r="D10" s="104">
        <v>10.418836309855456</v>
      </c>
      <c r="E10" s="104">
        <v>13.446628766881876</v>
      </c>
      <c r="F10" s="104">
        <v>11.174647779234959</v>
      </c>
      <c r="G10" s="104">
        <v>4.388243113451043E-2</v>
      </c>
      <c r="H10" s="106">
        <v>0</v>
      </c>
      <c r="I10" s="101">
        <v>35.083995287106802</v>
      </c>
      <c r="J10" s="110">
        <v>0</v>
      </c>
      <c r="K10" s="110">
        <v>0</v>
      </c>
      <c r="L10" s="110">
        <v>25.091517715004489</v>
      </c>
      <c r="M10" s="110">
        <v>108.95949560767974</v>
      </c>
      <c r="N10" s="101">
        <v>37.123608570992488</v>
      </c>
      <c r="O10" s="101">
        <v>9.6307217877308702</v>
      </c>
      <c r="P10" s="104">
        <v>474.21349668392298</v>
      </c>
      <c r="Q10" s="106">
        <v>1.0436086266946911</v>
      </c>
      <c r="R10" s="101">
        <v>475.25710531061765</v>
      </c>
      <c r="S10" s="104">
        <v>17.448892144500967</v>
      </c>
      <c r="T10" s="104">
        <v>15.913185709189394</v>
      </c>
      <c r="U10" s="101">
        <v>33.362077853690359</v>
      </c>
      <c r="V10" s="164">
        <v>37.140273921311191</v>
      </c>
      <c r="W10" s="164">
        <v>10.703424124831345</v>
      </c>
      <c r="X10" s="165">
        <v>47.843698046142535</v>
      </c>
      <c r="Y10" s="165">
        <v>7.6558007470423606</v>
      </c>
      <c r="Z10" s="138">
        <v>7.5643150842710636</v>
      </c>
      <c r="AA10" s="144">
        <v>28.171472489680678</v>
      </c>
      <c r="AB10" s="143">
        <v>46.040936086539531</v>
      </c>
      <c r="AC10" s="123">
        <v>18.495810321570186</v>
      </c>
      <c r="AD10" s="127">
        <v>8.8182664589523725</v>
      </c>
      <c r="AE10" s="104">
        <v>16.813365689293967</v>
      </c>
      <c r="AF10" s="147">
        <v>44.127442469816529</v>
      </c>
      <c r="AG10" s="110">
        <v>4.7891684806873318</v>
      </c>
      <c r="AH10" s="110">
        <v>3.4905974648743459</v>
      </c>
      <c r="AI10" s="101">
        <v>8.2797659455616781</v>
      </c>
      <c r="AJ10" s="140">
        <v>780.14093967919257</v>
      </c>
      <c r="AK10" s="151">
        <v>80.036425402951039</v>
      </c>
      <c r="AL10" s="129">
        <v>860.17736508214364</v>
      </c>
      <c r="AM10" s="87">
        <v>6.46288964817111E-3</v>
      </c>
      <c r="AN10" s="71"/>
    </row>
    <row r="11" spans="1:40" ht="15.75" x14ac:dyDescent="0.3">
      <c r="A11" s="84" t="s">
        <v>18</v>
      </c>
      <c r="B11" s="84" t="s">
        <v>13</v>
      </c>
      <c r="C11" s="84" t="s">
        <v>19</v>
      </c>
      <c r="D11" s="104">
        <v>60.93489191693827</v>
      </c>
      <c r="E11" s="104">
        <v>46.045776212019128</v>
      </c>
      <c r="F11" s="104">
        <v>11.537338837240444</v>
      </c>
      <c r="G11" s="104">
        <v>6.7274194082294445E-2</v>
      </c>
      <c r="H11" s="106">
        <v>0</v>
      </c>
      <c r="I11" s="101">
        <v>118.58528116028013</v>
      </c>
      <c r="J11" s="110">
        <v>0</v>
      </c>
      <c r="K11" s="110">
        <v>0</v>
      </c>
      <c r="L11" s="110">
        <v>0</v>
      </c>
      <c r="M11" s="110">
        <v>0</v>
      </c>
      <c r="N11" s="101">
        <v>0</v>
      </c>
      <c r="O11" s="100">
        <v>25.468480298607009</v>
      </c>
      <c r="P11" s="104">
        <v>5.8709223832029389</v>
      </c>
      <c r="Q11" s="106">
        <v>2.1678333842071242</v>
      </c>
      <c r="R11" s="101">
        <v>8.0387557674100627</v>
      </c>
      <c r="S11" s="104">
        <v>9.2554476348705688</v>
      </c>
      <c r="T11" s="104">
        <v>8.4408600738465616</v>
      </c>
      <c r="U11" s="101">
        <v>17.696307708717129</v>
      </c>
      <c r="V11" s="164">
        <v>86.4890884338446</v>
      </c>
      <c r="W11" s="164">
        <v>24.925217235576117</v>
      </c>
      <c r="X11" s="165">
        <v>111.41430566942071</v>
      </c>
      <c r="Y11" s="165">
        <v>15.427958331514795</v>
      </c>
      <c r="Z11" s="138">
        <v>14.391130889209256</v>
      </c>
      <c r="AA11" s="144">
        <v>48.100243950050839</v>
      </c>
      <c r="AB11" s="143">
        <v>45.660075920421299</v>
      </c>
      <c r="AC11" s="123">
        <v>28.385621395661698</v>
      </c>
      <c r="AD11" s="127">
        <v>13.186814647371492</v>
      </c>
      <c r="AE11" s="104">
        <v>29.622119229262726</v>
      </c>
      <c r="AF11" s="147">
        <v>71.194555272295915</v>
      </c>
      <c r="AG11" s="110">
        <v>10.47960657385428</v>
      </c>
      <c r="AH11" s="110">
        <v>1.935026461377471</v>
      </c>
      <c r="AI11" s="101">
        <v>12.414633035231752</v>
      </c>
      <c r="AJ11" s="140">
        <v>488.3917280031589</v>
      </c>
      <c r="AK11" s="151">
        <v>50.105213196242858</v>
      </c>
      <c r="AL11" s="129">
        <v>538.49694119940182</v>
      </c>
      <c r="AM11" s="87">
        <v>4.0459635978878274E-3</v>
      </c>
      <c r="AN11" s="71"/>
    </row>
    <row r="12" spans="1:40" ht="15.75" x14ac:dyDescent="0.3">
      <c r="A12" s="84" t="s">
        <v>20</v>
      </c>
      <c r="B12" s="84" t="s">
        <v>13</v>
      </c>
      <c r="C12" s="84" t="s">
        <v>14</v>
      </c>
      <c r="D12" s="104">
        <v>4.8076370579425296</v>
      </c>
      <c r="E12" s="104">
        <v>2.8145879845585053</v>
      </c>
      <c r="F12" s="104">
        <v>14.044417035908022</v>
      </c>
      <c r="G12" s="104">
        <v>1.9323344238826232E-2</v>
      </c>
      <c r="H12" s="106">
        <v>0</v>
      </c>
      <c r="I12" s="101">
        <v>21.685965422647886</v>
      </c>
      <c r="J12" s="110">
        <v>0.20631539998021453</v>
      </c>
      <c r="K12" s="110">
        <v>0</v>
      </c>
      <c r="L12" s="110">
        <v>0</v>
      </c>
      <c r="M12" s="110">
        <v>0</v>
      </c>
      <c r="N12" s="101">
        <v>0.23830133209378218</v>
      </c>
      <c r="O12" s="100">
        <v>18.171073546289897</v>
      </c>
      <c r="P12" s="104">
        <v>1.6022978128201639</v>
      </c>
      <c r="Q12" s="106">
        <v>0.64731810478246277</v>
      </c>
      <c r="R12" s="101">
        <v>2.2496159176026267</v>
      </c>
      <c r="S12" s="104">
        <v>6.0578746774124195</v>
      </c>
      <c r="T12" s="104">
        <v>5.5247109069351534</v>
      </c>
      <c r="U12" s="101">
        <v>11.582585584347573</v>
      </c>
      <c r="V12" s="164">
        <v>8.1548927453924787</v>
      </c>
      <c r="W12" s="164">
        <v>2.3501516421601147</v>
      </c>
      <c r="X12" s="165">
        <v>10.505044387552594</v>
      </c>
      <c r="Y12" s="165">
        <v>2.3526956683666791</v>
      </c>
      <c r="Z12" s="138">
        <v>0.82392070764834224</v>
      </c>
      <c r="AA12" s="144">
        <v>6.3684542088946046</v>
      </c>
      <c r="AB12" s="143">
        <v>7.6065118200876887</v>
      </c>
      <c r="AC12" s="123">
        <v>5.1435053172679392</v>
      </c>
      <c r="AD12" s="127">
        <v>1.933057832964459</v>
      </c>
      <c r="AE12" s="104">
        <v>3.3598285041299909</v>
      </c>
      <c r="AF12" s="147">
        <v>10.436391654362389</v>
      </c>
      <c r="AG12" s="110">
        <v>2.2789341846874294</v>
      </c>
      <c r="AH12" s="110">
        <v>0.34147240703794463</v>
      </c>
      <c r="AI12" s="101">
        <v>2.620406591725374</v>
      </c>
      <c r="AJ12" s="140">
        <v>94.640966841619431</v>
      </c>
      <c r="AK12" s="151">
        <v>9.7094310751045754</v>
      </c>
      <c r="AL12" s="129">
        <v>104.35039791672401</v>
      </c>
      <c r="AM12" s="87">
        <v>7.8403028707239777E-4</v>
      </c>
      <c r="AN12" s="71"/>
    </row>
    <row r="13" spans="1:40" ht="15.75" x14ac:dyDescent="0.3">
      <c r="A13" s="84" t="s">
        <v>21</v>
      </c>
      <c r="B13" s="84" t="s">
        <v>22</v>
      </c>
      <c r="C13" s="84" t="s">
        <v>23</v>
      </c>
      <c r="D13" s="104">
        <v>9.7526351746834195</v>
      </c>
      <c r="E13" s="104">
        <v>34.515752996204078</v>
      </c>
      <c r="F13" s="104">
        <v>15.959961331694837</v>
      </c>
      <c r="G13" s="104">
        <v>0</v>
      </c>
      <c r="H13" s="106">
        <v>0</v>
      </c>
      <c r="I13" s="101">
        <v>60.228349502582333</v>
      </c>
      <c r="J13" s="110">
        <v>0</v>
      </c>
      <c r="K13" s="110">
        <v>0</v>
      </c>
      <c r="L13" s="110">
        <v>0</v>
      </c>
      <c r="M13" s="110">
        <v>0</v>
      </c>
      <c r="N13" s="101">
        <v>0</v>
      </c>
      <c r="O13" s="100">
        <v>1.7813835716370159</v>
      </c>
      <c r="P13" s="104">
        <v>1.0738983337202785</v>
      </c>
      <c r="Q13" s="106">
        <v>0.15976809500375508</v>
      </c>
      <c r="R13" s="101">
        <v>1.2336664287240335</v>
      </c>
      <c r="S13" s="104">
        <v>14.121605206442094</v>
      </c>
      <c r="T13" s="104">
        <v>12.878738907947774</v>
      </c>
      <c r="U13" s="101">
        <v>27.000344114389868</v>
      </c>
      <c r="V13" s="164">
        <v>12.039568599038335</v>
      </c>
      <c r="W13" s="164">
        <v>3.4696730904175146</v>
      </c>
      <c r="X13" s="165">
        <v>15.509241689455848</v>
      </c>
      <c r="Y13" s="165">
        <v>2.9152146301887765</v>
      </c>
      <c r="Z13" s="138">
        <v>0.72029781949691396</v>
      </c>
      <c r="AA13" s="144">
        <v>12.013339761796718</v>
      </c>
      <c r="AB13" s="143">
        <v>9.5781472237144989</v>
      </c>
      <c r="AC13" s="123">
        <v>6.8232195437299525</v>
      </c>
      <c r="AD13" s="127">
        <v>4.442555293353494</v>
      </c>
      <c r="AE13" s="104">
        <v>7.8480283873516168</v>
      </c>
      <c r="AF13" s="147">
        <v>19.113803224435063</v>
      </c>
      <c r="AG13" s="110">
        <v>2.3126407711257722</v>
      </c>
      <c r="AH13" s="110">
        <v>0.30369905319224416</v>
      </c>
      <c r="AI13" s="101">
        <v>2.6163398243180165</v>
      </c>
      <c r="AJ13" s="140">
        <v>152.71012779073908</v>
      </c>
      <c r="AK13" s="151">
        <v>15.666877777526532</v>
      </c>
      <c r="AL13" s="129">
        <v>168.37700556826562</v>
      </c>
      <c r="AM13" s="87">
        <v>1.2650902598131887E-3</v>
      </c>
      <c r="AN13" s="71"/>
    </row>
    <row r="14" spans="1:40" ht="15.75" x14ac:dyDescent="0.3">
      <c r="A14" s="84" t="s">
        <v>24</v>
      </c>
      <c r="B14" s="84" t="s">
        <v>16</v>
      </c>
      <c r="C14" s="84" t="s">
        <v>56</v>
      </c>
      <c r="D14" s="104">
        <v>2.216091748613509</v>
      </c>
      <c r="E14" s="104">
        <v>12.58300614696584</v>
      </c>
      <c r="F14" s="104">
        <v>14.716006723389095</v>
      </c>
      <c r="G14" s="104">
        <v>0.36325438449029768</v>
      </c>
      <c r="H14" s="106">
        <v>0</v>
      </c>
      <c r="I14" s="101">
        <v>29.878359003458741</v>
      </c>
      <c r="J14" s="110">
        <v>0</v>
      </c>
      <c r="K14" s="110">
        <v>0</v>
      </c>
      <c r="L14" s="110">
        <v>2.4141905672996256</v>
      </c>
      <c r="M14" s="110">
        <v>0</v>
      </c>
      <c r="N14" s="101">
        <v>3.4285976812953827</v>
      </c>
      <c r="O14" s="100">
        <v>4.6716218935593892</v>
      </c>
      <c r="P14" s="104">
        <v>244.61703472195452</v>
      </c>
      <c r="Q14" s="106">
        <v>0.41289429776111236</v>
      </c>
      <c r="R14" s="101">
        <v>245.02992901971564</v>
      </c>
      <c r="S14" s="104">
        <v>22.830716629990054</v>
      </c>
      <c r="T14" s="104">
        <v>20.821346742143032</v>
      </c>
      <c r="U14" s="101">
        <v>43.652063372133085</v>
      </c>
      <c r="V14" s="164">
        <v>17.329368322873936</v>
      </c>
      <c r="W14" s="164">
        <v>4.9941359982459899</v>
      </c>
      <c r="X14" s="165">
        <v>22.323504321119927</v>
      </c>
      <c r="Y14" s="165">
        <v>4.8918774824558282</v>
      </c>
      <c r="Z14" s="138">
        <v>1.2126721369033504</v>
      </c>
      <c r="AA14" s="144">
        <v>21.506109592735296</v>
      </c>
      <c r="AB14" s="143">
        <v>24.372533718901078</v>
      </c>
      <c r="AC14" s="123">
        <v>9.8912831908439234</v>
      </c>
      <c r="AD14" s="127">
        <v>6.3014349210506388</v>
      </c>
      <c r="AE14" s="104">
        <v>12.28565700428342</v>
      </c>
      <c r="AF14" s="147">
        <v>28.478375116177979</v>
      </c>
      <c r="AG14" s="110">
        <v>3.7910956176196344</v>
      </c>
      <c r="AH14" s="110">
        <v>0.63754783445604901</v>
      </c>
      <c r="AI14" s="101">
        <v>4.4286434520756837</v>
      </c>
      <c r="AJ14" s="140">
        <v>433.8742867905313</v>
      </c>
      <c r="AK14" s="151">
        <v>44.512145463419429</v>
      </c>
      <c r="AL14" s="129">
        <v>478.38643225395072</v>
      </c>
      <c r="AM14" s="87">
        <v>3.5943269915551862E-3</v>
      </c>
      <c r="AN14" s="71"/>
    </row>
    <row r="15" spans="1:40" ht="15.75" x14ac:dyDescent="0.3">
      <c r="A15" s="84" t="s">
        <v>26</v>
      </c>
      <c r="B15" s="84" t="s">
        <v>8</v>
      </c>
      <c r="C15" s="84" t="s">
        <v>27</v>
      </c>
      <c r="D15" s="104">
        <v>0</v>
      </c>
      <c r="E15" s="104">
        <v>16.316093635611452</v>
      </c>
      <c r="F15" s="104">
        <v>2.8174540298663184</v>
      </c>
      <c r="G15" s="104">
        <v>0</v>
      </c>
      <c r="H15" s="106">
        <v>0</v>
      </c>
      <c r="I15" s="101">
        <v>19.133547665477771</v>
      </c>
      <c r="J15" s="110">
        <v>0</v>
      </c>
      <c r="K15" s="110">
        <v>0</v>
      </c>
      <c r="L15" s="110">
        <v>0</v>
      </c>
      <c r="M15" s="110">
        <v>0</v>
      </c>
      <c r="N15" s="101">
        <v>0</v>
      </c>
      <c r="O15" s="100">
        <v>0.67669633841359789</v>
      </c>
      <c r="P15" s="104">
        <v>0.68611884979018589</v>
      </c>
      <c r="Q15" s="106">
        <v>0.24455527345980352</v>
      </c>
      <c r="R15" s="101">
        <v>0.93067412324998944</v>
      </c>
      <c r="S15" s="104">
        <v>7.9149490085994172</v>
      </c>
      <c r="T15" s="104">
        <v>7.2183409932017311</v>
      </c>
      <c r="U15" s="101">
        <v>15.133290001801148</v>
      </c>
      <c r="V15" s="164">
        <v>7.1470328053906469</v>
      </c>
      <c r="W15" s="164">
        <v>2.0596973385886819</v>
      </c>
      <c r="X15" s="165">
        <v>9.2067301439793283</v>
      </c>
      <c r="Y15" s="165">
        <v>1.8832169969717223</v>
      </c>
      <c r="Z15" s="138">
        <v>0.75650799214080122</v>
      </c>
      <c r="AA15" s="144">
        <v>8.4355177117573561</v>
      </c>
      <c r="AB15" s="143">
        <v>6.2952682455976241</v>
      </c>
      <c r="AC15" s="123">
        <v>6.4545454909772451</v>
      </c>
      <c r="AD15" s="127">
        <v>2.6676867904290313</v>
      </c>
      <c r="AE15" s="104">
        <v>5.2957597917872068</v>
      </c>
      <c r="AF15" s="147">
        <v>14.417992073193483</v>
      </c>
      <c r="AG15" s="110">
        <v>1.8097754964326429</v>
      </c>
      <c r="AH15" s="110">
        <v>0.29282202967322551</v>
      </c>
      <c r="AI15" s="101">
        <v>2.1025975261058685</v>
      </c>
      <c r="AJ15" s="140">
        <v>78.972038818688702</v>
      </c>
      <c r="AK15" s="151">
        <v>8.1019202715218199</v>
      </c>
      <c r="AL15" s="129">
        <v>87.073959090210522</v>
      </c>
      <c r="AM15" s="87">
        <v>6.5422482812676184E-4</v>
      </c>
      <c r="AN15" s="71"/>
    </row>
    <row r="16" spans="1:40" ht="15.75" x14ac:dyDescent="0.3">
      <c r="A16" s="84" t="s">
        <v>28</v>
      </c>
      <c r="B16" s="84" t="s">
        <v>29</v>
      </c>
      <c r="C16" s="84" t="s">
        <v>158</v>
      </c>
      <c r="D16" s="104">
        <v>0</v>
      </c>
      <c r="E16" s="104">
        <v>342.90900220653998</v>
      </c>
      <c r="F16" s="104">
        <v>4.1643426623399771</v>
      </c>
      <c r="G16" s="104">
        <v>0.15728702049690327</v>
      </c>
      <c r="H16" s="106">
        <v>0</v>
      </c>
      <c r="I16" s="101">
        <v>347.23063188937687</v>
      </c>
      <c r="J16" s="110">
        <v>0</v>
      </c>
      <c r="K16" s="110">
        <v>0</v>
      </c>
      <c r="L16" s="110">
        <v>0</v>
      </c>
      <c r="M16" s="110">
        <v>0</v>
      </c>
      <c r="N16" s="101">
        <v>0</v>
      </c>
      <c r="O16" s="100">
        <v>135.19451816390236</v>
      </c>
      <c r="P16" s="104">
        <v>38.69968884667562</v>
      </c>
      <c r="Q16" s="106">
        <v>8.9068444321671016</v>
      </c>
      <c r="R16" s="101">
        <v>47.606533278842718</v>
      </c>
      <c r="S16" s="104">
        <v>111.76271873905296</v>
      </c>
      <c r="T16" s="104">
        <v>101.92629331020005</v>
      </c>
      <c r="U16" s="101">
        <v>213.68901204925299</v>
      </c>
      <c r="V16" s="164">
        <v>423.7808456008903</v>
      </c>
      <c r="W16" s="164">
        <v>122.12904342214021</v>
      </c>
      <c r="X16" s="165">
        <v>545.90988902303047</v>
      </c>
      <c r="Y16" s="165">
        <v>67.823256960915558</v>
      </c>
      <c r="Z16" s="138">
        <v>58.755747391432742</v>
      </c>
      <c r="AA16" s="144">
        <v>123.03807156907645</v>
      </c>
      <c r="AB16" s="143">
        <v>206.93367326176673</v>
      </c>
      <c r="AC16" s="123">
        <v>97.812086185174877</v>
      </c>
      <c r="AD16" s="127">
        <v>149.03574613632253</v>
      </c>
      <c r="AE16" s="104">
        <v>107.45603910551212</v>
      </c>
      <c r="AF16" s="147">
        <v>354.30387142700954</v>
      </c>
      <c r="AG16" s="110">
        <v>31.090112624997484</v>
      </c>
      <c r="AH16" s="110">
        <v>50.019330211222403</v>
      </c>
      <c r="AI16" s="101">
        <v>81.109442836219884</v>
      </c>
      <c r="AJ16" s="140">
        <v>2181.5946478508263</v>
      </c>
      <c r="AK16" s="151">
        <v>223.81473450680758</v>
      </c>
      <c r="AL16" s="129">
        <v>2405.4093823576341</v>
      </c>
      <c r="AM16" s="87">
        <v>1.8072895228262886E-2</v>
      </c>
      <c r="AN16" s="71"/>
    </row>
    <row r="17" spans="1:39" ht="15" x14ac:dyDescent="0.3">
      <c r="A17" s="84" t="s">
        <v>30</v>
      </c>
      <c r="B17" s="84" t="s">
        <v>29</v>
      </c>
      <c r="C17" s="84" t="s">
        <v>159</v>
      </c>
      <c r="D17" s="104">
        <v>0</v>
      </c>
      <c r="E17" s="104">
        <v>49.222009674709199</v>
      </c>
      <c r="F17" s="104">
        <v>29.316316184251896</v>
      </c>
      <c r="G17" s="104">
        <v>0</v>
      </c>
      <c r="H17" s="106">
        <v>0</v>
      </c>
      <c r="I17" s="101">
        <v>78.538325858961088</v>
      </c>
      <c r="J17" s="110">
        <v>0</v>
      </c>
      <c r="K17" s="110">
        <v>0</v>
      </c>
      <c r="L17" s="110">
        <v>0</v>
      </c>
      <c r="M17" s="110">
        <v>0</v>
      </c>
      <c r="N17" s="101">
        <v>0</v>
      </c>
      <c r="O17" s="100">
        <v>1.4804898578861179</v>
      </c>
      <c r="P17" s="104">
        <v>4.1016480042461581</v>
      </c>
      <c r="Q17" s="106">
        <v>0.81874881421849177</v>
      </c>
      <c r="R17" s="101">
        <v>4.92039681846465</v>
      </c>
      <c r="S17" s="104">
        <v>15.639697919291269</v>
      </c>
      <c r="T17" s="104">
        <v>14.263221719995492</v>
      </c>
      <c r="U17" s="101">
        <v>29.902919639286761</v>
      </c>
      <c r="V17" s="164">
        <v>49.008143818662468</v>
      </c>
      <c r="W17" s="164">
        <v>14.123615511647719</v>
      </c>
      <c r="X17" s="165">
        <v>63.131759330310189</v>
      </c>
      <c r="Y17" s="165">
        <v>10.877954409546573</v>
      </c>
      <c r="Z17" s="138">
        <v>2.3836895389842829</v>
      </c>
      <c r="AA17" s="144">
        <v>21.86483379213167</v>
      </c>
      <c r="AB17" s="143">
        <v>28.971339486894671</v>
      </c>
      <c r="AC17" s="123">
        <v>20.824479388332175</v>
      </c>
      <c r="AD17" s="127">
        <v>15.182394178882117</v>
      </c>
      <c r="AE17" s="104">
        <v>23.752691635500362</v>
      </c>
      <c r="AF17" s="147">
        <v>59.759565202714654</v>
      </c>
      <c r="AG17" s="110">
        <v>6.3812760317184907</v>
      </c>
      <c r="AH17" s="110">
        <v>7.3671952837174244</v>
      </c>
      <c r="AI17" s="101">
        <v>13.748471315435914</v>
      </c>
      <c r="AJ17" s="140">
        <v>315.5797452506165</v>
      </c>
      <c r="AK17" s="151">
        <v>32.376040603406523</v>
      </c>
      <c r="AL17" s="129">
        <v>347.95578585402302</v>
      </c>
      <c r="AM17" s="87">
        <v>2.614344363970165E-3</v>
      </c>
    </row>
    <row r="18" spans="1:39" ht="15" x14ac:dyDescent="0.3">
      <c r="A18" s="84" t="s">
        <v>31</v>
      </c>
      <c r="B18" s="84" t="s">
        <v>5</v>
      </c>
      <c r="C18" s="84" t="s">
        <v>6</v>
      </c>
      <c r="D18" s="104">
        <v>15.949145160476013</v>
      </c>
      <c r="E18" s="104">
        <v>4.0371311457036709</v>
      </c>
      <c r="F18" s="104">
        <v>1.8600620225944391</v>
      </c>
      <c r="G18" s="104">
        <v>0</v>
      </c>
      <c r="H18" s="106">
        <v>0</v>
      </c>
      <c r="I18" s="101">
        <v>21.84633832877412</v>
      </c>
      <c r="J18" s="110">
        <v>0</v>
      </c>
      <c r="K18" s="110">
        <v>0</v>
      </c>
      <c r="L18" s="110">
        <v>0</v>
      </c>
      <c r="M18" s="110">
        <v>0</v>
      </c>
      <c r="N18" s="101">
        <v>0</v>
      </c>
      <c r="O18" s="100">
        <v>0.22285815634184108</v>
      </c>
      <c r="P18" s="104">
        <v>0.47407056561401173</v>
      </c>
      <c r="Q18" s="106">
        <v>0.10727233429901034</v>
      </c>
      <c r="R18" s="101">
        <v>0.58134289991302213</v>
      </c>
      <c r="S18" s="104">
        <v>6.5260755350133772</v>
      </c>
      <c r="T18" s="104">
        <v>5.9517046171664267</v>
      </c>
      <c r="U18" s="101">
        <v>12.477780152179804</v>
      </c>
      <c r="V18" s="164">
        <v>8.668701044404818</v>
      </c>
      <c r="W18" s="164">
        <v>2.4982256212276623</v>
      </c>
      <c r="X18" s="165">
        <v>11.166926665632481</v>
      </c>
      <c r="Y18" s="165">
        <v>2.2310988356951937</v>
      </c>
      <c r="Z18" s="138">
        <v>0.52908520313338891</v>
      </c>
      <c r="AA18" s="144">
        <v>7.832020280493607</v>
      </c>
      <c r="AB18" s="143">
        <v>6.4938118322548846</v>
      </c>
      <c r="AC18" s="123">
        <v>5.8672680408887565</v>
      </c>
      <c r="AD18" s="127">
        <v>3.1309008794561946</v>
      </c>
      <c r="AE18" s="104">
        <v>5.7382583718231404</v>
      </c>
      <c r="AF18" s="147">
        <v>14.736427292168091</v>
      </c>
      <c r="AG18" s="110">
        <v>1.3607074830689909</v>
      </c>
      <c r="AH18" s="110">
        <v>0.17693235739455576</v>
      </c>
      <c r="AI18" s="101">
        <v>1.5376398404635467</v>
      </c>
      <c r="AJ18" s="140">
        <v>79.655329487049968</v>
      </c>
      <c r="AK18" s="151">
        <v>8.1720206083011178</v>
      </c>
      <c r="AL18" s="129">
        <v>87.827350095351079</v>
      </c>
      <c r="AM18" s="87">
        <v>6.5988538503723487E-4</v>
      </c>
    </row>
    <row r="19" spans="1:39" ht="15" x14ac:dyDescent="0.3">
      <c r="A19" s="84" t="s">
        <v>32</v>
      </c>
      <c r="B19" s="84" t="s">
        <v>8</v>
      </c>
      <c r="C19" s="84" t="s">
        <v>27</v>
      </c>
      <c r="D19" s="104">
        <v>5.0403877409064144</v>
      </c>
      <c r="E19" s="104">
        <v>0.45641784211940623</v>
      </c>
      <c r="F19" s="104">
        <v>9.6160304311019225</v>
      </c>
      <c r="G19" s="104">
        <v>0</v>
      </c>
      <c r="H19" s="106">
        <v>0</v>
      </c>
      <c r="I19" s="101">
        <v>15.112836014127744</v>
      </c>
      <c r="J19" s="110">
        <v>0</v>
      </c>
      <c r="K19" s="110">
        <v>0</v>
      </c>
      <c r="L19" s="110">
        <v>0</v>
      </c>
      <c r="M19" s="110">
        <v>0</v>
      </c>
      <c r="N19" s="101">
        <v>0</v>
      </c>
      <c r="O19" s="100">
        <v>0.72675164047233898</v>
      </c>
      <c r="P19" s="104">
        <v>0.42097903965420785</v>
      </c>
      <c r="Q19" s="106">
        <v>0.17508333763159628</v>
      </c>
      <c r="R19" s="101">
        <v>0.59606237728580413</v>
      </c>
      <c r="S19" s="104">
        <v>1.1360079016924105</v>
      </c>
      <c r="T19" s="104">
        <v>1.0360259297284404</v>
      </c>
      <c r="U19" s="101">
        <v>2.1720338314208512</v>
      </c>
      <c r="V19" s="164">
        <v>4.0910079879876911</v>
      </c>
      <c r="W19" s="164">
        <v>1.1789841315192786</v>
      </c>
      <c r="X19" s="165">
        <v>5.2699921195069699</v>
      </c>
      <c r="Y19" s="165">
        <v>2.0962360254420065</v>
      </c>
      <c r="Z19" s="138">
        <v>0.65000522166025998</v>
      </c>
      <c r="AA19" s="144">
        <v>6.5117697619625661</v>
      </c>
      <c r="AB19" s="143">
        <v>5.4292837805142478</v>
      </c>
      <c r="AC19" s="123">
        <v>2.65150624259776</v>
      </c>
      <c r="AD19" s="127">
        <v>9.088214364231975</v>
      </c>
      <c r="AE19" s="104">
        <v>3.1693960795073832</v>
      </c>
      <c r="AF19" s="147">
        <v>14.909116686337118</v>
      </c>
      <c r="AG19" s="110">
        <v>0.96055664275156338</v>
      </c>
      <c r="AH19" s="110">
        <v>0.26038920993093789</v>
      </c>
      <c r="AI19" s="101">
        <v>1.2209458526825012</v>
      </c>
      <c r="AJ19" s="140">
        <v>54.695033311412402</v>
      </c>
      <c r="AK19" s="151">
        <v>5.6112873083431865</v>
      </c>
      <c r="AL19" s="129">
        <v>60.306320619755589</v>
      </c>
      <c r="AM19" s="87">
        <v>4.5310782528610997E-4</v>
      </c>
    </row>
    <row r="20" spans="1:39" ht="15" x14ac:dyDescent="0.3">
      <c r="A20" s="84" t="s">
        <v>33</v>
      </c>
      <c r="B20" s="84" t="s">
        <v>34</v>
      </c>
      <c r="C20" s="84" t="s">
        <v>156</v>
      </c>
      <c r="D20" s="104">
        <v>10.576801527473568</v>
      </c>
      <c r="E20" s="104">
        <v>34.193676864084701</v>
      </c>
      <c r="F20" s="104">
        <v>181.35368532960044</v>
      </c>
      <c r="G20" s="104">
        <v>0.361452648776248</v>
      </c>
      <c r="H20" s="106">
        <v>0</v>
      </c>
      <c r="I20" s="101">
        <v>226.48561636993495</v>
      </c>
      <c r="J20" s="110">
        <v>0</v>
      </c>
      <c r="K20" s="110">
        <v>0</v>
      </c>
      <c r="L20" s="110">
        <v>1.2335722243286573</v>
      </c>
      <c r="M20" s="110">
        <v>0.10904950598955782</v>
      </c>
      <c r="N20" s="101">
        <v>1.7432869819477648</v>
      </c>
      <c r="O20" s="100">
        <v>870.42562505878379</v>
      </c>
      <c r="P20" s="104">
        <v>290.46464073241714</v>
      </c>
      <c r="Q20" s="106">
        <v>2.7199911507911541</v>
      </c>
      <c r="R20" s="101">
        <v>293.18463188320828</v>
      </c>
      <c r="S20" s="104">
        <v>55.554697244570313</v>
      </c>
      <c r="T20" s="104">
        <v>50.665234614866336</v>
      </c>
      <c r="U20" s="101">
        <v>106.21993185943666</v>
      </c>
      <c r="V20" s="164">
        <v>109.77308078918492</v>
      </c>
      <c r="W20" s="164">
        <v>31.635411296787279</v>
      </c>
      <c r="X20" s="165">
        <v>141.4084920859722</v>
      </c>
      <c r="Y20" s="165">
        <v>22.65447463862515</v>
      </c>
      <c r="Z20" s="138">
        <v>12.963289397877036</v>
      </c>
      <c r="AA20" s="144">
        <v>64.46757773721707</v>
      </c>
      <c r="AB20" s="143">
        <v>129.48752677905725</v>
      </c>
      <c r="AC20" s="123">
        <v>34.551109707803029</v>
      </c>
      <c r="AD20" s="127">
        <v>14.41711030418942</v>
      </c>
      <c r="AE20" s="104">
        <v>30.817655571395527</v>
      </c>
      <c r="AF20" s="147">
        <v>79.785875583387977</v>
      </c>
      <c r="AG20" s="110">
        <v>16.266433066204858</v>
      </c>
      <c r="AH20" s="110">
        <v>1.8254077666485946</v>
      </c>
      <c r="AI20" s="101">
        <v>18.091840832853453</v>
      </c>
      <c r="AJ20" s="140">
        <v>1966.9181692083014</v>
      </c>
      <c r="AK20" s="151">
        <v>201.79058849069654</v>
      </c>
      <c r="AL20" s="129">
        <v>2168.7087576989979</v>
      </c>
      <c r="AM20" s="87">
        <v>1.6294459664946422E-2</v>
      </c>
    </row>
    <row r="21" spans="1:39" ht="15" x14ac:dyDescent="0.3">
      <c r="A21" s="84" t="s">
        <v>35</v>
      </c>
      <c r="B21" s="84" t="s">
        <v>34</v>
      </c>
      <c r="C21" s="84" t="s">
        <v>156</v>
      </c>
      <c r="D21" s="104">
        <v>0.79364167305717959</v>
      </c>
      <c r="E21" s="104">
        <v>4.5686823896132926</v>
      </c>
      <c r="F21" s="104">
        <v>30.391868292138646</v>
      </c>
      <c r="G21" s="104">
        <v>0</v>
      </c>
      <c r="H21" s="106">
        <v>0</v>
      </c>
      <c r="I21" s="101">
        <v>35.754192354809121</v>
      </c>
      <c r="J21" s="110">
        <v>0</v>
      </c>
      <c r="K21" s="110">
        <v>0</v>
      </c>
      <c r="L21" s="110">
        <v>6.558975809992719E-2</v>
      </c>
      <c r="M21" s="110">
        <v>0</v>
      </c>
      <c r="N21" s="101">
        <v>9.4566935843952607E-2</v>
      </c>
      <c r="O21" s="100">
        <v>531.70250664160073</v>
      </c>
      <c r="P21" s="104">
        <v>122.58625993159295</v>
      </c>
      <c r="Q21" s="106">
        <v>60.112761650428787</v>
      </c>
      <c r="R21" s="101">
        <v>182.69902158202174</v>
      </c>
      <c r="S21" s="104">
        <v>158.19488218169732</v>
      </c>
      <c r="T21" s="104">
        <v>144.27188371349072</v>
      </c>
      <c r="U21" s="101">
        <v>302.46676589518802</v>
      </c>
      <c r="V21" s="164">
        <v>1456.6223166052271</v>
      </c>
      <c r="W21" s="164">
        <v>419.78275328158088</v>
      </c>
      <c r="X21" s="165">
        <v>1876.405069886808</v>
      </c>
      <c r="Y21" s="165">
        <v>309.47408271942095</v>
      </c>
      <c r="Z21" s="138">
        <v>177.71378500410788</v>
      </c>
      <c r="AA21" s="144">
        <v>662.43601430887668</v>
      </c>
      <c r="AB21" s="143">
        <v>747.9972889227256</v>
      </c>
      <c r="AC21" s="123">
        <v>290.52852639721567</v>
      </c>
      <c r="AD21" s="127">
        <v>421.56978468574073</v>
      </c>
      <c r="AE21" s="104">
        <v>312.77063918597122</v>
      </c>
      <c r="AF21" s="147">
        <v>1024.8689502689276</v>
      </c>
      <c r="AG21" s="110">
        <v>149.19316390921406</v>
      </c>
      <c r="AH21" s="110">
        <v>46.271229986060298</v>
      </c>
      <c r="AI21" s="101">
        <v>195.46439389527436</v>
      </c>
      <c r="AJ21" s="140">
        <v>6047.0766384156041</v>
      </c>
      <c r="AK21" s="151">
        <v>620.38328417362891</v>
      </c>
      <c r="AL21" s="129">
        <v>6667.4599225892325</v>
      </c>
      <c r="AM21" s="87">
        <v>5.0095549432625064E-2</v>
      </c>
    </row>
    <row r="22" spans="1:39" ht="15" x14ac:dyDescent="0.3">
      <c r="A22" s="84" t="s">
        <v>36</v>
      </c>
      <c r="B22" s="84" t="s">
        <v>22</v>
      </c>
      <c r="C22" s="84" t="s">
        <v>37</v>
      </c>
      <c r="D22" s="104">
        <v>0</v>
      </c>
      <c r="E22" s="104">
        <v>4.3874460922978491</v>
      </c>
      <c r="F22" s="104">
        <v>54.025740138851482</v>
      </c>
      <c r="G22" s="104">
        <v>4.0579022901535082E-2</v>
      </c>
      <c r="H22" s="106">
        <v>0</v>
      </c>
      <c r="I22" s="101">
        <v>58.453765254050865</v>
      </c>
      <c r="J22" s="110">
        <v>0</v>
      </c>
      <c r="K22" s="110">
        <v>0</v>
      </c>
      <c r="L22" s="110">
        <v>0</v>
      </c>
      <c r="M22" s="110">
        <v>0</v>
      </c>
      <c r="N22" s="101">
        <v>0</v>
      </c>
      <c r="O22" s="100">
        <v>7.5988136885075406</v>
      </c>
      <c r="P22" s="104">
        <v>1.6517632384060228</v>
      </c>
      <c r="Q22" s="106">
        <v>0.16137005407002689</v>
      </c>
      <c r="R22" s="101">
        <v>1.8131332924760497</v>
      </c>
      <c r="S22" s="104">
        <v>11.458182128259496</v>
      </c>
      <c r="T22" s="104">
        <v>10.449728188283389</v>
      </c>
      <c r="U22" s="101">
        <v>21.907910316542885</v>
      </c>
      <c r="V22" s="164">
        <v>9.8791469038504349</v>
      </c>
      <c r="W22" s="164">
        <v>2.847062989558387</v>
      </c>
      <c r="X22" s="165">
        <v>12.726209893408821</v>
      </c>
      <c r="Y22" s="165">
        <v>2.0073504682771377</v>
      </c>
      <c r="Z22" s="138">
        <v>0.49993052487081674</v>
      </c>
      <c r="AA22" s="144">
        <v>7.6330725197735196</v>
      </c>
      <c r="AB22" s="143">
        <v>7.3955960225392952</v>
      </c>
      <c r="AC22" s="123">
        <v>3.0743096080044321</v>
      </c>
      <c r="AD22" s="127">
        <v>2.5570617678487992</v>
      </c>
      <c r="AE22" s="104">
        <v>3.2160164656183121</v>
      </c>
      <c r="AF22" s="147">
        <v>8.8473878414715443</v>
      </c>
      <c r="AG22" s="110">
        <v>1.9792320102165191</v>
      </c>
      <c r="AH22" s="110">
        <v>0.22052977194302756</v>
      </c>
      <c r="AI22" s="101">
        <v>2.1997617821595465</v>
      </c>
      <c r="AJ22" s="140">
        <v>131.08293160407803</v>
      </c>
      <c r="AK22" s="151">
        <v>13.448094752268958</v>
      </c>
      <c r="AL22" s="129">
        <v>144.53102635634698</v>
      </c>
      <c r="AM22" s="87">
        <v>1.0859249638460076E-3</v>
      </c>
    </row>
    <row r="23" spans="1:39" ht="15" x14ac:dyDescent="0.3">
      <c r="A23" s="84" t="s">
        <v>38</v>
      </c>
      <c r="B23" s="84" t="s">
        <v>13</v>
      </c>
      <c r="C23" s="84" t="s">
        <v>19</v>
      </c>
      <c r="D23" s="104">
        <v>50.228360500599578</v>
      </c>
      <c r="E23" s="104">
        <v>5.7685086650907182</v>
      </c>
      <c r="F23" s="104">
        <v>1.3654838470581305</v>
      </c>
      <c r="G23" s="104">
        <v>0</v>
      </c>
      <c r="H23" s="106">
        <v>0</v>
      </c>
      <c r="I23" s="101">
        <v>57.362353012748429</v>
      </c>
      <c r="J23" s="110">
        <v>0</v>
      </c>
      <c r="K23" s="110">
        <v>0</v>
      </c>
      <c r="L23" s="110">
        <v>0</v>
      </c>
      <c r="M23" s="110">
        <v>0</v>
      </c>
      <c r="N23" s="101">
        <v>0</v>
      </c>
      <c r="O23" s="100">
        <v>4.7787128076773788</v>
      </c>
      <c r="P23" s="104">
        <v>1.2072307948813013</v>
      </c>
      <c r="Q23" s="106">
        <v>0</v>
      </c>
      <c r="R23" s="101">
        <v>1.2072307948813013</v>
      </c>
      <c r="S23" s="104">
        <v>4.5877510434363939</v>
      </c>
      <c r="T23" s="104">
        <v>4.1839753342012926</v>
      </c>
      <c r="U23" s="101">
        <v>8.7717263776376875</v>
      </c>
      <c r="V23" s="164">
        <v>13.34010024221238</v>
      </c>
      <c r="W23" s="164">
        <v>3.8444722045583557</v>
      </c>
      <c r="X23" s="165">
        <v>17.184572446770737</v>
      </c>
      <c r="Y23" s="165">
        <v>2.8256107634537209</v>
      </c>
      <c r="Z23" s="138">
        <v>0.86534330784504676</v>
      </c>
      <c r="AA23" s="144">
        <v>10.280707811981626</v>
      </c>
      <c r="AB23" s="143">
        <v>8.7132245128943868</v>
      </c>
      <c r="AC23" s="123">
        <v>7.2024496740831649</v>
      </c>
      <c r="AD23" s="127">
        <v>3.300245922050129</v>
      </c>
      <c r="AE23" s="104">
        <v>5.8583651292614665</v>
      </c>
      <c r="AF23" s="147">
        <v>16.361060725394761</v>
      </c>
      <c r="AG23" s="110">
        <v>2.0408045319496151</v>
      </c>
      <c r="AH23" s="110">
        <v>0.45575254340048266</v>
      </c>
      <c r="AI23" s="101">
        <v>2.4965570753500979</v>
      </c>
      <c r="AJ23" s="140">
        <v>130.84709963663519</v>
      </c>
      <c r="AK23" s="151">
        <v>13.423900216756397</v>
      </c>
      <c r="AL23" s="129">
        <v>144.2709998533916</v>
      </c>
      <c r="AM23" s="87">
        <v>1.0839712707329133E-3</v>
      </c>
    </row>
    <row r="24" spans="1:39" ht="15" x14ac:dyDescent="0.3">
      <c r="A24" s="84" t="s">
        <v>39</v>
      </c>
      <c r="B24" s="84" t="s">
        <v>13</v>
      </c>
      <c r="C24" s="84" t="s">
        <v>40</v>
      </c>
      <c r="D24" s="104">
        <v>47.636815191270564</v>
      </c>
      <c r="E24" s="104">
        <v>24.6038848608531</v>
      </c>
      <c r="F24" s="104">
        <v>7.7756426119058881</v>
      </c>
      <c r="G24" s="104">
        <v>3.3361913245923457E-3</v>
      </c>
      <c r="H24" s="106">
        <v>0</v>
      </c>
      <c r="I24" s="101">
        <v>80.019678855354144</v>
      </c>
      <c r="J24" s="110">
        <v>0</v>
      </c>
      <c r="K24" s="110">
        <v>0</v>
      </c>
      <c r="L24" s="110">
        <v>0</v>
      </c>
      <c r="M24" s="110">
        <v>0</v>
      </c>
      <c r="N24" s="101">
        <v>0</v>
      </c>
      <c r="O24" s="100">
        <v>2.5639709055671553</v>
      </c>
      <c r="P24" s="104">
        <v>1.6621336018782684</v>
      </c>
      <c r="Q24" s="106">
        <v>0.7248966603681869</v>
      </c>
      <c r="R24" s="101">
        <v>2.3870302622464554</v>
      </c>
      <c r="S24" s="104">
        <v>4.0574323357150206</v>
      </c>
      <c r="T24" s="104">
        <v>3.7003308706364741</v>
      </c>
      <c r="U24" s="101">
        <v>7.7577632063514947</v>
      </c>
      <c r="V24" s="164">
        <v>23.374883059534998</v>
      </c>
      <c r="W24" s="164">
        <v>6.7363877763695745</v>
      </c>
      <c r="X24" s="165">
        <v>30.111270835904573</v>
      </c>
      <c r="Y24" s="165">
        <v>5.0007312495200553</v>
      </c>
      <c r="Z24" s="138">
        <v>1.2104909589737742</v>
      </c>
      <c r="AA24" s="144">
        <v>20.651456314333412</v>
      </c>
      <c r="AB24" s="143">
        <v>14.532403375404371</v>
      </c>
      <c r="AC24" s="123">
        <v>8.8598853112780755</v>
      </c>
      <c r="AD24" s="127">
        <v>6.4642842589926666</v>
      </c>
      <c r="AE24" s="104">
        <v>12.0810014110168</v>
      </c>
      <c r="AF24" s="147">
        <v>27.40517098128754</v>
      </c>
      <c r="AG24" s="110">
        <v>3.9991236342840448</v>
      </c>
      <c r="AH24" s="110">
        <v>1.1128901623744638</v>
      </c>
      <c r="AI24" s="101">
        <v>5.1120137966585091</v>
      </c>
      <c r="AJ24" s="140">
        <v>196.75198074160153</v>
      </c>
      <c r="AK24" s="151">
        <v>20.185231191665984</v>
      </c>
      <c r="AL24" s="129">
        <v>216.93721193326752</v>
      </c>
      <c r="AM24" s="87">
        <v>1.6299443791719947E-3</v>
      </c>
    </row>
    <row r="25" spans="1:39" ht="15" x14ac:dyDescent="0.3">
      <c r="A25" s="84" t="s">
        <v>41</v>
      </c>
      <c r="B25" s="84" t="s">
        <v>22</v>
      </c>
      <c r="C25" s="84" t="s">
        <v>23</v>
      </c>
      <c r="D25" s="104">
        <v>4.002803002316595</v>
      </c>
      <c r="E25" s="104">
        <v>2.679967289782037</v>
      </c>
      <c r="F25" s="104">
        <v>6.7965983249652764</v>
      </c>
      <c r="G25" s="104">
        <v>0.19368795192784777</v>
      </c>
      <c r="H25" s="106">
        <v>0</v>
      </c>
      <c r="I25" s="101">
        <v>13.673056568991756</v>
      </c>
      <c r="J25" s="110">
        <v>0</v>
      </c>
      <c r="K25" s="110">
        <v>0</v>
      </c>
      <c r="L25" s="110">
        <v>6.5286127043824989</v>
      </c>
      <c r="M25" s="110">
        <v>0</v>
      </c>
      <c r="N25" s="101">
        <v>9.4263557390720472</v>
      </c>
      <c r="O25" s="100">
        <v>0.72994087162955668</v>
      </c>
      <c r="P25" s="104">
        <v>0.75596924325380643</v>
      </c>
      <c r="Q25" s="106">
        <v>0.16113873986406965</v>
      </c>
      <c r="R25" s="101">
        <v>0.91710798311787611</v>
      </c>
      <c r="S25" s="104">
        <v>7.2309176584947856</v>
      </c>
      <c r="T25" s="104">
        <v>6.5945123962353049</v>
      </c>
      <c r="U25" s="101">
        <v>13.825430054730091</v>
      </c>
      <c r="V25" s="164">
        <v>9.7979446389193736</v>
      </c>
      <c r="W25" s="164">
        <v>2.8236613775160118</v>
      </c>
      <c r="X25" s="165">
        <v>12.621606016435386</v>
      </c>
      <c r="Y25" s="165">
        <v>2.3232921590094091</v>
      </c>
      <c r="Z25" s="138">
        <v>0.52004519133568772</v>
      </c>
      <c r="AA25" s="144">
        <v>8.3478080368855796</v>
      </c>
      <c r="AB25" s="143">
        <v>7.5796820200765831</v>
      </c>
      <c r="AC25" s="123">
        <v>5.6864858266348737</v>
      </c>
      <c r="AD25" s="127">
        <v>3.4582847113780359</v>
      </c>
      <c r="AE25" s="104">
        <v>5.3969023243668488</v>
      </c>
      <c r="AF25" s="147">
        <v>14.541672862379759</v>
      </c>
      <c r="AG25" s="110">
        <v>1.802526903215186</v>
      </c>
      <c r="AH25" s="110">
        <v>0.33325365903981152</v>
      </c>
      <c r="AI25" s="101">
        <v>2.1357805622549977</v>
      </c>
      <c r="AJ25" s="140">
        <v>86.641778065918729</v>
      </c>
      <c r="AK25" s="151">
        <v>8.8887761867791859</v>
      </c>
      <c r="AL25" s="129">
        <v>95.530554252697911</v>
      </c>
      <c r="AM25" s="87">
        <v>7.1776293497893926E-4</v>
      </c>
    </row>
    <row r="26" spans="1:39" ht="15" x14ac:dyDescent="0.3">
      <c r="A26" s="84" t="s">
        <v>42</v>
      </c>
      <c r="B26" s="84" t="s">
        <v>8</v>
      </c>
      <c r="C26" s="84" t="s">
        <v>27</v>
      </c>
      <c r="D26" s="104">
        <v>5.2783784938911253</v>
      </c>
      <c r="E26" s="104">
        <v>1.2119113623309383</v>
      </c>
      <c r="F26" s="104">
        <v>1.1738745180881045</v>
      </c>
      <c r="G26" s="104">
        <v>0</v>
      </c>
      <c r="H26" s="106">
        <v>0</v>
      </c>
      <c r="I26" s="101">
        <v>7.6641643743101682</v>
      </c>
      <c r="J26" s="110">
        <v>0</v>
      </c>
      <c r="K26" s="110">
        <v>0</v>
      </c>
      <c r="L26" s="110">
        <v>13.163805923067597</v>
      </c>
      <c r="M26" s="110">
        <v>0</v>
      </c>
      <c r="N26" s="101">
        <v>16.82984530041621</v>
      </c>
      <c r="O26" s="100">
        <v>25.732360443835901</v>
      </c>
      <c r="P26" s="104">
        <v>1.993254050439885</v>
      </c>
      <c r="Q26" s="106">
        <v>0.43432928007808702</v>
      </c>
      <c r="R26" s="101">
        <v>2.4275833305179719</v>
      </c>
      <c r="S26" s="104">
        <v>5.2296502090912211</v>
      </c>
      <c r="T26" s="104">
        <v>4.7693798713517017</v>
      </c>
      <c r="U26" s="101">
        <v>9.9990300804429229</v>
      </c>
      <c r="V26" s="164">
        <v>7.2881556967214998</v>
      </c>
      <c r="W26" s="164">
        <v>2.1003674252670108</v>
      </c>
      <c r="X26" s="165">
        <v>9.388523121988511</v>
      </c>
      <c r="Y26" s="165">
        <v>1.8811117023749526</v>
      </c>
      <c r="Z26" s="138">
        <v>0.85322619596305804</v>
      </c>
      <c r="AA26" s="144">
        <v>7.8497980686925573</v>
      </c>
      <c r="AB26" s="143">
        <v>8.5717942845822446</v>
      </c>
      <c r="AC26" s="123">
        <v>4.1345460968693217</v>
      </c>
      <c r="AD26" s="127">
        <v>3.0576535715471698</v>
      </c>
      <c r="AE26" s="104">
        <v>5.9334318526604193</v>
      </c>
      <c r="AF26" s="147">
        <v>13.125631521076912</v>
      </c>
      <c r="AG26" s="110">
        <v>1.5570601722041353</v>
      </c>
      <c r="AH26" s="110">
        <v>0.12509801900596659</v>
      </c>
      <c r="AI26" s="101">
        <v>1.6821581912101018</v>
      </c>
      <c r="AJ26" s="140">
        <v>106.00522661541152</v>
      </c>
      <c r="AK26" s="151">
        <v>10.875316216344428</v>
      </c>
      <c r="AL26" s="129">
        <v>116.88054283175595</v>
      </c>
      <c r="AM26" s="87">
        <v>8.7817475907173994E-4</v>
      </c>
    </row>
    <row r="27" spans="1:39" ht="15" x14ac:dyDescent="0.3">
      <c r="A27" s="84" t="s">
        <v>43</v>
      </c>
      <c r="B27" s="84" t="s">
        <v>44</v>
      </c>
      <c r="C27" s="84" t="s">
        <v>44</v>
      </c>
      <c r="D27" s="104">
        <v>0</v>
      </c>
      <c r="E27" s="104">
        <v>39.703499143231205</v>
      </c>
      <c r="F27" s="104">
        <v>27.184095469384022</v>
      </c>
      <c r="G27" s="104">
        <v>0.71131718332041338</v>
      </c>
      <c r="H27" s="106">
        <v>0</v>
      </c>
      <c r="I27" s="101">
        <v>67.598911795935649</v>
      </c>
      <c r="J27" s="110">
        <v>0</v>
      </c>
      <c r="K27" s="110">
        <v>0</v>
      </c>
      <c r="L27" s="110">
        <v>56.200567961128478</v>
      </c>
      <c r="M27" s="110">
        <v>38.754495286288716</v>
      </c>
      <c r="N27" s="101">
        <v>81.552895059784746</v>
      </c>
      <c r="O27" s="100">
        <v>7.301910517013269</v>
      </c>
      <c r="P27" s="104">
        <v>10.571758066717248</v>
      </c>
      <c r="Q27" s="106">
        <v>0.65399565346684074</v>
      </c>
      <c r="R27" s="101">
        <v>11.225753720184088</v>
      </c>
      <c r="S27" s="104">
        <v>12.980069562802544</v>
      </c>
      <c r="T27" s="104">
        <v>11.837671742166703</v>
      </c>
      <c r="U27" s="101">
        <v>24.817741304969246</v>
      </c>
      <c r="V27" s="164">
        <v>35.342306917803782</v>
      </c>
      <c r="W27" s="164">
        <v>10.185269534971161</v>
      </c>
      <c r="X27" s="165">
        <v>45.527576452774944</v>
      </c>
      <c r="Y27" s="165">
        <v>9.9325122211095014</v>
      </c>
      <c r="Z27" s="138">
        <v>1.7154562864563789</v>
      </c>
      <c r="AA27" s="144">
        <v>17.75201296009541</v>
      </c>
      <c r="AB27" s="143">
        <v>32.119705521476348</v>
      </c>
      <c r="AC27" s="123">
        <v>18.987861001138306</v>
      </c>
      <c r="AD27" s="127">
        <v>14.868498585117504</v>
      </c>
      <c r="AE27" s="104">
        <v>20.043605323556292</v>
      </c>
      <c r="AF27" s="147">
        <v>53.899964909812105</v>
      </c>
      <c r="AG27" s="110">
        <v>7.4724878101292767</v>
      </c>
      <c r="AH27" s="110">
        <v>0.67748470236892711</v>
      </c>
      <c r="AI27" s="101">
        <v>8.1499725124982039</v>
      </c>
      <c r="AJ27" s="140">
        <v>361.59441326210992</v>
      </c>
      <c r="AK27" s="151">
        <v>37.096789581479513</v>
      </c>
      <c r="AL27" s="129">
        <v>398.69120284358945</v>
      </c>
      <c r="AM27" s="87">
        <v>2.9955417943701157E-3</v>
      </c>
    </row>
    <row r="28" spans="1:39" ht="15" x14ac:dyDescent="0.3">
      <c r="A28" s="84" t="s">
        <v>45</v>
      </c>
      <c r="B28" s="84" t="s">
        <v>8</v>
      </c>
      <c r="C28" s="84" t="s">
        <v>27</v>
      </c>
      <c r="D28" s="104">
        <v>32.94549033365773</v>
      </c>
      <c r="E28" s="104">
        <v>3.7683432964635259</v>
      </c>
      <c r="F28" s="104">
        <v>3.4247300153179285</v>
      </c>
      <c r="G28" s="104">
        <v>8.9050665757418754E-2</v>
      </c>
      <c r="H28" s="106">
        <v>0</v>
      </c>
      <c r="I28" s="101">
        <v>40.227614311196604</v>
      </c>
      <c r="J28" s="110">
        <v>0</v>
      </c>
      <c r="K28" s="110">
        <v>0</v>
      </c>
      <c r="L28" s="110">
        <v>2.7435476461090787E-2</v>
      </c>
      <c r="M28" s="110">
        <v>0</v>
      </c>
      <c r="N28" s="101">
        <v>4.0275058146928486E-2</v>
      </c>
      <c r="O28" s="100">
        <v>0.34677607915063569</v>
      </c>
      <c r="P28" s="104">
        <v>0.40566530553250119</v>
      </c>
      <c r="Q28" s="106">
        <v>0.14439664338481301</v>
      </c>
      <c r="R28" s="101">
        <v>0.55006194891731419</v>
      </c>
      <c r="S28" s="104">
        <v>8.2418862616352015</v>
      </c>
      <c r="T28" s="104">
        <v>7.5165039470285908</v>
      </c>
      <c r="U28" s="101">
        <v>15.758390208663792</v>
      </c>
      <c r="V28" s="164">
        <v>6.410599419335318</v>
      </c>
      <c r="W28" s="164">
        <v>1.8474652240023399</v>
      </c>
      <c r="X28" s="165">
        <v>8.2580646433376579</v>
      </c>
      <c r="Y28" s="165">
        <v>2.1505066011502274</v>
      </c>
      <c r="Z28" s="138">
        <v>0.68961105322985072</v>
      </c>
      <c r="AA28" s="144">
        <v>8.7080361865096556</v>
      </c>
      <c r="AB28" s="143">
        <v>6.3268119423939826</v>
      </c>
      <c r="AC28" s="123">
        <v>5.2633857441059169</v>
      </c>
      <c r="AD28" s="127">
        <v>2.9800755960155407</v>
      </c>
      <c r="AE28" s="104">
        <v>5.7082316824635599</v>
      </c>
      <c r="AF28" s="147">
        <v>13.951693022585019</v>
      </c>
      <c r="AG28" s="110">
        <v>1.9859609913428948</v>
      </c>
      <c r="AH28" s="110">
        <v>0.14826431882188632</v>
      </c>
      <c r="AI28" s="101">
        <v>2.1342253101647812</v>
      </c>
      <c r="AJ28" s="140">
        <v>99.142066365446468</v>
      </c>
      <c r="AK28" s="151">
        <v>10.171209066678999</v>
      </c>
      <c r="AL28" s="129">
        <v>109.31327543212547</v>
      </c>
      <c r="AM28" s="87">
        <v>8.2131856158583635E-4</v>
      </c>
    </row>
    <row r="29" spans="1:39" ht="15" x14ac:dyDescent="0.3">
      <c r="A29" s="84" t="s">
        <v>46</v>
      </c>
      <c r="B29" s="84" t="s">
        <v>34</v>
      </c>
      <c r="C29" s="84" t="s">
        <v>157</v>
      </c>
      <c r="D29" s="104">
        <v>1.1510856727302401</v>
      </c>
      <c r="E29" s="104">
        <v>2.3099875035303099</v>
      </c>
      <c r="F29" s="104">
        <v>6.9996932808126822</v>
      </c>
      <c r="G29" s="104">
        <v>5.2426603121339899E-2</v>
      </c>
      <c r="H29" s="106">
        <v>0</v>
      </c>
      <c r="I29" s="101">
        <v>10.513193060194572</v>
      </c>
      <c r="J29" s="110">
        <v>0</v>
      </c>
      <c r="K29" s="110">
        <v>0</v>
      </c>
      <c r="L29" s="110">
        <v>0</v>
      </c>
      <c r="M29" s="110">
        <v>0</v>
      </c>
      <c r="N29" s="101">
        <v>0</v>
      </c>
      <c r="O29" s="100">
        <v>279.05469059585761</v>
      </c>
      <c r="P29" s="104">
        <v>21.237701350913195</v>
      </c>
      <c r="Q29" s="106">
        <v>7.4985650390507939</v>
      </c>
      <c r="R29" s="101">
        <v>28.736266389963987</v>
      </c>
      <c r="S29" s="104">
        <v>44.879550474627131</v>
      </c>
      <c r="T29" s="104">
        <v>40.929625521970678</v>
      </c>
      <c r="U29" s="101">
        <v>85.809175996597816</v>
      </c>
      <c r="V29" s="164">
        <v>146.68929880623841</v>
      </c>
      <c r="W29" s="164">
        <v>42.274264940097034</v>
      </c>
      <c r="X29" s="165">
        <v>188.96356374633544</v>
      </c>
      <c r="Y29" s="165">
        <v>52.949845506420687</v>
      </c>
      <c r="Z29" s="138">
        <v>40.919987007198827</v>
      </c>
      <c r="AA29" s="144">
        <v>103.91591362084981</v>
      </c>
      <c r="AB29" s="143">
        <v>126.37592759942532</v>
      </c>
      <c r="AC29" s="123">
        <v>46.94217513166052</v>
      </c>
      <c r="AD29" s="127">
        <v>45.007255123301817</v>
      </c>
      <c r="AE29" s="104">
        <v>67.89192499408486</v>
      </c>
      <c r="AF29" s="147">
        <v>159.84135524904718</v>
      </c>
      <c r="AG29" s="110">
        <v>39.849526014577044</v>
      </c>
      <c r="AH29" s="110">
        <v>2.6682636124916495</v>
      </c>
      <c r="AI29" s="101">
        <v>42.517789627068694</v>
      </c>
      <c r="AJ29" s="140">
        <v>1119.5977083989599</v>
      </c>
      <c r="AK29" s="151">
        <v>114.86206390660242</v>
      </c>
      <c r="AL29" s="129">
        <v>1234.4597723055622</v>
      </c>
      <c r="AM29" s="87">
        <v>9.2750374601584615E-3</v>
      </c>
    </row>
    <row r="30" spans="1:39" ht="15" x14ac:dyDescent="0.3">
      <c r="A30" s="84" t="s">
        <v>47</v>
      </c>
      <c r="B30" s="84" t="s">
        <v>22</v>
      </c>
      <c r="C30" s="84" t="s">
        <v>23</v>
      </c>
      <c r="D30" s="104">
        <v>2.6074181427901646</v>
      </c>
      <c r="E30" s="104">
        <v>45.693275121522198</v>
      </c>
      <c r="F30" s="104">
        <v>3.0196778398520956</v>
      </c>
      <c r="G30" s="104">
        <v>0</v>
      </c>
      <c r="H30" s="106">
        <v>0</v>
      </c>
      <c r="I30" s="101">
        <v>51.320371104164458</v>
      </c>
      <c r="J30" s="110">
        <v>0</v>
      </c>
      <c r="K30" s="110">
        <v>0</v>
      </c>
      <c r="L30" s="110">
        <v>0</v>
      </c>
      <c r="M30" s="110">
        <v>0</v>
      </c>
      <c r="N30" s="101">
        <v>0</v>
      </c>
      <c r="O30" s="100">
        <v>9.1921598991308393</v>
      </c>
      <c r="P30" s="104">
        <v>1.9118111738393164</v>
      </c>
      <c r="Q30" s="106">
        <v>0.22509720710796349</v>
      </c>
      <c r="R30" s="101">
        <v>2.13690838094728</v>
      </c>
      <c r="S30" s="104">
        <v>2.6977512670969421</v>
      </c>
      <c r="T30" s="104">
        <v>2.4603176267579836</v>
      </c>
      <c r="U30" s="101">
        <v>5.1580688938549262</v>
      </c>
      <c r="V30" s="164">
        <v>9.1978870718087791</v>
      </c>
      <c r="W30" s="164">
        <v>2.6507312948325397</v>
      </c>
      <c r="X30" s="165">
        <v>11.848618366641318</v>
      </c>
      <c r="Y30" s="165">
        <v>2.3617762878336057</v>
      </c>
      <c r="Z30" s="138">
        <v>0.60788729525904062</v>
      </c>
      <c r="AA30" s="144">
        <v>8.6414141673728508</v>
      </c>
      <c r="AB30" s="143">
        <v>7.3802486293667826</v>
      </c>
      <c r="AC30" s="123">
        <v>5.4157623872712524</v>
      </c>
      <c r="AD30" s="127">
        <v>3.6064471543706884</v>
      </c>
      <c r="AE30" s="104">
        <v>5.3668756350072675</v>
      </c>
      <c r="AF30" s="147">
        <v>14.389085176649209</v>
      </c>
      <c r="AG30" s="110">
        <v>1.8623204701497604</v>
      </c>
      <c r="AH30" s="110">
        <v>0.14267740753998048</v>
      </c>
      <c r="AI30" s="101">
        <v>2.0049978776897408</v>
      </c>
      <c r="AJ30" s="140">
        <v>115.04153607891004</v>
      </c>
      <c r="AK30" s="151">
        <v>11.802371664287829</v>
      </c>
      <c r="AL30" s="129">
        <v>126.84390774319787</v>
      </c>
      <c r="AM30" s="87">
        <v>9.5303388762014128E-4</v>
      </c>
    </row>
    <row r="31" spans="1:39" ht="15" x14ac:dyDescent="0.3">
      <c r="A31" s="84" t="s">
        <v>48</v>
      </c>
      <c r="B31" s="84" t="s">
        <v>8</v>
      </c>
      <c r="C31" s="84" t="s">
        <v>9</v>
      </c>
      <c r="D31" s="104">
        <v>27.957554167425805</v>
      </c>
      <c r="E31" s="104">
        <v>6.6307447992704054</v>
      </c>
      <c r="F31" s="104">
        <v>3.5695065735377329</v>
      </c>
      <c r="G31" s="104">
        <v>0</v>
      </c>
      <c r="H31" s="106">
        <v>0</v>
      </c>
      <c r="I31" s="101">
        <v>38.157805540233937</v>
      </c>
      <c r="J31" s="110">
        <v>0</v>
      </c>
      <c r="K31" s="110">
        <v>0</v>
      </c>
      <c r="L31" s="110">
        <v>0</v>
      </c>
      <c r="M31" s="110">
        <v>0</v>
      </c>
      <c r="N31" s="101">
        <v>0</v>
      </c>
      <c r="O31" s="100">
        <v>2.6225210250525941</v>
      </c>
      <c r="P31" s="104">
        <v>27.42976216208837</v>
      </c>
      <c r="Q31" s="106">
        <v>0.36651414700750551</v>
      </c>
      <c r="R31" s="101">
        <v>27.796276309095877</v>
      </c>
      <c r="S31" s="104">
        <v>4.4717236075565054</v>
      </c>
      <c r="T31" s="104">
        <v>4.0781596687007413</v>
      </c>
      <c r="U31" s="101">
        <v>8.5498832762572476</v>
      </c>
      <c r="V31" s="164">
        <v>18.659900156347966</v>
      </c>
      <c r="W31" s="164">
        <v>5.3775808418525521</v>
      </c>
      <c r="X31" s="165">
        <v>24.037480998200518</v>
      </c>
      <c r="Y31" s="165">
        <v>4.7612791686038856</v>
      </c>
      <c r="Z31" s="138">
        <v>1.0603897200367218</v>
      </c>
      <c r="AA31" s="144">
        <v>17.282192479225518</v>
      </c>
      <c r="AB31" s="143">
        <v>13.975546398344965</v>
      </c>
      <c r="AC31" s="123">
        <v>10.872751812876421</v>
      </c>
      <c r="AD31" s="127">
        <v>5.8621858907050139</v>
      </c>
      <c r="AE31" s="104">
        <v>10.441386136776506</v>
      </c>
      <c r="AF31" s="147">
        <v>27.176323840357945</v>
      </c>
      <c r="AG31" s="110">
        <v>3.6212347346357001</v>
      </c>
      <c r="AH31" s="110">
        <v>0.43273363813694055</v>
      </c>
      <c r="AI31" s="101">
        <v>4.0539683727726405</v>
      </c>
      <c r="AJ31" s="140">
        <v>169.47366712818186</v>
      </c>
      <c r="AK31" s="151">
        <v>17.386687234292641</v>
      </c>
      <c r="AL31" s="129">
        <v>186.86035436247451</v>
      </c>
      <c r="AM31" s="87">
        <v>1.4039637624590311E-3</v>
      </c>
    </row>
    <row r="32" spans="1:39" ht="15" x14ac:dyDescent="0.3">
      <c r="A32" s="84" t="s">
        <v>49</v>
      </c>
      <c r="B32" s="84" t="s">
        <v>50</v>
      </c>
      <c r="C32" s="84" t="s">
        <v>51</v>
      </c>
      <c r="D32" s="104">
        <v>7.12242527102597E-2</v>
      </c>
      <c r="E32" s="104">
        <v>2.921798300328101</v>
      </c>
      <c r="F32" s="104">
        <v>10.856992901774927</v>
      </c>
      <c r="G32" s="104">
        <v>0.35538249807318245</v>
      </c>
      <c r="H32" s="106">
        <v>0</v>
      </c>
      <c r="I32" s="101">
        <v>14.205397952886472</v>
      </c>
      <c r="J32" s="110">
        <v>0</v>
      </c>
      <c r="K32" s="110">
        <v>0</v>
      </c>
      <c r="L32" s="110">
        <v>6.3626404280287012E-3</v>
      </c>
      <c r="M32" s="110">
        <v>0</v>
      </c>
      <c r="N32" s="101">
        <v>9.2540422243799804E-3</v>
      </c>
      <c r="O32" s="100">
        <v>4.9872334866608892</v>
      </c>
      <c r="P32" s="104">
        <v>3.2350815989062851</v>
      </c>
      <c r="Q32" s="106">
        <v>0.18456445516761238</v>
      </c>
      <c r="R32" s="101">
        <v>3.4196460540738975</v>
      </c>
      <c r="S32" s="104">
        <v>5.6959019475227697</v>
      </c>
      <c r="T32" s="104">
        <v>5.1945960076799844</v>
      </c>
      <c r="U32" s="101">
        <v>10.890497955202754</v>
      </c>
      <c r="V32" s="164">
        <v>5.5574721078800726</v>
      </c>
      <c r="W32" s="164">
        <v>1.601603185765111</v>
      </c>
      <c r="X32" s="165">
        <v>7.1590752936451834</v>
      </c>
      <c r="Y32" s="165">
        <v>1.4421304276408868</v>
      </c>
      <c r="Z32" s="138">
        <v>0.66465200524748358</v>
      </c>
      <c r="AA32" s="144">
        <v>5.6233201569910714</v>
      </c>
      <c r="AB32" s="143">
        <v>4.4639845247993399</v>
      </c>
      <c r="AC32" s="123">
        <v>2.0792133787850777</v>
      </c>
      <c r="AD32" s="127">
        <v>1.390484893581196</v>
      </c>
      <c r="AE32" s="104">
        <v>3.1290971016826821</v>
      </c>
      <c r="AF32" s="147">
        <v>6.5987953740489562</v>
      </c>
      <c r="AG32" s="110">
        <v>1.0038963144717692</v>
      </c>
      <c r="AH32" s="110">
        <v>0.10622003805018201</v>
      </c>
      <c r="AI32" s="101">
        <v>1.1101163525219513</v>
      </c>
      <c r="AJ32" s="140">
        <v>60.574103625943252</v>
      </c>
      <c r="AK32" s="151">
        <v>6.2144344433482361</v>
      </c>
      <c r="AL32" s="129">
        <v>66.788538069291491</v>
      </c>
      <c r="AM32" s="87">
        <v>5.0181156680783559E-4</v>
      </c>
    </row>
    <row r="33" spans="1:41" ht="15.75" x14ac:dyDescent="0.3">
      <c r="A33" s="84" t="s">
        <v>52</v>
      </c>
      <c r="B33" s="84" t="s">
        <v>13</v>
      </c>
      <c r="C33" s="84" t="s">
        <v>53</v>
      </c>
      <c r="D33" s="104">
        <v>4.8513890988931188</v>
      </c>
      <c r="E33" s="104">
        <v>9.8217332496945975</v>
      </c>
      <c r="F33" s="104">
        <v>4.9569615696602307</v>
      </c>
      <c r="G33" s="104">
        <v>3.2850289006406685E-2</v>
      </c>
      <c r="H33" s="106">
        <v>0</v>
      </c>
      <c r="I33" s="101">
        <v>19.662934207254356</v>
      </c>
      <c r="J33" s="110">
        <v>0</v>
      </c>
      <c r="K33" s="110">
        <v>0</v>
      </c>
      <c r="L33" s="110">
        <v>0</v>
      </c>
      <c r="M33" s="110">
        <v>0</v>
      </c>
      <c r="N33" s="101">
        <v>0</v>
      </c>
      <c r="O33" s="100">
        <v>0.52542394202650455</v>
      </c>
      <c r="P33" s="104">
        <v>0.81980443299497585</v>
      </c>
      <c r="Q33" s="106">
        <v>0.2608560430230959</v>
      </c>
      <c r="R33" s="101">
        <v>1.0806604760180718</v>
      </c>
      <c r="S33" s="104">
        <v>7.182474754134696</v>
      </c>
      <c r="T33" s="104">
        <v>6.5503330336149936</v>
      </c>
      <c r="U33" s="101">
        <v>13.732807787749689</v>
      </c>
      <c r="V33" s="164">
        <v>5.391778888291614</v>
      </c>
      <c r="W33" s="164">
        <v>1.5538521969699945</v>
      </c>
      <c r="X33" s="165">
        <v>6.9456310852616081</v>
      </c>
      <c r="Y33" s="165">
        <v>1.5717394629125099</v>
      </c>
      <c r="Z33" s="138">
        <v>0.57910015892173117</v>
      </c>
      <c r="AA33" s="144">
        <v>7.3623598711848484</v>
      </c>
      <c r="AB33" s="143">
        <v>4.7073603609039552</v>
      </c>
      <c r="AC33" s="123">
        <v>3.9499431589639498</v>
      </c>
      <c r="AD33" s="127">
        <v>1.4735048320197606</v>
      </c>
      <c r="AE33" s="104">
        <v>3.4625513887811903</v>
      </c>
      <c r="AF33" s="147">
        <v>8.8859993797649004</v>
      </c>
      <c r="AG33" s="110">
        <v>1.1426172427394405</v>
      </c>
      <c r="AH33" s="110">
        <v>0.80281085069719949</v>
      </c>
      <c r="AI33" s="101">
        <v>1.9454280934366399</v>
      </c>
      <c r="AJ33" s="140">
        <v>66.999444825434821</v>
      </c>
      <c r="AK33" s="151">
        <v>6.8736247453122479</v>
      </c>
      <c r="AL33" s="129">
        <v>73.873069570747063</v>
      </c>
      <c r="AM33" s="87">
        <v>5.5504075785790103E-4</v>
      </c>
      <c r="AN33" s="71"/>
      <c r="AO33" s="71"/>
    </row>
    <row r="34" spans="1:41" ht="15.75" x14ac:dyDescent="0.3">
      <c r="A34" s="84" t="s">
        <v>54</v>
      </c>
      <c r="B34" s="84" t="s">
        <v>29</v>
      </c>
      <c r="C34" s="84" t="s">
        <v>158</v>
      </c>
      <c r="D34" s="104">
        <v>0</v>
      </c>
      <c r="E34" s="104">
        <v>308.87440327371678</v>
      </c>
      <c r="F34" s="104">
        <v>6.1513616086676208</v>
      </c>
      <c r="G34" s="104">
        <v>0</v>
      </c>
      <c r="H34" s="106">
        <v>0</v>
      </c>
      <c r="I34" s="101">
        <v>315.02576488238441</v>
      </c>
      <c r="J34" s="110">
        <v>0</v>
      </c>
      <c r="K34" s="110">
        <v>0</v>
      </c>
      <c r="L34" s="110">
        <v>0</v>
      </c>
      <c r="M34" s="110">
        <v>33.640125474008052</v>
      </c>
      <c r="N34" s="101">
        <v>0.37149813037746293</v>
      </c>
      <c r="O34" s="100">
        <v>58.264650802479515</v>
      </c>
      <c r="P34" s="104">
        <v>12.978488764249418</v>
      </c>
      <c r="Q34" s="106">
        <v>2.216606775232107</v>
      </c>
      <c r="R34" s="101">
        <v>15.195095539481525</v>
      </c>
      <c r="S34" s="104">
        <v>27.63610434747077</v>
      </c>
      <c r="T34" s="104">
        <v>25.203804179535563</v>
      </c>
      <c r="U34" s="101">
        <v>52.83990852700633</v>
      </c>
      <c r="V34" s="164">
        <v>138.75514448243146</v>
      </c>
      <c r="W34" s="164">
        <v>39.987727716933435</v>
      </c>
      <c r="X34" s="165">
        <v>178.74287219936491</v>
      </c>
      <c r="Y34" s="165">
        <v>20.36645722524489</v>
      </c>
      <c r="Z34" s="138">
        <v>12.919022765301776</v>
      </c>
      <c r="AA34" s="144">
        <v>42.314808945565574</v>
      </c>
      <c r="AB34" s="143">
        <v>62.501272292367602</v>
      </c>
      <c r="AC34" s="123">
        <v>25.637076416172022</v>
      </c>
      <c r="AD34" s="127">
        <v>20.40439880604487</v>
      </c>
      <c r="AE34" s="104">
        <v>38.507648751591454</v>
      </c>
      <c r="AF34" s="147">
        <v>84.549123973808349</v>
      </c>
      <c r="AG34" s="110">
        <v>9.6340347939824511</v>
      </c>
      <c r="AH34" s="110">
        <v>7.4935559457161336</v>
      </c>
      <c r="AI34" s="101">
        <v>17.127590739698583</v>
      </c>
      <c r="AJ34" s="140">
        <v>860.21806602308095</v>
      </c>
      <c r="AK34" s="151">
        <v>88.251719105830972</v>
      </c>
      <c r="AL34" s="129">
        <v>948.46978512891189</v>
      </c>
      <c r="AM34" s="87">
        <v>7.1262693076413891E-3</v>
      </c>
      <c r="AN34" s="71"/>
      <c r="AO34" s="71"/>
    </row>
    <row r="35" spans="1:41" ht="15.75" x14ac:dyDescent="0.3">
      <c r="A35" s="84" t="s">
        <v>55</v>
      </c>
      <c r="B35" s="84" t="s">
        <v>22</v>
      </c>
      <c r="C35" s="84" t="s">
        <v>56</v>
      </c>
      <c r="D35" s="104">
        <v>0.1203181126141173</v>
      </c>
      <c r="E35" s="104">
        <v>1.6733639876307258</v>
      </c>
      <c r="F35" s="104">
        <v>1.4662782480502583</v>
      </c>
      <c r="G35" s="104">
        <v>0</v>
      </c>
      <c r="H35" s="106">
        <v>0</v>
      </c>
      <c r="I35" s="101">
        <v>3.2599603482951016</v>
      </c>
      <c r="J35" s="110">
        <v>0</v>
      </c>
      <c r="K35" s="110">
        <v>0</v>
      </c>
      <c r="L35" s="110">
        <v>0</v>
      </c>
      <c r="M35" s="110">
        <v>0</v>
      </c>
      <c r="N35" s="101">
        <v>0</v>
      </c>
      <c r="O35" s="100">
        <v>0.40356599907774671</v>
      </c>
      <c r="P35" s="104">
        <v>113.8088593439351</v>
      </c>
      <c r="Q35" s="106">
        <v>0.21113957625014926</v>
      </c>
      <c r="R35" s="101">
        <v>114.01999892018524</v>
      </c>
      <c r="S35" s="104">
        <v>5.8216552758460907</v>
      </c>
      <c r="T35" s="104">
        <v>5.3092815734216661</v>
      </c>
      <c r="U35" s="101">
        <v>11.130936849267757</v>
      </c>
      <c r="V35" s="164">
        <v>9.3182918564617285</v>
      </c>
      <c r="W35" s="164">
        <v>2.6854306478725833</v>
      </c>
      <c r="X35" s="165">
        <v>12.003722504334313</v>
      </c>
      <c r="Y35" s="165">
        <v>1.6741252173217203</v>
      </c>
      <c r="Z35" s="138">
        <v>0.74372448566568905</v>
      </c>
      <c r="AA35" s="144">
        <v>8.7530370512384952</v>
      </c>
      <c r="AB35" s="143">
        <v>9.8540546013131411</v>
      </c>
      <c r="AC35" s="123">
        <v>5.3778247205963812</v>
      </c>
      <c r="AD35" s="127">
        <v>1.3197186843548556</v>
      </c>
      <c r="AE35" s="104">
        <v>2.1848367389274284</v>
      </c>
      <c r="AF35" s="147">
        <v>8.8823801438786649</v>
      </c>
      <c r="AG35" s="110">
        <v>0.84070850194690172</v>
      </c>
      <c r="AH35" s="110">
        <v>0.17054531025173666</v>
      </c>
      <c r="AI35" s="101">
        <v>1.0112538121986383</v>
      </c>
      <c r="AJ35" s="140">
        <v>171.73675993277655</v>
      </c>
      <c r="AK35" s="151">
        <v>17.618863049228569</v>
      </c>
      <c r="AL35" s="129">
        <v>189.35562298200512</v>
      </c>
      <c r="AM35" s="87">
        <v>1.4227118095307305E-3</v>
      </c>
      <c r="AN35" s="71"/>
      <c r="AO35" s="71"/>
    </row>
    <row r="36" spans="1:41" ht="15.75" x14ac:dyDescent="0.3">
      <c r="A36" s="84" t="s">
        <v>57</v>
      </c>
      <c r="B36" s="84" t="s">
        <v>44</v>
      </c>
      <c r="C36" s="84" t="s">
        <v>44</v>
      </c>
      <c r="D36" s="104">
        <v>0</v>
      </c>
      <c r="E36" s="104">
        <v>10.662195335080964</v>
      </c>
      <c r="F36" s="104">
        <v>56.422385792022901</v>
      </c>
      <c r="G36" s="104">
        <v>1.6711112988584766</v>
      </c>
      <c r="H36" s="106">
        <v>0</v>
      </c>
      <c r="I36" s="101">
        <v>68.755692425962337</v>
      </c>
      <c r="J36" s="110">
        <v>0</v>
      </c>
      <c r="K36" s="110">
        <v>0</v>
      </c>
      <c r="L36" s="110">
        <v>68.548380556740966</v>
      </c>
      <c r="M36" s="110">
        <v>0</v>
      </c>
      <c r="N36" s="101">
        <v>99.574775367845163</v>
      </c>
      <c r="O36" s="100">
        <v>127.59070361215011</v>
      </c>
      <c r="P36" s="104">
        <v>27.886113216429205</v>
      </c>
      <c r="Q36" s="106">
        <v>2.0060955380664471</v>
      </c>
      <c r="R36" s="101">
        <v>29.892208754495652</v>
      </c>
      <c r="S36" s="104">
        <v>50.634192397359868</v>
      </c>
      <c r="T36" s="104">
        <v>46.177791700543381</v>
      </c>
      <c r="U36" s="101">
        <v>96.811984097903249</v>
      </c>
      <c r="V36" s="164">
        <v>305.64328467169338</v>
      </c>
      <c r="W36" s="164">
        <v>88.0830796692251</v>
      </c>
      <c r="X36" s="165">
        <v>393.72636434091851</v>
      </c>
      <c r="Y36" s="165">
        <v>40.862077502682368</v>
      </c>
      <c r="Z36" s="138">
        <v>21.88058586700862</v>
      </c>
      <c r="AA36" s="144">
        <v>91.858200182407927</v>
      </c>
      <c r="AB36" s="143">
        <v>135.89397934465995</v>
      </c>
      <c r="AC36" s="123">
        <v>58.908411671582414</v>
      </c>
      <c r="AD36" s="127">
        <v>39.406405388785657</v>
      </c>
      <c r="AE36" s="104">
        <v>78.370449404542967</v>
      </c>
      <c r="AF36" s="147">
        <v>176.68526646491102</v>
      </c>
      <c r="AG36" s="110">
        <v>22.027347076955561</v>
      </c>
      <c r="AH36" s="110">
        <v>20.781329999180194</v>
      </c>
      <c r="AI36" s="101">
        <v>42.808677076135751</v>
      </c>
      <c r="AJ36" s="140">
        <v>1326.3405150370806</v>
      </c>
      <c r="AK36" s="151">
        <v>136.07227654829902</v>
      </c>
      <c r="AL36" s="129">
        <v>1462.4127915853796</v>
      </c>
      <c r="AM36" s="87">
        <v>1.098774842928771E-2</v>
      </c>
      <c r="AN36" s="71"/>
      <c r="AO36" s="71"/>
    </row>
    <row r="37" spans="1:41" ht="15.75" x14ac:dyDescent="0.3">
      <c r="A37" s="84" t="s">
        <v>58</v>
      </c>
      <c r="B37" s="84" t="s">
        <v>29</v>
      </c>
      <c r="C37" s="84" t="s">
        <v>158</v>
      </c>
      <c r="D37" s="104">
        <v>0</v>
      </c>
      <c r="E37" s="104">
        <v>158.9404268331393</v>
      </c>
      <c r="F37" s="104">
        <v>22.476474541484542</v>
      </c>
      <c r="G37" s="104">
        <v>0.76047249145735207</v>
      </c>
      <c r="H37" s="106">
        <v>0</v>
      </c>
      <c r="I37" s="101">
        <v>182.17737386608121</v>
      </c>
      <c r="J37" s="110">
        <v>0</v>
      </c>
      <c r="K37" s="110">
        <v>0</v>
      </c>
      <c r="L37" s="110">
        <v>0</v>
      </c>
      <c r="M37" s="110">
        <v>0</v>
      </c>
      <c r="N37" s="101">
        <v>0</v>
      </c>
      <c r="O37" s="100">
        <v>43.840324286388366</v>
      </c>
      <c r="P37" s="104">
        <v>11.87970310623413</v>
      </c>
      <c r="Q37" s="106">
        <v>4.4685674741930574</v>
      </c>
      <c r="R37" s="101">
        <v>16.348270580427187</v>
      </c>
      <c r="S37" s="104">
        <v>18.494634711460765</v>
      </c>
      <c r="T37" s="104">
        <v>16.866890708579866</v>
      </c>
      <c r="U37" s="101">
        <v>35.361525420040635</v>
      </c>
      <c r="V37" s="164">
        <v>99.153148965336825</v>
      </c>
      <c r="W37" s="164">
        <v>28.574862127756624</v>
      </c>
      <c r="X37" s="165">
        <v>127.72801109309344</v>
      </c>
      <c r="Y37" s="165">
        <v>25.638356950870829</v>
      </c>
      <c r="Z37" s="138">
        <v>17.35817242305534</v>
      </c>
      <c r="AA37" s="144">
        <v>51.10398875840724</v>
      </c>
      <c r="AB37" s="143">
        <v>64.846480605291163</v>
      </c>
      <c r="AC37" s="123">
        <v>32.593576728249822</v>
      </c>
      <c r="AD37" s="127">
        <v>25.829795967846973</v>
      </c>
      <c r="AE37" s="104">
        <v>50.787774523624421</v>
      </c>
      <c r="AF37" s="147">
        <v>109.21114721972123</v>
      </c>
      <c r="AG37" s="110">
        <v>13.158921985296704</v>
      </c>
      <c r="AH37" s="110">
        <v>5.2822406001390538</v>
      </c>
      <c r="AI37" s="101">
        <v>18.441162585435759</v>
      </c>
      <c r="AJ37" s="140">
        <v>692.05481378881234</v>
      </c>
      <c r="AK37" s="151">
        <v>70.999470302556617</v>
      </c>
      <c r="AL37" s="129">
        <v>763.05428409136891</v>
      </c>
      <c r="AM37" s="87">
        <v>5.7331613616405531E-3</v>
      </c>
      <c r="AN37" s="71"/>
      <c r="AO37" s="71"/>
    </row>
    <row r="38" spans="1:41" ht="15" x14ac:dyDescent="0.3">
      <c r="A38" s="84" t="s">
        <v>59</v>
      </c>
      <c r="B38" s="84" t="s">
        <v>16</v>
      </c>
      <c r="C38" s="84" t="s">
        <v>51</v>
      </c>
      <c r="D38" s="104">
        <v>1.4679318483584525</v>
      </c>
      <c r="E38" s="104">
        <v>12.12496888597699</v>
      </c>
      <c r="F38" s="104">
        <v>2.0808691238277803</v>
      </c>
      <c r="G38" s="104">
        <v>4.219829422300511E-3</v>
      </c>
      <c r="H38" s="106">
        <v>0</v>
      </c>
      <c r="I38" s="101">
        <v>15.677989687585523</v>
      </c>
      <c r="J38" s="110">
        <v>0</v>
      </c>
      <c r="K38" s="110">
        <v>0</v>
      </c>
      <c r="L38" s="110">
        <v>0</v>
      </c>
      <c r="M38" s="110">
        <v>0</v>
      </c>
      <c r="N38" s="101">
        <v>0</v>
      </c>
      <c r="O38" s="100">
        <v>58.79669465425151</v>
      </c>
      <c r="P38" s="104">
        <v>5.8530987728169874</v>
      </c>
      <c r="Q38" s="106">
        <v>1.2662423372056446</v>
      </c>
      <c r="R38" s="101">
        <v>7.1193411100226323</v>
      </c>
      <c r="S38" s="104">
        <v>6.8452267053395</v>
      </c>
      <c r="T38" s="104">
        <v>6.2427667545586445</v>
      </c>
      <c r="U38" s="101">
        <v>13.087993459898144</v>
      </c>
      <c r="V38" s="164">
        <v>16.487693634778022</v>
      </c>
      <c r="W38" s="164">
        <v>4.7515744818470376</v>
      </c>
      <c r="X38" s="165">
        <v>21.239268116625059</v>
      </c>
      <c r="Y38" s="165">
        <v>4.1533049557867514</v>
      </c>
      <c r="Z38" s="138">
        <v>1.9528751556909962</v>
      </c>
      <c r="AA38" s="144">
        <v>14.60803309327598</v>
      </c>
      <c r="AB38" s="143">
        <v>14.488083698884635</v>
      </c>
      <c r="AC38" s="123">
        <v>6.750659461569894</v>
      </c>
      <c r="AD38" s="127">
        <v>2.8924892965124935</v>
      </c>
      <c r="AE38" s="104">
        <v>7.4442484330688261</v>
      </c>
      <c r="AF38" s="147">
        <v>17.087397191151211</v>
      </c>
      <c r="AG38" s="110">
        <v>1.9737622454021222</v>
      </c>
      <c r="AH38" s="110">
        <v>1.0801760792487742</v>
      </c>
      <c r="AI38" s="101">
        <v>3.0539383246508964</v>
      </c>
      <c r="AJ38" s="140">
        <v>171.2649194478233</v>
      </c>
      <c r="AK38" s="151">
        <v>17.570455865532274</v>
      </c>
      <c r="AL38" s="129">
        <v>188.83537531335557</v>
      </c>
      <c r="AM38" s="87">
        <v>1.4188029607180451E-3</v>
      </c>
      <c r="AN38" s="75"/>
      <c r="AO38" s="75"/>
    </row>
    <row r="39" spans="1:41" ht="15" x14ac:dyDescent="0.3">
      <c r="A39" s="84" t="s">
        <v>60</v>
      </c>
      <c r="B39" s="84" t="s">
        <v>13</v>
      </c>
      <c r="C39" s="84" t="s">
        <v>19</v>
      </c>
      <c r="D39" s="104">
        <v>67.929622277747981</v>
      </c>
      <c r="E39" s="104">
        <v>4.4858478943539319</v>
      </c>
      <c r="F39" s="104">
        <v>12.222664855119268</v>
      </c>
      <c r="G39" s="104">
        <v>7.4627846037283327E-2</v>
      </c>
      <c r="H39" s="106">
        <v>0</v>
      </c>
      <c r="I39" s="101">
        <v>84.71276287325847</v>
      </c>
      <c r="J39" s="110">
        <v>0</v>
      </c>
      <c r="K39" s="110">
        <v>0</v>
      </c>
      <c r="L39" s="110">
        <v>0</v>
      </c>
      <c r="M39" s="110">
        <v>0</v>
      </c>
      <c r="N39" s="101">
        <v>0</v>
      </c>
      <c r="O39" s="100">
        <v>11.484992782861001</v>
      </c>
      <c r="P39" s="104">
        <v>4.2876578477839429</v>
      </c>
      <c r="Q39" s="106">
        <v>0.91455481991711218</v>
      </c>
      <c r="R39" s="101">
        <v>5.2022126677010547</v>
      </c>
      <c r="S39" s="104">
        <v>13.693832056967604</v>
      </c>
      <c r="T39" s="104">
        <v>12.488614795045986</v>
      </c>
      <c r="U39" s="101">
        <v>26.182446852013591</v>
      </c>
      <c r="V39" s="164">
        <v>67.255347691070071</v>
      </c>
      <c r="W39" s="164">
        <v>19.382261760526767</v>
      </c>
      <c r="X39" s="165">
        <v>86.63760945159683</v>
      </c>
      <c r="Y39" s="165">
        <v>9.9681894420518038</v>
      </c>
      <c r="Z39" s="138">
        <v>7.596712424586852</v>
      </c>
      <c r="AA39" s="144">
        <v>34.542092039248892</v>
      </c>
      <c r="AB39" s="143">
        <v>31.711054094007647</v>
      </c>
      <c r="AC39" s="123">
        <v>19.689270309559536</v>
      </c>
      <c r="AD39" s="127">
        <v>9.0651654641395076</v>
      </c>
      <c r="AE39" s="104">
        <v>20.890674033910798</v>
      </c>
      <c r="AF39" s="147">
        <v>49.645109807609842</v>
      </c>
      <c r="AG39" s="110">
        <v>6.0304773634920439</v>
      </c>
      <c r="AH39" s="110">
        <v>3.0870371072259197</v>
      </c>
      <c r="AI39" s="101">
        <v>9.1175144707179641</v>
      </c>
      <c r="AJ39" s="140">
        <v>356.80069690565392</v>
      </c>
      <c r="AK39" s="151">
        <v>36.604991366500343</v>
      </c>
      <c r="AL39" s="129">
        <v>393.40568827215429</v>
      </c>
      <c r="AM39" s="87">
        <v>2.9558294062096532E-3</v>
      </c>
      <c r="AN39" s="75"/>
      <c r="AO39" s="75"/>
    </row>
    <row r="40" spans="1:41" ht="15" x14ac:dyDescent="0.3">
      <c r="A40" s="84" t="s">
        <v>61</v>
      </c>
      <c r="B40" s="84" t="s">
        <v>5</v>
      </c>
      <c r="C40" s="84" t="s">
        <v>62</v>
      </c>
      <c r="D40" s="104">
        <v>2.6525946687949582</v>
      </c>
      <c r="E40" s="104">
        <v>14.207325173432892</v>
      </c>
      <c r="F40" s="104">
        <v>3.463333795267816</v>
      </c>
      <c r="G40" s="104">
        <v>0.21204522297719214</v>
      </c>
      <c r="H40" s="106">
        <v>0</v>
      </c>
      <c r="I40" s="101">
        <v>20.535298860472857</v>
      </c>
      <c r="J40" s="110">
        <v>0</v>
      </c>
      <c r="K40" s="110">
        <v>0</v>
      </c>
      <c r="L40" s="110">
        <v>0</v>
      </c>
      <c r="M40" s="110">
        <v>0</v>
      </c>
      <c r="N40" s="101">
        <v>0</v>
      </c>
      <c r="O40" s="100">
        <v>9.5864025544454847</v>
      </c>
      <c r="P40" s="104">
        <v>32.093750874305528</v>
      </c>
      <c r="Q40" s="106">
        <v>0.29951816323628044</v>
      </c>
      <c r="R40" s="101">
        <v>32.393269037541806</v>
      </c>
      <c r="S40" s="104">
        <v>8.5086984523537286</v>
      </c>
      <c r="T40" s="104">
        <v>7.7598335467085136</v>
      </c>
      <c r="U40" s="101">
        <v>16.26853199906224</v>
      </c>
      <c r="V40" s="164">
        <v>25.13425007589289</v>
      </c>
      <c r="W40" s="164">
        <v>7.2434182685844473</v>
      </c>
      <c r="X40" s="165">
        <v>32.377668344477335</v>
      </c>
      <c r="Y40" s="165">
        <v>4.3723307945574765</v>
      </c>
      <c r="Z40" s="138">
        <v>1.5088932930163659</v>
      </c>
      <c r="AA40" s="144">
        <v>26.253072687370622</v>
      </c>
      <c r="AB40" s="143">
        <v>15.361031284226652</v>
      </c>
      <c r="AC40" s="123">
        <v>9.775377145699025</v>
      </c>
      <c r="AD40" s="127">
        <v>5.0708059685978721</v>
      </c>
      <c r="AE40" s="104">
        <v>10.637349793649564</v>
      </c>
      <c r="AF40" s="147">
        <v>25.483532907946461</v>
      </c>
      <c r="AG40" s="110">
        <v>2.8645213057054515</v>
      </c>
      <c r="AH40" s="110">
        <v>1.2352434362583984</v>
      </c>
      <c r="AI40" s="101">
        <v>4.0997647419638499</v>
      </c>
      <c r="AJ40" s="140">
        <v>188.23979650508113</v>
      </c>
      <c r="AK40" s="151">
        <v>19.311946937486738</v>
      </c>
      <c r="AL40" s="129">
        <v>207.55174344256787</v>
      </c>
      <c r="AM40" s="87">
        <v>1.5594272397841356E-3</v>
      </c>
      <c r="AN40" s="75"/>
      <c r="AO40" s="75"/>
    </row>
    <row r="41" spans="1:41" ht="15" x14ac:dyDescent="0.3">
      <c r="A41" s="84" t="s">
        <v>63</v>
      </c>
      <c r="B41" s="84" t="s">
        <v>5</v>
      </c>
      <c r="C41" s="84" t="s">
        <v>11</v>
      </c>
      <c r="D41" s="104">
        <v>0.71732997372475849</v>
      </c>
      <c r="E41" s="104">
        <v>9.5689979562001835</v>
      </c>
      <c r="F41" s="104">
        <v>11.377898800492082</v>
      </c>
      <c r="G41" s="104">
        <v>7.112792903794061E-3</v>
      </c>
      <c r="H41" s="106">
        <v>0</v>
      </c>
      <c r="I41" s="101">
        <v>21.671339523320817</v>
      </c>
      <c r="J41" s="110">
        <v>0</v>
      </c>
      <c r="K41" s="110">
        <v>0</v>
      </c>
      <c r="L41" s="110">
        <v>0</v>
      </c>
      <c r="M41" s="110">
        <v>0</v>
      </c>
      <c r="N41" s="101">
        <v>0</v>
      </c>
      <c r="O41" s="100">
        <v>0.49273105441713733</v>
      </c>
      <c r="P41" s="104">
        <v>3.3308635734673304</v>
      </c>
      <c r="Q41" s="106">
        <v>0.12147001399128407</v>
      </c>
      <c r="R41" s="101">
        <v>3.4523335874586145</v>
      </c>
      <c r="S41" s="104">
        <v>9.6297232129882779</v>
      </c>
      <c r="T41" s="104">
        <v>8.7821950269013502</v>
      </c>
      <c r="U41" s="101">
        <v>18.41191823988963</v>
      </c>
      <c r="V41" s="164">
        <v>4.6021292083467706</v>
      </c>
      <c r="W41" s="164">
        <v>1.3262837236627141</v>
      </c>
      <c r="X41" s="165">
        <v>5.9284129320094845</v>
      </c>
      <c r="Y41" s="165">
        <v>1.174076519471362</v>
      </c>
      <c r="Z41" s="138">
        <v>0.43090146565455828</v>
      </c>
      <c r="AA41" s="144">
        <v>7.6464705121301586</v>
      </c>
      <c r="AB41" s="143">
        <v>4.1011678476184903</v>
      </c>
      <c r="AC41" s="123">
        <v>2.3916721784909942</v>
      </c>
      <c r="AD41" s="127">
        <v>1.2638961265894324</v>
      </c>
      <c r="AE41" s="104">
        <v>2.8438435527666597</v>
      </c>
      <c r="AF41" s="147">
        <v>6.4994118578470861</v>
      </c>
      <c r="AG41" s="110">
        <v>0.83094710230558066</v>
      </c>
      <c r="AH41" s="110">
        <v>0.34117205648631016</v>
      </c>
      <c r="AI41" s="101">
        <v>1.1721191587918909</v>
      </c>
      <c r="AJ41" s="140">
        <v>70.980882698609221</v>
      </c>
      <c r="AK41" s="151">
        <v>7.2820894715242135</v>
      </c>
      <c r="AL41" s="129">
        <v>78.262972170133438</v>
      </c>
      <c r="AM41" s="87">
        <v>5.8802402063341515E-4</v>
      </c>
      <c r="AN41" s="75"/>
      <c r="AO41" s="75"/>
    </row>
    <row r="42" spans="1:41" ht="15" x14ac:dyDescent="0.3">
      <c r="A42" s="84" t="s">
        <v>64</v>
      </c>
      <c r="B42" s="84" t="s">
        <v>13</v>
      </c>
      <c r="C42" s="84" t="s">
        <v>40</v>
      </c>
      <c r="D42" s="104">
        <v>76.698345275705378</v>
      </c>
      <c r="E42" s="104">
        <v>13.311574742139857</v>
      </c>
      <c r="F42" s="104">
        <v>31.035315870715042</v>
      </c>
      <c r="G42" s="104">
        <v>8.0404671095146651E-2</v>
      </c>
      <c r="H42" s="106">
        <v>0</v>
      </c>
      <c r="I42" s="101">
        <v>121.12564055965542</v>
      </c>
      <c r="J42" s="110">
        <v>0</v>
      </c>
      <c r="K42" s="110">
        <v>0</v>
      </c>
      <c r="L42" s="110">
        <v>0</v>
      </c>
      <c r="M42" s="110">
        <v>0</v>
      </c>
      <c r="N42" s="101">
        <v>0</v>
      </c>
      <c r="O42" s="100">
        <v>8.3978560797805937</v>
      </c>
      <c r="P42" s="104">
        <v>5.8312593718623802</v>
      </c>
      <c r="Q42" s="106">
        <v>0.62859224375014922</v>
      </c>
      <c r="R42" s="101">
        <v>6.4598516156125294</v>
      </c>
      <c r="S42" s="104">
        <v>8.3975830338085178</v>
      </c>
      <c r="T42" s="104">
        <v>7.6584975836100488</v>
      </c>
      <c r="U42" s="101">
        <v>16.056080617418566</v>
      </c>
      <c r="V42" s="164">
        <v>29.836414253273759</v>
      </c>
      <c r="W42" s="164">
        <v>8.5985309853546124</v>
      </c>
      <c r="X42" s="165">
        <v>38.434945238628373</v>
      </c>
      <c r="Y42" s="165">
        <v>6.0369633382850649</v>
      </c>
      <c r="Z42" s="138">
        <v>2.4574107036078954</v>
      </c>
      <c r="AA42" s="144">
        <v>26.000792043239731</v>
      </c>
      <c r="AB42" s="143">
        <v>18.479524497509065</v>
      </c>
      <c r="AC42" s="123">
        <v>9.3556754879693003</v>
      </c>
      <c r="AD42" s="127">
        <v>6.571440106638498</v>
      </c>
      <c r="AE42" s="104">
        <v>13.552309189636285</v>
      </c>
      <c r="AF42" s="147">
        <v>29.479424784244081</v>
      </c>
      <c r="AG42" s="110">
        <v>4.6360219405310596</v>
      </c>
      <c r="AH42" s="110">
        <v>1.866830000356128</v>
      </c>
      <c r="AI42" s="101">
        <v>6.5028519408871874</v>
      </c>
      <c r="AJ42" s="140">
        <v>279.4313414188685</v>
      </c>
      <c r="AK42" s="151">
        <v>28.667494006806709</v>
      </c>
      <c r="AL42" s="129">
        <v>308.09883542567519</v>
      </c>
      <c r="AM42" s="87">
        <v>2.3148816219966655E-3</v>
      </c>
      <c r="AN42" s="75"/>
      <c r="AO42" s="75"/>
    </row>
    <row r="43" spans="1:41" ht="15" x14ac:dyDescent="0.3">
      <c r="A43" s="84" t="s">
        <v>65</v>
      </c>
      <c r="B43" s="84" t="s">
        <v>34</v>
      </c>
      <c r="C43" s="84" t="s">
        <v>156</v>
      </c>
      <c r="D43" s="104">
        <v>0.55758414978889037</v>
      </c>
      <c r="E43" s="104">
        <v>2.6803203526762891</v>
      </c>
      <c r="F43" s="104">
        <v>5.174521622405976</v>
      </c>
      <c r="G43" s="104">
        <v>8.0967345980019603E-2</v>
      </c>
      <c r="H43" s="106">
        <v>0</v>
      </c>
      <c r="I43" s="101">
        <v>8.4933934708511742</v>
      </c>
      <c r="J43" s="110">
        <v>0</v>
      </c>
      <c r="K43" s="110">
        <v>0</v>
      </c>
      <c r="L43" s="110">
        <v>0</v>
      </c>
      <c r="M43" s="110">
        <v>0</v>
      </c>
      <c r="N43" s="101">
        <v>8.036353739728953E-3</v>
      </c>
      <c r="O43" s="100">
        <v>321.03140027182775</v>
      </c>
      <c r="P43" s="104">
        <v>25.698539879856686</v>
      </c>
      <c r="Q43" s="106">
        <v>9.4762408785314705</v>
      </c>
      <c r="R43" s="101">
        <v>35.174780758388152</v>
      </c>
      <c r="S43" s="104">
        <v>59.324915339470913</v>
      </c>
      <c r="T43" s="104">
        <v>54.103629454575824</v>
      </c>
      <c r="U43" s="101">
        <v>113.42854479404673</v>
      </c>
      <c r="V43" s="164">
        <v>148.51557695135986</v>
      </c>
      <c r="W43" s="164">
        <v>42.800578493910884</v>
      </c>
      <c r="X43" s="165">
        <v>191.31615544527074</v>
      </c>
      <c r="Y43" s="165">
        <v>52.850095354129991</v>
      </c>
      <c r="Z43" s="138">
        <v>25.377719178463476</v>
      </c>
      <c r="AA43" s="144">
        <v>112.88677549842474</v>
      </c>
      <c r="AB43" s="143">
        <v>120.31425338339093</v>
      </c>
      <c r="AC43" s="123">
        <v>39.228450646897123</v>
      </c>
      <c r="AD43" s="127">
        <v>24.533772612228979</v>
      </c>
      <c r="AE43" s="104">
        <v>46.4425965028787</v>
      </c>
      <c r="AF43" s="147">
        <v>110.2048197620048</v>
      </c>
      <c r="AG43" s="110">
        <v>22.653632349112428</v>
      </c>
      <c r="AH43" s="110">
        <v>6.4844077377858849</v>
      </c>
      <c r="AI43" s="101">
        <v>29.138040086898314</v>
      </c>
      <c r="AJ43" s="140">
        <v>1120.2240143574365</v>
      </c>
      <c r="AK43" s="151">
        <v>114.92631805296942</v>
      </c>
      <c r="AL43" s="129">
        <v>1235.150332410406</v>
      </c>
      <c r="AM43" s="87">
        <v>9.2802259409697531E-3</v>
      </c>
      <c r="AN43" s="75"/>
      <c r="AO43" s="75"/>
    </row>
    <row r="44" spans="1:41" ht="15" x14ac:dyDescent="0.3">
      <c r="A44" s="84" t="s">
        <v>66</v>
      </c>
      <c r="B44" s="84" t="s">
        <v>8</v>
      </c>
      <c r="C44" s="84" t="s">
        <v>9</v>
      </c>
      <c r="D44" s="104">
        <v>16.230989703343756</v>
      </c>
      <c r="E44" s="104">
        <v>38.958115202593497</v>
      </c>
      <c r="F44" s="104">
        <v>10.518259063651916</v>
      </c>
      <c r="G44" s="104">
        <v>0.17374732105217258</v>
      </c>
      <c r="H44" s="106">
        <v>0</v>
      </c>
      <c r="I44" s="101">
        <v>65.881111290641343</v>
      </c>
      <c r="J44" s="110">
        <v>0</v>
      </c>
      <c r="K44" s="110">
        <v>0</v>
      </c>
      <c r="L44" s="110">
        <v>0</v>
      </c>
      <c r="M44" s="110">
        <v>0</v>
      </c>
      <c r="N44" s="101">
        <v>0</v>
      </c>
      <c r="O44" s="100">
        <v>5.3203840481076963</v>
      </c>
      <c r="P44" s="104">
        <v>1.9759928589688638</v>
      </c>
      <c r="Q44" s="106">
        <v>0.73723958575888959</v>
      </c>
      <c r="R44" s="101">
        <v>2.7132324447277534</v>
      </c>
      <c r="S44" s="104">
        <v>11.932566913209193</v>
      </c>
      <c r="T44" s="104">
        <v>10.882361567984658</v>
      </c>
      <c r="U44" s="101">
        <v>22.814928481193853</v>
      </c>
      <c r="V44" s="164">
        <v>28.110887241155453</v>
      </c>
      <c r="W44" s="164">
        <v>8.1012528153366574</v>
      </c>
      <c r="X44" s="165">
        <v>36.21214005649211</v>
      </c>
      <c r="Y44" s="165">
        <v>6.4500965481247823</v>
      </c>
      <c r="Z44" s="138">
        <v>1.604746782090166</v>
      </c>
      <c r="AA44" s="144">
        <v>21.180581372131989</v>
      </c>
      <c r="AB44" s="143">
        <v>17.977267710410036</v>
      </c>
      <c r="AC44" s="123">
        <v>9.5501355442177776</v>
      </c>
      <c r="AD44" s="127">
        <v>9.7129538934772288</v>
      </c>
      <c r="AE44" s="104">
        <v>17.038565859490827</v>
      </c>
      <c r="AF44" s="147">
        <v>36.301655297185832</v>
      </c>
      <c r="AG44" s="110">
        <v>5.0119878297949825</v>
      </c>
      <c r="AH44" s="110">
        <v>3.1630027075333205</v>
      </c>
      <c r="AI44" s="101">
        <v>8.1749905373283021</v>
      </c>
      <c r="AJ44" s="140">
        <v>224.63113456843388</v>
      </c>
      <c r="AK44" s="151">
        <v>23.045416706960481</v>
      </c>
      <c r="AL44" s="129">
        <v>247.67655127539436</v>
      </c>
      <c r="AM44" s="87">
        <v>1.8609025118669637E-3</v>
      </c>
      <c r="AN44" s="75"/>
      <c r="AO44" s="75"/>
    </row>
    <row r="45" spans="1:41" ht="15" x14ac:dyDescent="0.3">
      <c r="A45" s="84" t="s">
        <v>67</v>
      </c>
      <c r="B45" s="84" t="s">
        <v>22</v>
      </c>
      <c r="C45" s="84" t="s">
        <v>37</v>
      </c>
      <c r="D45" s="104">
        <v>2.0395573508245084</v>
      </c>
      <c r="E45" s="104">
        <v>18.261892644489379</v>
      </c>
      <c r="F45" s="104">
        <v>137.4636267790957</v>
      </c>
      <c r="G45" s="104">
        <v>0</v>
      </c>
      <c r="H45" s="106">
        <v>0</v>
      </c>
      <c r="I45" s="101">
        <v>157.76507677440958</v>
      </c>
      <c r="J45" s="110">
        <v>0</v>
      </c>
      <c r="K45" s="110">
        <v>0</v>
      </c>
      <c r="L45" s="110">
        <v>0</v>
      </c>
      <c r="M45" s="110">
        <v>1.3260585811146994</v>
      </c>
      <c r="N45" s="101">
        <v>1.4644067960915602E-2</v>
      </c>
      <c r="O45" s="100">
        <v>89.175922807903234</v>
      </c>
      <c r="P45" s="104">
        <v>20.622262413645998</v>
      </c>
      <c r="Q45" s="106">
        <v>1.0948112652241471</v>
      </c>
      <c r="R45" s="101">
        <v>21.717073678870147</v>
      </c>
      <c r="S45" s="104">
        <v>15.749999502044913</v>
      </c>
      <c r="T45" s="104">
        <v>14.363815474363411</v>
      </c>
      <c r="U45" s="101">
        <v>30.113814976408324</v>
      </c>
      <c r="V45" s="164">
        <v>42.40062843851949</v>
      </c>
      <c r="W45" s="164">
        <v>12.219401243469276</v>
      </c>
      <c r="X45" s="165">
        <v>54.620029681988768</v>
      </c>
      <c r="Y45" s="165">
        <v>9.3245851243560072</v>
      </c>
      <c r="Z45" s="138">
        <v>8.4283672659694293</v>
      </c>
      <c r="AA45" s="144">
        <v>29.577107292898727</v>
      </c>
      <c r="AB45" s="143">
        <v>33.984203417301636</v>
      </c>
      <c r="AC45" s="123">
        <v>11.678598037043876</v>
      </c>
      <c r="AD45" s="127">
        <v>6.9695848179144386</v>
      </c>
      <c r="AE45" s="104">
        <v>14.683051096835253</v>
      </c>
      <c r="AF45" s="147">
        <v>33.331233951793564</v>
      </c>
      <c r="AG45" s="110">
        <v>6.681599378198575</v>
      </c>
      <c r="AH45" s="110">
        <v>1.1830902405479542</v>
      </c>
      <c r="AI45" s="101">
        <v>7.8646896187465289</v>
      </c>
      <c r="AJ45" s="140">
        <v>475.91674865860682</v>
      </c>
      <c r="AK45" s="151">
        <v>48.825376819338729</v>
      </c>
      <c r="AL45" s="129">
        <v>524.74212547794559</v>
      </c>
      <c r="AM45" s="87">
        <v>3.9426176372205045E-3</v>
      </c>
      <c r="AN45" s="72"/>
      <c r="AO45" s="75"/>
    </row>
    <row r="46" spans="1:41" ht="15" x14ac:dyDescent="0.3">
      <c r="A46" s="84" t="s">
        <v>68</v>
      </c>
      <c r="B46" s="84" t="s">
        <v>8</v>
      </c>
      <c r="C46" s="84" t="s">
        <v>27</v>
      </c>
      <c r="D46" s="104">
        <v>11.640077871505301</v>
      </c>
      <c r="E46" s="104">
        <v>18.476002928122053</v>
      </c>
      <c r="F46" s="104">
        <v>61.771532653342646</v>
      </c>
      <c r="G46" s="104">
        <v>2.1340993784289507E-2</v>
      </c>
      <c r="H46" s="106">
        <v>0</v>
      </c>
      <c r="I46" s="101">
        <v>91.908954446754294</v>
      </c>
      <c r="J46" s="110">
        <v>0</v>
      </c>
      <c r="K46" s="110">
        <v>0</v>
      </c>
      <c r="L46" s="110">
        <v>0</v>
      </c>
      <c r="M46" s="110">
        <v>0</v>
      </c>
      <c r="N46" s="101">
        <v>0</v>
      </c>
      <c r="O46" s="100">
        <v>6.5354616639940826</v>
      </c>
      <c r="P46" s="104">
        <v>1.8290827924979183</v>
      </c>
      <c r="Q46" s="106">
        <v>0.18415362542913052</v>
      </c>
      <c r="R46" s="101">
        <v>2.013236417927049</v>
      </c>
      <c r="S46" s="104">
        <v>10.218611865433395</v>
      </c>
      <c r="T46" s="104">
        <v>9.3192545955426045</v>
      </c>
      <c r="U46" s="101">
        <v>19.537866460975998</v>
      </c>
      <c r="V46" s="164">
        <v>15.273453059131615</v>
      </c>
      <c r="W46" s="164">
        <v>4.4016435174643167</v>
      </c>
      <c r="X46" s="165">
        <v>19.675096576595934</v>
      </c>
      <c r="Y46" s="165">
        <v>3.9058248083304385</v>
      </c>
      <c r="Z46" s="138">
        <v>1.0880838966804445</v>
      </c>
      <c r="AA46" s="144">
        <v>14.744145919232595</v>
      </c>
      <c r="AB46" s="143">
        <v>12.710840688854391</v>
      </c>
      <c r="AC46" s="123">
        <v>8.5152638213544858</v>
      </c>
      <c r="AD46" s="127">
        <v>3.7900210596900861</v>
      </c>
      <c r="AE46" s="104">
        <v>7.1597850601885815</v>
      </c>
      <c r="AF46" s="147">
        <v>19.465069941233153</v>
      </c>
      <c r="AG46" s="110">
        <v>2.9818024152131559</v>
      </c>
      <c r="AH46" s="110">
        <v>0.41050683273809779</v>
      </c>
      <c r="AI46" s="101">
        <v>3.3923092479512538</v>
      </c>
      <c r="AJ46" s="140">
        <v>194.97689006852968</v>
      </c>
      <c r="AK46" s="151">
        <v>20.003120620341257</v>
      </c>
      <c r="AL46" s="129">
        <v>214.98001068887095</v>
      </c>
      <c r="AM46" s="87">
        <v>1.6152390681800108E-3</v>
      </c>
      <c r="AN46" s="75"/>
      <c r="AO46" s="75"/>
    </row>
    <row r="47" spans="1:41" ht="15" x14ac:dyDescent="0.3">
      <c r="A47" s="84" t="s">
        <v>69</v>
      </c>
      <c r="B47" s="84" t="s">
        <v>44</v>
      </c>
      <c r="C47" s="84" t="s">
        <v>44</v>
      </c>
      <c r="D47" s="104">
        <v>0</v>
      </c>
      <c r="E47" s="104">
        <v>22.667751450106845</v>
      </c>
      <c r="F47" s="104">
        <v>5.110662571181078</v>
      </c>
      <c r="G47" s="104">
        <v>0.60627877346063697</v>
      </c>
      <c r="H47" s="106">
        <v>0</v>
      </c>
      <c r="I47" s="101">
        <v>28.38469279474856</v>
      </c>
      <c r="J47" s="110">
        <v>0</v>
      </c>
      <c r="K47" s="110">
        <v>0</v>
      </c>
      <c r="L47" s="110">
        <v>315.18390741379631</v>
      </c>
      <c r="M47" s="110">
        <v>0</v>
      </c>
      <c r="N47" s="101">
        <v>457.06312228894717</v>
      </c>
      <c r="O47" s="100">
        <v>4.8856680726994002</v>
      </c>
      <c r="P47" s="104">
        <v>9.2710721090833523</v>
      </c>
      <c r="Q47" s="106">
        <v>11.683591034695432</v>
      </c>
      <c r="R47" s="101">
        <v>20.954663143778784</v>
      </c>
      <c r="S47" s="104">
        <v>42.308032491829877</v>
      </c>
      <c r="T47" s="104">
        <v>38.58443117519554</v>
      </c>
      <c r="U47" s="101">
        <v>80.892463667025424</v>
      </c>
      <c r="V47" s="164">
        <v>68.818280726585769</v>
      </c>
      <c r="W47" s="164">
        <v>19.832682109964082</v>
      </c>
      <c r="X47" s="165">
        <v>88.650962836549851</v>
      </c>
      <c r="Y47" s="165">
        <v>15.871361632365861</v>
      </c>
      <c r="Z47" s="138">
        <v>5.7900245565513195</v>
      </c>
      <c r="AA47" s="144">
        <v>40.259101542505277</v>
      </c>
      <c r="AB47" s="143">
        <v>82.372798750911571</v>
      </c>
      <c r="AC47" s="123">
        <v>31.527017474974944</v>
      </c>
      <c r="AD47" s="127">
        <v>25.994580304040078</v>
      </c>
      <c r="AE47" s="104">
        <v>43.670658969367878</v>
      </c>
      <c r="AF47" s="147">
        <v>101.1922567483829</v>
      </c>
      <c r="AG47" s="110">
        <v>9.4050987663839649</v>
      </c>
      <c r="AH47" s="110">
        <v>2.1864279030997191</v>
      </c>
      <c r="AI47" s="101">
        <v>11.591526669483684</v>
      </c>
      <c r="AJ47" s="140">
        <v>937.90864270394968</v>
      </c>
      <c r="AK47" s="151">
        <v>96.222171275137171</v>
      </c>
      <c r="AL47" s="129">
        <v>1034.130813979087</v>
      </c>
      <c r="AM47" s="87">
        <v>7.7698781714419553E-3</v>
      </c>
      <c r="AN47" s="80"/>
      <c r="AO47" s="75"/>
    </row>
    <row r="48" spans="1:41" ht="15" x14ac:dyDescent="0.3">
      <c r="A48" s="84" t="s">
        <v>70</v>
      </c>
      <c r="B48" s="84" t="s">
        <v>5</v>
      </c>
      <c r="C48" s="84" t="s">
        <v>71</v>
      </c>
      <c r="D48" s="104">
        <v>1.2454069331051125</v>
      </c>
      <c r="E48" s="104">
        <v>167.453665374037</v>
      </c>
      <c r="F48" s="104">
        <v>27.494257743761843</v>
      </c>
      <c r="G48" s="104">
        <v>0</v>
      </c>
      <c r="H48" s="106">
        <v>0</v>
      </c>
      <c r="I48" s="101">
        <v>196.19333005090394</v>
      </c>
      <c r="J48" s="110">
        <v>0</v>
      </c>
      <c r="K48" s="110">
        <v>0</v>
      </c>
      <c r="L48" s="110">
        <v>0</v>
      </c>
      <c r="M48" s="110">
        <v>0</v>
      </c>
      <c r="N48" s="101">
        <v>0</v>
      </c>
      <c r="O48" s="100">
        <v>54.959556055053802</v>
      </c>
      <c r="P48" s="104">
        <v>9.6341243497527191</v>
      </c>
      <c r="Q48" s="106">
        <v>4.3376913537848019</v>
      </c>
      <c r="R48" s="101">
        <v>13.971815703537521</v>
      </c>
      <c r="S48" s="104">
        <v>13.818001409473966</v>
      </c>
      <c r="T48" s="104">
        <v>12.601855793354654</v>
      </c>
      <c r="U48" s="101">
        <v>26.41985720282862</v>
      </c>
      <c r="V48" s="164">
        <v>65.311513567354012</v>
      </c>
      <c r="W48" s="164">
        <v>18.822069848681053</v>
      </c>
      <c r="X48" s="165">
        <v>84.133583416035066</v>
      </c>
      <c r="Y48" s="165">
        <v>20.423630896575016</v>
      </c>
      <c r="Z48" s="138">
        <v>13.828193140004819</v>
      </c>
      <c r="AA48" s="144">
        <v>75.707294888587455</v>
      </c>
      <c r="AB48" s="143">
        <v>49.666652328318314</v>
      </c>
      <c r="AC48" s="123">
        <v>18.924375068458147</v>
      </c>
      <c r="AD48" s="127">
        <v>15.215356026478432</v>
      </c>
      <c r="AE48" s="104">
        <v>29.36452184159895</v>
      </c>
      <c r="AF48" s="147">
        <v>63.504252936535529</v>
      </c>
      <c r="AG48" s="110">
        <v>14.670921122473876</v>
      </c>
      <c r="AH48" s="110">
        <v>2.2716732392643673</v>
      </c>
      <c r="AI48" s="101">
        <v>16.942594361738244</v>
      </c>
      <c r="AJ48" s="140">
        <v>615.75076098011823</v>
      </c>
      <c r="AK48" s="151">
        <v>63.171264756675086</v>
      </c>
      <c r="AL48" s="129">
        <v>678.92202573679333</v>
      </c>
      <c r="AM48" s="87">
        <v>5.1010388207909469E-3</v>
      </c>
      <c r="AN48" s="75"/>
      <c r="AO48" s="75"/>
    </row>
    <row r="49" spans="1:41" ht="15" x14ac:dyDescent="0.3">
      <c r="A49" s="84" t="s">
        <v>161</v>
      </c>
      <c r="B49" s="84" t="s">
        <v>5</v>
      </c>
      <c r="C49" s="84" t="s">
        <v>11</v>
      </c>
      <c r="D49" s="104">
        <v>2.39923982701132</v>
      </c>
      <c r="E49" s="104">
        <v>183.64292436949501</v>
      </c>
      <c r="F49" s="104">
        <v>1.2433165295181634</v>
      </c>
      <c r="G49" s="104">
        <v>0</v>
      </c>
      <c r="H49" s="106">
        <v>0</v>
      </c>
      <c r="I49" s="101">
        <v>187.28548072602447</v>
      </c>
      <c r="J49" s="110">
        <v>0</v>
      </c>
      <c r="K49" s="110">
        <v>0</v>
      </c>
      <c r="L49" s="110">
        <v>0</v>
      </c>
      <c r="M49" s="110">
        <v>0</v>
      </c>
      <c r="N49" s="101">
        <v>0</v>
      </c>
      <c r="O49" s="100">
        <v>4.7418011903484185</v>
      </c>
      <c r="P49" s="104">
        <v>3.3036177762816994</v>
      </c>
      <c r="Q49" s="106">
        <v>0.7461964888198056</v>
      </c>
      <c r="R49" s="101">
        <v>4.0498142651015048</v>
      </c>
      <c r="S49" s="104">
        <v>19.822855431623655</v>
      </c>
      <c r="T49" s="104">
        <v>18.078212482346828</v>
      </c>
      <c r="U49" s="101">
        <v>37.901067913970479</v>
      </c>
      <c r="V49" s="164">
        <v>9.4651899011563341</v>
      </c>
      <c r="W49" s="164">
        <v>2.7277650711136734</v>
      </c>
      <c r="X49" s="165">
        <v>12.192954972270007</v>
      </c>
      <c r="Y49" s="165">
        <v>6.1157811754893228</v>
      </c>
      <c r="Z49" s="138">
        <v>2.8535813628004916</v>
      </c>
      <c r="AA49" s="144">
        <v>35.383706534120279</v>
      </c>
      <c r="AB49" s="143">
        <v>15.362300342063449</v>
      </c>
      <c r="AC49" s="123">
        <v>8.3168003369098962</v>
      </c>
      <c r="AD49" s="127">
        <v>5.1511900591874253</v>
      </c>
      <c r="AE49" s="104">
        <v>12.610419354988366</v>
      </c>
      <c r="AF49" s="147">
        <v>26.078409751085687</v>
      </c>
      <c r="AG49" s="110">
        <v>3.9983636146872059</v>
      </c>
      <c r="AH49" s="110">
        <v>1.2022642086228108</v>
      </c>
      <c r="AI49" s="101">
        <v>5.2006278233100165</v>
      </c>
      <c r="AJ49" s="140">
        <v>337.16552605658416</v>
      </c>
      <c r="AK49" s="151">
        <v>34.590574730985729</v>
      </c>
      <c r="AL49" s="129">
        <v>371.75610078756989</v>
      </c>
      <c r="AM49" s="87">
        <v>2.793166564194584E-3</v>
      </c>
      <c r="AN49" s="75"/>
      <c r="AO49" s="75"/>
    </row>
    <row r="50" spans="1:41" ht="15" x14ac:dyDescent="0.3">
      <c r="A50" s="84" t="s">
        <v>162</v>
      </c>
      <c r="B50" s="84" t="s">
        <v>5</v>
      </c>
      <c r="C50" s="84" t="s">
        <v>71</v>
      </c>
      <c r="D50" s="104">
        <v>1.3430859082506119</v>
      </c>
      <c r="E50" s="104">
        <v>29.754151675182701</v>
      </c>
      <c r="F50" s="104">
        <v>16.496556352017478</v>
      </c>
      <c r="G50" s="104">
        <v>5.5651231407819544E-2</v>
      </c>
      <c r="H50" s="106">
        <v>0</v>
      </c>
      <c r="I50" s="101">
        <v>47.649445166858612</v>
      </c>
      <c r="J50" s="110">
        <v>0</v>
      </c>
      <c r="K50" s="110">
        <v>0</v>
      </c>
      <c r="L50" s="110">
        <v>0</v>
      </c>
      <c r="M50" s="110">
        <v>0</v>
      </c>
      <c r="N50" s="101">
        <v>0</v>
      </c>
      <c r="O50" s="100">
        <v>16.131476540127228</v>
      </c>
      <c r="P50" s="104">
        <v>8.0538884270554849</v>
      </c>
      <c r="Q50" s="106">
        <v>2.4165478908369398</v>
      </c>
      <c r="R50" s="101">
        <v>10.470436317892425</v>
      </c>
      <c r="S50" s="104">
        <v>12.875882153574386</v>
      </c>
      <c r="T50" s="104">
        <v>11.742654042597193</v>
      </c>
      <c r="U50" s="101">
        <v>24.618536196171579</v>
      </c>
      <c r="V50" s="164">
        <v>45.036335699999128</v>
      </c>
      <c r="W50" s="164">
        <v>12.978983489639159</v>
      </c>
      <c r="X50" s="165">
        <v>58.015319189638291</v>
      </c>
      <c r="Y50" s="165">
        <v>14.720487246032107</v>
      </c>
      <c r="Z50" s="138">
        <v>3.8281865952015885</v>
      </c>
      <c r="AA50" s="144">
        <v>70.12318766467331</v>
      </c>
      <c r="AB50" s="143">
        <v>31.034189655230858</v>
      </c>
      <c r="AC50" s="123">
        <v>11.794448656040295</v>
      </c>
      <c r="AD50" s="127">
        <v>11.706356277354928</v>
      </c>
      <c r="AE50" s="104">
        <v>8.37270527510851</v>
      </c>
      <c r="AF50" s="147">
        <v>31.873510208503731</v>
      </c>
      <c r="AG50" s="110">
        <v>5.9727780097275991</v>
      </c>
      <c r="AH50" s="110">
        <v>1.9122384814971118</v>
      </c>
      <c r="AI50" s="101">
        <v>7.8850164912247109</v>
      </c>
      <c r="AJ50" s="140">
        <v>316.34979127155441</v>
      </c>
      <c r="AK50" s="151">
        <v>32.455041368238817</v>
      </c>
      <c r="AL50" s="129">
        <v>348.80483263979323</v>
      </c>
      <c r="AM50" s="87">
        <v>2.6207236246962862E-3</v>
      </c>
      <c r="AN50" s="75"/>
      <c r="AO50" s="75"/>
    </row>
    <row r="51" spans="1:41" ht="15" x14ac:dyDescent="0.3">
      <c r="A51" s="84" t="s">
        <v>72</v>
      </c>
      <c r="B51" s="84" t="s">
        <v>5</v>
      </c>
      <c r="C51" s="84" t="s">
        <v>71</v>
      </c>
      <c r="D51" s="104">
        <v>0</v>
      </c>
      <c r="E51" s="104">
        <v>90.422323674159188</v>
      </c>
      <c r="F51" s="104">
        <v>52.40893350093512</v>
      </c>
      <c r="G51" s="104">
        <v>5.785659262617987E-2</v>
      </c>
      <c r="H51" s="106">
        <v>0</v>
      </c>
      <c r="I51" s="101">
        <v>142.88911376772049</v>
      </c>
      <c r="J51" s="110">
        <v>0</v>
      </c>
      <c r="K51" s="110">
        <v>0</v>
      </c>
      <c r="L51" s="110">
        <v>0</v>
      </c>
      <c r="M51" s="110">
        <v>0</v>
      </c>
      <c r="N51" s="101">
        <v>0</v>
      </c>
      <c r="O51" s="100">
        <v>11.859992841425351</v>
      </c>
      <c r="P51" s="104">
        <v>5.1446748313721047</v>
      </c>
      <c r="Q51" s="106">
        <v>1.7962582477507867</v>
      </c>
      <c r="R51" s="101">
        <v>6.9409330791228916</v>
      </c>
      <c r="S51" s="104">
        <v>25.065158321896352</v>
      </c>
      <c r="T51" s="104">
        <v>22.859131451063138</v>
      </c>
      <c r="U51" s="101">
        <v>47.92428977295949</v>
      </c>
      <c r="V51" s="164">
        <v>44.965766609209886</v>
      </c>
      <c r="W51" s="164">
        <v>12.958646243058229</v>
      </c>
      <c r="X51" s="165">
        <v>57.924412852268119</v>
      </c>
      <c r="Y51" s="165">
        <v>12.158291516259236</v>
      </c>
      <c r="Z51" s="138">
        <v>10.085453716670477</v>
      </c>
      <c r="AA51" s="144">
        <v>45.633383836825139</v>
      </c>
      <c r="AB51" s="143">
        <v>34.259289052695607</v>
      </c>
      <c r="AC51" s="123">
        <v>23.275299653200999</v>
      </c>
      <c r="AD51" s="127">
        <v>11.358272952678499</v>
      </c>
      <c r="AE51" s="104">
        <v>20.657572103356152</v>
      </c>
      <c r="AF51" s="147">
        <v>55.291144709235652</v>
      </c>
      <c r="AG51" s="110">
        <v>8.3383740984729418</v>
      </c>
      <c r="AH51" s="110">
        <v>0.89830208082244423</v>
      </c>
      <c r="AI51" s="101">
        <v>9.2366761792953866</v>
      </c>
      <c r="AJ51" s="140">
        <v>434.20298132447778</v>
      </c>
      <c r="AK51" s="151">
        <v>44.545866979889752</v>
      </c>
      <c r="AL51" s="129">
        <v>478.74884830436753</v>
      </c>
      <c r="AM51" s="87">
        <v>3.5970499822262393E-3</v>
      </c>
      <c r="AN51" s="75"/>
      <c r="AO51" s="75"/>
    </row>
    <row r="52" spans="1:41" ht="15" x14ac:dyDescent="0.3">
      <c r="A52" s="84" t="s">
        <v>73</v>
      </c>
      <c r="B52" s="84" t="s">
        <v>22</v>
      </c>
      <c r="C52" s="84" t="s">
        <v>37</v>
      </c>
      <c r="D52" s="104">
        <v>0</v>
      </c>
      <c r="E52" s="104">
        <v>8.4518411232860569</v>
      </c>
      <c r="F52" s="104">
        <v>68.205779318123405</v>
      </c>
      <c r="G52" s="104">
        <v>0</v>
      </c>
      <c r="H52" s="106">
        <v>0</v>
      </c>
      <c r="I52" s="101">
        <v>76.657620441409463</v>
      </c>
      <c r="J52" s="110">
        <v>0</v>
      </c>
      <c r="K52" s="110">
        <v>0</v>
      </c>
      <c r="L52" s="110">
        <v>0</v>
      </c>
      <c r="M52" s="110">
        <v>0</v>
      </c>
      <c r="N52" s="101">
        <v>0</v>
      </c>
      <c r="O52" s="100">
        <v>23.234466887422123</v>
      </c>
      <c r="P52" s="104">
        <v>4.2476341868671019</v>
      </c>
      <c r="Q52" s="106">
        <v>0.6713495662201483</v>
      </c>
      <c r="R52" s="101">
        <v>4.9189837530872502</v>
      </c>
      <c r="S52" s="104">
        <v>9.4352602966600596</v>
      </c>
      <c r="T52" s="104">
        <v>8.6048471199136429</v>
      </c>
      <c r="U52" s="101">
        <v>18.040107416573704</v>
      </c>
      <c r="V52" s="164">
        <v>32.465794265085925</v>
      </c>
      <c r="W52" s="164">
        <v>9.3562897867949779</v>
      </c>
      <c r="X52" s="165">
        <v>41.822084051880907</v>
      </c>
      <c r="Y52" s="165">
        <v>3.9650368298410172</v>
      </c>
      <c r="Z52" s="138">
        <v>3.6546009970781266</v>
      </c>
      <c r="AA52" s="144">
        <v>17.884629297982126</v>
      </c>
      <c r="AB52" s="143">
        <v>16.313086157726087</v>
      </c>
      <c r="AC52" s="123">
        <v>5.1663430184644721</v>
      </c>
      <c r="AD52" s="127">
        <v>4.0136031505892271</v>
      </c>
      <c r="AE52" s="104">
        <v>6.8342325334478584</v>
      </c>
      <c r="AF52" s="147">
        <v>16.01417870250156</v>
      </c>
      <c r="AG52" s="110">
        <v>2.9502792204652928</v>
      </c>
      <c r="AH52" s="110">
        <v>1.1196126883261399</v>
      </c>
      <c r="AI52" s="101">
        <v>4.0698919087914325</v>
      </c>
      <c r="AJ52" s="140">
        <v>226.57468644429377</v>
      </c>
      <c r="AK52" s="151">
        <v>23.24481009451042</v>
      </c>
      <c r="AL52" s="129">
        <v>249.8194965388042</v>
      </c>
      <c r="AM52" s="87">
        <v>1.8770033991045234E-3</v>
      </c>
      <c r="AN52" s="75"/>
      <c r="AO52" s="75"/>
    </row>
    <row r="53" spans="1:41" ht="15" x14ac:dyDescent="0.3">
      <c r="A53" s="84" t="s">
        <v>74</v>
      </c>
      <c r="B53" s="84" t="s">
        <v>34</v>
      </c>
      <c r="C53" s="84" t="s">
        <v>157</v>
      </c>
      <c r="D53" s="104">
        <v>0</v>
      </c>
      <c r="E53" s="104">
        <v>0</v>
      </c>
      <c r="F53" s="104">
        <v>3.9168549521374549</v>
      </c>
      <c r="G53" s="104">
        <v>0</v>
      </c>
      <c r="H53" s="106">
        <v>0</v>
      </c>
      <c r="I53" s="101">
        <v>3.9168549521374549</v>
      </c>
      <c r="J53" s="110">
        <v>0</v>
      </c>
      <c r="K53" s="110">
        <v>0</v>
      </c>
      <c r="L53" s="110">
        <v>0</v>
      </c>
      <c r="M53" s="110">
        <v>0</v>
      </c>
      <c r="N53" s="101">
        <v>0</v>
      </c>
      <c r="O53" s="100">
        <v>909.84108014800756</v>
      </c>
      <c r="P53" s="104">
        <v>111.05569065599896</v>
      </c>
      <c r="Q53" s="106">
        <v>45.379713164366017</v>
      </c>
      <c r="R53" s="101">
        <v>156.43540382036497</v>
      </c>
      <c r="S53" s="104">
        <v>297.88106011819036</v>
      </c>
      <c r="T53" s="104">
        <v>271.66404546805927</v>
      </c>
      <c r="U53" s="101">
        <v>569.54510558624963</v>
      </c>
      <c r="V53" s="164">
        <v>935.73681386196154</v>
      </c>
      <c r="W53" s="164">
        <v>269.66920085734654</v>
      </c>
      <c r="X53" s="165">
        <v>1205.4060147193081</v>
      </c>
      <c r="Y53" s="165">
        <v>198.2854331536484</v>
      </c>
      <c r="Z53" s="138">
        <v>151.01084968233206</v>
      </c>
      <c r="AA53" s="144">
        <v>721.09955781410997</v>
      </c>
      <c r="AB53" s="143">
        <v>523.02394338435727</v>
      </c>
      <c r="AC53" s="123">
        <v>185.88593144556333</v>
      </c>
      <c r="AD53" s="127">
        <v>142.33973635382731</v>
      </c>
      <c r="AE53" s="104">
        <v>133.8589811650134</v>
      </c>
      <c r="AF53" s="147">
        <v>462.08464896440398</v>
      </c>
      <c r="AG53" s="110">
        <v>116.520290229662</v>
      </c>
      <c r="AH53" s="110">
        <v>25.429095066278009</v>
      </c>
      <c r="AI53" s="101">
        <v>141.94938529594</v>
      </c>
      <c r="AJ53" s="140">
        <v>5042.5982775208595</v>
      </c>
      <c r="AK53" s="151">
        <v>517.33157478161763</v>
      </c>
      <c r="AL53" s="129">
        <v>5559.9298523024772</v>
      </c>
      <c r="AM53" s="87">
        <v>4.1774190470091857E-2</v>
      </c>
      <c r="AN53" s="75"/>
      <c r="AO53" s="75"/>
    </row>
    <row r="54" spans="1:41" ht="15" x14ac:dyDescent="0.3">
      <c r="A54" s="84" t="s">
        <v>75</v>
      </c>
      <c r="B54" s="84" t="s">
        <v>13</v>
      </c>
      <c r="C54" s="84" t="s">
        <v>14</v>
      </c>
      <c r="D54" s="104">
        <v>17.406698617725258</v>
      </c>
      <c r="E54" s="104">
        <v>39.080525908411296</v>
      </c>
      <c r="F54" s="104">
        <v>25.929172628517666</v>
      </c>
      <c r="G54" s="104">
        <v>0</v>
      </c>
      <c r="H54" s="106">
        <v>0</v>
      </c>
      <c r="I54" s="101">
        <v>82.41639715465422</v>
      </c>
      <c r="J54" s="110">
        <v>11.875486168589305</v>
      </c>
      <c r="K54" s="110">
        <v>0</v>
      </c>
      <c r="L54" s="110">
        <v>0</v>
      </c>
      <c r="M54" s="110">
        <v>13.926361255881101</v>
      </c>
      <c r="N54" s="101">
        <v>0.30487940509152656</v>
      </c>
      <c r="O54" s="100">
        <v>13.963471741057615</v>
      </c>
      <c r="P54" s="104">
        <v>4.049272419334879</v>
      </c>
      <c r="Q54" s="106">
        <v>0.68602547868998265</v>
      </c>
      <c r="R54" s="101">
        <v>4.7352978980248617</v>
      </c>
      <c r="S54" s="104">
        <v>11.207293880732985</v>
      </c>
      <c r="T54" s="104">
        <v>10.220921038690188</v>
      </c>
      <c r="U54" s="101">
        <v>21.428214919423173</v>
      </c>
      <c r="V54" s="164">
        <v>32.870918154273987</v>
      </c>
      <c r="W54" s="164">
        <v>9.4730420977302199</v>
      </c>
      <c r="X54" s="165">
        <v>42.343960252004209</v>
      </c>
      <c r="Y54" s="165">
        <v>7.9130740470158267</v>
      </c>
      <c r="Z54" s="138">
        <v>5.3105962106857811</v>
      </c>
      <c r="AA54" s="144">
        <v>32.39093439054114</v>
      </c>
      <c r="AB54" s="143">
        <v>21.647637654757634</v>
      </c>
      <c r="AC54" s="123">
        <v>11.892111862536115</v>
      </c>
      <c r="AD54" s="127">
        <v>6.473886567788238</v>
      </c>
      <c r="AE54" s="104">
        <v>12.190835879990004</v>
      </c>
      <c r="AF54" s="147">
        <v>30.556834310314358</v>
      </c>
      <c r="AG54" s="110">
        <v>5.2628641767255377</v>
      </c>
      <c r="AH54" s="110">
        <v>3.3709068146090906</v>
      </c>
      <c r="AI54" s="101">
        <v>8.6337709913346288</v>
      </c>
      <c r="AJ54" s="140">
        <v>271.64506897490497</v>
      </c>
      <c r="AK54" s="151">
        <v>27.868682687041076</v>
      </c>
      <c r="AL54" s="129">
        <v>299.51375166194606</v>
      </c>
      <c r="AM54" s="87">
        <v>2.2503781239535752E-3</v>
      </c>
      <c r="AN54" s="75"/>
      <c r="AO54" s="75"/>
    </row>
    <row r="55" spans="1:41" ht="15" x14ac:dyDescent="0.3">
      <c r="A55" s="84" t="s">
        <v>76</v>
      </c>
      <c r="B55" s="84" t="s">
        <v>8</v>
      </c>
      <c r="C55" s="84" t="s">
        <v>9</v>
      </c>
      <c r="D55" s="104">
        <v>4.9678916265406148</v>
      </c>
      <c r="E55" s="104">
        <v>39.4521145086958</v>
      </c>
      <c r="F55" s="104">
        <v>15.939027800187954</v>
      </c>
      <c r="G55" s="104">
        <v>0.48345226680485121</v>
      </c>
      <c r="H55" s="106">
        <v>0</v>
      </c>
      <c r="I55" s="101">
        <v>60.842486202229217</v>
      </c>
      <c r="J55" s="110">
        <v>0</v>
      </c>
      <c r="K55" s="110">
        <v>0</v>
      </c>
      <c r="L55" s="110">
        <v>0.2311386842586135</v>
      </c>
      <c r="M55" s="110">
        <v>0</v>
      </c>
      <c r="N55" s="101">
        <v>0.33525124945726159</v>
      </c>
      <c r="O55" s="100">
        <v>8.3363199310759502</v>
      </c>
      <c r="P55" s="104">
        <v>2.1063592733730965</v>
      </c>
      <c r="Q55" s="106">
        <v>0.85258011355978192</v>
      </c>
      <c r="R55" s="101">
        <v>2.9589393869328786</v>
      </c>
      <c r="S55" s="104">
        <v>20.483237910556621</v>
      </c>
      <c r="T55" s="104">
        <v>18.680473585190942</v>
      </c>
      <c r="U55" s="101">
        <v>39.163711495747563</v>
      </c>
      <c r="V55" s="164">
        <v>28.599368273241904</v>
      </c>
      <c r="W55" s="164">
        <v>8.2420277507728912</v>
      </c>
      <c r="X55" s="165">
        <v>36.841396024014799</v>
      </c>
      <c r="Y55" s="165">
        <v>5.3972567120939043</v>
      </c>
      <c r="Z55" s="138">
        <v>2.52810462037157</v>
      </c>
      <c r="AA55" s="144">
        <v>23.941770254386746</v>
      </c>
      <c r="AB55" s="143">
        <v>18.587808739133589</v>
      </c>
      <c r="AC55" s="123">
        <v>12.466495979365915</v>
      </c>
      <c r="AD55" s="127">
        <v>8.2796293749383061</v>
      </c>
      <c r="AE55" s="104">
        <v>16.972191072485437</v>
      </c>
      <c r="AF55" s="147">
        <v>37.718316426789656</v>
      </c>
      <c r="AG55" s="110">
        <v>3.4618528296236666</v>
      </c>
      <c r="AH55" s="110">
        <v>4.1218657330453903</v>
      </c>
      <c r="AI55" s="101">
        <v>7.5837185626690573</v>
      </c>
      <c r="AJ55" s="140">
        <v>244.23507960490218</v>
      </c>
      <c r="AK55" s="151">
        <v>25.056629815658585</v>
      </c>
      <c r="AL55" s="129">
        <v>269.29170942056078</v>
      </c>
      <c r="AM55" s="87">
        <v>2.0233066711610611E-3</v>
      </c>
      <c r="AN55" s="75"/>
      <c r="AO55" s="75"/>
    </row>
    <row r="56" spans="1:41" ht="15" x14ac:dyDescent="0.3">
      <c r="A56" s="84" t="s">
        <v>77</v>
      </c>
      <c r="B56" s="84" t="s">
        <v>8</v>
      </c>
      <c r="C56" s="84" t="s">
        <v>27</v>
      </c>
      <c r="D56" s="104">
        <v>6.8884027264065466</v>
      </c>
      <c r="E56" s="104">
        <v>3.9909274146325169</v>
      </c>
      <c r="F56" s="104">
        <v>0.72639991375571955</v>
      </c>
      <c r="G56" s="104">
        <v>5.9039500980853227E-3</v>
      </c>
      <c r="H56" s="106">
        <v>0</v>
      </c>
      <c r="I56" s="101">
        <v>11.611634004892867</v>
      </c>
      <c r="J56" s="110">
        <v>0</v>
      </c>
      <c r="K56" s="110">
        <v>0</v>
      </c>
      <c r="L56" s="110">
        <v>0</v>
      </c>
      <c r="M56" s="110">
        <v>0</v>
      </c>
      <c r="N56" s="101">
        <v>0</v>
      </c>
      <c r="O56" s="100">
        <v>1.0875699141909365</v>
      </c>
      <c r="P56" s="104">
        <v>1.3876187320962463</v>
      </c>
      <c r="Q56" s="106">
        <v>0.23625045729735372</v>
      </c>
      <c r="R56" s="101">
        <v>1.6238691893935999</v>
      </c>
      <c r="S56" s="104">
        <v>6.1502847577356032</v>
      </c>
      <c r="T56" s="104">
        <v>5.6089878201859111</v>
      </c>
      <c r="U56" s="101">
        <v>11.759272577921514</v>
      </c>
      <c r="V56" s="164">
        <v>5.6039409203382391</v>
      </c>
      <c r="W56" s="164">
        <v>1.6149949935199699</v>
      </c>
      <c r="X56" s="165">
        <v>7.2189359138582088</v>
      </c>
      <c r="Y56" s="165">
        <v>1.1201869583629096</v>
      </c>
      <c r="Z56" s="138">
        <v>0.35501069862181506</v>
      </c>
      <c r="AA56" s="144">
        <v>5.4669910063287439</v>
      </c>
      <c r="AB56" s="143">
        <v>4.2022957440055411</v>
      </c>
      <c r="AC56" s="123">
        <v>4.4014485028603385</v>
      </c>
      <c r="AD56" s="127">
        <v>1.9070296217124727</v>
      </c>
      <c r="AE56" s="104">
        <v>3.3037260055897208</v>
      </c>
      <c r="AF56" s="147">
        <v>9.6122041301625316</v>
      </c>
      <c r="AG56" s="110">
        <v>0.9517354474718891</v>
      </c>
      <c r="AH56" s="110">
        <v>5.2819163580297007E-2</v>
      </c>
      <c r="AI56" s="101">
        <v>1.0045546110521861</v>
      </c>
      <c r="AJ56" s="140">
        <v>55.062524748790857</v>
      </c>
      <c r="AK56" s="151">
        <v>5.6489890869808503</v>
      </c>
      <c r="AL56" s="129">
        <v>60.711513835771704</v>
      </c>
      <c r="AM56" s="87">
        <v>4.5615221955594713E-4</v>
      </c>
      <c r="AN56" s="75"/>
      <c r="AO56" s="75"/>
    </row>
    <row r="57" spans="1:41" ht="15" x14ac:dyDescent="0.3">
      <c r="A57" s="84" t="s">
        <v>78</v>
      </c>
      <c r="B57" s="84" t="s">
        <v>34</v>
      </c>
      <c r="C57" s="84" t="s">
        <v>156</v>
      </c>
      <c r="D57" s="104">
        <v>1.8996271314819591</v>
      </c>
      <c r="E57" s="104">
        <v>10.618265652135351</v>
      </c>
      <c r="F57" s="104">
        <v>54.235405688242771</v>
      </c>
      <c r="G57" s="104">
        <v>0.12816250605818785</v>
      </c>
      <c r="H57" s="106">
        <v>0</v>
      </c>
      <c r="I57" s="101">
        <v>66.881460977918266</v>
      </c>
      <c r="J57" s="110">
        <v>0</v>
      </c>
      <c r="K57" s="110">
        <v>0</v>
      </c>
      <c r="L57" s="110">
        <v>3.1505398848129689</v>
      </c>
      <c r="M57" s="110">
        <v>47.961619233524473</v>
      </c>
      <c r="N57" s="101">
        <v>5.0401412367970293</v>
      </c>
      <c r="O57" s="100">
        <v>1158.0253211882841</v>
      </c>
      <c r="P57" s="104">
        <v>30.935723579092556</v>
      </c>
      <c r="Q57" s="106">
        <v>5.3197016017177292</v>
      </c>
      <c r="R57" s="101">
        <v>36.255425180810285</v>
      </c>
      <c r="S57" s="104">
        <v>68.616051366259853</v>
      </c>
      <c r="T57" s="104">
        <v>62.577036924758843</v>
      </c>
      <c r="U57" s="101">
        <v>131.19308829101868</v>
      </c>
      <c r="V57" s="164">
        <v>110.53075846069923</v>
      </c>
      <c r="W57" s="164">
        <v>31.853765784029736</v>
      </c>
      <c r="X57" s="165">
        <v>142.38452424472896</v>
      </c>
      <c r="Y57" s="165">
        <v>28.0645705811475</v>
      </c>
      <c r="Z57" s="138">
        <v>18.802560962108533</v>
      </c>
      <c r="AA57" s="144">
        <v>69.359354319479039</v>
      </c>
      <c r="AB57" s="143">
        <v>142.87468051364337</v>
      </c>
      <c r="AC57" s="123">
        <v>37.122636795981741</v>
      </c>
      <c r="AD57" s="127">
        <v>16.183111217780343</v>
      </c>
      <c r="AE57" s="104">
        <v>36.78269446548709</v>
      </c>
      <c r="AF57" s="147">
        <v>90.088442479249181</v>
      </c>
      <c r="AG57" s="110">
        <v>17.885607622923775</v>
      </c>
      <c r="AH57" s="110">
        <v>1.9817853677453443</v>
      </c>
      <c r="AI57" s="101">
        <v>19.867392990669121</v>
      </c>
      <c r="AJ57" s="140">
        <v>1908.8369629658541</v>
      </c>
      <c r="AK57" s="151">
        <v>195.83190603435904</v>
      </c>
      <c r="AL57" s="129">
        <v>2104.6688690002134</v>
      </c>
      <c r="AM57" s="87">
        <v>1.5813299905875246E-2</v>
      </c>
      <c r="AN57" s="75"/>
      <c r="AO57" s="75"/>
    </row>
    <row r="58" spans="1:41" ht="15" x14ac:dyDescent="0.3">
      <c r="A58" s="84" t="s">
        <v>79</v>
      </c>
      <c r="B58" s="84" t="s">
        <v>22</v>
      </c>
      <c r="C58" s="84" t="s">
        <v>56</v>
      </c>
      <c r="D58" s="104">
        <v>3.248843412912275</v>
      </c>
      <c r="E58" s="104">
        <v>4.3893900311598522</v>
      </c>
      <c r="F58" s="104">
        <v>5.2400754363276487</v>
      </c>
      <c r="G58" s="104">
        <v>0</v>
      </c>
      <c r="H58" s="106">
        <v>0</v>
      </c>
      <c r="I58" s="101">
        <v>12.878308880399775</v>
      </c>
      <c r="J58" s="110">
        <v>0</v>
      </c>
      <c r="K58" s="110">
        <v>0</v>
      </c>
      <c r="L58" s="110">
        <v>4.1271264166663942E-2</v>
      </c>
      <c r="M58" s="110">
        <v>0</v>
      </c>
      <c r="N58" s="101">
        <v>6.0522513554312055E-2</v>
      </c>
      <c r="O58" s="100">
        <v>20.003561816628807</v>
      </c>
      <c r="P58" s="104">
        <v>118.55010346863946</v>
      </c>
      <c r="Q58" s="106">
        <v>0.82229627250507542</v>
      </c>
      <c r="R58" s="101">
        <v>119.37239974114453</v>
      </c>
      <c r="S58" s="104">
        <v>12.540486195259222</v>
      </c>
      <c r="T58" s="104">
        <v>11.436776848413102</v>
      </c>
      <c r="U58" s="101">
        <v>23.977263043672323</v>
      </c>
      <c r="V58" s="164">
        <v>21.753453342563549</v>
      </c>
      <c r="W58" s="164">
        <v>6.2691093177852295</v>
      </c>
      <c r="X58" s="165">
        <v>28.022562660348779</v>
      </c>
      <c r="Y58" s="165">
        <v>4.2438877515136673</v>
      </c>
      <c r="Z58" s="138">
        <v>1.3793616390833148</v>
      </c>
      <c r="AA58" s="144">
        <v>19.423098591048674</v>
      </c>
      <c r="AB58" s="143">
        <v>17.857676597069435</v>
      </c>
      <c r="AC58" s="123">
        <v>10.808506410766711</v>
      </c>
      <c r="AD58" s="127">
        <v>2.8439028208853698</v>
      </c>
      <c r="AE58" s="104">
        <v>5.788039462077184</v>
      </c>
      <c r="AF58" s="147">
        <v>19.440448693729266</v>
      </c>
      <c r="AG58" s="110">
        <v>3.1041362621153197</v>
      </c>
      <c r="AH58" s="110">
        <v>0.22462065252667757</v>
      </c>
      <c r="AI58" s="101">
        <v>3.3287569146419971</v>
      </c>
      <c r="AJ58" s="140">
        <v>269.98784884283486</v>
      </c>
      <c r="AK58" s="151">
        <v>27.698664721401123</v>
      </c>
      <c r="AL58" s="129">
        <v>297.68651356423601</v>
      </c>
      <c r="AM58" s="87">
        <v>2.2366492830588761E-3</v>
      </c>
      <c r="AN58" s="75"/>
      <c r="AO58" s="75"/>
    </row>
    <row r="59" spans="1:41" ht="15" x14ac:dyDescent="0.3">
      <c r="A59" s="84" t="s">
        <v>80</v>
      </c>
      <c r="B59" s="84" t="s">
        <v>5</v>
      </c>
      <c r="C59" s="84" t="s">
        <v>11</v>
      </c>
      <c r="D59" s="104">
        <v>1.1345005967419941</v>
      </c>
      <c r="E59" s="104">
        <v>8.7679476264372944</v>
      </c>
      <c r="F59" s="104">
        <v>4.6461585072370921</v>
      </c>
      <c r="G59" s="104">
        <v>8.7431871917155301E-3</v>
      </c>
      <c r="H59" s="106">
        <v>0</v>
      </c>
      <c r="I59" s="101">
        <v>14.557349917608096</v>
      </c>
      <c r="J59" s="110">
        <v>0</v>
      </c>
      <c r="K59" s="110">
        <v>0</v>
      </c>
      <c r="L59" s="110">
        <v>0</v>
      </c>
      <c r="M59" s="110">
        <v>0</v>
      </c>
      <c r="N59" s="101">
        <v>0</v>
      </c>
      <c r="O59" s="100">
        <v>4.9197467807414865</v>
      </c>
      <c r="P59" s="104">
        <v>16.724878711710925</v>
      </c>
      <c r="Q59" s="106">
        <v>0.27956926810050442</v>
      </c>
      <c r="R59" s="101">
        <v>17.004447979811431</v>
      </c>
      <c r="S59" s="104">
        <v>7.356470324815934</v>
      </c>
      <c r="T59" s="104">
        <v>6.7090149605761571</v>
      </c>
      <c r="U59" s="101">
        <v>14.065485285392091</v>
      </c>
      <c r="V59" s="164">
        <v>11.006271031948112</v>
      </c>
      <c r="W59" s="164">
        <v>3.1718879386128886</v>
      </c>
      <c r="X59" s="165">
        <v>14.178158970561</v>
      </c>
      <c r="Y59" s="165">
        <v>2.955524522800514</v>
      </c>
      <c r="Z59" s="138">
        <v>1.054732876212729</v>
      </c>
      <c r="AA59" s="144">
        <v>21.296022220942703</v>
      </c>
      <c r="AB59" s="143">
        <v>9.1434743007375623</v>
      </c>
      <c r="AC59" s="123">
        <v>5.2714615284236421</v>
      </c>
      <c r="AD59" s="127">
        <v>3.0815314122991517</v>
      </c>
      <c r="AE59" s="104">
        <v>6.518162119136476</v>
      </c>
      <c r="AF59" s="147">
        <v>14.871155059859269</v>
      </c>
      <c r="AG59" s="110">
        <v>2.4981549150618134</v>
      </c>
      <c r="AH59" s="110">
        <v>1.4528379438890719</v>
      </c>
      <c r="AI59" s="101">
        <v>3.9509928589508854</v>
      </c>
      <c r="AJ59" s="140">
        <v>117.99709077361777</v>
      </c>
      <c r="AK59" s="151">
        <v>12.105588712408125</v>
      </c>
      <c r="AL59" s="129">
        <v>130.10267948602589</v>
      </c>
      <c r="AM59" s="87">
        <v>9.7751846837920882E-4</v>
      </c>
      <c r="AN59" s="75"/>
      <c r="AO59" s="75"/>
    </row>
    <row r="60" spans="1:41" ht="15" x14ac:dyDescent="0.3">
      <c r="A60" s="84" t="s">
        <v>81</v>
      </c>
      <c r="B60" s="84" t="s">
        <v>22</v>
      </c>
      <c r="C60" s="84" t="s">
        <v>56</v>
      </c>
      <c r="D60" s="104">
        <v>3.3373649841378836</v>
      </c>
      <c r="E60" s="104">
        <v>2.6805414469655009</v>
      </c>
      <c r="F60" s="104">
        <v>2.2704062056985883</v>
      </c>
      <c r="G60" s="104">
        <v>3.4528690586916204E-2</v>
      </c>
      <c r="H60" s="106">
        <v>0</v>
      </c>
      <c r="I60" s="101">
        <v>8.3228413273888879</v>
      </c>
      <c r="J60" s="110">
        <v>0</v>
      </c>
      <c r="K60" s="110">
        <v>0</v>
      </c>
      <c r="L60" s="110">
        <v>0</v>
      </c>
      <c r="M60" s="110">
        <v>0</v>
      </c>
      <c r="N60" s="101">
        <v>0</v>
      </c>
      <c r="O60" s="100">
        <v>0.1463984210683221</v>
      </c>
      <c r="P60" s="104">
        <v>113.78960904177248</v>
      </c>
      <c r="Q60" s="106">
        <v>8.844144215927098E-2</v>
      </c>
      <c r="R60" s="101">
        <v>113.87805048393174</v>
      </c>
      <c r="S60" s="104">
        <v>11.646821499923654</v>
      </c>
      <c r="T60" s="104">
        <v>10.621765090597703</v>
      </c>
      <c r="U60" s="101">
        <v>22.268586590521359</v>
      </c>
      <c r="V60" s="164">
        <v>9.3762791262159624</v>
      </c>
      <c r="W60" s="164">
        <v>2.7021419500922592</v>
      </c>
      <c r="X60" s="165">
        <v>12.078421076308221</v>
      </c>
      <c r="Y60" s="165">
        <v>2.1157333307281383</v>
      </c>
      <c r="Z60" s="138">
        <v>0.84224576404963369</v>
      </c>
      <c r="AA60" s="144">
        <v>10.550363602204152</v>
      </c>
      <c r="AB60" s="143">
        <v>11.214022383139786</v>
      </c>
      <c r="AC60" s="123">
        <v>6.6273106775075892</v>
      </c>
      <c r="AD60" s="127">
        <v>2.1528294635103151</v>
      </c>
      <c r="AE60" s="104">
        <v>4.2155891508780581</v>
      </c>
      <c r="AF60" s="147">
        <v>12.995729291895962</v>
      </c>
      <c r="AG60" s="110">
        <v>1.4941984157631731</v>
      </c>
      <c r="AH60" s="110">
        <v>0.15113364892227071</v>
      </c>
      <c r="AI60" s="101">
        <v>1.6453320646854439</v>
      </c>
      <c r="AJ60" s="140">
        <v>196.05772433592168</v>
      </c>
      <c r="AK60" s="151">
        <v>20.114005855066466</v>
      </c>
      <c r="AL60" s="129">
        <v>216.17173019098814</v>
      </c>
      <c r="AM60" s="87">
        <v>1.6241929792527828E-3</v>
      </c>
      <c r="AN60" s="75"/>
      <c r="AO60" s="75"/>
    </row>
    <row r="61" spans="1:41" ht="15" x14ac:dyDescent="0.3">
      <c r="A61" s="84" t="s">
        <v>82</v>
      </c>
      <c r="B61" s="84" t="s">
        <v>5</v>
      </c>
      <c r="C61" s="84" t="s">
        <v>71</v>
      </c>
      <c r="D61" s="104">
        <v>0</v>
      </c>
      <c r="E61" s="104">
        <v>45.668688436550298</v>
      </c>
      <c r="F61" s="104">
        <v>12.908671399946655</v>
      </c>
      <c r="G61" s="104">
        <v>0.18896636489672353</v>
      </c>
      <c r="H61" s="106">
        <v>0</v>
      </c>
      <c r="I61" s="101">
        <v>58.766326201393674</v>
      </c>
      <c r="J61" s="110">
        <v>0</v>
      </c>
      <c r="K61" s="110">
        <v>0</v>
      </c>
      <c r="L61" s="110">
        <v>0</v>
      </c>
      <c r="M61" s="110">
        <v>0</v>
      </c>
      <c r="N61" s="101">
        <v>0</v>
      </c>
      <c r="O61" s="100">
        <v>331.60839663647454</v>
      </c>
      <c r="P61" s="104">
        <v>19.765982451856221</v>
      </c>
      <c r="Q61" s="106">
        <v>2.9743513448286696</v>
      </c>
      <c r="R61" s="101">
        <v>22.74033379668489</v>
      </c>
      <c r="S61" s="104">
        <v>26.14228693871603</v>
      </c>
      <c r="T61" s="104">
        <v>23.841460161114554</v>
      </c>
      <c r="U61" s="101">
        <v>49.98374709983058</v>
      </c>
      <c r="V61" s="164">
        <v>68.634908444907936</v>
      </c>
      <c r="W61" s="164">
        <v>19.779836207219958</v>
      </c>
      <c r="X61" s="165">
        <v>88.414744652127894</v>
      </c>
      <c r="Y61" s="165">
        <v>25.134839142504195</v>
      </c>
      <c r="Z61" s="138">
        <v>13.698595335499784</v>
      </c>
      <c r="AA61" s="144">
        <v>80.440928668317028</v>
      </c>
      <c r="AB61" s="143">
        <v>71.553154369788984</v>
      </c>
      <c r="AC61" s="123">
        <v>18.375124315774464</v>
      </c>
      <c r="AD61" s="127">
        <v>11.291863367409457</v>
      </c>
      <c r="AE61" s="104">
        <v>27.372488055401465</v>
      </c>
      <c r="AF61" s="147">
        <v>57.039475738585388</v>
      </c>
      <c r="AG61" s="110">
        <v>15.166330709788136</v>
      </c>
      <c r="AH61" s="110">
        <v>2.2662617809461598</v>
      </c>
      <c r="AI61" s="101">
        <v>17.432592490734297</v>
      </c>
      <c r="AJ61" s="140">
        <v>816.8131341319413</v>
      </c>
      <c r="AK61" s="151">
        <v>83.79870886533017</v>
      </c>
      <c r="AL61" s="129">
        <v>900.61184299727142</v>
      </c>
      <c r="AM61" s="87">
        <v>6.7666916073425513E-3</v>
      </c>
      <c r="AN61" s="75"/>
      <c r="AO61" s="75"/>
    </row>
    <row r="62" spans="1:41" ht="15.75" x14ac:dyDescent="0.3">
      <c r="A62" s="84" t="s">
        <v>83</v>
      </c>
      <c r="B62" s="84" t="s">
        <v>5</v>
      </c>
      <c r="C62" s="84" t="s">
        <v>11</v>
      </c>
      <c r="D62" s="104">
        <v>0.21825146009072444</v>
      </c>
      <c r="E62" s="104">
        <v>4.0092940340681222</v>
      </c>
      <c r="F62" s="104">
        <v>1.9378570792613097</v>
      </c>
      <c r="G62" s="104">
        <v>0</v>
      </c>
      <c r="H62" s="106">
        <v>0</v>
      </c>
      <c r="I62" s="101">
        <v>6.1654025734201561</v>
      </c>
      <c r="J62" s="110">
        <v>0</v>
      </c>
      <c r="K62" s="110">
        <v>0</v>
      </c>
      <c r="L62" s="110">
        <v>0</v>
      </c>
      <c r="M62" s="110">
        <v>0</v>
      </c>
      <c r="N62" s="101">
        <v>0</v>
      </c>
      <c r="O62" s="100">
        <v>0.75648636136587366</v>
      </c>
      <c r="P62" s="104">
        <v>2.0276952678642912</v>
      </c>
      <c r="Q62" s="106">
        <v>0.51233641758888371</v>
      </c>
      <c r="R62" s="101">
        <v>2.540031685453175</v>
      </c>
      <c r="S62" s="104">
        <v>14.140671776535354</v>
      </c>
      <c r="T62" s="104">
        <v>12.896127397040299</v>
      </c>
      <c r="U62" s="101">
        <v>27.036799173575652</v>
      </c>
      <c r="V62" s="164">
        <v>25.996021841973135</v>
      </c>
      <c r="W62" s="164">
        <v>7.4917715448878059</v>
      </c>
      <c r="X62" s="165">
        <v>33.487793386860943</v>
      </c>
      <c r="Y62" s="165">
        <v>3.0603529656423993</v>
      </c>
      <c r="Z62" s="138">
        <v>1.2454810963389791</v>
      </c>
      <c r="AA62" s="144">
        <v>15.008829691423987</v>
      </c>
      <c r="AB62" s="143">
        <v>9.8010071310695519</v>
      </c>
      <c r="AC62" s="123">
        <v>3.6831823128016548</v>
      </c>
      <c r="AD62" s="127">
        <v>1.9649105423057258</v>
      </c>
      <c r="AE62" s="104">
        <v>4.2661604171678791</v>
      </c>
      <c r="AF62" s="147">
        <v>9.9142532722752605</v>
      </c>
      <c r="AG62" s="110">
        <v>1.3074006326470569</v>
      </c>
      <c r="AH62" s="110">
        <v>0.68642511843298293</v>
      </c>
      <c r="AI62" s="101">
        <v>1.9938257510800397</v>
      </c>
      <c r="AJ62" s="140">
        <v>111.01026308850601</v>
      </c>
      <c r="AK62" s="151">
        <v>11.388794240562211</v>
      </c>
      <c r="AL62" s="129">
        <v>122.39905732906821</v>
      </c>
      <c r="AM62" s="87">
        <v>9.1963777782317583E-4</v>
      </c>
      <c r="AN62" s="71"/>
      <c r="AO62" s="71"/>
    </row>
    <row r="63" spans="1:41" ht="15.75" x14ac:dyDescent="0.3">
      <c r="A63" s="84" t="s">
        <v>84</v>
      </c>
      <c r="B63" s="84" t="s">
        <v>8</v>
      </c>
      <c r="C63" s="84" t="s">
        <v>27</v>
      </c>
      <c r="D63" s="104">
        <v>11.446754899863167</v>
      </c>
      <c r="E63" s="104">
        <v>1.0530020698790004</v>
      </c>
      <c r="F63" s="104">
        <v>4.4185208287846134</v>
      </c>
      <c r="G63" s="104">
        <v>7.6874181357680024E-2</v>
      </c>
      <c r="H63" s="106">
        <v>0</v>
      </c>
      <c r="I63" s="101">
        <v>16.995151979884461</v>
      </c>
      <c r="J63" s="110">
        <v>0</v>
      </c>
      <c r="K63" s="110">
        <v>0</v>
      </c>
      <c r="L63" s="110">
        <v>0</v>
      </c>
      <c r="M63" s="110">
        <v>6.7153479379562553</v>
      </c>
      <c r="N63" s="101">
        <v>7.4159628379283332E-2</v>
      </c>
      <c r="O63" s="100">
        <v>2.7588568710920041</v>
      </c>
      <c r="P63" s="104">
        <v>0.73190204985744545</v>
      </c>
      <c r="Q63" s="106">
        <v>0.26488563052501019</v>
      </c>
      <c r="R63" s="101">
        <v>0.99678768038245558</v>
      </c>
      <c r="S63" s="104">
        <v>4.9613127996543227</v>
      </c>
      <c r="T63" s="104">
        <v>4.5246592900259763</v>
      </c>
      <c r="U63" s="101">
        <v>9.485972089680299</v>
      </c>
      <c r="V63" s="164">
        <v>6.1819980579034057</v>
      </c>
      <c r="W63" s="164">
        <v>1.7815847910226676</v>
      </c>
      <c r="X63" s="165">
        <v>7.9635828489260732</v>
      </c>
      <c r="Y63" s="165">
        <v>1.6976490497591834</v>
      </c>
      <c r="Z63" s="138">
        <v>0.60109369471284091</v>
      </c>
      <c r="AA63" s="144">
        <v>8.6225139006372444</v>
      </c>
      <c r="AB63" s="143">
        <v>5.3537461483098712</v>
      </c>
      <c r="AC63" s="123">
        <v>5.1405251077414267</v>
      </c>
      <c r="AD63" s="127">
        <v>1.9164585366272298</v>
      </c>
      <c r="AE63" s="104">
        <v>3.5439395204663713</v>
      </c>
      <c r="AF63" s="147">
        <v>10.600923164835027</v>
      </c>
      <c r="AG63" s="110">
        <v>1.3725303033806779</v>
      </c>
      <c r="AH63" s="110">
        <v>0.18162379055681074</v>
      </c>
      <c r="AI63" s="101">
        <v>1.5541540939374887</v>
      </c>
      <c r="AJ63" s="140">
        <v>66.704591150536231</v>
      </c>
      <c r="AK63" s="151">
        <v>6.8433750391943873</v>
      </c>
      <c r="AL63" s="129">
        <v>73.547966189730616</v>
      </c>
      <c r="AM63" s="87">
        <v>5.5259811363003763E-4</v>
      </c>
      <c r="AN63" s="71"/>
      <c r="AO63" s="71"/>
    </row>
    <row r="64" spans="1:41" ht="15.75" x14ac:dyDescent="0.3">
      <c r="A64" s="84" t="s">
        <v>85</v>
      </c>
      <c r="B64" s="84" t="s">
        <v>13</v>
      </c>
      <c r="C64" s="84" t="s">
        <v>19</v>
      </c>
      <c r="D64" s="104">
        <v>7.3004859028016202</v>
      </c>
      <c r="E64" s="104">
        <v>1.1494647941639826</v>
      </c>
      <c r="F64" s="104">
        <v>2.2502619821635514</v>
      </c>
      <c r="G64" s="104">
        <v>0</v>
      </c>
      <c r="H64" s="106">
        <v>0</v>
      </c>
      <c r="I64" s="101">
        <v>10.700212679129155</v>
      </c>
      <c r="J64" s="110">
        <v>0</v>
      </c>
      <c r="K64" s="110">
        <v>0</v>
      </c>
      <c r="L64" s="110">
        <v>0</v>
      </c>
      <c r="M64" s="110">
        <v>0</v>
      </c>
      <c r="N64" s="101">
        <v>0</v>
      </c>
      <c r="O64" s="100">
        <v>9.4065496598022129</v>
      </c>
      <c r="P64" s="104">
        <v>1.0597043228393674</v>
      </c>
      <c r="Q64" s="106">
        <v>0.33797369973324609</v>
      </c>
      <c r="R64" s="101">
        <v>1.3976780225726135</v>
      </c>
      <c r="S64" s="104">
        <v>5.3010830489903915</v>
      </c>
      <c r="T64" s="104">
        <v>4.8345257864984426</v>
      </c>
      <c r="U64" s="101">
        <v>10.135608835488835</v>
      </c>
      <c r="V64" s="164">
        <v>10.423366927431713</v>
      </c>
      <c r="W64" s="164">
        <v>3.0039012978045121</v>
      </c>
      <c r="X64" s="165">
        <v>13.427268225236226</v>
      </c>
      <c r="Y64" s="165">
        <v>1.7929251075456034</v>
      </c>
      <c r="Z64" s="138">
        <v>0.59147210933772165</v>
      </c>
      <c r="AA64" s="144">
        <v>7.1621571446173542</v>
      </c>
      <c r="AB64" s="143">
        <v>6.3203781951060511</v>
      </c>
      <c r="AC64" s="123">
        <v>5.4322618956845821</v>
      </c>
      <c r="AD64" s="127">
        <v>1.518622736780612</v>
      </c>
      <c r="AE64" s="104">
        <v>3.0034591119939078</v>
      </c>
      <c r="AF64" s="147">
        <v>9.9543437444591021</v>
      </c>
      <c r="AG64" s="110">
        <v>1.0967160823198778</v>
      </c>
      <c r="AH64" s="110">
        <v>0.41292278630983487</v>
      </c>
      <c r="AI64" s="101">
        <v>1.5096388686297126</v>
      </c>
      <c r="AJ64" s="140">
        <v>72.398232591924582</v>
      </c>
      <c r="AK64" s="151">
        <v>7.4274986062542334</v>
      </c>
      <c r="AL64" s="129">
        <v>79.825731198178815</v>
      </c>
      <c r="AM64" s="87">
        <v>5.997657143293146E-4</v>
      </c>
      <c r="AN64" s="71"/>
      <c r="AO64" s="71"/>
    </row>
    <row r="65" spans="1:39" ht="15" x14ac:dyDescent="0.3">
      <c r="A65" s="84" t="s">
        <v>86</v>
      </c>
      <c r="B65" s="84" t="s">
        <v>34</v>
      </c>
      <c r="C65" s="84" t="s">
        <v>157</v>
      </c>
      <c r="D65" s="104">
        <v>0</v>
      </c>
      <c r="E65" s="104">
        <v>0</v>
      </c>
      <c r="F65" s="104">
        <v>0</v>
      </c>
      <c r="G65" s="104">
        <v>0</v>
      </c>
      <c r="H65" s="106">
        <v>0</v>
      </c>
      <c r="I65" s="101">
        <v>0</v>
      </c>
      <c r="J65" s="110">
        <v>0</v>
      </c>
      <c r="K65" s="110">
        <v>0</v>
      </c>
      <c r="L65" s="110">
        <v>0</v>
      </c>
      <c r="M65" s="110">
        <v>0</v>
      </c>
      <c r="N65" s="101">
        <v>0</v>
      </c>
      <c r="O65" s="100">
        <v>2016.3545592713006</v>
      </c>
      <c r="P65" s="104">
        <v>121.10686383919639</v>
      </c>
      <c r="Q65" s="106">
        <v>47.709060237464691</v>
      </c>
      <c r="R65" s="101">
        <v>168.81592407666108</v>
      </c>
      <c r="S65" s="104">
        <v>211.58125727318875</v>
      </c>
      <c r="T65" s="104">
        <v>192.95963386610325</v>
      </c>
      <c r="U65" s="101">
        <v>404.540891139292</v>
      </c>
      <c r="V65" s="164">
        <v>821.09969916550176</v>
      </c>
      <c r="W65" s="164">
        <v>236.63202774325475</v>
      </c>
      <c r="X65" s="165">
        <v>1057.7317269087566</v>
      </c>
      <c r="Y65" s="165">
        <v>201.47980065204052</v>
      </c>
      <c r="Z65" s="138">
        <v>182.51217678656812</v>
      </c>
      <c r="AA65" s="144">
        <v>420.1761722807322</v>
      </c>
      <c r="AB65" s="143">
        <v>592.18206834576426</v>
      </c>
      <c r="AC65" s="123">
        <v>194.53005096404002</v>
      </c>
      <c r="AD65" s="127">
        <v>156.69047132630436</v>
      </c>
      <c r="AE65" s="104">
        <v>241.10483344500847</v>
      </c>
      <c r="AF65" s="147">
        <v>592.32535573535279</v>
      </c>
      <c r="AG65" s="110">
        <v>137.04440707822837</v>
      </c>
      <c r="AH65" s="110">
        <v>18.640681678441272</v>
      </c>
      <c r="AI65" s="101">
        <v>155.68508875666964</v>
      </c>
      <c r="AJ65" s="140">
        <v>5791.8037639531376</v>
      </c>
      <c r="AK65" s="151">
        <v>594.19426199167071</v>
      </c>
      <c r="AL65" s="129">
        <v>6385.9980259448084</v>
      </c>
      <c r="AM65" s="87">
        <v>4.7980802809404928E-2</v>
      </c>
    </row>
    <row r="66" spans="1:39" ht="15" x14ac:dyDescent="0.3">
      <c r="A66" s="84" t="s">
        <v>87</v>
      </c>
      <c r="B66" s="84" t="s">
        <v>22</v>
      </c>
      <c r="C66" s="84" t="s">
        <v>88</v>
      </c>
      <c r="D66" s="104">
        <v>27.755328164194889</v>
      </c>
      <c r="E66" s="104">
        <v>20.072131306480099</v>
      </c>
      <c r="F66" s="104">
        <v>16.067153817153752</v>
      </c>
      <c r="G66" s="104">
        <v>2.3129614815675863E-2</v>
      </c>
      <c r="H66" s="106">
        <v>0</v>
      </c>
      <c r="I66" s="101">
        <v>63.917742902644413</v>
      </c>
      <c r="J66" s="110">
        <v>0</v>
      </c>
      <c r="K66" s="110">
        <v>0</v>
      </c>
      <c r="L66" s="110">
        <v>3.8463636821594351E-3</v>
      </c>
      <c r="M66" s="110">
        <v>0</v>
      </c>
      <c r="N66" s="101">
        <v>5.6464308601639696E-3</v>
      </c>
      <c r="O66" s="100">
        <v>19.444792509547348</v>
      </c>
      <c r="P66" s="104">
        <v>5.0636201983834521</v>
      </c>
      <c r="Q66" s="106">
        <v>0.32664353207570357</v>
      </c>
      <c r="R66" s="101">
        <v>5.3902637304591554</v>
      </c>
      <c r="S66" s="104">
        <v>15.481370568384438</v>
      </c>
      <c r="T66" s="104">
        <v>14.118829026352852</v>
      </c>
      <c r="U66" s="101">
        <v>29.60019959473729</v>
      </c>
      <c r="V66" s="164">
        <v>23.928803527810381</v>
      </c>
      <c r="W66" s="164">
        <v>6.8960216475665943</v>
      </c>
      <c r="X66" s="165">
        <v>30.824825175376976</v>
      </c>
      <c r="Y66" s="165">
        <v>6.0675698149900068</v>
      </c>
      <c r="Z66" s="138">
        <v>1.8563467773647291</v>
      </c>
      <c r="AA66" s="144">
        <v>21.413842226634564</v>
      </c>
      <c r="AB66" s="143">
        <v>18.713561841783672</v>
      </c>
      <c r="AC66" s="123">
        <v>10.265168931447079</v>
      </c>
      <c r="AD66" s="127">
        <v>10.252841208241</v>
      </c>
      <c r="AE66" s="104">
        <v>17.285890958689485</v>
      </c>
      <c r="AF66" s="147">
        <v>37.803901098377565</v>
      </c>
      <c r="AG66" s="110">
        <v>4.5168415884263915</v>
      </c>
      <c r="AH66" s="110">
        <v>1.3310664473279445</v>
      </c>
      <c r="AI66" s="101">
        <v>5.8479080357543358</v>
      </c>
      <c r="AJ66" s="140">
        <v>240.88660013853021</v>
      </c>
      <c r="AK66" s="151">
        <v>24.713101725549894</v>
      </c>
      <c r="AL66" s="129">
        <v>265.59970186408009</v>
      </c>
      <c r="AM66" s="87">
        <v>1.995566999802155E-3</v>
      </c>
    </row>
    <row r="67" spans="1:39" ht="15" x14ac:dyDescent="0.3">
      <c r="A67" s="84" t="s">
        <v>89</v>
      </c>
      <c r="B67" s="84" t="s">
        <v>13</v>
      </c>
      <c r="C67" s="84" t="s">
        <v>19</v>
      </c>
      <c r="D67" s="104">
        <v>17.673789565388731</v>
      </c>
      <c r="E67" s="104">
        <v>20.231783997895523</v>
      </c>
      <c r="F67" s="104">
        <v>4.7271989037455429</v>
      </c>
      <c r="G67" s="104">
        <v>0</v>
      </c>
      <c r="H67" s="106">
        <v>0</v>
      </c>
      <c r="I67" s="101">
        <v>42.632772467029795</v>
      </c>
      <c r="J67" s="110">
        <v>0</v>
      </c>
      <c r="K67" s="110">
        <v>0</v>
      </c>
      <c r="L67" s="110">
        <v>6.7281017357825532E-2</v>
      </c>
      <c r="M67" s="110">
        <v>0</v>
      </c>
      <c r="N67" s="101">
        <v>9.8767990784264806E-2</v>
      </c>
      <c r="O67" s="100">
        <v>5.1180244609584635</v>
      </c>
      <c r="P67" s="104">
        <v>2.2968781602725201</v>
      </c>
      <c r="Q67" s="106">
        <v>0.65612463972762236</v>
      </c>
      <c r="R67" s="101">
        <v>2.9530028000001423</v>
      </c>
      <c r="S67" s="104">
        <v>4.5393670857926791</v>
      </c>
      <c r="T67" s="104">
        <v>4.1398497302974002</v>
      </c>
      <c r="U67" s="101">
        <v>8.6792168160900793</v>
      </c>
      <c r="V67" s="164">
        <v>25.290701456004747</v>
      </c>
      <c r="W67" s="164">
        <v>7.2885058594783727</v>
      </c>
      <c r="X67" s="165">
        <v>32.579207315483117</v>
      </c>
      <c r="Y67" s="165">
        <v>5.1569487939718925</v>
      </c>
      <c r="Z67" s="138">
        <v>2.8912920981051644</v>
      </c>
      <c r="AA67" s="144">
        <v>21.913152491656177</v>
      </c>
      <c r="AB67" s="143">
        <v>14.421301520966111</v>
      </c>
      <c r="AC67" s="123">
        <v>8.2194022804228783</v>
      </c>
      <c r="AD67" s="127">
        <v>4.4227666250311772</v>
      </c>
      <c r="AE67" s="104">
        <v>10.273078641155694</v>
      </c>
      <c r="AF67" s="147">
        <v>22.915247546609748</v>
      </c>
      <c r="AG67" s="110">
        <v>3.0561491812299773</v>
      </c>
      <c r="AH67" s="110">
        <v>1.5177108794685954</v>
      </c>
      <c r="AI67" s="101">
        <v>4.5738600606985731</v>
      </c>
      <c r="AJ67" s="140">
        <v>163.93279436235355</v>
      </c>
      <c r="AK67" s="151">
        <v>16.818236551558538</v>
      </c>
      <c r="AL67" s="129">
        <v>180.75103091391207</v>
      </c>
      <c r="AM67" s="87">
        <v>1.3580617370444554E-3</v>
      </c>
    </row>
    <row r="68" spans="1:39" ht="15" x14ac:dyDescent="0.3">
      <c r="A68" s="84" t="s">
        <v>90</v>
      </c>
      <c r="B68" s="84" t="s">
        <v>13</v>
      </c>
      <c r="C68" s="84" t="s">
        <v>53</v>
      </c>
      <c r="D68" s="104">
        <v>10.508120998074387</v>
      </c>
      <c r="E68" s="104">
        <v>20.051939779108107</v>
      </c>
      <c r="F68" s="104">
        <v>16.914075722249805</v>
      </c>
      <c r="G68" s="104">
        <v>0</v>
      </c>
      <c r="H68" s="106">
        <v>0</v>
      </c>
      <c r="I68" s="101">
        <v>47.474136499432298</v>
      </c>
      <c r="J68" s="110">
        <v>0</v>
      </c>
      <c r="K68" s="110">
        <v>0</v>
      </c>
      <c r="L68" s="110">
        <v>0</v>
      </c>
      <c r="M68" s="110">
        <v>0</v>
      </c>
      <c r="N68" s="101">
        <v>0</v>
      </c>
      <c r="O68" s="100">
        <v>3.5426680294230781</v>
      </c>
      <c r="P68" s="104">
        <v>28.213959113084645</v>
      </c>
      <c r="Q68" s="106">
        <v>0.62531022248236812</v>
      </c>
      <c r="R68" s="101">
        <v>28.839269335567014</v>
      </c>
      <c r="S68" s="104">
        <v>7.324799629365792</v>
      </c>
      <c r="T68" s="104">
        <v>6.6801316564635735</v>
      </c>
      <c r="U68" s="101">
        <v>14.004931285829365</v>
      </c>
      <c r="V68" s="164">
        <v>18.933250119041563</v>
      </c>
      <c r="W68" s="164">
        <v>5.4563573363774758</v>
      </c>
      <c r="X68" s="165">
        <v>24.389607455419039</v>
      </c>
      <c r="Y68" s="165">
        <v>4.9193076020140749</v>
      </c>
      <c r="Z68" s="138">
        <v>2.5862156347287781</v>
      </c>
      <c r="AA68" s="144">
        <v>19.328239123048757</v>
      </c>
      <c r="AB68" s="143">
        <v>14.012478280585276</v>
      </c>
      <c r="AC68" s="123">
        <v>7.7485817258166838</v>
      </c>
      <c r="AD68" s="127">
        <v>3.7811920740707716</v>
      </c>
      <c r="AE68" s="104">
        <v>8.072438381512697</v>
      </c>
      <c r="AF68" s="147">
        <v>19.602212181400152</v>
      </c>
      <c r="AG68" s="110">
        <v>2.5637487805048265</v>
      </c>
      <c r="AH68" s="110">
        <v>2.1716868191827832</v>
      </c>
      <c r="AI68" s="101">
        <v>4.7354355996876096</v>
      </c>
      <c r="AJ68" s="140">
        <v>183.43450102713541</v>
      </c>
      <c r="AK68" s="151">
        <v>18.818960794216405</v>
      </c>
      <c r="AL68" s="129">
        <v>202.25346182135181</v>
      </c>
      <c r="AM68" s="87">
        <v>1.5196189271815569E-3</v>
      </c>
    </row>
    <row r="69" spans="1:39" ht="15" x14ac:dyDescent="0.3">
      <c r="A69" s="84" t="s">
        <v>163</v>
      </c>
      <c r="B69" s="84" t="s">
        <v>5</v>
      </c>
      <c r="C69" s="84" t="s">
        <v>71</v>
      </c>
      <c r="D69" s="104">
        <v>0</v>
      </c>
      <c r="E69" s="104">
        <v>15.339500765614989</v>
      </c>
      <c r="F69" s="104">
        <v>9.8996746530256132</v>
      </c>
      <c r="G69" s="104">
        <v>0</v>
      </c>
      <c r="H69" s="106">
        <v>0</v>
      </c>
      <c r="I69" s="101">
        <v>25.239175418640603</v>
      </c>
      <c r="J69" s="110">
        <v>0</v>
      </c>
      <c r="K69" s="110">
        <v>0</v>
      </c>
      <c r="L69" s="110">
        <v>0</v>
      </c>
      <c r="M69" s="110">
        <v>0</v>
      </c>
      <c r="N69" s="101">
        <v>0</v>
      </c>
      <c r="O69" s="100">
        <v>88.504015735197498</v>
      </c>
      <c r="P69" s="104">
        <v>15.357789203506128</v>
      </c>
      <c r="Q69" s="106">
        <v>6.5925902581684523</v>
      </c>
      <c r="R69" s="101">
        <v>21.950379461674579</v>
      </c>
      <c r="S69" s="104">
        <v>35.808962628892075</v>
      </c>
      <c r="T69" s="104">
        <v>32.657355415344597</v>
      </c>
      <c r="U69" s="101">
        <v>68.466318044236672</v>
      </c>
      <c r="V69" s="164">
        <v>112.86180628555995</v>
      </c>
      <c r="W69" s="164">
        <v>32.525548484868501</v>
      </c>
      <c r="X69" s="165">
        <v>145.38735477042846</v>
      </c>
      <c r="Y69" s="165">
        <v>34.205165046399429</v>
      </c>
      <c r="Z69" s="138">
        <v>33.22746025960312</v>
      </c>
      <c r="AA69" s="144">
        <v>116.25232480760526</v>
      </c>
      <c r="AB69" s="143">
        <v>79.752551588707576</v>
      </c>
      <c r="AC69" s="123">
        <v>21.805481664328546</v>
      </c>
      <c r="AD69" s="127">
        <v>18.593796112278778</v>
      </c>
      <c r="AE69" s="104">
        <v>51.476017850787457</v>
      </c>
      <c r="AF69" s="147">
        <v>91.875295627394792</v>
      </c>
      <c r="AG69" s="110">
        <v>16.531922032051174</v>
      </c>
      <c r="AH69" s="110">
        <v>4.1386263590459533</v>
      </c>
      <c r="AI69" s="101">
        <v>20.670548391097128</v>
      </c>
      <c r="AJ69" s="140">
        <v>725.53058915098495</v>
      </c>
      <c r="AK69" s="151">
        <v>74.433825893076246</v>
      </c>
      <c r="AL69" s="129">
        <v>799.96441504406118</v>
      </c>
      <c r="AM69" s="87">
        <v>6.0104833569990506E-3</v>
      </c>
    </row>
    <row r="70" spans="1:39" ht="15" x14ac:dyDescent="0.3">
      <c r="A70" s="84" t="s">
        <v>91</v>
      </c>
      <c r="B70" s="84" t="s">
        <v>34</v>
      </c>
      <c r="C70" s="84" t="s">
        <v>157</v>
      </c>
      <c r="D70" s="104">
        <v>0.52655072539370562</v>
      </c>
      <c r="E70" s="104">
        <v>1.82608452356534</v>
      </c>
      <c r="F70" s="104">
        <v>0.66772993640259171</v>
      </c>
      <c r="G70" s="104">
        <v>3.4245333066998056E-2</v>
      </c>
      <c r="H70" s="106">
        <v>0</v>
      </c>
      <c r="I70" s="101">
        <v>3.054610518428635</v>
      </c>
      <c r="J70" s="110">
        <v>0</v>
      </c>
      <c r="K70" s="110">
        <v>0</v>
      </c>
      <c r="L70" s="110">
        <v>0</v>
      </c>
      <c r="M70" s="110">
        <v>0</v>
      </c>
      <c r="N70" s="101">
        <v>0</v>
      </c>
      <c r="O70" s="100">
        <v>785.99145503926002</v>
      </c>
      <c r="P70" s="104">
        <v>37.824758374177222</v>
      </c>
      <c r="Q70" s="106">
        <v>10.18558021785922</v>
      </c>
      <c r="R70" s="101">
        <v>48.01033859203644</v>
      </c>
      <c r="S70" s="104">
        <v>110.20634930032699</v>
      </c>
      <c r="T70" s="104">
        <v>100.50690257149586</v>
      </c>
      <c r="U70" s="101">
        <v>210.71325187182285</v>
      </c>
      <c r="V70" s="164">
        <v>142.71425046737954</v>
      </c>
      <c r="W70" s="164">
        <v>41.128699121771191</v>
      </c>
      <c r="X70" s="165">
        <v>183.84294958915075</v>
      </c>
      <c r="Y70" s="165">
        <v>47.958699811514343</v>
      </c>
      <c r="Z70" s="138">
        <v>7.8500149113815647</v>
      </c>
      <c r="AA70" s="144">
        <v>109.06159436286173</v>
      </c>
      <c r="AB70" s="143">
        <v>143.78326195035586</v>
      </c>
      <c r="AC70" s="123">
        <v>38.818291765242279</v>
      </c>
      <c r="AD70" s="127">
        <v>32.826560899611529</v>
      </c>
      <c r="AE70" s="104">
        <v>14.046959388033597</v>
      </c>
      <c r="AF70" s="147">
        <v>85.6918120528874</v>
      </c>
      <c r="AG70" s="110">
        <v>32.176496078284565</v>
      </c>
      <c r="AH70" s="110">
        <v>3.721789292353376</v>
      </c>
      <c r="AI70" s="101">
        <v>35.898285370637943</v>
      </c>
      <c r="AJ70" s="140">
        <v>1661.8562740703376</v>
      </c>
      <c r="AK70" s="151">
        <v>170.49359794494612</v>
      </c>
      <c r="AL70" s="129">
        <v>1832.3498720152836</v>
      </c>
      <c r="AM70" s="87">
        <v>1.3767247896071229E-2</v>
      </c>
    </row>
    <row r="71" spans="1:39" ht="15" x14ac:dyDescent="0.3">
      <c r="A71" s="84" t="s">
        <v>92</v>
      </c>
      <c r="B71" s="84" t="s">
        <v>13</v>
      </c>
      <c r="C71" s="84" t="s">
        <v>53</v>
      </c>
      <c r="D71" s="104">
        <v>0</v>
      </c>
      <c r="E71" s="104">
        <v>1.2072891099902225</v>
      </c>
      <c r="F71" s="104">
        <v>2.3166537250100752</v>
      </c>
      <c r="G71" s="104">
        <v>0</v>
      </c>
      <c r="H71" s="106">
        <v>0</v>
      </c>
      <c r="I71" s="101">
        <v>3.5239428350002977</v>
      </c>
      <c r="J71" s="110">
        <v>0</v>
      </c>
      <c r="K71" s="110">
        <v>0</v>
      </c>
      <c r="L71" s="110">
        <v>0.43717071899525639</v>
      </c>
      <c r="M71" s="110">
        <v>0</v>
      </c>
      <c r="N71" s="101">
        <v>0.62028108828191331</v>
      </c>
      <c r="O71" s="100">
        <v>9.0718445163944423</v>
      </c>
      <c r="P71" s="104">
        <v>3.0306993366490462</v>
      </c>
      <c r="Q71" s="106">
        <v>1.1588204732104133</v>
      </c>
      <c r="R71" s="101">
        <v>4.1895198098594593</v>
      </c>
      <c r="S71" s="104">
        <v>6.2269998258042669</v>
      </c>
      <c r="T71" s="104">
        <v>5.6789510656894073</v>
      </c>
      <c r="U71" s="101">
        <v>11.905950891493674</v>
      </c>
      <c r="V71" s="164">
        <v>33.989423467425098</v>
      </c>
      <c r="W71" s="164">
        <v>9.7953831977958341</v>
      </c>
      <c r="X71" s="165">
        <v>43.784806665220934</v>
      </c>
      <c r="Y71" s="165">
        <v>2.9233865606366805</v>
      </c>
      <c r="Z71" s="138">
        <v>1.5618980479599123</v>
      </c>
      <c r="AA71" s="144">
        <v>13.320663390422569</v>
      </c>
      <c r="AB71" s="143">
        <v>12.081426798059704</v>
      </c>
      <c r="AC71" s="123">
        <v>6.2070602252437661</v>
      </c>
      <c r="AD71" s="127">
        <v>2.720831981808447</v>
      </c>
      <c r="AE71" s="104">
        <v>5.9966459355226958</v>
      </c>
      <c r="AF71" s="147">
        <v>14.92453814257491</v>
      </c>
      <c r="AG71" s="110">
        <v>1.3854851437990736</v>
      </c>
      <c r="AH71" s="110">
        <v>1.1169542270569732</v>
      </c>
      <c r="AI71" s="101">
        <v>2.5024393708560471</v>
      </c>
      <c r="AJ71" s="140">
        <v>120.41069811676056</v>
      </c>
      <c r="AK71" s="151">
        <v>12.353206154649905</v>
      </c>
      <c r="AL71" s="129">
        <v>132.76390427141047</v>
      </c>
      <c r="AM71" s="87">
        <v>9.9751341688064481E-4</v>
      </c>
    </row>
    <row r="72" spans="1:39" ht="15" x14ac:dyDescent="0.3">
      <c r="A72" s="84" t="s">
        <v>93</v>
      </c>
      <c r="B72" s="84" t="s">
        <v>5</v>
      </c>
      <c r="C72" s="84" t="s">
        <v>71</v>
      </c>
      <c r="D72" s="104">
        <v>0</v>
      </c>
      <c r="E72" s="104">
        <v>54.771971653360858</v>
      </c>
      <c r="F72" s="104">
        <v>41.542803634045086</v>
      </c>
      <c r="G72" s="104">
        <v>0</v>
      </c>
      <c r="H72" s="106">
        <v>0</v>
      </c>
      <c r="I72" s="101">
        <v>96.314775287405951</v>
      </c>
      <c r="J72" s="110">
        <v>0</v>
      </c>
      <c r="K72" s="110">
        <v>0</v>
      </c>
      <c r="L72" s="110">
        <v>0</v>
      </c>
      <c r="M72" s="110">
        <v>0</v>
      </c>
      <c r="N72" s="101">
        <v>5.3172723921107888E-3</v>
      </c>
      <c r="O72" s="100">
        <v>44.771963515078852</v>
      </c>
      <c r="P72" s="104">
        <v>5.2350026436121944</v>
      </c>
      <c r="Q72" s="106">
        <v>0.97580411427161606</v>
      </c>
      <c r="R72" s="101">
        <v>6.2108067578838106</v>
      </c>
      <c r="S72" s="104">
        <v>24.786400385783899</v>
      </c>
      <c r="T72" s="104">
        <v>22.604907471194839</v>
      </c>
      <c r="U72" s="101">
        <v>47.391307856978742</v>
      </c>
      <c r="V72" s="164">
        <v>32.060619789016926</v>
      </c>
      <c r="W72" s="164">
        <v>9.2395228972693104</v>
      </c>
      <c r="X72" s="165">
        <v>41.300142686286236</v>
      </c>
      <c r="Y72" s="165">
        <v>8.472474176529774</v>
      </c>
      <c r="Z72" s="138">
        <v>7.027831427898751</v>
      </c>
      <c r="AA72" s="144">
        <v>28.492816512559923</v>
      </c>
      <c r="AB72" s="143">
        <v>24.820122772162868</v>
      </c>
      <c r="AC72" s="123">
        <v>8.1688379575146808</v>
      </c>
      <c r="AD72" s="127">
        <v>6.8181764414331045</v>
      </c>
      <c r="AE72" s="104">
        <v>14.846617536241393</v>
      </c>
      <c r="AF72" s="147">
        <v>29.833631935189182</v>
      </c>
      <c r="AG72" s="110">
        <v>5.9167458994194977</v>
      </c>
      <c r="AH72" s="110">
        <v>0.54342434058631051</v>
      </c>
      <c r="AI72" s="101">
        <v>6.4601702400058079</v>
      </c>
      <c r="AJ72" s="140">
        <v>341.10136044037199</v>
      </c>
      <c r="AK72" s="151">
        <v>34.994360891965748</v>
      </c>
      <c r="AL72" s="129">
        <v>376.09572133233775</v>
      </c>
      <c r="AM72" s="87">
        <v>2.825772035849947E-3</v>
      </c>
    </row>
    <row r="73" spans="1:39" ht="15" x14ac:dyDescent="0.3">
      <c r="A73" s="84" t="s">
        <v>94</v>
      </c>
      <c r="B73" s="84" t="s">
        <v>8</v>
      </c>
      <c r="C73" s="84" t="s">
        <v>27</v>
      </c>
      <c r="D73" s="104">
        <v>13.836837322954599</v>
      </c>
      <c r="E73" s="104">
        <v>3.2097618483370294</v>
      </c>
      <c r="F73" s="104">
        <v>3.6009432335684726</v>
      </c>
      <c r="G73" s="104">
        <v>2.3183316557268706E-2</v>
      </c>
      <c r="H73" s="106">
        <v>0</v>
      </c>
      <c r="I73" s="101">
        <v>20.670725721417369</v>
      </c>
      <c r="J73" s="110">
        <v>0</v>
      </c>
      <c r="K73" s="110">
        <v>0</v>
      </c>
      <c r="L73" s="110">
        <v>6.160624883214119E-3</v>
      </c>
      <c r="M73" s="110">
        <v>0</v>
      </c>
      <c r="N73" s="101">
        <v>9.043747636194626E-3</v>
      </c>
      <c r="O73" s="100">
        <v>0.8880812858203212</v>
      </c>
      <c r="P73" s="104">
        <v>1.0515379303628205</v>
      </c>
      <c r="Q73" s="106">
        <v>0.31416856786498853</v>
      </c>
      <c r="R73" s="101">
        <v>1.3657064982278091</v>
      </c>
      <c r="S73" s="104">
        <v>5.2152130007688013</v>
      </c>
      <c r="T73" s="104">
        <v>4.7562133060904612</v>
      </c>
      <c r="U73" s="101">
        <v>9.9714263068592626</v>
      </c>
      <c r="V73" s="164">
        <v>11.330270948643818</v>
      </c>
      <c r="W73" s="164">
        <v>3.2652612005374402</v>
      </c>
      <c r="X73" s="165">
        <v>14.595532149181258</v>
      </c>
      <c r="Y73" s="165">
        <v>2.801878885583811</v>
      </c>
      <c r="Z73" s="138">
        <v>0.91662531649053391</v>
      </c>
      <c r="AA73" s="144">
        <v>12.596948412991738</v>
      </c>
      <c r="AB73" s="143">
        <v>8.2147949946885301</v>
      </c>
      <c r="AC73" s="123">
        <v>7.0687697728170633</v>
      </c>
      <c r="AD73" s="127">
        <v>3.5526097652465021</v>
      </c>
      <c r="AE73" s="104">
        <v>6.7947237316589355</v>
      </c>
      <c r="AF73" s="147">
        <v>17.416103269722502</v>
      </c>
      <c r="AG73" s="110">
        <v>2.2787293103547888</v>
      </c>
      <c r="AH73" s="110">
        <v>0.36232092912098468</v>
      </c>
      <c r="AI73" s="101">
        <v>2.6410502394757733</v>
      </c>
      <c r="AJ73" s="140">
        <v>92.087916828095089</v>
      </c>
      <c r="AK73" s="151">
        <v>9.4475078935811556</v>
      </c>
      <c r="AL73" s="129">
        <v>101.53542472167625</v>
      </c>
      <c r="AM73" s="87">
        <v>7.6288015936540332E-4</v>
      </c>
    </row>
    <row r="74" spans="1:39" ht="15" x14ac:dyDescent="0.3">
      <c r="A74" s="84" t="s">
        <v>95</v>
      </c>
      <c r="B74" s="84" t="s">
        <v>50</v>
      </c>
      <c r="C74" s="84" t="s">
        <v>51</v>
      </c>
      <c r="D74" s="104">
        <v>1.0164718351078492</v>
      </c>
      <c r="E74" s="104">
        <v>15.140550119933025</v>
      </c>
      <c r="F74" s="104">
        <v>13.108695911020872</v>
      </c>
      <c r="G74" s="104">
        <v>0.39102202416960974</v>
      </c>
      <c r="H74" s="106">
        <v>0</v>
      </c>
      <c r="I74" s="101">
        <v>29.656739890231357</v>
      </c>
      <c r="J74" s="110">
        <v>0</v>
      </c>
      <c r="K74" s="110">
        <v>0</v>
      </c>
      <c r="L74" s="110">
        <v>0</v>
      </c>
      <c r="M74" s="110">
        <v>11.00694327205116</v>
      </c>
      <c r="N74" s="101">
        <v>0.12155302006519564</v>
      </c>
      <c r="O74" s="100">
        <v>12.748501915557123</v>
      </c>
      <c r="P74" s="104">
        <v>1.8062756375753251</v>
      </c>
      <c r="Q74" s="106">
        <v>0.445930530937799</v>
      </c>
      <c r="R74" s="101">
        <v>2.2522061685131241</v>
      </c>
      <c r="S74" s="104">
        <v>12.546517684672509</v>
      </c>
      <c r="T74" s="104">
        <v>11.442277496267522</v>
      </c>
      <c r="U74" s="101">
        <v>23.988795180940031</v>
      </c>
      <c r="V74" s="164">
        <v>15.066875835931818</v>
      </c>
      <c r="W74" s="164">
        <v>4.3421102022517797</v>
      </c>
      <c r="X74" s="165">
        <v>19.408986038183599</v>
      </c>
      <c r="Y74" s="165">
        <v>2.435093224417562</v>
      </c>
      <c r="Z74" s="138">
        <v>1.2296412024559582</v>
      </c>
      <c r="AA74" s="144">
        <v>11.417226978352126</v>
      </c>
      <c r="AB74" s="143">
        <v>9.214821910264348</v>
      </c>
      <c r="AC74" s="123">
        <v>4.9857286404365952</v>
      </c>
      <c r="AD74" s="127">
        <v>3.1184757606236913</v>
      </c>
      <c r="AE74" s="104">
        <v>6.3435332152294377</v>
      </c>
      <c r="AF74" s="147">
        <v>14.447737616289725</v>
      </c>
      <c r="AG74" s="110">
        <v>1.4796587545020838</v>
      </c>
      <c r="AH74" s="110">
        <v>0.43631923322151694</v>
      </c>
      <c r="AI74" s="101">
        <v>1.9159779877236007</v>
      </c>
      <c r="AJ74" s="140">
        <v>128.83728113299375</v>
      </c>
      <c r="AK74" s="151">
        <v>13.217708385820931</v>
      </c>
      <c r="AL74" s="129">
        <v>142.05498951881469</v>
      </c>
      <c r="AM74" s="87">
        <v>1.0673214135837315E-3</v>
      </c>
    </row>
    <row r="75" spans="1:39" ht="15" x14ac:dyDescent="0.3">
      <c r="A75" s="84" t="s">
        <v>96</v>
      </c>
      <c r="B75" s="84" t="s">
        <v>5</v>
      </c>
      <c r="C75" s="84" t="s">
        <v>71</v>
      </c>
      <c r="D75" s="104">
        <v>0.31542169057400726</v>
      </c>
      <c r="E75" s="104">
        <v>97.283397914378043</v>
      </c>
      <c r="F75" s="104">
        <v>14.555987200077281</v>
      </c>
      <c r="G75" s="104">
        <v>0</v>
      </c>
      <c r="H75" s="106">
        <v>0</v>
      </c>
      <c r="I75" s="101">
        <v>112.15480680502934</v>
      </c>
      <c r="J75" s="110">
        <v>0</v>
      </c>
      <c r="K75" s="110">
        <v>0</v>
      </c>
      <c r="L75" s="110">
        <v>0</v>
      </c>
      <c r="M75" s="110">
        <v>0</v>
      </c>
      <c r="N75" s="101">
        <v>0</v>
      </c>
      <c r="O75" s="100">
        <v>243.35409907201949</v>
      </c>
      <c r="P75" s="104">
        <v>16.02480355733157</v>
      </c>
      <c r="Q75" s="106">
        <v>5.1130098455333943</v>
      </c>
      <c r="R75" s="101">
        <v>21.137813402864964</v>
      </c>
      <c r="S75" s="104">
        <v>48.673180582859636</v>
      </c>
      <c r="T75" s="104">
        <v>44.389371844220797</v>
      </c>
      <c r="U75" s="101">
        <v>93.062552427080433</v>
      </c>
      <c r="V75" s="164">
        <v>89.087728187435829</v>
      </c>
      <c r="W75" s="164">
        <v>25.674117028002641</v>
      </c>
      <c r="X75" s="165">
        <v>114.76184521543847</v>
      </c>
      <c r="Y75" s="165">
        <v>26.607806396181569</v>
      </c>
      <c r="Z75" s="138">
        <v>22.676729229827739</v>
      </c>
      <c r="AA75" s="144">
        <v>95.188518663331834</v>
      </c>
      <c r="AB75" s="143">
        <v>77.017577976338657</v>
      </c>
      <c r="AC75" s="123">
        <v>21.618410040551964</v>
      </c>
      <c r="AD75" s="127">
        <v>19.727161556732554</v>
      </c>
      <c r="AE75" s="104">
        <v>39.047338984028137</v>
      </c>
      <c r="AF75" s="147">
        <v>80.392910581312663</v>
      </c>
      <c r="AG75" s="110">
        <v>16.840251731943301</v>
      </c>
      <c r="AH75" s="110">
        <v>3.4433963719541376</v>
      </c>
      <c r="AI75" s="101">
        <v>20.283648103897438</v>
      </c>
      <c r="AJ75" s="140">
        <v>906.63830787332256</v>
      </c>
      <c r="AK75" s="151">
        <v>93.014076822324625</v>
      </c>
      <c r="AL75" s="129">
        <v>999.65238469564724</v>
      </c>
      <c r="AM75" s="87">
        <v>7.5108266167897781E-3</v>
      </c>
    </row>
    <row r="76" spans="1:39" ht="15" x14ac:dyDescent="0.3">
      <c r="A76" s="84" t="s">
        <v>97</v>
      </c>
      <c r="B76" s="84" t="s">
        <v>34</v>
      </c>
      <c r="C76" s="84" t="s">
        <v>155</v>
      </c>
      <c r="D76" s="104">
        <v>4.8880187145726808</v>
      </c>
      <c r="E76" s="104">
        <v>30.832260622577355</v>
      </c>
      <c r="F76" s="104">
        <v>76.858273846060783</v>
      </c>
      <c r="G76" s="104">
        <v>5.9612068675192587E-2</v>
      </c>
      <c r="H76" s="106">
        <v>0</v>
      </c>
      <c r="I76" s="101">
        <v>112.63816525188601</v>
      </c>
      <c r="J76" s="110">
        <v>0</v>
      </c>
      <c r="K76" s="110">
        <v>0</v>
      </c>
      <c r="L76" s="110">
        <v>0</v>
      </c>
      <c r="M76" s="110">
        <v>94.959652226095571</v>
      </c>
      <c r="N76" s="101">
        <v>1.0486683021008802</v>
      </c>
      <c r="O76" s="100">
        <v>7609.7460731119891</v>
      </c>
      <c r="P76" s="104">
        <v>877.69076768428988</v>
      </c>
      <c r="Q76" s="106">
        <v>379.68018158099215</v>
      </c>
      <c r="R76" s="101">
        <v>1257.370949265282</v>
      </c>
      <c r="S76" s="104">
        <v>2164.6428997592448</v>
      </c>
      <c r="T76" s="104">
        <v>1974.129026226052</v>
      </c>
      <c r="U76" s="101">
        <v>4138.7719259852965</v>
      </c>
      <c r="V76" s="164">
        <v>8509.4279799287142</v>
      </c>
      <c r="W76" s="164">
        <v>2452.3248515036366</v>
      </c>
      <c r="X76" s="165">
        <v>10961.75283143235</v>
      </c>
      <c r="Y76" s="165">
        <v>1843.8893296480887</v>
      </c>
      <c r="Z76" s="138">
        <v>4988.7162712546542</v>
      </c>
      <c r="AA76" s="144">
        <v>5954.2342410153078</v>
      </c>
      <c r="AB76" s="143">
        <v>5639.250929202989</v>
      </c>
      <c r="AC76" s="123">
        <v>2259.3448620794611</v>
      </c>
      <c r="AD76" s="127">
        <v>3269.5434815551512</v>
      </c>
      <c r="AE76" s="104">
        <v>1990.8327186231022</v>
      </c>
      <c r="AF76" s="147">
        <v>7519.7210622577149</v>
      </c>
      <c r="AG76" s="110">
        <v>1257.2626792263038</v>
      </c>
      <c r="AH76" s="110">
        <v>369.91185135149578</v>
      </c>
      <c r="AI76" s="101">
        <v>1627.1745305777995</v>
      </c>
      <c r="AJ76" s="140">
        <v>51654.314977305461</v>
      </c>
      <c r="AK76" s="151">
        <v>5299.3331296287442</v>
      </c>
      <c r="AL76" s="129">
        <v>56953.648106934204</v>
      </c>
      <c r="AM76" s="107">
        <v>0.42791772687570606</v>
      </c>
    </row>
    <row r="77" spans="1:39" ht="15" x14ac:dyDescent="0.3">
      <c r="A77" s="84" t="s">
        <v>98</v>
      </c>
      <c r="B77" s="84" t="s">
        <v>13</v>
      </c>
      <c r="C77" s="84" t="s">
        <v>53</v>
      </c>
      <c r="D77" s="104">
        <v>8.7188660210602205</v>
      </c>
      <c r="E77" s="104">
        <v>1.8866615213520113</v>
      </c>
      <c r="F77" s="104">
        <v>0.50710264132973459</v>
      </c>
      <c r="G77" s="104">
        <v>0</v>
      </c>
      <c r="H77" s="106">
        <v>0</v>
      </c>
      <c r="I77" s="101">
        <v>11.112630183741965</v>
      </c>
      <c r="J77" s="110">
        <v>0</v>
      </c>
      <c r="K77" s="110">
        <v>0</v>
      </c>
      <c r="L77" s="110">
        <v>0</v>
      </c>
      <c r="M77" s="110">
        <v>0</v>
      </c>
      <c r="N77" s="101">
        <v>0</v>
      </c>
      <c r="O77" s="100">
        <v>1.8881161551153771</v>
      </c>
      <c r="P77" s="104">
        <v>0.63175748243648078</v>
      </c>
      <c r="Q77" s="106">
        <v>0.10880786695025665</v>
      </c>
      <c r="R77" s="101">
        <v>0.74056534938673746</v>
      </c>
      <c r="S77" s="104">
        <v>6.4350769664923311</v>
      </c>
      <c r="T77" s="104">
        <v>5.8687149861827681</v>
      </c>
      <c r="U77" s="101">
        <v>12.303791952675098</v>
      </c>
      <c r="V77" s="164">
        <v>6.1170343688459949</v>
      </c>
      <c r="W77" s="164">
        <v>1.7628629604252861</v>
      </c>
      <c r="X77" s="165">
        <v>7.8798973292712811</v>
      </c>
      <c r="Y77" s="165">
        <v>1.6710673237018618</v>
      </c>
      <c r="Z77" s="138">
        <v>0.58947704056938088</v>
      </c>
      <c r="AA77" s="144">
        <v>9.0821523650979561</v>
      </c>
      <c r="AB77" s="143">
        <v>5.1617887141110002</v>
      </c>
      <c r="AC77" s="123">
        <v>4.7583558169846345</v>
      </c>
      <c r="AD77" s="127">
        <v>2.0992991639918364</v>
      </c>
      <c r="AE77" s="104">
        <v>4.1310403150497637</v>
      </c>
      <c r="AF77" s="147">
        <v>10.988695296026235</v>
      </c>
      <c r="AG77" s="110">
        <v>1.2776870126479367</v>
      </c>
      <c r="AH77" s="110">
        <v>0.58124112630818037</v>
      </c>
      <c r="AI77" s="101">
        <v>1.858928138956117</v>
      </c>
      <c r="AJ77" s="140">
        <v>63.277109848653005</v>
      </c>
      <c r="AK77" s="151">
        <v>6.491741971904017</v>
      </c>
      <c r="AL77" s="129">
        <v>69.768851820557018</v>
      </c>
      <c r="AM77" s="87">
        <v>5.2420397059948446E-4</v>
      </c>
    </row>
    <row r="78" spans="1:39" ht="15" x14ac:dyDescent="0.3">
      <c r="A78" s="84" t="s">
        <v>99</v>
      </c>
      <c r="B78" s="84" t="s">
        <v>29</v>
      </c>
      <c r="C78" s="84" t="s">
        <v>100</v>
      </c>
      <c r="D78" s="104">
        <v>0</v>
      </c>
      <c r="E78" s="104">
        <v>0.77380974962824545</v>
      </c>
      <c r="F78" s="104">
        <v>0.53402688627083228</v>
      </c>
      <c r="G78" s="104">
        <v>0</v>
      </c>
      <c r="H78" s="106">
        <v>0</v>
      </c>
      <c r="I78" s="101">
        <v>1.3078366358990778</v>
      </c>
      <c r="J78" s="110">
        <v>0</v>
      </c>
      <c r="K78" s="110">
        <v>0</v>
      </c>
      <c r="L78" s="110">
        <v>0</v>
      </c>
      <c r="M78" s="110">
        <v>0</v>
      </c>
      <c r="N78" s="101">
        <v>0</v>
      </c>
      <c r="O78" s="100">
        <v>3.740984822671533E-2</v>
      </c>
      <c r="P78" s="104">
        <v>0.10585106363725927</v>
      </c>
      <c r="Q78" s="106">
        <v>0</v>
      </c>
      <c r="R78" s="101">
        <v>0.10585106363725927</v>
      </c>
      <c r="S78" s="104">
        <v>6.9802928230126486</v>
      </c>
      <c r="T78" s="104">
        <v>6.365945475348056</v>
      </c>
      <c r="U78" s="101">
        <v>13.346238298360705</v>
      </c>
      <c r="V78" s="164">
        <v>3.8909920538177416</v>
      </c>
      <c r="W78" s="164">
        <v>1.1213417086421311</v>
      </c>
      <c r="X78" s="165">
        <v>5.0123337624598729</v>
      </c>
      <c r="Y78" s="165">
        <v>1.1071710801035874</v>
      </c>
      <c r="Z78" s="138">
        <v>0.14620609689618225</v>
      </c>
      <c r="AA78" s="144">
        <v>1.5106356730861266</v>
      </c>
      <c r="AB78" s="143">
        <v>3.7649090760160524</v>
      </c>
      <c r="AC78" s="123">
        <v>5.1069957482104362</v>
      </c>
      <c r="AD78" s="127">
        <v>2.0484690652161399</v>
      </c>
      <c r="AE78" s="104">
        <v>3.5866090263984081</v>
      </c>
      <c r="AF78" s="147">
        <v>10.742073839824984</v>
      </c>
      <c r="AG78" s="110">
        <v>1.4685682865238918</v>
      </c>
      <c r="AH78" s="110">
        <v>0.92705331170267302</v>
      </c>
      <c r="AI78" s="101">
        <v>2.395621598226565</v>
      </c>
      <c r="AJ78" s="140">
        <v>39.476286972737128</v>
      </c>
      <c r="AK78" s="151">
        <v>4.0499616630531152</v>
      </c>
      <c r="AL78" s="129">
        <v>43.526248635790246</v>
      </c>
      <c r="AM78" s="87">
        <v>3.2703178803723473E-4</v>
      </c>
    </row>
    <row r="79" spans="1:39" ht="15" x14ac:dyDescent="0.3">
      <c r="A79" s="84" t="s">
        <v>101</v>
      </c>
      <c r="B79" s="84" t="s">
        <v>29</v>
      </c>
      <c r="C79" s="84" t="s">
        <v>158</v>
      </c>
      <c r="D79" s="104">
        <v>0</v>
      </c>
      <c r="E79" s="104">
        <v>19.71673996165979</v>
      </c>
      <c r="F79" s="104">
        <v>26.596811435777887</v>
      </c>
      <c r="G79" s="104">
        <v>0</v>
      </c>
      <c r="H79" s="106">
        <v>0</v>
      </c>
      <c r="I79" s="101">
        <v>46.313551397437678</v>
      </c>
      <c r="J79" s="110">
        <v>0</v>
      </c>
      <c r="K79" s="110">
        <v>0</v>
      </c>
      <c r="L79" s="110">
        <v>9.9092050254329074</v>
      </c>
      <c r="M79" s="110">
        <v>0</v>
      </c>
      <c r="N79" s="101">
        <v>14.274110077955141</v>
      </c>
      <c r="O79" s="100">
        <v>3.5458722280631254</v>
      </c>
      <c r="P79" s="104">
        <v>4.4336649892856377</v>
      </c>
      <c r="Q79" s="106">
        <v>0.84308081031617088</v>
      </c>
      <c r="R79" s="101">
        <v>5.2767457996018088</v>
      </c>
      <c r="S79" s="104">
        <v>26.411022958913968</v>
      </c>
      <c r="T79" s="104">
        <v>24.086544270795748</v>
      </c>
      <c r="U79" s="101">
        <v>50.497567229709716</v>
      </c>
      <c r="V79" s="164">
        <v>25.592166514802006</v>
      </c>
      <c r="W79" s="164">
        <v>7.3753848197671603</v>
      </c>
      <c r="X79" s="165">
        <v>32.967551334569166</v>
      </c>
      <c r="Y79" s="165">
        <v>5.9347593012366913</v>
      </c>
      <c r="Z79" s="138">
        <v>1.3455427282611485</v>
      </c>
      <c r="AA79" s="144">
        <v>15.099047962180205</v>
      </c>
      <c r="AB79" s="143">
        <v>19.23581421476462</v>
      </c>
      <c r="AC79" s="123">
        <v>12.847571941068576</v>
      </c>
      <c r="AD79" s="127">
        <v>7.6092820294206556</v>
      </c>
      <c r="AE79" s="104">
        <v>16.29659056189486</v>
      </c>
      <c r="AF79" s="147">
        <v>36.753444532384094</v>
      </c>
      <c r="AG79" s="110">
        <v>3.5380244368444251</v>
      </c>
      <c r="AH79" s="110">
        <v>0.57307327265659547</v>
      </c>
      <c r="AI79" s="101">
        <v>4.1110977095010206</v>
      </c>
      <c r="AJ79" s="140">
        <v>235.35510451566441</v>
      </c>
      <c r="AK79" s="151">
        <v>24.145613065144115</v>
      </c>
      <c r="AL79" s="129">
        <v>259.5007175808085</v>
      </c>
      <c r="AM79" s="87">
        <v>1.9497426570691304E-3</v>
      </c>
    </row>
    <row r="80" spans="1:39" ht="15" x14ac:dyDescent="0.3">
      <c r="A80" s="84" t="s">
        <v>102</v>
      </c>
      <c r="B80" s="84" t="s">
        <v>5</v>
      </c>
      <c r="C80" s="84" t="s">
        <v>6</v>
      </c>
      <c r="D80" s="104">
        <v>10.067039375932993</v>
      </c>
      <c r="E80" s="104">
        <v>13.780239983958628</v>
      </c>
      <c r="F80" s="104">
        <v>6.8380906059531839</v>
      </c>
      <c r="G80" s="104">
        <v>0</v>
      </c>
      <c r="H80" s="106">
        <v>0</v>
      </c>
      <c r="I80" s="101">
        <v>30.685369965844806</v>
      </c>
      <c r="J80" s="110">
        <v>0</v>
      </c>
      <c r="K80" s="110">
        <v>0</v>
      </c>
      <c r="L80" s="110">
        <v>0</v>
      </c>
      <c r="M80" s="110">
        <v>0</v>
      </c>
      <c r="N80" s="101">
        <v>0</v>
      </c>
      <c r="O80" s="100">
        <v>4.0236565305216188E-2</v>
      </c>
      <c r="P80" s="104">
        <v>0.61420308556858527</v>
      </c>
      <c r="Q80" s="106">
        <v>0.18177396342797492</v>
      </c>
      <c r="R80" s="101">
        <v>0.79597704899656019</v>
      </c>
      <c r="S80" s="104">
        <v>13.299257199777887</v>
      </c>
      <c r="T80" s="104">
        <v>12.128767136716821</v>
      </c>
      <c r="U80" s="101">
        <v>25.428024336494708</v>
      </c>
      <c r="V80" s="164">
        <v>16.138497463359386</v>
      </c>
      <c r="W80" s="164">
        <v>4.6509399325871215</v>
      </c>
      <c r="X80" s="165">
        <v>20.789437395946507</v>
      </c>
      <c r="Y80" s="165">
        <v>4.1905005543212583</v>
      </c>
      <c r="Z80" s="138">
        <v>0.66512941347824972</v>
      </c>
      <c r="AA80" s="144">
        <v>12.336071331682126</v>
      </c>
      <c r="AB80" s="143">
        <v>10.763845576894056</v>
      </c>
      <c r="AC80" s="123">
        <v>8.5343691513064872</v>
      </c>
      <c r="AD80" s="127">
        <v>3.9454140043084958</v>
      </c>
      <c r="AE80" s="104">
        <v>7.5714667748291564</v>
      </c>
      <c r="AF80" s="147">
        <v>20.05124993044414</v>
      </c>
      <c r="AG80" s="110">
        <v>2.8560969078516698</v>
      </c>
      <c r="AH80" s="110">
        <v>0.3663540576640214</v>
      </c>
      <c r="AI80" s="101">
        <v>3.2224509655156912</v>
      </c>
      <c r="AJ80" s="140">
        <v>128.96829308492332</v>
      </c>
      <c r="AK80" s="151">
        <v>13.23114919860768</v>
      </c>
      <c r="AL80" s="129">
        <v>142.199442283531</v>
      </c>
      <c r="AM80" s="87">
        <v>1.0684067505335657E-3</v>
      </c>
    </row>
    <row r="81" spans="1:77" ht="15.75" x14ac:dyDescent="0.3">
      <c r="A81" s="84" t="s">
        <v>103</v>
      </c>
      <c r="B81" s="84" t="s">
        <v>44</v>
      </c>
      <c r="C81" s="84" t="s">
        <v>44</v>
      </c>
      <c r="D81" s="104">
        <v>0</v>
      </c>
      <c r="E81" s="104">
        <v>9.2748606813330881</v>
      </c>
      <c r="F81" s="104">
        <v>8.7512631721934113</v>
      </c>
      <c r="G81" s="104">
        <v>0</v>
      </c>
      <c r="H81" s="106">
        <v>0</v>
      </c>
      <c r="I81" s="101">
        <v>18.026123853526499</v>
      </c>
      <c r="J81" s="110">
        <v>0</v>
      </c>
      <c r="K81" s="110">
        <v>0</v>
      </c>
      <c r="L81" s="110">
        <v>57.245881582412601</v>
      </c>
      <c r="M81" s="110">
        <v>0</v>
      </c>
      <c r="N81" s="101">
        <v>82.882653774592654</v>
      </c>
      <c r="O81" s="100">
        <v>32.414852906399204</v>
      </c>
      <c r="P81" s="104">
        <v>6.2615884612812902</v>
      </c>
      <c r="Q81" s="106">
        <v>1.1891077294931145</v>
      </c>
      <c r="R81" s="101">
        <v>7.4506961907744049</v>
      </c>
      <c r="S81" s="104">
        <v>18.954011693696231</v>
      </c>
      <c r="T81" s="104">
        <v>17.285837147603143</v>
      </c>
      <c r="U81" s="101">
        <v>36.239848841299377</v>
      </c>
      <c r="V81" s="164">
        <v>30.190478407214098</v>
      </c>
      <c r="W81" s="164">
        <v>8.7005684343796847</v>
      </c>
      <c r="X81" s="165">
        <v>38.891046841593784</v>
      </c>
      <c r="Y81" s="165">
        <v>6.9139259385306255</v>
      </c>
      <c r="Z81" s="138">
        <v>1.0700898417311728</v>
      </c>
      <c r="AA81" s="144">
        <v>15.645810807907779</v>
      </c>
      <c r="AB81" s="143">
        <v>29.074706474531467</v>
      </c>
      <c r="AC81" s="123">
        <v>17.88216133215348</v>
      </c>
      <c r="AD81" s="127">
        <v>11.408776367033086</v>
      </c>
      <c r="AE81" s="104">
        <v>19.419366255291312</v>
      </c>
      <c r="AF81" s="147">
        <v>48.71030395447788</v>
      </c>
      <c r="AG81" s="110">
        <v>5.2255748589548272</v>
      </c>
      <c r="AH81" s="110">
        <v>0.5645705853074392</v>
      </c>
      <c r="AI81" s="101">
        <v>5.7901454442622668</v>
      </c>
      <c r="AJ81" s="140">
        <v>323.11020486962713</v>
      </c>
      <c r="AK81" s="151">
        <v>33.148607506246826</v>
      </c>
      <c r="AL81" s="129">
        <v>356.25881237587396</v>
      </c>
      <c r="AM81" s="87">
        <v>2.676728642300293E-3</v>
      </c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</row>
    <row r="82" spans="1:77" ht="15.75" x14ac:dyDescent="0.3">
      <c r="A82" s="84" t="s">
        <v>104</v>
      </c>
      <c r="B82" s="84" t="s">
        <v>29</v>
      </c>
      <c r="C82" s="84" t="s">
        <v>159</v>
      </c>
      <c r="D82" s="104">
        <v>0</v>
      </c>
      <c r="E82" s="104">
        <v>78.104922802349094</v>
      </c>
      <c r="F82" s="104">
        <v>32.749449042147646</v>
      </c>
      <c r="G82" s="104">
        <v>0.74328959819519347</v>
      </c>
      <c r="H82" s="106">
        <v>0</v>
      </c>
      <c r="I82" s="101">
        <v>111.59766144269193</v>
      </c>
      <c r="J82" s="110">
        <v>0</v>
      </c>
      <c r="K82" s="110">
        <v>0</v>
      </c>
      <c r="L82" s="110">
        <v>0</v>
      </c>
      <c r="M82" s="110">
        <v>0</v>
      </c>
      <c r="N82" s="101">
        <v>0</v>
      </c>
      <c r="O82" s="100">
        <v>3.5632948949215493</v>
      </c>
      <c r="P82" s="104">
        <v>8.7671853933415989</v>
      </c>
      <c r="Q82" s="106">
        <v>9.6941189854502436</v>
      </c>
      <c r="R82" s="101">
        <v>18.461304378791844</v>
      </c>
      <c r="S82" s="104">
        <v>21.295177959681507</v>
      </c>
      <c r="T82" s="104">
        <v>19.420953420784663</v>
      </c>
      <c r="U82" s="101">
        <v>40.716131380466166</v>
      </c>
      <c r="V82" s="164">
        <v>79.813115630485228</v>
      </c>
      <c r="W82" s="164">
        <v>23.001274280508326</v>
      </c>
      <c r="X82" s="165">
        <v>102.81438991099355</v>
      </c>
      <c r="Y82" s="165">
        <v>16.456487194876395</v>
      </c>
      <c r="Z82" s="138">
        <v>3.2105029968645087</v>
      </c>
      <c r="AA82" s="144">
        <v>33.252778676324503</v>
      </c>
      <c r="AB82" s="143">
        <v>48.149537480059934</v>
      </c>
      <c r="AC82" s="123">
        <v>33.330360685291936</v>
      </c>
      <c r="AD82" s="127">
        <v>25.962759914178246</v>
      </c>
      <c r="AE82" s="104">
        <v>39.999501107141178</v>
      </c>
      <c r="AF82" s="147">
        <v>99.292621706611357</v>
      </c>
      <c r="AG82" s="110">
        <v>9.9055277196929428</v>
      </c>
      <c r="AH82" s="110">
        <v>7.922126876516919</v>
      </c>
      <c r="AI82" s="101">
        <v>17.827654596209861</v>
      </c>
      <c r="AJ82" s="140">
        <v>495.34236465881168</v>
      </c>
      <c r="AK82" s="151">
        <v>50.818294748432557</v>
      </c>
      <c r="AL82" s="129">
        <v>546.16065940724422</v>
      </c>
      <c r="AM82" s="87">
        <v>4.1035444725801475E-3</v>
      </c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</row>
    <row r="83" spans="1:77" ht="15.75" x14ac:dyDescent="0.3">
      <c r="A83" s="84" t="s">
        <v>105</v>
      </c>
      <c r="B83" s="84" t="s">
        <v>8</v>
      </c>
      <c r="C83" s="84" t="s">
        <v>27</v>
      </c>
      <c r="D83" s="104">
        <v>3.3048053257560506</v>
      </c>
      <c r="E83" s="104">
        <v>1.2691922916484353</v>
      </c>
      <c r="F83" s="104">
        <v>1.6668659087365294</v>
      </c>
      <c r="G83" s="104">
        <v>1.8203846135763081E-2</v>
      </c>
      <c r="H83" s="106">
        <v>0</v>
      </c>
      <c r="I83" s="101">
        <v>6.2590673722767782</v>
      </c>
      <c r="J83" s="110">
        <v>0</v>
      </c>
      <c r="K83" s="110">
        <v>0</v>
      </c>
      <c r="L83" s="110">
        <v>8.3707498212907041E-3</v>
      </c>
      <c r="M83" s="110">
        <v>0</v>
      </c>
      <c r="N83" s="101">
        <v>1.2288193218149439E-2</v>
      </c>
      <c r="O83" s="100">
        <v>0.98410759511886692</v>
      </c>
      <c r="P83" s="104">
        <v>0.99360363731666812</v>
      </c>
      <c r="Q83" s="106">
        <v>0.3084502592002778</v>
      </c>
      <c r="R83" s="101">
        <v>1.3020538965169459</v>
      </c>
      <c r="S83" s="104">
        <v>3.1534546284520251</v>
      </c>
      <c r="T83" s="104">
        <v>2.8759137664722547</v>
      </c>
      <c r="U83" s="101">
        <v>6.0293683949242798</v>
      </c>
      <c r="V83" s="164">
        <v>4.3630077135979928</v>
      </c>
      <c r="W83" s="164">
        <v>1.2573715023613199</v>
      </c>
      <c r="X83" s="165">
        <v>5.6203792159593124</v>
      </c>
      <c r="Y83" s="165">
        <v>1.0728114827342234</v>
      </c>
      <c r="Z83" s="138">
        <v>0.10890424812794809</v>
      </c>
      <c r="AA83" s="144">
        <v>7.9465287617176168</v>
      </c>
      <c r="AB83" s="143">
        <v>3.331627417182367</v>
      </c>
      <c r="AC83" s="123">
        <v>3.1983996752694428</v>
      </c>
      <c r="AD83" s="127">
        <v>1.0379989225316304</v>
      </c>
      <c r="AE83" s="104">
        <v>1.5582271425551133</v>
      </c>
      <c r="AF83" s="147">
        <v>5.7946257403561869</v>
      </c>
      <c r="AG83" s="110">
        <v>0.78913936150600028</v>
      </c>
      <c r="AH83" s="110">
        <v>0.29374868166586232</v>
      </c>
      <c r="AI83" s="101">
        <v>1.0828880431718626</v>
      </c>
      <c r="AJ83" s="140">
        <v>39.544650361304541</v>
      </c>
      <c r="AK83" s="151">
        <v>4.056975217875169</v>
      </c>
      <c r="AL83" s="129">
        <v>43.601625579179711</v>
      </c>
      <c r="AM83" s="87">
        <v>3.2759812805839545E-4</v>
      </c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</row>
    <row r="84" spans="1:77" ht="15.75" x14ac:dyDescent="0.3">
      <c r="A84" s="84" t="s">
        <v>106</v>
      </c>
      <c r="B84" s="84" t="s">
        <v>8</v>
      </c>
      <c r="C84" s="84" t="s">
        <v>9</v>
      </c>
      <c r="D84" s="104">
        <v>11.858838076258243</v>
      </c>
      <c r="E84" s="104">
        <v>1.7461092622414778</v>
      </c>
      <c r="F84" s="104">
        <v>2.2653069541602293</v>
      </c>
      <c r="G84" s="104">
        <v>0</v>
      </c>
      <c r="H84" s="106">
        <v>0</v>
      </c>
      <c r="I84" s="101">
        <v>15.870254292659949</v>
      </c>
      <c r="J84" s="110">
        <v>0</v>
      </c>
      <c r="K84" s="110">
        <v>0</v>
      </c>
      <c r="L84" s="110">
        <v>0</v>
      </c>
      <c r="M84" s="110">
        <v>0</v>
      </c>
      <c r="N84" s="101">
        <v>0</v>
      </c>
      <c r="O84" s="100">
        <v>0.66847165963627808</v>
      </c>
      <c r="P84" s="104">
        <v>0.43448348325466479</v>
      </c>
      <c r="Q84" s="106">
        <v>0.12720544835564471</v>
      </c>
      <c r="R84" s="101">
        <v>0.56168893161030953</v>
      </c>
      <c r="S84" s="104">
        <v>8.4521671483416903</v>
      </c>
      <c r="T84" s="104">
        <v>7.7082776581353976</v>
      </c>
      <c r="U84" s="101">
        <v>16.160444806477088</v>
      </c>
      <c r="V84" s="164">
        <v>31.145003231747491</v>
      </c>
      <c r="W84" s="164">
        <v>8.9756521361398587</v>
      </c>
      <c r="X84" s="165">
        <v>40.120655367887352</v>
      </c>
      <c r="Y84" s="165">
        <v>2.7232954304618406</v>
      </c>
      <c r="Z84" s="138">
        <v>0.5388001647995655</v>
      </c>
      <c r="AA84" s="144">
        <v>8.0633237926787658</v>
      </c>
      <c r="AB84" s="143">
        <v>10.538095864128239</v>
      </c>
      <c r="AC84" s="123">
        <v>7.4701631811330165</v>
      </c>
      <c r="AD84" s="127">
        <v>3.3717490159891299</v>
      </c>
      <c r="AE84" s="104">
        <v>5.639486367350834</v>
      </c>
      <c r="AF84" s="147">
        <v>16.481398564472979</v>
      </c>
      <c r="AG84" s="110">
        <v>2.4218696800946673</v>
      </c>
      <c r="AH84" s="110">
        <v>0.2085838399652879</v>
      </c>
      <c r="AI84" s="101">
        <v>2.6304535200599553</v>
      </c>
      <c r="AJ84" s="140">
        <v>114.35688239487234</v>
      </c>
      <c r="AK84" s="151">
        <v>11.732131492644138</v>
      </c>
      <c r="AL84" s="129">
        <v>126.08901388751649</v>
      </c>
      <c r="AM84" s="87">
        <v>9.4736203913470089E-4</v>
      </c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</row>
    <row r="85" spans="1:77" ht="15.75" x14ac:dyDescent="0.3">
      <c r="A85" s="84" t="s">
        <v>107</v>
      </c>
      <c r="B85" s="84" t="s">
        <v>13</v>
      </c>
      <c r="C85" s="84" t="s">
        <v>53</v>
      </c>
      <c r="D85" s="104">
        <v>0</v>
      </c>
      <c r="E85" s="104">
        <v>3.8020293866879986</v>
      </c>
      <c r="F85" s="104">
        <v>1.7958707525666373</v>
      </c>
      <c r="G85" s="104">
        <v>0.1116840144482024</v>
      </c>
      <c r="H85" s="106">
        <v>0</v>
      </c>
      <c r="I85" s="101">
        <v>5.7095841537028376</v>
      </c>
      <c r="J85" s="110">
        <v>0</v>
      </c>
      <c r="K85" s="110">
        <v>0</v>
      </c>
      <c r="L85" s="110">
        <v>0</v>
      </c>
      <c r="M85" s="110">
        <v>0</v>
      </c>
      <c r="N85" s="101">
        <v>0</v>
      </c>
      <c r="O85" s="100">
        <v>2.5819193326032228</v>
      </c>
      <c r="P85" s="104">
        <v>0.87499792553308064</v>
      </c>
      <c r="Q85" s="106">
        <v>0.36203131147841044</v>
      </c>
      <c r="R85" s="101">
        <v>1.237029237011491</v>
      </c>
      <c r="S85" s="104">
        <v>5.0964888624221913</v>
      </c>
      <c r="T85" s="104">
        <v>4.6479382794568354</v>
      </c>
      <c r="U85" s="101">
        <v>9.7444271418790258</v>
      </c>
      <c r="V85" s="164">
        <v>7.1606551704255033</v>
      </c>
      <c r="W85" s="164">
        <v>2.0636231564450678</v>
      </c>
      <c r="X85" s="165">
        <v>9.2242783268705715</v>
      </c>
      <c r="Y85" s="165">
        <v>2.2889974423601562</v>
      </c>
      <c r="Z85" s="138">
        <v>0.67991430494021965</v>
      </c>
      <c r="AA85" s="144">
        <v>9.459290570629868</v>
      </c>
      <c r="AB85" s="143">
        <v>6.3425089108499613</v>
      </c>
      <c r="AC85" s="123">
        <v>5.0564366832257619</v>
      </c>
      <c r="AD85" s="127">
        <v>2.5577648576318714</v>
      </c>
      <c r="AE85" s="104">
        <v>5.6078793259196962</v>
      </c>
      <c r="AF85" s="147">
        <v>13.222080866777329</v>
      </c>
      <c r="AG85" s="110">
        <v>1.458710567549149</v>
      </c>
      <c r="AH85" s="110">
        <v>0.86806768733232154</v>
      </c>
      <c r="AI85" s="101">
        <v>2.3267782548814706</v>
      </c>
      <c r="AJ85" s="140">
        <v>62.816808542506145</v>
      </c>
      <c r="AK85" s="151">
        <v>6.4445186186885657</v>
      </c>
      <c r="AL85" s="129">
        <v>69.261327161194714</v>
      </c>
      <c r="AM85" s="87">
        <v>5.2039071533337903E-4</v>
      </c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</row>
    <row r="86" spans="1:77" ht="15.75" x14ac:dyDescent="0.3">
      <c r="A86" s="84" t="s">
        <v>108</v>
      </c>
      <c r="B86" s="84" t="s">
        <v>50</v>
      </c>
      <c r="C86" s="84" t="s">
        <v>109</v>
      </c>
      <c r="D86" s="104">
        <v>0</v>
      </c>
      <c r="E86" s="104">
        <v>3.1231326523698786</v>
      </c>
      <c r="F86" s="104">
        <v>33.690928883083551</v>
      </c>
      <c r="G86" s="104">
        <v>0.11253332304707128</v>
      </c>
      <c r="H86" s="106">
        <v>0</v>
      </c>
      <c r="I86" s="101">
        <v>36.926594858500501</v>
      </c>
      <c r="J86" s="110">
        <v>0</v>
      </c>
      <c r="K86" s="110">
        <v>0</v>
      </c>
      <c r="L86" s="110">
        <v>51.698798120171411</v>
      </c>
      <c r="M86" s="110">
        <v>0</v>
      </c>
      <c r="N86" s="101">
        <v>73.416804260288743</v>
      </c>
      <c r="O86" s="100">
        <v>264.12753711807841</v>
      </c>
      <c r="P86" s="104">
        <v>20.644406004820226</v>
      </c>
      <c r="Q86" s="106">
        <v>3.4343405077867066</v>
      </c>
      <c r="R86" s="101">
        <v>24.078746512606934</v>
      </c>
      <c r="S86" s="104">
        <v>8.5456118003818933</v>
      </c>
      <c r="T86" s="104">
        <v>7.7934980887009546</v>
      </c>
      <c r="U86" s="101">
        <v>16.339109889082849</v>
      </c>
      <c r="V86" s="164">
        <v>91.845915027181476</v>
      </c>
      <c r="W86" s="164">
        <v>26.46899656022887</v>
      </c>
      <c r="X86" s="165">
        <v>118.31491158741035</v>
      </c>
      <c r="Y86" s="165">
        <v>17.473875286554527</v>
      </c>
      <c r="Z86" s="138">
        <v>14.626972260180679</v>
      </c>
      <c r="AA86" s="144">
        <v>39.276087764752191</v>
      </c>
      <c r="AB86" s="143">
        <v>68.885002313481749</v>
      </c>
      <c r="AC86" s="123">
        <v>23.616609488511031</v>
      </c>
      <c r="AD86" s="127">
        <v>13.28434931961945</v>
      </c>
      <c r="AE86" s="104">
        <v>34.149037738237496</v>
      </c>
      <c r="AF86" s="147">
        <v>71.049996546367979</v>
      </c>
      <c r="AG86" s="110">
        <v>11.609530997662368</v>
      </c>
      <c r="AH86" s="110">
        <v>7.9420655478251154</v>
      </c>
      <c r="AI86" s="101">
        <v>19.551596545487484</v>
      </c>
      <c r="AJ86" s="140">
        <v>764.06723494279254</v>
      </c>
      <c r="AK86" s="151">
        <v>78.387387639834841</v>
      </c>
      <c r="AL86" s="129">
        <v>842.45462258262739</v>
      </c>
      <c r="AM86" s="87">
        <v>6.3297309140693502E-3</v>
      </c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</row>
    <row r="87" spans="1:77" ht="15.75" x14ac:dyDescent="0.3">
      <c r="A87" s="84" t="s">
        <v>110</v>
      </c>
      <c r="B87" s="84" t="s">
        <v>50</v>
      </c>
      <c r="C87" s="84" t="s">
        <v>109</v>
      </c>
      <c r="D87" s="104">
        <v>0</v>
      </c>
      <c r="E87" s="104">
        <v>1.3835975040392947</v>
      </c>
      <c r="F87" s="104">
        <v>20.101091085088882</v>
      </c>
      <c r="G87" s="104">
        <v>0.18351381166568526</v>
      </c>
      <c r="H87" s="106">
        <v>0</v>
      </c>
      <c r="I87" s="101">
        <v>21.668202400793859</v>
      </c>
      <c r="J87" s="110">
        <v>0</v>
      </c>
      <c r="K87" s="110">
        <v>67.807834199116868</v>
      </c>
      <c r="L87" s="110">
        <v>5.3471839164885955</v>
      </c>
      <c r="M87" s="110">
        <v>0</v>
      </c>
      <c r="N87" s="101">
        <v>93.069307568842888</v>
      </c>
      <c r="O87" s="100">
        <v>248.38959871647612</v>
      </c>
      <c r="P87" s="104">
        <v>118.70087886938613</v>
      </c>
      <c r="Q87" s="106">
        <v>0.6676531381755465</v>
      </c>
      <c r="R87" s="101">
        <v>119.36853200756168</v>
      </c>
      <c r="S87" s="104">
        <v>48.137183737325273</v>
      </c>
      <c r="T87" s="104">
        <v>43.900548985331383</v>
      </c>
      <c r="U87" s="101">
        <v>92.037732722656656</v>
      </c>
      <c r="V87" s="164">
        <v>17.968376233017075</v>
      </c>
      <c r="W87" s="164">
        <v>5.1782911473403423</v>
      </c>
      <c r="X87" s="165">
        <v>23.146667380357417</v>
      </c>
      <c r="Y87" s="165">
        <v>6.010035570910075</v>
      </c>
      <c r="Z87" s="138">
        <v>2.1898815251448918</v>
      </c>
      <c r="AA87" s="144">
        <v>15.514907800990329</v>
      </c>
      <c r="AB87" s="143">
        <v>43.90509049346484</v>
      </c>
      <c r="AC87" s="123">
        <v>11.731886761071344</v>
      </c>
      <c r="AD87" s="127">
        <v>4.9706358051511961</v>
      </c>
      <c r="AE87" s="104">
        <v>8.5813117485540236</v>
      </c>
      <c r="AF87" s="147">
        <v>25.283834314776563</v>
      </c>
      <c r="AG87" s="110">
        <v>4.5490768280132343</v>
      </c>
      <c r="AH87" s="110">
        <v>1.9994011169349941</v>
      </c>
      <c r="AI87" s="101">
        <v>6.5484779449482282</v>
      </c>
      <c r="AJ87" s="140">
        <v>697.13226844692349</v>
      </c>
      <c r="AK87" s="151">
        <v>71.520377872345094</v>
      </c>
      <c r="AL87" s="129">
        <v>768.65264631926857</v>
      </c>
      <c r="AM87" s="87">
        <v>5.7752243113973738E-3</v>
      </c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</row>
    <row r="88" spans="1:77" ht="15.75" x14ac:dyDescent="0.3">
      <c r="A88" s="84" t="s">
        <v>111</v>
      </c>
      <c r="B88" s="84" t="s">
        <v>50</v>
      </c>
      <c r="C88" s="84" t="s">
        <v>109</v>
      </c>
      <c r="D88" s="104">
        <v>0</v>
      </c>
      <c r="E88" s="104">
        <v>0.84592640292462229</v>
      </c>
      <c r="F88" s="104">
        <v>16.479363247300377</v>
      </c>
      <c r="G88" s="104">
        <v>0.14437531778096113</v>
      </c>
      <c r="H88" s="106">
        <v>0</v>
      </c>
      <c r="I88" s="101">
        <v>17.469664968005961</v>
      </c>
      <c r="J88" s="110">
        <v>0</v>
      </c>
      <c r="K88" s="110">
        <v>10.581445603428216</v>
      </c>
      <c r="L88" s="110">
        <v>4.7735648531373248E-3</v>
      </c>
      <c r="M88" s="110">
        <v>14.39492677905497</v>
      </c>
      <c r="N88" s="101">
        <v>15.067600800351002</v>
      </c>
      <c r="O88" s="100">
        <v>102.41257138827544</v>
      </c>
      <c r="P88" s="104">
        <v>10.373358832760569</v>
      </c>
      <c r="Q88" s="106">
        <v>1.1321538972540799</v>
      </c>
      <c r="R88" s="101">
        <v>11.505512730014649</v>
      </c>
      <c r="S88" s="104">
        <v>18.405622617829749</v>
      </c>
      <c r="T88" s="104">
        <v>16.785712719479825</v>
      </c>
      <c r="U88" s="101">
        <v>35.191335337309575</v>
      </c>
      <c r="V88" s="164">
        <v>64.621378906043049</v>
      </c>
      <c r="W88" s="164">
        <v>18.623180524415204</v>
      </c>
      <c r="X88" s="165">
        <v>83.244559430458253</v>
      </c>
      <c r="Y88" s="165">
        <v>6.9711619306512453</v>
      </c>
      <c r="Z88" s="138">
        <v>1.6378896214646395</v>
      </c>
      <c r="AA88" s="144">
        <v>21.651029162033076</v>
      </c>
      <c r="AB88" s="143">
        <v>30.533025165231638</v>
      </c>
      <c r="AC88" s="123">
        <v>11.208321405027535</v>
      </c>
      <c r="AD88" s="127">
        <v>6.1493281145003982</v>
      </c>
      <c r="AE88" s="104">
        <v>9.1407563818851685</v>
      </c>
      <c r="AF88" s="147">
        <v>26.498405901413101</v>
      </c>
      <c r="AG88" s="110">
        <v>4.9957351993524579</v>
      </c>
      <c r="AH88" s="110">
        <v>2.8818528444711182</v>
      </c>
      <c r="AI88" s="101">
        <v>7.8775880438235761</v>
      </c>
      <c r="AJ88" s="140">
        <v>360.06034447903215</v>
      </c>
      <c r="AK88" s="151">
        <v>36.93940599157294</v>
      </c>
      <c r="AL88" s="129">
        <v>396.99975047060508</v>
      </c>
      <c r="AM88" s="87">
        <v>2.9828331711541454E-3</v>
      </c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</row>
    <row r="89" spans="1:77" ht="15.75" x14ac:dyDescent="0.3">
      <c r="A89" s="84" t="s">
        <v>112</v>
      </c>
      <c r="B89" s="84" t="s">
        <v>16</v>
      </c>
      <c r="C89" s="84" t="s">
        <v>25</v>
      </c>
      <c r="D89" s="104">
        <v>0</v>
      </c>
      <c r="E89" s="104">
        <v>16.464299512026741</v>
      </c>
      <c r="F89" s="104">
        <v>29.578587759742856</v>
      </c>
      <c r="G89" s="104">
        <v>0.33921876937805234</v>
      </c>
      <c r="H89" s="106">
        <v>0</v>
      </c>
      <c r="I89" s="101">
        <v>46.382106041147651</v>
      </c>
      <c r="J89" s="110">
        <v>0</v>
      </c>
      <c r="K89" s="110">
        <v>0</v>
      </c>
      <c r="L89" s="110">
        <v>206.99460532622666</v>
      </c>
      <c r="M89" s="110">
        <v>0</v>
      </c>
      <c r="N89" s="101">
        <v>282.77214372540521</v>
      </c>
      <c r="O89" s="100">
        <v>34.50353169132385</v>
      </c>
      <c r="P89" s="104">
        <v>7.7824558406317017</v>
      </c>
      <c r="Q89" s="106">
        <v>1.3676101129252938</v>
      </c>
      <c r="R89" s="101">
        <v>9.1500659535569948</v>
      </c>
      <c r="S89" s="104">
        <v>19.126548270972098</v>
      </c>
      <c r="T89" s="104">
        <v>17.443188489629982</v>
      </c>
      <c r="U89" s="101">
        <v>36.569736760602083</v>
      </c>
      <c r="V89" s="164">
        <v>62.422554746896175</v>
      </c>
      <c r="W89" s="164">
        <v>17.989503249951966</v>
      </c>
      <c r="X89" s="165">
        <v>80.412057996848148</v>
      </c>
      <c r="Y89" s="165">
        <v>9.6291605275236343</v>
      </c>
      <c r="Z89" s="138">
        <v>2.6079726865528596</v>
      </c>
      <c r="AA89" s="144">
        <v>22.733492326715979</v>
      </c>
      <c r="AB89" s="143">
        <v>53.009998093870095</v>
      </c>
      <c r="AC89" s="123">
        <v>19.23209346900844</v>
      </c>
      <c r="AD89" s="127">
        <v>11.268673705379296</v>
      </c>
      <c r="AE89" s="104">
        <v>18.272820827376776</v>
      </c>
      <c r="AF89" s="147">
        <v>48.773588001764509</v>
      </c>
      <c r="AG89" s="110">
        <v>7.2456670523931583</v>
      </c>
      <c r="AH89" s="110">
        <v>1.3421777262087893</v>
      </c>
      <c r="AI89" s="101">
        <v>8.5878447786019478</v>
      </c>
      <c r="AJ89" s="140">
        <v>635.13169858391302</v>
      </c>
      <c r="AK89" s="151">
        <v>65.159599027920038</v>
      </c>
      <c r="AL89" s="129">
        <v>700.2912976118331</v>
      </c>
      <c r="AM89" s="87">
        <v>5.2615955287403128E-3</v>
      </c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</row>
    <row r="90" spans="1:77" ht="15.75" x14ac:dyDescent="0.3">
      <c r="A90" s="84" t="s">
        <v>113</v>
      </c>
      <c r="B90" s="84" t="s">
        <v>5</v>
      </c>
      <c r="C90" s="84" t="s">
        <v>71</v>
      </c>
      <c r="D90" s="104">
        <v>0</v>
      </c>
      <c r="E90" s="104">
        <v>56.771020998249952</v>
      </c>
      <c r="F90" s="104">
        <v>65.119288831072794</v>
      </c>
      <c r="G90" s="104">
        <v>4.2675752319013785E-2</v>
      </c>
      <c r="H90" s="106">
        <v>0</v>
      </c>
      <c r="I90" s="101">
        <v>121.93298558164176</v>
      </c>
      <c r="J90" s="110">
        <v>0</v>
      </c>
      <c r="K90" s="110">
        <v>0</v>
      </c>
      <c r="L90" s="110">
        <v>9.5126476318330003E-2</v>
      </c>
      <c r="M90" s="110">
        <v>0</v>
      </c>
      <c r="N90" s="101">
        <v>0.13835622447900917</v>
      </c>
      <c r="O90" s="100">
        <v>1010.4128095307482</v>
      </c>
      <c r="P90" s="104">
        <v>76.897349540959468</v>
      </c>
      <c r="Q90" s="106">
        <v>14.751981030500314</v>
      </c>
      <c r="R90" s="101">
        <v>91.649330571459785</v>
      </c>
      <c r="S90" s="104">
        <v>64.73715599776088</v>
      </c>
      <c r="T90" s="104">
        <v>59.039529681647622</v>
      </c>
      <c r="U90" s="101">
        <v>123.7766856794085</v>
      </c>
      <c r="V90" s="164">
        <v>635.6808009878439</v>
      </c>
      <c r="W90" s="164">
        <v>183.19631232125266</v>
      </c>
      <c r="X90" s="165">
        <v>818.87711330909656</v>
      </c>
      <c r="Y90" s="165">
        <v>88.843439493081135</v>
      </c>
      <c r="Z90" s="138">
        <v>95.095558104397711</v>
      </c>
      <c r="AA90" s="144">
        <v>267.6441593212013</v>
      </c>
      <c r="AB90" s="143">
        <v>322.14438517475173</v>
      </c>
      <c r="AC90" s="123">
        <v>58.219671489435683</v>
      </c>
      <c r="AD90" s="127">
        <v>163.05543819681185</v>
      </c>
      <c r="AE90" s="104">
        <v>124.76563534527496</v>
      </c>
      <c r="AF90" s="147">
        <v>346.04074503152253</v>
      </c>
      <c r="AG90" s="110">
        <v>38.034167816186631</v>
      </c>
      <c r="AH90" s="110">
        <v>8.3342154372309327</v>
      </c>
      <c r="AI90" s="101">
        <v>46.368383253417562</v>
      </c>
      <c r="AJ90" s="140">
        <v>3332.9239512752056</v>
      </c>
      <c r="AK90" s="151">
        <v>341.9322145939953</v>
      </c>
      <c r="AL90" s="129">
        <v>3674.856165869201</v>
      </c>
      <c r="AM90" s="87">
        <v>2.7610805442021581E-2</v>
      </c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</row>
    <row r="91" spans="1:77" ht="15.75" x14ac:dyDescent="0.3">
      <c r="A91" s="84" t="s">
        <v>114</v>
      </c>
      <c r="B91" s="84" t="s">
        <v>8</v>
      </c>
      <c r="C91" s="84" t="s">
        <v>27</v>
      </c>
      <c r="D91" s="104">
        <v>19.178147531561862</v>
      </c>
      <c r="E91" s="104">
        <v>1.1443071764790624</v>
      </c>
      <c r="F91" s="104">
        <v>2.3952074720138228</v>
      </c>
      <c r="G91" s="104">
        <v>0.10865039581801575</v>
      </c>
      <c r="H91" s="106">
        <v>0</v>
      </c>
      <c r="I91" s="101">
        <v>22.826312575872766</v>
      </c>
      <c r="J91" s="110">
        <v>0</v>
      </c>
      <c r="K91" s="110">
        <v>0</v>
      </c>
      <c r="L91" s="110">
        <v>0.26698925789033995</v>
      </c>
      <c r="M91" s="110">
        <v>0</v>
      </c>
      <c r="N91" s="101">
        <v>0.38126158117547243</v>
      </c>
      <c r="O91" s="100">
        <v>9.3351355512448535</v>
      </c>
      <c r="P91" s="104">
        <v>0.86903284349415244</v>
      </c>
      <c r="Q91" s="106">
        <v>0.18172499828024802</v>
      </c>
      <c r="R91" s="101">
        <v>1.0507578417744003</v>
      </c>
      <c r="S91" s="104">
        <v>8.5774064879586494</v>
      </c>
      <c r="T91" s="104">
        <v>7.8224944721839043</v>
      </c>
      <c r="U91" s="101">
        <v>16.399900960142553</v>
      </c>
      <c r="V91" s="164">
        <v>6.82047500237221</v>
      </c>
      <c r="W91" s="164">
        <v>1.9655869215684711</v>
      </c>
      <c r="X91" s="165">
        <v>8.7860619239406805</v>
      </c>
      <c r="Y91" s="165">
        <v>2.222607910845793</v>
      </c>
      <c r="Z91" s="138">
        <v>0.59564575725641955</v>
      </c>
      <c r="AA91" s="144">
        <v>9.9127497617906712</v>
      </c>
      <c r="AB91" s="143">
        <v>7.355806497847146</v>
      </c>
      <c r="AC91" s="123">
        <v>6.290114793296965</v>
      </c>
      <c r="AD91" s="127">
        <v>3.3907941529609849</v>
      </c>
      <c r="AE91" s="104">
        <v>6.4320329312366242</v>
      </c>
      <c r="AF91" s="147">
        <v>16.112941877494574</v>
      </c>
      <c r="AG91" s="110">
        <v>1.9528219063733074</v>
      </c>
      <c r="AH91" s="110">
        <v>0.14919097081452312</v>
      </c>
      <c r="AI91" s="101">
        <v>2.1020128771878306</v>
      </c>
      <c r="AJ91" s="140">
        <v>97.081195116573156</v>
      </c>
      <c r="AK91" s="151">
        <v>9.9597796190161656</v>
      </c>
      <c r="AL91" s="129">
        <v>107.04097473558932</v>
      </c>
      <c r="AM91" s="87">
        <v>8.0424577026939306E-4</v>
      </c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</row>
    <row r="92" spans="1:77" ht="15" x14ac:dyDescent="0.3">
      <c r="A92" s="84" t="s">
        <v>115</v>
      </c>
      <c r="B92" s="84" t="s">
        <v>34</v>
      </c>
      <c r="C92" s="84" t="s">
        <v>157</v>
      </c>
      <c r="D92" s="104">
        <v>0.1933229716421335</v>
      </c>
      <c r="E92" s="104">
        <v>0.12789101494535918</v>
      </c>
      <c r="F92" s="104">
        <v>29.882376580483381</v>
      </c>
      <c r="G92" s="104">
        <v>0</v>
      </c>
      <c r="H92" s="106">
        <v>0</v>
      </c>
      <c r="I92" s="101">
        <v>30.203590567070872</v>
      </c>
      <c r="J92" s="110">
        <v>0</v>
      </c>
      <c r="K92" s="110">
        <v>0</v>
      </c>
      <c r="L92" s="110">
        <v>0</v>
      </c>
      <c r="M92" s="110">
        <v>0</v>
      </c>
      <c r="N92" s="101">
        <v>0</v>
      </c>
      <c r="O92" s="100">
        <v>887.95346520626606</v>
      </c>
      <c r="P92" s="104">
        <v>52.800223278756341</v>
      </c>
      <c r="Q92" s="106">
        <v>16.956583739623042</v>
      </c>
      <c r="R92" s="101">
        <v>69.756807018379391</v>
      </c>
      <c r="S92" s="104">
        <v>104.75882154438634</v>
      </c>
      <c r="T92" s="104">
        <v>95.538820923769748</v>
      </c>
      <c r="U92" s="101">
        <v>200.29764246815608</v>
      </c>
      <c r="V92" s="164">
        <v>318.34161789543049</v>
      </c>
      <c r="W92" s="164">
        <v>91.742601579592773</v>
      </c>
      <c r="X92" s="165">
        <v>410.08421947502325</v>
      </c>
      <c r="Y92" s="165">
        <v>74.330817908319503</v>
      </c>
      <c r="Z92" s="138">
        <v>44.824938640002429</v>
      </c>
      <c r="AA92" s="144">
        <v>206.47994434261818</v>
      </c>
      <c r="AB92" s="143">
        <v>234.20069232205017</v>
      </c>
      <c r="AC92" s="123">
        <v>61.495813102387743</v>
      </c>
      <c r="AD92" s="127">
        <v>141.26451713587463</v>
      </c>
      <c r="AE92" s="104">
        <v>45.666643635744251</v>
      </c>
      <c r="AF92" s="147">
        <v>248.42697387400659</v>
      </c>
      <c r="AG92" s="110">
        <v>26.633723784864451</v>
      </c>
      <c r="AH92" s="110">
        <v>9.5197298650367177</v>
      </c>
      <c r="AI92" s="101">
        <v>36.153453649901167</v>
      </c>
      <c r="AJ92" s="140">
        <v>2442.7125454717939</v>
      </c>
      <c r="AK92" s="151">
        <v>250.60341084894392</v>
      </c>
      <c r="AL92" s="129">
        <v>2693.3159563207378</v>
      </c>
      <c r="AM92" s="87">
        <v>2.0236063537543918E-2</v>
      </c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</row>
    <row r="93" spans="1:77" ht="15" x14ac:dyDescent="0.3">
      <c r="A93" s="84" t="s">
        <v>116</v>
      </c>
      <c r="B93" s="84" t="s">
        <v>13</v>
      </c>
      <c r="C93" s="84" t="s">
        <v>40</v>
      </c>
      <c r="D93" s="104">
        <v>83.894029778090456</v>
      </c>
      <c r="E93" s="104">
        <v>6.8314414202490257</v>
      </c>
      <c r="F93" s="104">
        <v>6.4393361074208544</v>
      </c>
      <c r="G93" s="104">
        <v>2.213981286781996E-2</v>
      </c>
      <c r="H93" s="106">
        <v>0</v>
      </c>
      <c r="I93" s="101">
        <v>97.186947118628154</v>
      </c>
      <c r="J93" s="110">
        <v>0</v>
      </c>
      <c r="K93" s="110">
        <v>0</v>
      </c>
      <c r="L93" s="110">
        <v>3.0054250769793855E-3</v>
      </c>
      <c r="M93" s="110">
        <v>0</v>
      </c>
      <c r="N93" s="101">
        <v>4.4119397708746516E-3</v>
      </c>
      <c r="O93" s="100">
        <v>4.8467020202095608</v>
      </c>
      <c r="P93" s="104">
        <v>22.616178338761443</v>
      </c>
      <c r="Q93" s="106">
        <v>0.46625634010917993</v>
      </c>
      <c r="R93" s="101">
        <v>23.082434678870623</v>
      </c>
      <c r="S93" s="104">
        <v>5.106292506962304</v>
      </c>
      <c r="T93" s="104">
        <v>4.6568790887014417</v>
      </c>
      <c r="U93" s="101">
        <v>9.7631715956637457</v>
      </c>
      <c r="V93" s="164">
        <v>35.428345289031967</v>
      </c>
      <c r="W93" s="164">
        <v>10.210064860396493</v>
      </c>
      <c r="X93" s="165">
        <v>45.638410149428459</v>
      </c>
      <c r="Y93" s="165">
        <v>5.1754397019297915</v>
      </c>
      <c r="Z93" s="138">
        <v>1.8791415317136533</v>
      </c>
      <c r="AA93" s="144">
        <v>20.460837581486825</v>
      </c>
      <c r="AB93" s="143">
        <v>17.286834886054091</v>
      </c>
      <c r="AC93" s="123">
        <v>8.0473635051290113</v>
      </c>
      <c r="AD93" s="127">
        <v>5.5424187319761309</v>
      </c>
      <c r="AE93" s="104">
        <v>11.95299289322069</v>
      </c>
      <c r="AF93" s="147">
        <v>25.542775130325836</v>
      </c>
      <c r="AG93" s="110">
        <v>3.9551996131635607</v>
      </c>
      <c r="AH93" s="110">
        <v>1.2743457299728318</v>
      </c>
      <c r="AI93" s="101">
        <v>5.2295453431363921</v>
      </c>
      <c r="AJ93" s="140">
        <v>256.09665167721806</v>
      </c>
      <c r="AK93" s="151">
        <v>26.273535351622417</v>
      </c>
      <c r="AL93" s="129">
        <v>282.37018702884046</v>
      </c>
      <c r="AM93" s="87">
        <v>2.1215710070754531E-3</v>
      </c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</row>
    <row r="94" spans="1:77" ht="15" x14ac:dyDescent="0.3">
      <c r="A94" s="84" t="s">
        <v>117</v>
      </c>
      <c r="B94" s="84" t="s">
        <v>22</v>
      </c>
      <c r="C94" s="84" t="s">
        <v>88</v>
      </c>
      <c r="D94" s="104">
        <v>5.1790206613603136</v>
      </c>
      <c r="E94" s="104">
        <v>2.8712926986684546</v>
      </c>
      <c r="F94" s="104">
        <v>4.5212867196019486</v>
      </c>
      <c r="G94" s="104">
        <v>0</v>
      </c>
      <c r="H94" s="106">
        <v>0</v>
      </c>
      <c r="I94" s="101">
        <v>12.571600079630716</v>
      </c>
      <c r="J94" s="110">
        <v>0</v>
      </c>
      <c r="K94" s="110">
        <v>0</v>
      </c>
      <c r="L94" s="110">
        <v>0</v>
      </c>
      <c r="M94" s="110">
        <v>0</v>
      </c>
      <c r="N94" s="101">
        <v>0</v>
      </c>
      <c r="O94" s="100">
        <v>0.59554254246477933</v>
      </c>
      <c r="P94" s="104">
        <v>0.72799165561472634</v>
      </c>
      <c r="Q94" s="106">
        <v>0.2036118393555387</v>
      </c>
      <c r="R94" s="101">
        <v>0.93160349497026507</v>
      </c>
      <c r="S94" s="104">
        <v>8.3713665283078438</v>
      </c>
      <c r="T94" s="104">
        <v>7.6345884369878272</v>
      </c>
      <c r="U94" s="101">
        <v>16.005954965295672</v>
      </c>
      <c r="V94" s="164">
        <v>7.536127631475745</v>
      </c>
      <c r="W94" s="164">
        <v>2.1718302473870903</v>
      </c>
      <c r="X94" s="165">
        <v>9.7079578788628353</v>
      </c>
      <c r="Y94" s="165">
        <v>1.8910200722044195</v>
      </c>
      <c r="Z94" s="138">
        <v>1.0156398407823461</v>
      </c>
      <c r="AA94" s="144">
        <v>7.1870156447014715</v>
      </c>
      <c r="AB94" s="143">
        <v>5.6032364699998363</v>
      </c>
      <c r="AC94" s="123">
        <v>3.7199702607757543</v>
      </c>
      <c r="AD94" s="127">
        <v>2.852789225377931</v>
      </c>
      <c r="AE94" s="104">
        <v>4.6075164646241715</v>
      </c>
      <c r="AF94" s="147">
        <v>11.180275950777856</v>
      </c>
      <c r="AG94" s="110">
        <v>1.3421523074375072</v>
      </c>
      <c r="AH94" s="110">
        <v>0.35548561745906948</v>
      </c>
      <c r="AI94" s="101">
        <v>1.6976379248965767</v>
      </c>
      <c r="AJ94" s="140">
        <v>68.387484864586781</v>
      </c>
      <c r="AK94" s="151">
        <v>7.0160269157400412</v>
      </c>
      <c r="AL94" s="129">
        <v>75.403511780326824</v>
      </c>
      <c r="AM94" s="87">
        <v>5.6653964112887928E-4</v>
      </c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</row>
    <row r="95" spans="1:77" s="14" customFormat="1" ht="15" x14ac:dyDescent="0.3">
      <c r="A95" s="84" t="s">
        <v>118</v>
      </c>
      <c r="B95" s="84" t="s">
        <v>5</v>
      </c>
      <c r="C95" s="84" t="s">
        <v>11</v>
      </c>
      <c r="D95" s="104">
        <v>11.900046393897751</v>
      </c>
      <c r="E95" s="104">
        <v>16.741024679370241</v>
      </c>
      <c r="F95" s="104">
        <v>8.5761715887319507</v>
      </c>
      <c r="G95" s="104">
        <v>2.1358453232538355</v>
      </c>
      <c r="H95" s="106">
        <v>0</v>
      </c>
      <c r="I95" s="101">
        <v>39.353087985253779</v>
      </c>
      <c r="J95" s="110">
        <v>0</v>
      </c>
      <c r="K95" s="110">
        <v>0</v>
      </c>
      <c r="L95" s="110">
        <v>0.28766569779643092</v>
      </c>
      <c r="M95" s="110">
        <v>0</v>
      </c>
      <c r="N95" s="101">
        <v>0.42229092401799623</v>
      </c>
      <c r="O95" s="100">
        <v>34.166468321303121</v>
      </c>
      <c r="P95" s="104">
        <v>982.70657285880554</v>
      </c>
      <c r="Q95" s="106">
        <v>0.51961701971984842</v>
      </c>
      <c r="R95" s="101">
        <v>983.22618987852536</v>
      </c>
      <c r="S95" s="104">
        <v>10.75049498432276</v>
      </c>
      <c r="T95" s="104">
        <v>9.804325783809233</v>
      </c>
      <c r="U95" s="101">
        <v>20.554820768131993</v>
      </c>
      <c r="V95" s="164">
        <v>29.07690242197393</v>
      </c>
      <c r="W95" s="164">
        <v>8.379647913155063</v>
      </c>
      <c r="X95" s="165">
        <v>37.456550335128995</v>
      </c>
      <c r="Y95" s="165">
        <v>4.8693809089232127</v>
      </c>
      <c r="Z95" s="138">
        <v>1.7040884502639022</v>
      </c>
      <c r="AA95" s="144">
        <v>22.018391165084267</v>
      </c>
      <c r="AB95" s="143">
        <v>57.442749287334557</v>
      </c>
      <c r="AC95" s="123">
        <v>8.6333007890868068</v>
      </c>
      <c r="AD95" s="127">
        <v>5.4419690825799494</v>
      </c>
      <c r="AE95" s="104">
        <v>9.8321604131913176</v>
      </c>
      <c r="AF95" s="147">
        <v>23.907430284858073</v>
      </c>
      <c r="AG95" s="110">
        <v>4.0765495631075543</v>
      </c>
      <c r="AH95" s="110">
        <v>0.88884298926696603</v>
      </c>
      <c r="AI95" s="101">
        <v>4.9653925523745208</v>
      </c>
      <c r="AJ95" s="140">
        <v>1230.0868408611998</v>
      </c>
      <c r="AK95" s="151">
        <v>126.19739417626792</v>
      </c>
      <c r="AL95" s="129">
        <v>1356.2842350374676</v>
      </c>
      <c r="AM95" s="87">
        <v>1.0190358056869178E-2</v>
      </c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</row>
    <row r="96" spans="1:77" ht="15" x14ac:dyDescent="0.3">
      <c r="A96" s="84" t="s">
        <v>119</v>
      </c>
      <c r="B96" s="84" t="s">
        <v>5</v>
      </c>
      <c r="C96" s="84" t="s">
        <v>62</v>
      </c>
      <c r="D96" s="104">
        <v>1.5081735511397496</v>
      </c>
      <c r="E96" s="104">
        <v>2.6319191173442595</v>
      </c>
      <c r="F96" s="104">
        <v>1.4121707437656323</v>
      </c>
      <c r="G96" s="104">
        <v>0.17786006356886488</v>
      </c>
      <c r="H96" s="106">
        <v>0</v>
      </c>
      <c r="I96" s="101">
        <v>5.7301234758185053</v>
      </c>
      <c r="J96" s="110">
        <v>0</v>
      </c>
      <c r="K96" s="110">
        <v>0</v>
      </c>
      <c r="L96" s="110">
        <v>8.6339024579789245E-2</v>
      </c>
      <c r="M96" s="110">
        <v>0</v>
      </c>
      <c r="N96" s="101">
        <v>0.12674499166185968</v>
      </c>
      <c r="O96" s="100">
        <v>0.22636501327887265</v>
      </c>
      <c r="P96" s="104">
        <v>0.35270126730597973</v>
      </c>
      <c r="Q96" s="106">
        <v>0.16995469840276772</v>
      </c>
      <c r="R96" s="101">
        <v>0.52265596570874751</v>
      </c>
      <c r="S96" s="104">
        <v>4.4475709284444553</v>
      </c>
      <c r="T96" s="104">
        <v>4.0561327076248395</v>
      </c>
      <c r="U96" s="101">
        <v>8.5037036360692948</v>
      </c>
      <c r="V96" s="164">
        <v>4.9277851849865222</v>
      </c>
      <c r="W96" s="164">
        <v>1.4201342441016969</v>
      </c>
      <c r="X96" s="165">
        <v>6.3479194290882193</v>
      </c>
      <c r="Y96" s="165">
        <v>1.3950577747753874</v>
      </c>
      <c r="Z96" s="138">
        <v>0.24739272114104741</v>
      </c>
      <c r="AA96" s="144">
        <v>6.0426545624938566</v>
      </c>
      <c r="AB96" s="143">
        <v>4.1972278156960323</v>
      </c>
      <c r="AC96" s="123">
        <v>3.9782297360019721</v>
      </c>
      <c r="AD96" s="127">
        <v>1.9881375154408347</v>
      </c>
      <c r="AE96" s="104">
        <v>4.3151513313861436</v>
      </c>
      <c r="AF96" s="147">
        <v>10.281518582828951</v>
      </c>
      <c r="AG96" s="110">
        <v>0.98116323612620993</v>
      </c>
      <c r="AH96" s="110">
        <v>9.5811208984179358E-2</v>
      </c>
      <c r="AI96" s="101">
        <v>1.0769744451103893</v>
      </c>
      <c r="AJ96" s="140">
        <v>44.698338413671159</v>
      </c>
      <c r="AK96" s="151">
        <v>4.5857037441885566</v>
      </c>
      <c r="AL96" s="129">
        <v>49.284042157859716</v>
      </c>
      <c r="AM96" s="87">
        <v>3.702926150023059E-4</v>
      </c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</row>
    <row r="97" spans="1:77" ht="15" x14ac:dyDescent="0.3">
      <c r="A97" s="84" t="s">
        <v>120</v>
      </c>
      <c r="B97" s="84" t="s">
        <v>8</v>
      </c>
      <c r="C97" s="84" t="s">
        <v>27</v>
      </c>
      <c r="D97" s="104">
        <v>6.2473844520142094</v>
      </c>
      <c r="E97" s="104">
        <v>9.4422753796614067</v>
      </c>
      <c r="F97" s="104">
        <v>1.5167998156121354</v>
      </c>
      <c r="G97" s="104">
        <v>0</v>
      </c>
      <c r="H97" s="106">
        <v>0</v>
      </c>
      <c r="I97" s="101">
        <v>17.206459647287751</v>
      </c>
      <c r="J97" s="110">
        <v>0</v>
      </c>
      <c r="K97" s="110">
        <v>0</v>
      </c>
      <c r="L97" s="110">
        <v>0</v>
      </c>
      <c r="M97" s="110">
        <v>0</v>
      </c>
      <c r="N97" s="101">
        <v>0</v>
      </c>
      <c r="O97" s="100">
        <v>8.6687990590545247</v>
      </c>
      <c r="P97" s="104">
        <v>5.1491836014822985</v>
      </c>
      <c r="Q97" s="106">
        <v>1.6479461013908205</v>
      </c>
      <c r="R97" s="101">
        <v>6.7971297028731188</v>
      </c>
      <c r="S97" s="104">
        <v>12.16909896178541</v>
      </c>
      <c r="T97" s="104">
        <v>11.098076031917234</v>
      </c>
      <c r="U97" s="101">
        <v>23.267174993702646</v>
      </c>
      <c r="V97" s="164">
        <v>50.758450650343995</v>
      </c>
      <c r="W97" s="164">
        <v>14.628034956904621</v>
      </c>
      <c r="X97" s="165">
        <v>65.386485607248616</v>
      </c>
      <c r="Y97" s="165">
        <v>5.2932575850008723</v>
      </c>
      <c r="Z97" s="138">
        <v>2.4356468291214708</v>
      </c>
      <c r="AA97" s="144">
        <v>43.844583837604866</v>
      </c>
      <c r="AB97" s="143">
        <v>19.98378830561721</v>
      </c>
      <c r="AC97" s="123">
        <v>10.747974183273101</v>
      </c>
      <c r="AD97" s="127">
        <v>4.3135605171004441</v>
      </c>
      <c r="AE97" s="104">
        <v>8.7401371317454917</v>
      </c>
      <c r="AF97" s="147">
        <v>23.801671832119037</v>
      </c>
      <c r="AG97" s="110">
        <v>3.0542792629164262</v>
      </c>
      <c r="AH97" s="110">
        <v>2.4130017888261999</v>
      </c>
      <c r="AI97" s="101">
        <v>5.467281051742626</v>
      </c>
      <c r="AJ97" s="140">
        <v>222.15227845137272</v>
      </c>
      <c r="AK97" s="151">
        <v>22.791105245265623</v>
      </c>
      <c r="AL97" s="129">
        <v>244.94338369663834</v>
      </c>
      <c r="AM97" s="87">
        <v>1.840367025618994E-3</v>
      </c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</row>
    <row r="98" spans="1:77" ht="15" x14ac:dyDescent="0.3">
      <c r="A98" s="84" t="s">
        <v>121</v>
      </c>
      <c r="B98" s="84" t="s">
        <v>22</v>
      </c>
      <c r="C98" s="84" t="s">
        <v>37</v>
      </c>
      <c r="D98" s="104">
        <v>0</v>
      </c>
      <c r="E98" s="104">
        <v>1.3326094511579427</v>
      </c>
      <c r="F98" s="104">
        <v>8.4860653641992858</v>
      </c>
      <c r="G98" s="104">
        <v>0</v>
      </c>
      <c r="H98" s="106">
        <v>0</v>
      </c>
      <c r="I98" s="101">
        <v>9.8186748153572285</v>
      </c>
      <c r="J98" s="110">
        <v>0</v>
      </c>
      <c r="K98" s="110">
        <v>0</v>
      </c>
      <c r="L98" s="110">
        <v>0</v>
      </c>
      <c r="M98" s="110">
        <v>0</v>
      </c>
      <c r="N98" s="101">
        <v>0</v>
      </c>
      <c r="O98" s="100">
        <v>7.4232353977370549</v>
      </c>
      <c r="P98" s="104">
        <v>1.2936493745094124</v>
      </c>
      <c r="Q98" s="106">
        <v>0.2017801156162756</v>
      </c>
      <c r="R98" s="101">
        <v>1.4954294901256879</v>
      </c>
      <c r="S98" s="104">
        <v>3.879083730573317</v>
      </c>
      <c r="T98" s="104">
        <v>3.5376790271216274</v>
      </c>
      <c r="U98" s="101">
        <v>7.4167627576949444</v>
      </c>
      <c r="V98" s="164">
        <v>5.3321411041321349</v>
      </c>
      <c r="W98" s="164">
        <v>1.5366652344000233</v>
      </c>
      <c r="X98" s="165">
        <v>6.8688063385321581</v>
      </c>
      <c r="Y98" s="165">
        <v>1.2748689979760679</v>
      </c>
      <c r="Z98" s="138">
        <v>0.64320956862303691</v>
      </c>
      <c r="AA98" s="144">
        <v>5.1986145202245133</v>
      </c>
      <c r="AB98" s="143">
        <v>4.2370733697337801</v>
      </c>
      <c r="AC98" s="123">
        <v>2.7708693503099213</v>
      </c>
      <c r="AD98" s="127">
        <v>1.1271335805119886</v>
      </c>
      <c r="AE98" s="104">
        <v>2.3981842685876114</v>
      </c>
      <c r="AF98" s="147">
        <v>6.2961871994095215</v>
      </c>
      <c r="AG98" s="110">
        <v>0.97910808243583736</v>
      </c>
      <c r="AH98" s="110">
        <v>9.2480226943850261E-2</v>
      </c>
      <c r="AI98" s="101">
        <v>1.0715883093796876</v>
      </c>
      <c r="AJ98" s="140">
        <v>51.744450764793683</v>
      </c>
      <c r="AK98" s="151">
        <v>5.3085803641533209</v>
      </c>
      <c r="AL98" s="129">
        <v>57.053031128947005</v>
      </c>
      <c r="AM98" s="87">
        <v>4.2866443508989991E-4</v>
      </c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</row>
    <row r="99" spans="1:77" ht="15" x14ac:dyDescent="0.3">
      <c r="A99" s="84" t="s">
        <v>122</v>
      </c>
      <c r="B99" s="84" t="s">
        <v>29</v>
      </c>
      <c r="C99" s="84" t="s">
        <v>159</v>
      </c>
      <c r="D99" s="104">
        <v>0</v>
      </c>
      <c r="E99" s="104">
        <v>44.28469435250954</v>
      </c>
      <c r="F99" s="104">
        <v>5.7322576632571831</v>
      </c>
      <c r="G99" s="104">
        <v>0</v>
      </c>
      <c r="H99" s="106">
        <v>0</v>
      </c>
      <c r="I99" s="101">
        <v>50.016952015766719</v>
      </c>
      <c r="J99" s="110">
        <v>0</v>
      </c>
      <c r="K99" s="110">
        <v>0</v>
      </c>
      <c r="L99" s="110">
        <v>0</v>
      </c>
      <c r="M99" s="110">
        <v>0</v>
      </c>
      <c r="N99" s="101">
        <v>0</v>
      </c>
      <c r="O99" s="100">
        <v>4.7136998378388668</v>
      </c>
      <c r="P99" s="104">
        <v>5.3206552620645127</v>
      </c>
      <c r="Q99" s="106">
        <v>0.1640978454174942</v>
      </c>
      <c r="R99" s="101">
        <v>5.4847531074820068</v>
      </c>
      <c r="S99" s="104">
        <v>19.629095002446334</v>
      </c>
      <c r="T99" s="104">
        <v>17.901505235430715</v>
      </c>
      <c r="U99" s="101">
        <v>37.530600237877053</v>
      </c>
      <c r="V99" s="164">
        <v>20.946547783797012</v>
      </c>
      <c r="W99" s="164">
        <v>6.0365678873568838</v>
      </c>
      <c r="X99" s="165">
        <v>26.983115671153897</v>
      </c>
      <c r="Y99" s="165">
        <v>6.4353679852349801</v>
      </c>
      <c r="Z99" s="138">
        <v>0.64184905294306405</v>
      </c>
      <c r="AA99" s="144">
        <v>14.249624017278355</v>
      </c>
      <c r="AB99" s="143">
        <v>16.907378509383786</v>
      </c>
      <c r="AC99" s="123">
        <v>10.640670438171306</v>
      </c>
      <c r="AD99" s="127">
        <v>11.798442746971736</v>
      </c>
      <c r="AE99" s="104">
        <v>16.918459102052502</v>
      </c>
      <c r="AF99" s="147">
        <v>39.357572287195545</v>
      </c>
      <c r="AG99" s="110">
        <v>3.9442292883220644</v>
      </c>
      <c r="AH99" s="110">
        <v>0.47838930413749509</v>
      </c>
      <c r="AI99" s="101">
        <v>4.4226185924595596</v>
      </c>
      <c r="AJ99" s="140">
        <v>206.74353131461385</v>
      </c>
      <c r="AK99" s="151">
        <v>21.210286987898854</v>
      </c>
      <c r="AL99" s="129">
        <v>227.9538183025127</v>
      </c>
      <c r="AM99" s="87">
        <v>1.712716972537052E-3</v>
      </c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</row>
    <row r="100" spans="1:77" ht="15" x14ac:dyDescent="0.3">
      <c r="A100" s="84" t="s">
        <v>123</v>
      </c>
      <c r="B100" s="84" t="s">
        <v>5</v>
      </c>
      <c r="C100" s="84" t="s">
        <v>62</v>
      </c>
      <c r="D100" s="104">
        <v>3.8028663500656523</v>
      </c>
      <c r="E100" s="104">
        <v>3.7972259584639514</v>
      </c>
      <c r="F100" s="104">
        <v>9.047556389108717</v>
      </c>
      <c r="G100" s="104">
        <v>0.24386618434817997</v>
      </c>
      <c r="H100" s="106">
        <v>0</v>
      </c>
      <c r="I100" s="101">
        <v>16.891514881986502</v>
      </c>
      <c r="J100" s="110">
        <v>0</v>
      </c>
      <c r="K100" s="110">
        <v>0</v>
      </c>
      <c r="L100" s="110">
        <v>0.18427648058951729</v>
      </c>
      <c r="M100" s="110">
        <v>135.39073869722378</v>
      </c>
      <c r="N100" s="101">
        <v>1.7604510678448722</v>
      </c>
      <c r="O100" s="100">
        <v>10.357285875485324</v>
      </c>
      <c r="P100" s="104">
        <v>47.040479002302554</v>
      </c>
      <c r="Q100" s="106">
        <v>0.51101980334985009</v>
      </c>
      <c r="R100" s="101">
        <v>47.551498805652407</v>
      </c>
      <c r="S100" s="104">
        <v>10.456928940960244</v>
      </c>
      <c r="T100" s="104">
        <v>9.5365969831924033</v>
      </c>
      <c r="U100" s="101">
        <v>19.99352592415265</v>
      </c>
      <c r="V100" s="164">
        <v>14.971620457850994</v>
      </c>
      <c r="W100" s="164">
        <v>4.3146586354181498</v>
      </c>
      <c r="X100" s="165">
        <v>19.286279093269144</v>
      </c>
      <c r="Y100" s="165">
        <v>3.6486176808566086</v>
      </c>
      <c r="Z100" s="138">
        <v>1.7148942950642247</v>
      </c>
      <c r="AA100" s="144">
        <v>17.032771698639674</v>
      </c>
      <c r="AB100" s="143">
        <v>13.441670046471206</v>
      </c>
      <c r="AC100" s="123">
        <v>7.5149334180845058</v>
      </c>
      <c r="AD100" s="127">
        <v>4.4552601501795595</v>
      </c>
      <c r="AE100" s="104">
        <v>10.480894938565429</v>
      </c>
      <c r="AF100" s="147">
        <v>22.451088506829496</v>
      </c>
      <c r="AG100" s="110">
        <v>2.0947710505222399</v>
      </c>
      <c r="AH100" s="110">
        <v>8.2418244287466108E-2</v>
      </c>
      <c r="AI100" s="101">
        <v>2.1771892948097058</v>
      </c>
      <c r="AJ100" s="140">
        <v>176.30678717106181</v>
      </c>
      <c r="AK100" s="151">
        <v>18.087712491095939</v>
      </c>
      <c r="AL100" s="129">
        <v>194.39449966215776</v>
      </c>
      <c r="AM100" s="87">
        <v>1.4605710990872041E-3</v>
      </c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</row>
    <row r="101" spans="1:77" ht="15" x14ac:dyDescent="0.3">
      <c r="A101" s="84" t="s">
        <v>124</v>
      </c>
      <c r="B101" s="84" t="s">
        <v>22</v>
      </c>
      <c r="C101" s="84" t="s">
        <v>37</v>
      </c>
      <c r="D101" s="104">
        <v>0</v>
      </c>
      <c r="E101" s="104">
        <v>58.046976448992602</v>
      </c>
      <c r="F101" s="104">
        <v>91.711785918853622</v>
      </c>
      <c r="G101" s="104">
        <v>0</v>
      </c>
      <c r="H101" s="106">
        <v>0</v>
      </c>
      <c r="I101" s="101">
        <v>149.75876236784623</v>
      </c>
      <c r="J101" s="110">
        <v>0</v>
      </c>
      <c r="K101" s="110">
        <v>0</v>
      </c>
      <c r="L101" s="110">
        <v>0</v>
      </c>
      <c r="M101" s="110">
        <v>0</v>
      </c>
      <c r="N101" s="101">
        <v>0</v>
      </c>
      <c r="O101" s="100">
        <v>177.09839950231645</v>
      </c>
      <c r="P101" s="104">
        <v>11.492089326470809</v>
      </c>
      <c r="Q101" s="106">
        <v>1.3306385959872877</v>
      </c>
      <c r="R101" s="101">
        <v>12.822727922458098</v>
      </c>
      <c r="S101" s="104">
        <v>35.81345334930112</v>
      </c>
      <c r="T101" s="104">
        <v>32.661450899874232</v>
      </c>
      <c r="U101" s="101">
        <v>68.474904249175353</v>
      </c>
      <c r="V101" s="164">
        <v>61.361081128388967</v>
      </c>
      <c r="W101" s="164">
        <v>17.683598065723292</v>
      </c>
      <c r="X101" s="165">
        <v>79.044679194112263</v>
      </c>
      <c r="Y101" s="165">
        <v>10.999075558147457</v>
      </c>
      <c r="Z101" s="138">
        <v>9.7580491740992557</v>
      </c>
      <c r="AA101" s="144">
        <v>38.377423784509773</v>
      </c>
      <c r="AB101" s="143">
        <v>44.304004731249627</v>
      </c>
      <c r="AC101" s="123">
        <v>12.584492490736244</v>
      </c>
      <c r="AD101" s="127">
        <v>8.3938949376222514</v>
      </c>
      <c r="AE101" s="104">
        <v>18.454561315605819</v>
      </c>
      <c r="AF101" s="147">
        <v>39.432948743964317</v>
      </c>
      <c r="AG101" s="110">
        <v>7.9206705886672131</v>
      </c>
      <c r="AH101" s="110">
        <v>1.8129407802661297</v>
      </c>
      <c r="AI101" s="101">
        <v>9.7336113689333423</v>
      </c>
      <c r="AJ101" s="140">
        <v>639.80458659681221</v>
      </c>
      <c r="AK101" s="151">
        <v>65.639001189553227</v>
      </c>
      <c r="AL101" s="129">
        <v>705.44358778636547</v>
      </c>
      <c r="AM101" s="87">
        <v>5.3003069436008731E-3</v>
      </c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</row>
    <row r="102" spans="1:77" ht="15" x14ac:dyDescent="0.3">
      <c r="A102" s="84" t="s">
        <v>125</v>
      </c>
      <c r="B102" s="84" t="s">
        <v>29</v>
      </c>
      <c r="C102" s="84" t="s">
        <v>159</v>
      </c>
      <c r="D102" s="104">
        <v>0</v>
      </c>
      <c r="E102" s="104">
        <v>20.628346907854613</v>
      </c>
      <c r="F102" s="104">
        <v>30.421365281158241</v>
      </c>
      <c r="G102" s="104">
        <v>0.4793169637629891</v>
      </c>
      <c r="H102" s="106">
        <v>0</v>
      </c>
      <c r="I102" s="101">
        <v>51.529029152775841</v>
      </c>
      <c r="J102" s="110">
        <v>0</v>
      </c>
      <c r="K102" s="110">
        <v>0</v>
      </c>
      <c r="L102" s="110">
        <v>0</v>
      </c>
      <c r="M102" s="110">
        <v>0</v>
      </c>
      <c r="N102" s="101">
        <v>0</v>
      </c>
      <c r="O102" s="100">
        <v>0.94490497259293837</v>
      </c>
      <c r="P102" s="104">
        <v>4.4507846805865539</v>
      </c>
      <c r="Q102" s="106">
        <v>1.9832918054165922</v>
      </c>
      <c r="R102" s="101">
        <v>6.4340764860031463</v>
      </c>
      <c r="S102" s="104">
        <v>3.8793770814671955</v>
      </c>
      <c r="T102" s="104">
        <v>3.5379465597084292</v>
      </c>
      <c r="U102" s="101">
        <v>7.4173236411756243</v>
      </c>
      <c r="V102" s="164">
        <v>40.287664869080601</v>
      </c>
      <c r="W102" s="164">
        <v>11.610468059725445</v>
      </c>
      <c r="X102" s="165">
        <v>51.898132928806049</v>
      </c>
      <c r="Y102" s="165">
        <v>8.5517724822473564</v>
      </c>
      <c r="Z102" s="138">
        <v>1.8091706679071995</v>
      </c>
      <c r="AA102" s="144">
        <v>21.984327011884105</v>
      </c>
      <c r="AB102" s="143">
        <v>25.229843111278957</v>
      </c>
      <c r="AC102" s="123">
        <v>16.685007281889451</v>
      </c>
      <c r="AD102" s="127">
        <v>17.301835418865519</v>
      </c>
      <c r="AE102" s="104">
        <v>26.049733371508328</v>
      </c>
      <c r="AF102" s="147">
        <v>60.036576072263301</v>
      </c>
      <c r="AG102" s="110">
        <v>4.7974596430512628</v>
      </c>
      <c r="AH102" s="110">
        <v>0.59320273713049387</v>
      </c>
      <c r="AI102" s="101">
        <v>5.390662380181757</v>
      </c>
      <c r="AJ102" s="140">
        <v>241.22581890711632</v>
      </c>
      <c r="AK102" s="151">
        <v>24.747902947080949</v>
      </c>
      <c r="AL102" s="129">
        <v>265.97372185419727</v>
      </c>
      <c r="AM102" s="87">
        <v>1.9983771759593785E-3</v>
      </c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</row>
    <row r="103" spans="1:77" s="14" customFormat="1" ht="15" x14ac:dyDescent="0.3">
      <c r="A103" s="84" t="s">
        <v>126</v>
      </c>
      <c r="B103" s="84" t="s">
        <v>5</v>
      </c>
      <c r="C103" s="84" t="s">
        <v>11</v>
      </c>
      <c r="D103" s="104">
        <v>2.4676151096131691</v>
      </c>
      <c r="E103" s="104">
        <v>7.3374414497027125</v>
      </c>
      <c r="F103" s="104">
        <v>1.6020391629029527</v>
      </c>
      <c r="G103" s="104">
        <v>0</v>
      </c>
      <c r="H103" s="106">
        <v>0</v>
      </c>
      <c r="I103" s="101">
        <v>11.407095722218834</v>
      </c>
      <c r="J103" s="110">
        <v>0</v>
      </c>
      <c r="K103" s="110">
        <v>0</v>
      </c>
      <c r="L103" s="110">
        <v>0</v>
      </c>
      <c r="M103" s="110">
        <v>0</v>
      </c>
      <c r="N103" s="101">
        <v>0</v>
      </c>
      <c r="O103" s="100">
        <v>0.81497488112461902</v>
      </c>
      <c r="P103" s="104">
        <v>451.50298435587479</v>
      </c>
      <c r="Q103" s="106">
        <v>0.81940593952032104</v>
      </c>
      <c r="R103" s="101">
        <v>452.32239029539511</v>
      </c>
      <c r="S103" s="104">
        <v>13.906957920883551</v>
      </c>
      <c r="T103" s="104">
        <v>12.682983092118343</v>
      </c>
      <c r="U103" s="101">
        <v>26.589941013001894</v>
      </c>
      <c r="V103" s="164">
        <v>18.846149549275232</v>
      </c>
      <c r="W103" s="164">
        <v>5.4312558968539371</v>
      </c>
      <c r="X103" s="165">
        <v>24.277405446129169</v>
      </c>
      <c r="Y103" s="165">
        <v>4.3017699367644076</v>
      </c>
      <c r="Z103" s="138">
        <v>1.9437420474148406</v>
      </c>
      <c r="AA103" s="144">
        <v>19.978221749269707</v>
      </c>
      <c r="AB103" s="143">
        <v>30.740618576741923</v>
      </c>
      <c r="AC103" s="123">
        <v>7.2127452354408721</v>
      </c>
      <c r="AD103" s="127">
        <v>4.4861662001973714</v>
      </c>
      <c r="AE103" s="104">
        <v>9.7302277045758956</v>
      </c>
      <c r="AF103" s="147">
        <v>21.42913914021414</v>
      </c>
      <c r="AG103" s="110">
        <v>3.2574948218885638</v>
      </c>
      <c r="AH103" s="110">
        <v>0.31668602372413479</v>
      </c>
      <c r="AI103" s="101">
        <v>3.5741808456126987</v>
      </c>
      <c r="AJ103" s="140">
        <v>597.3794796538873</v>
      </c>
      <c r="AK103" s="151">
        <v>61.286513409017125</v>
      </c>
      <c r="AL103" s="129">
        <v>658.66599306290448</v>
      </c>
      <c r="AM103" s="87">
        <v>4.948846367007197E-3</v>
      </c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</row>
    <row r="104" spans="1:77" ht="15" x14ac:dyDescent="0.3">
      <c r="A104" s="84" t="s">
        <v>127</v>
      </c>
      <c r="B104" s="84" t="s">
        <v>16</v>
      </c>
      <c r="C104" s="84" t="s">
        <v>51</v>
      </c>
      <c r="D104" s="104">
        <v>6.0947610533493668</v>
      </c>
      <c r="E104" s="104">
        <v>45.009090000447166</v>
      </c>
      <c r="F104" s="104">
        <v>7.4640637681704272</v>
      </c>
      <c r="G104" s="104">
        <v>0.99272528837280438</v>
      </c>
      <c r="H104" s="106">
        <v>0</v>
      </c>
      <c r="I104" s="101">
        <v>59.560640110339762</v>
      </c>
      <c r="J104" s="110">
        <v>0</v>
      </c>
      <c r="K104" s="110">
        <v>0</v>
      </c>
      <c r="L104" s="110">
        <v>15.58800121885797</v>
      </c>
      <c r="M104" s="110">
        <v>0</v>
      </c>
      <c r="N104" s="101">
        <v>22.825933210875903</v>
      </c>
      <c r="O104" s="100">
        <v>5.5398605979275883</v>
      </c>
      <c r="P104" s="104">
        <v>5.3658527177822499</v>
      </c>
      <c r="Q104" s="106">
        <v>0.61885103825725885</v>
      </c>
      <c r="R104" s="101">
        <v>5.9847037560395089</v>
      </c>
      <c r="S104" s="104">
        <v>11.793876280900815</v>
      </c>
      <c r="T104" s="104">
        <v>10.755877332207909</v>
      </c>
      <c r="U104" s="101">
        <v>22.549753613108724</v>
      </c>
      <c r="V104" s="164">
        <v>22.010145692875529</v>
      </c>
      <c r="W104" s="164">
        <v>6.3430852690883874</v>
      </c>
      <c r="X104" s="165">
        <v>28.353230961963916</v>
      </c>
      <c r="Y104" s="165">
        <v>5.8393050517506095</v>
      </c>
      <c r="Z104" s="138">
        <v>2.1413429741746492</v>
      </c>
      <c r="AA104" s="144">
        <v>25.442689845786578</v>
      </c>
      <c r="AB104" s="143">
        <v>17.200935313429895</v>
      </c>
      <c r="AC104" s="123">
        <v>7.3086738038216978</v>
      </c>
      <c r="AD104" s="127">
        <v>6.6696029458286166</v>
      </c>
      <c r="AE104" s="104">
        <v>13.368988349335682</v>
      </c>
      <c r="AF104" s="147">
        <v>27.347265098985996</v>
      </c>
      <c r="AG104" s="110">
        <v>3.6505320526246146</v>
      </c>
      <c r="AH104" s="110">
        <v>1.0474929906179489</v>
      </c>
      <c r="AI104" s="101">
        <v>4.6980250432425636</v>
      </c>
      <c r="AJ104" s="140">
        <v>227.48368557762566</v>
      </c>
      <c r="AK104" s="151">
        <v>23.33806637376194</v>
      </c>
      <c r="AL104" s="129">
        <v>250.8217519513876</v>
      </c>
      <c r="AM104" s="87">
        <v>1.8845337834110089E-3</v>
      </c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</row>
    <row r="105" spans="1:77" ht="15" x14ac:dyDescent="0.3">
      <c r="A105" s="84" t="s">
        <v>175</v>
      </c>
      <c r="B105" s="84" t="s">
        <v>5</v>
      </c>
      <c r="C105" s="84" t="s">
        <v>71</v>
      </c>
      <c r="D105" s="104">
        <v>0.37443607139107965</v>
      </c>
      <c r="E105" s="104">
        <v>66.505646835011561</v>
      </c>
      <c r="F105" s="104">
        <v>10.839452989179829</v>
      </c>
      <c r="G105" s="104">
        <v>3.6649837046586232E-2</v>
      </c>
      <c r="H105" s="106">
        <v>0</v>
      </c>
      <c r="I105" s="101">
        <v>77.756185732629049</v>
      </c>
      <c r="J105" s="110">
        <v>0</v>
      </c>
      <c r="K105" s="110">
        <v>0</v>
      </c>
      <c r="L105" s="110">
        <v>0</v>
      </c>
      <c r="M105" s="110">
        <v>0</v>
      </c>
      <c r="N105" s="101">
        <v>0</v>
      </c>
      <c r="O105" s="100">
        <v>1.3077690979129595</v>
      </c>
      <c r="P105" s="104">
        <v>2.0020389609230738</v>
      </c>
      <c r="Q105" s="106">
        <v>0.43882434615711818</v>
      </c>
      <c r="R105" s="101">
        <v>2.4408633070801917</v>
      </c>
      <c r="S105" s="104">
        <v>8.4352847218570837</v>
      </c>
      <c r="T105" s="104">
        <v>7.6928810824877019</v>
      </c>
      <c r="U105" s="101">
        <v>16.128165804344786</v>
      </c>
      <c r="V105" s="164">
        <v>14.085445194997384</v>
      </c>
      <c r="W105" s="164">
        <v>4.0592725360223261</v>
      </c>
      <c r="X105" s="165">
        <v>18.144717731019711</v>
      </c>
      <c r="Y105" s="165">
        <v>5.2019480902108501</v>
      </c>
      <c r="Z105" s="138">
        <v>1.5564212695648358</v>
      </c>
      <c r="AA105" s="144">
        <v>29.966994461264424</v>
      </c>
      <c r="AB105" s="143">
        <v>13.779825784689676</v>
      </c>
      <c r="AC105" s="123">
        <v>9.1425846519324985</v>
      </c>
      <c r="AD105" s="127">
        <v>5.7944186043149637</v>
      </c>
      <c r="AE105" s="104">
        <v>11.368262626744633</v>
      </c>
      <c r="AF105" s="147">
        <v>26.305265882992096</v>
      </c>
      <c r="AG105" s="110">
        <v>5.123416949647404</v>
      </c>
      <c r="AH105" s="110">
        <v>0.6713056450534246</v>
      </c>
      <c r="AI105" s="101">
        <v>5.7947225947008283</v>
      </c>
      <c r="AJ105" s="140">
        <v>198.38287975640941</v>
      </c>
      <c r="AK105" s="151">
        <v>20.352548814289527</v>
      </c>
      <c r="AL105" s="129">
        <v>218.73542857069893</v>
      </c>
      <c r="AM105" s="87">
        <v>1.6434551691125261E-3</v>
      </c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</row>
    <row r="106" spans="1:77" ht="15" x14ac:dyDescent="0.3">
      <c r="A106" s="84" t="s">
        <v>128</v>
      </c>
      <c r="B106" s="84" t="s">
        <v>13</v>
      </c>
      <c r="C106" s="84" t="s">
        <v>53</v>
      </c>
      <c r="D106" s="104">
        <v>14.808030883125211</v>
      </c>
      <c r="E106" s="104">
        <v>35.70965645834503</v>
      </c>
      <c r="F106" s="104">
        <v>9.6742288895261161</v>
      </c>
      <c r="G106" s="104">
        <v>6.7917362984952337E-2</v>
      </c>
      <c r="H106" s="106">
        <v>0</v>
      </c>
      <c r="I106" s="101">
        <v>60.259833593981305</v>
      </c>
      <c r="J106" s="110">
        <v>0</v>
      </c>
      <c r="K106" s="110">
        <v>0</v>
      </c>
      <c r="L106" s="110">
        <v>5.7215128920407636</v>
      </c>
      <c r="M106" s="110">
        <v>0</v>
      </c>
      <c r="N106" s="101">
        <v>8.3871675675072357</v>
      </c>
      <c r="O106" s="100">
        <v>12.031315167693133</v>
      </c>
      <c r="P106" s="104">
        <v>4.3990079226924026</v>
      </c>
      <c r="Q106" s="106">
        <v>0.96645458108234028</v>
      </c>
      <c r="R106" s="101">
        <v>5.3654625037747428</v>
      </c>
      <c r="S106" s="104">
        <v>6.3521500776153692</v>
      </c>
      <c r="T106" s="104">
        <v>5.7930866327001498</v>
      </c>
      <c r="U106" s="101">
        <v>12.145236710315519</v>
      </c>
      <c r="V106" s="164">
        <v>31.440343900529339</v>
      </c>
      <c r="W106" s="164">
        <v>9.0607661136506596</v>
      </c>
      <c r="X106" s="165">
        <v>40.50111001418</v>
      </c>
      <c r="Y106" s="165">
        <v>8.3586795177747515</v>
      </c>
      <c r="Z106" s="138">
        <v>4.5011545352886868</v>
      </c>
      <c r="AA106" s="144">
        <v>36.905963119635452</v>
      </c>
      <c r="AB106" s="143">
        <v>22.81099021676275</v>
      </c>
      <c r="AC106" s="123">
        <v>14.786002949348381</v>
      </c>
      <c r="AD106" s="127">
        <v>7.2398200009014886</v>
      </c>
      <c r="AE106" s="104">
        <v>15.524588574939308</v>
      </c>
      <c r="AF106" s="147">
        <v>37.550411525189176</v>
      </c>
      <c r="AG106" s="110">
        <v>4.6713955080912966</v>
      </c>
      <c r="AH106" s="110">
        <v>3.953350219406814</v>
      </c>
      <c r="AI106" s="101">
        <v>8.6247457274981105</v>
      </c>
      <c r="AJ106" s="140">
        <v>257.44207019960089</v>
      </c>
      <c r="AK106" s="151">
        <v>26.411564884140891</v>
      </c>
      <c r="AL106" s="129">
        <v>283.85363508374178</v>
      </c>
      <c r="AM106" s="87">
        <v>2.1327168026599556E-3</v>
      </c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</row>
    <row r="107" spans="1:77" ht="15" x14ac:dyDescent="0.3">
      <c r="A107" s="84" t="s">
        <v>129</v>
      </c>
      <c r="B107" s="84" t="s">
        <v>8</v>
      </c>
      <c r="C107" s="84" t="s">
        <v>27</v>
      </c>
      <c r="D107" s="104">
        <v>11.778456419628094</v>
      </c>
      <c r="E107" s="104">
        <v>0.61678402457698644</v>
      </c>
      <c r="F107" s="104">
        <v>5.1217850295759941</v>
      </c>
      <c r="G107" s="104">
        <v>0</v>
      </c>
      <c r="H107" s="106">
        <v>0</v>
      </c>
      <c r="I107" s="101">
        <v>17.517025473781075</v>
      </c>
      <c r="J107" s="110">
        <v>0</v>
      </c>
      <c r="K107" s="110">
        <v>0</v>
      </c>
      <c r="L107" s="110">
        <v>0</v>
      </c>
      <c r="M107" s="110">
        <v>0</v>
      </c>
      <c r="N107" s="101">
        <v>0</v>
      </c>
      <c r="O107" s="100">
        <v>23.042145657732625</v>
      </c>
      <c r="P107" s="104">
        <v>9.1490889814740957</v>
      </c>
      <c r="Q107" s="106">
        <v>3.5679715037055351</v>
      </c>
      <c r="R107" s="101">
        <v>12.71706048517963</v>
      </c>
      <c r="S107" s="104">
        <v>35.669492092129502</v>
      </c>
      <c r="T107" s="104">
        <v>32.530159915820427</v>
      </c>
      <c r="U107" s="101">
        <v>68.199652007949936</v>
      </c>
      <c r="V107" s="164">
        <v>98.382987207642387</v>
      </c>
      <c r="W107" s="164">
        <v>28.352909862278068</v>
      </c>
      <c r="X107" s="165">
        <v>126.73589706992045</v>
      </c>
      <c r="Y107" s="165">
        <v>14.510951649307092</v>
      </c>
      <c r="Z107" s="138">
        <v>6.3831935966353477</v>
      </c>
      <c r="AA107" s="144">
        <v>58.03693225321576</v>
      </c>
      <c r="AB107" s="143">
        <v>42.543268487018409</v>
      </c>
      <c r="AC107" s="123">
        <v>18.16453489111181</v>
      </c>
      <c r="AD107" s="127">
        <v>10.322044370388255</v>
      </c>
      <c r="AE107" s="104">
        <v>20.599889252744326</v>
      </c>
      <c r="AF107" s="147">
        <v>49.086468514244388</v>
      </c>
      <c r="AG107" s="110">
        <v>5.9376180659537576</v>
      </c>
      <c r="AH107" s="110">
        <v>3.1357903430828959</v>
      </c>
      <c r="AI107" s="101">
        <v>9.073408409036654</v>
      </c>
      <c r="AJ107" s="140">
        <v>427.8460036040214</v>
      </c>
      <c r="AK107" s="151">
        <v>43.893690242029088</v>
      </c>
      <c r="AL107" s="129">
        <v>471.7396938460505</v>
      </c>
      <c r="AM107" s="87">
        <v>3.5443871319467929E-3</v>
      </c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</row>
    <row r="108" spans="1:77" ht="15" x14ac:dyDescent="0.3">
      <c r="A108" s="84" t="s">
        <v>130</v>
      </c>
      <c r="B108" s="84" t="s">
        <v>22</v>
      </c>
      <c r="C108" s="84" t="s">
        <v>37</v>
      </c>
      <c r="D108" s="104">
        <v>5.4863024373388622</v>
      </c>
      <c r="E108" s="104">
        <v>168.47602145293101</v>
      </c>
      <c r="F108" s="104">
        <v>176.15134405112735</v>
      </c>
      <c r="G108" s="104">
        <v>6.3603310657359136E-2</v>
      </c>
      <c r="H108" s="106">
        <v>0</v>
      </c>
      <c r="I108" s="101">
        <v>350.1772712520546</v>
      </c>
      <c r="J108" s="110">
        <v>0</v>
      </c>
      <c r="K108" s="110">
        <v>0</v>
      </c>
      <c r="L108" s="110">
        <v>9.8921243213822869</v>
      </c>
      <c r="M108" s="110">
        <v>0</v>
      </c>
      <c r="N108" s="101">
        <v>13.384142790868001</v>
      </c>
      <c r="O108" s="100">
        <v>169.22233742269788</v>
      </c>
      <c r="P108" s="104">
        <v>33.326029913228055</v>
      </c>
      <c r="Q108" s="106">
        <v>1.6220234380372005</v>
      </c>
      <c r="R108" s="101">
        <v>34.948053351265258</v>
      </c>
      <c r="S108" s="104">
        <v>36.452868963890509</v>
      </c>
      <c r="T108" s="104">
        <v>33.244590467478425</v>
      </c>
      <c r="U108" s="101">
        <v>69.697459431368941</v>
      </c>
      <c r="V108" s="164">
        <v>68.789338906360229</v>
      </c>
      <c r="W108" s="164">
        <v>19.824341391274853</v>
      </c>
      <c r="X108" s="165">
        <v>88.613680297635085</v>
      </c>
      <c r="Y108" s="165">
        <v>11.603123176967621</v>
      </c>
      <c r="Z108" s="138">
        <v>12.087596464710353</v>
      </c>
      <c r="AA108" s="144">
        <v>47.283783189844549</v>
      </c>
      <c r="AB108" s="143">
        <v>60.491732403266582</v>
      </c>
      <c r="AC108" s="123">
        <v>18.976944238624768</v>
      </c>
      <c r="AD108" s="127">
        <v>54.434880634286635</v>
      </c>
      <c r="AE108" s="104">
        <v>26.706369657240227</v>
      </c>
      <c r="AF108" s="147">
        <v>100.11819453015163</v>
      </c>
      <c r="AG108" s="110">
        <v>10.521741310457214</v>
      </c>
      <c r="AH108" s="110">
        <v>1.2766649080473529</v>
      </c>
      <c r="AI108" s="101">
        <v>11.798406218504567</v>
      </c>
      <c r="AJ108" s="140">
        <v>969.42578052933504</v>
      </c>
      <c r="AK108" s="151">
        <v>99.455585805995256</v>
      </c>
      <c r="AL108" s="129">
        <v>1068.8813663353303</v>
      </c>
      <c r="AM108" s="87">
        <v>8.0309743060396673E-3</v>
      </c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</row>
    <row r="109" spans="1:77" ht="15" x14ac:dyDescent="0.3">
      <c r="A109" s="84" t="s">
        <v>131</v>
      </c>
      <c r="B109" s="84" t="s">
        <v>16</v>
      </c>
      <c r="C109" s="84" t="s">
        <v>51</v>
      </c>
      <c r="D109" s="104">
        <v>9.2558460120293589</v>
      </c>
      <c r="E109" s="104">
        <v>25.914490155132409</v>
      </c>
      <c r="F109" s="104">
        <v>48.93874423837206</v>
      </c>
      <c r="G109" s="104">
        <v>0.10682417243495151</v>
      </c>
      <c r="H109" s="106">
        <v>0</v>
      </c>
      <c r="I109" s="101">
        <v>84.215904577968786</v>
      </c>
      <c r="J109" s="110">
        <v>0</v>
      </c>
      <c r="K109" s="110">
        <v>0</v>
      </c>
      <c r="L109" s="110">
        <v>1.0414160511611828E-2</v>
      </c>
      <c r="M109" s="110">
        <v>0</v>
      </c>
      <c r="N109" s="101">
        <v>1.5242507067025528E-2</v>
      </c>
      <c r="O109" s="100">
        <v>15.67764350331869</v>
      </c>
      <c r="P109" s="104">
        <v>6.5537180473613672</v>
      </c>
      <c r="Q109" s="106">
        <v>0.29667487457995295</v>
      </c>
      <c r="R109" s="101">
        <v>6.85039292194132</v>
      </c>
      <c r="S109" s="104">
        <v>10.160169259899392</v>
      </c>
      <c r="T109" s="104">
        <v>9.2659556223189909</v>
      </c>
      <c r="U109" s="101">
        <v>19.426124882218382</v>
      </c>
      <c r="V109" s="164">
        <v>17.635804280567722</v>
      </c>
      <c r="W109" s="164">
        <v>5.0824475176829385</v>
      </c>
      <c r="X109" s="165">
        <v>22.718251798250662</v>
      </c>
      <c r="Y109" s="165">
        <v>2.9094721464732234</v>
      </c>
      <c r="Z109" s="138">
        <v>0.82184554779951535</v>
      </c>
      <c r="AA109" s="144">
        <v>17.922583527604715</v>
      </c>
      <c r="AB109" s="143">
        <v>12.240815176989843</v>
      </c>
      <c r="AC109" s="123">
        <v>8.5801635840954322</v>
      </c>
      <c r="AD109" s="127">
        <v>4.0124834816848862</v>
      </c>
      <c r="AE109" s="104">
        <v>6.2273773379700046</v>
      </c>
      <c r="AF109" s="147">
        <v>18.820024403750324</v>
      </c>
      <c r="AG109" s="110">
        <v>2.2479941023819738</v>
      </c>
      <c r="AH109" s="110">
        <v>1.1112250134480581</v>
      </c>
      <c r="AI109" s="101">
        <v>3.3592191158300322</v>
      </c>
      <c r="AJ109" s="140">
        <v>204.97752010921255</v>
      </c>
      <c r="AK109" s="151">
        <v>21.029107899720248</v>
      </c>
      <c r="AL109" s="129">
        <v>226.00662800893281</v>
      </c>
      <c r="AM109" s="87">
        <v>1.6980868782073843E-3</v>
      </c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</row>
    <row r="110" spans="1:77" ht="15" x14ac:dyDescent="0.3">
      <c r="A110" s="84" t="s">
        <v>132</v>
      </c>
      <c r="B110" s="84" t="s">
        <v>16</v>
      </c>
      <c r="C110" s="84" t="s">
        <v>25</v>
      </c>
      <c r="D110" s="104">
        <v>0</v>
      </c>
      <c r="E110" s="104">
        <v>5.0476103988789101</v>
      </c>
      <c r="F110" s="104">
        <v>7.0903598033033841</v>
      </c>
      <c r="G110" s="104">
        <v>0.21953238251500939</v>
      </c>
      <c r="H110" s="106">
        <v>0</v>
      </c>
      <c r="I110" s="101">
        <v>12.357502584697304</v>
      </c>
      <c r="J110" s="110">
        <v>0</v>
      </c>
      <c r="K110" s="110">
        <v>0</v>
      </c>
      <c r="L110" s="110">
        <v>178.57681331684378</v>
      </c>
      <c r="M110" s="110">
        <v>0</v>
      </c>
      <c r="N110" s="101">
        <v>240.3266408052769</v>
      </c>
      <c r="O110" s="100">
        <v>245.20973936387441</v>
      </c>
      <c r="P110" s="104">
        <v>16.881512718853688</v>
      </c>
      <c r="Q110" s="106">
        <v>2.5460160017040416</v>
      </c>
      <c r="R110" s="101">
        <v>19.427528720557731</v>
      </c>
      <c r="S110" s="104">
        <v>25.047285480223984</v>
      </c>
      <c r="T110" s="104">
        <v>22.842831628339269</v>
      </c>
      <c r="U110" s="101">
        <v>47.890117108563253</v>
      </c>
      <c r="V110" s="164">
        <v>73.200411022880004</v>
      </c>
      <c r="W110" s="164">
        <v>21.095564533257047</v>
      </c>
      <c r="X110" s="165">
        <v>94.295975556137051</v>
      </c>
      <c r="Y110" s="165">
        <v>16.419167521707763</v>
      </c>
      <c r="Z110" s="138">
        <v>7.229315638110493</v>
      </c>
      <c r="AA110" s="144">
        <v>27.158049337737797</v>
      </c>
      <c r="AB110" s="143">
        <v>74.513504289411557</v>
      </c>
      <c r="AC110" s="123">
        <v>20.989506953373507</v>
      </c>
      <c r="AD110" s="127">
        <v>14.377730100329446</v>
      </c>
      <c r="AE110" s="104">
        <v>29.920805770786981</v>
      </c>
      <c r="AF110" s="147">
        <v>65.288042824489935</v>
      </c>
      <c r="AG110" s="110">
        <v>8.9157065763379411</v>
      </c>
      <c r="AH110" s="110">
        <v>1.587719607029614</v>
      </c>
      <c r="AI110" s="101">
        <v>10.503426183367555</v>
      </c>
      <c r="AJ110" s="140">
        <v>860.61900993393169</v>
      </c>
      <c r="AK110" s="151">
        <v>88.292852849465518</v>
      </c>
      <c r="AL110" s="129">
        <v>948.91186278339717</v>
      </c>
      <c r="AM110" s="87">
        <v>7.1295908308676922E-3</v>
      </c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</row>
    <row r="111" spans="1:77" ht="15.75" x14ac:dyDescent="0.3">
      <c r="A111" s="84" t="s">
        <v>133</v>
      </c>
      <c r="B111" s="84" t="s">
        <v>5</v>
      </c>
      <c r="C111" s="84" t="s">
        <v>6</v>
      </c>
      <c r="D111" s="104">
        <v>28.77459809494492</v>
      </c>
      <c r="E111" s="104">
        <v>132.97872563936099</v>
      </c>
      <c r="F111" s="104">
        <v>22.760218980216642</v>
      </c>
      <c r="G111" s="104">
        <v>19.366268987581286</v>
      </c>
      <c r="H111" s="106">
        <v>0</v>
      </c>
      <c r="I111" s="101">
        <v>203.87981170210386</v>
      </c>
      <c r="J111" s="110">
        <v>0</v>
      </c>
      <c r="K111" s="110">
        <v>0</v>
      </c>
      <c r="L111" s="110">
        <v>4.4509935777548568</v>
      </c>
      <c r="M111" s="110">
        <v>0</v>
      </c>
      <c r="N111" s="101">
        <v>14.171066348742784</v>
      </c>
      <c r="O111" s="100">
        <v>356.64366564940588</v>
      </c>
      <c r="P111" s="104">
        <v>26.524826045643874</v>
      </c>
      <c r="Q111" s="106">
        <v>0.47824552208143056</v>
      </c>
      <c r="R111" s="101">
        <v>27.003071567725303</v>
      </c>
      <c r="S111" s="104">
        <v>32.761859351503993</v>
      </c>
      <c r="T111" s="104">
        <v>29.87843283810593</v>
      </c>
      <c r="U111" s="101">
        <v>62.640292189609923</v>
      </c>
      <c r="V111" s="164">
        <v>62.558602434859182</v>
      </c>
      <c r="W111" s="164">
        <v>18.028710718064772</v>
      </c>
      <c r="X111" s="165">
        <v>80.587313152923954</v>
      </c>
      <c r="Y111" s="165">
        <v>11.612904012787666</v>
      </c>
      <c r="Z111" s="138">
        <v>5.2926701759809243</v>
      </c>
      <c r="AA111" s="144">
        <v>46.428246073493575</v>
      </c>
      <c r="AB111" s="143">
        <v>60.349500233942543</v>
      </c>
      <c r="AC111" s="123">
        <v>25.93795644310692</v>
      </c>
      <c r="AD111" s="127">
        <v>12.161502538926808</v>
      </c>
      <c r="AE111" s="104">
        <v>23.225644219636131</v>
      </c>
      <c r="AF111" s="147">
        <v>61.325103201669855</v>
      </c>
      <c r="AG111" s="110">
        <v>5.6030271579114288</v>
      </c>
      <c r="AH111" s="110">
        <v>6.5027845235363797</v>
      </c>
      <c r="AI111" s="101">
        <v>12.105811681447808</v>
      </c>
      <c r="AJ111" s="140">
        <v>942.0394559898341</v>
      </c>
      <c r="AK111" s="151">
        <v>96.64596076315604</v>
      </c>
      <c r="AL111" s="129">
        <v>1038.68541675299</v>
      </c>
      <c r="AM111" s="87">
        <v>7.8040988988336583E-3</v>
      </c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</row>
    <row r="112" spans="1:77" ht="15.75" x14ac:dyDescent="0.3">
      <c r="A112" s="84" t="s">
        <v>134</v>
      </c>
      <c r="B112" s="84" t="s">
        <v>8</v>
      </c>
      <c r="C112" s="84" t="s">
        <v>27</v>
      </c>
      <c r="D112" s="104">
        <v>9.2632228096314932</v>
      </c>
      <c r="E112" s="104">
        <v>5.2561529948154968</v>
      </c>
      <c r="F112" s="104">
        <v>4.060734009847307</v>
      </c>
      <c r="G112" s="104">
        <v>0</v>
      </c>
      <c r="H112" s="106">
        <v>0</v>
      </c>
      <c r="I112" s="101">
        <v>18.580109814294296</v>
      </c>
      <c r="J112" s="110">
        <v>0</v>
      </c>
      <c r="K112" s="110">
        <v>0</v>
      </c>
      <c r="L112" s="110">
        <v>0</v>
      </c>
      <c r="M112" s="110">
        <v>0</v>
      </c>
      <c r="N112" s="101">
        <v>0</v>
      </c>
      <c r="O112" s="100">
        <v>9.0484375039784766</v>
      </c>
      <c r="P112" s="104">
        <v>4.1828641587119746</v>
      </c>
      <c r="Q112" s="106">
        <v>1.0123495790330939</v>
      </c>
      <c r="R112" s="101">
        <v>5.1952137377450684</v>
      </c>
      <c r="S112" s="104">
        <v>5.8636030606635474</v>
      </c>
      <c r="T112" s="104">
        <v>5.3475374629280772</v>
      </c>
      <c r="U112" s="101">
        <v>11.211140523591624</v>
      </c>
      <c r="V112" s="164">
        <v>29.885107744393647</v>
      </c>
      <c r="W112" s="164">
        <v>8.6125639213711604</v>
      </c>
      <c r="X112" s="165">
        <v>38.497671665764805</v>
      </c>
      <c r="Y112" s="165">
        <v>5.494713621486695</v>
      </c>
      <c r="Z112" s="138">
        <v>2.0388151452806511</v>
      </c>
      <c r="AA112" s="144">
        <v>28.991772864849935</v>
      </c>
      <c r="AB112" s="143">
        <v>15.932756404642877</v>
      </c>
      <c r="AC112" s="123">
        <v>10.540789351682108</v>
      </c>
      <c r="AD112" s="127">
        <v>4.8146288571735241</v>
      </c>
      <c r="AE112" s="104">
        <v>8.2423262292050659</v>
      </c>
      <c r="AF112" s="147">
        <v>23.597744438060698</v>
      </c>
      <c r="AG112" s="110">
        <v>3.560901964789613</v>
      </c>
      <c r="AH112" s="110">
        <v>1.361251777183444</v>
      </c>
      <c r="AI112" s="101">
        <v>4.922153741973057</v>
      </c>
      <c r="AJ112" s="140">
        <v>163.51052946166817</v>
      </c>
      <c r="AK112" s="151">
        <v>16.774915439301711</v>
      </c>
      <c r="AL112" s="129">
        <v>180.28544490096988</v>
      </c>
      <c r="AM112" s="87">
        <v>1.3545635852149312E-3</v>
      </c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</row>
    <row r="113" spans="1:39" ht="15" x14ac:dyDescent="0.3">
      <c r="A113" s="84" t="s">
        <v>135</v>
      </c>
      <c r="B113" s="84" t="s">
        <v>13</v>
      </c>
      <c r="C113" s="84" t="s">
        <v>53</v>
      </c>
      <c r="D113" s="104">
        <v>12.46678794760653</v>
      </c>
      <c r="E113" s="104">
        <v>17.503838147254083</v>
      </c>
      <c r="F113" s="104">
        <v>15.686436471086315</v>
      </c>
      <c r="G113" s="104">
        <v>7.5173944192859832E-2</v>
      </c>
      <c r="H113" s="106">
        <v>0</v>
      </c>
      <c r="I113" s="101">
        <v>45.732236510139792</v>
      </c>
      <c r="J113" s="110">
        <v>0</v>
      </c>
      <c r="K113" s="110">
        <v>0</v>
      </c>
      <c r="L113" s="110">
        <v>0</v>
      </c>
      <c r="M113" s="110">
        <v>0</v>
      </c>
      <c r="N113" s="101">
        <v>0</v>
      </c>
      <c r="O113" s="100">
        <v>16.988127520731123</v>
      </c>
      <c r="P113" s="104">
        <v>3.2845935615705097</v>
      </c>
      <c r="Q113" s="106">
        <v>0.3240631202535994</v>
      </c>
      <c r="R113" s="101">
        <v>3.608656681824109</v>
      </c>
      <c r="S113" s="104">
        <v>10.232497786499001</v>
      </c>
      <c r="T113" s="104">
        <v>9.3319183932685679</v>
      </c>
      <c r="U113" s="101">
        <v>19.564416179767569</v>
      </c>
      <c r="V113" s="164">
        <v>20.884303661517933</v>
      </c>
      <c r="W113" s="164">
        <v>6.0186298064088986</v>
      </c>
      <c r="X113" s="165">
        <v>26.902933467926832</v>
      </c>
      <c r="Y113" s="165">
        <v>5.3867644393774423</v>
      </c>
      <c r="Z113" s="138">
        <v>2.7362698427230034</v>
      </c>
      <c r="AA113" s="144">
        <v>26.046762266840645</v>
      </c>
      <c r="AB113" s="143">
        <v>15.784782544203857</v>
      </c>
      <c r="AC113" s="123">
        <v>10.254264859271544</v>
      </c>
      <c r="AD113" s="127">
        <v>5.1760200775621721</v>
      </c>
      <c r="AE113" s="104">
        <v>10.427162968132492</v>
      </c>
      <c r="AF113" s="147">
        <v>25.857447904966207</v>
      </c>
      <c r="AG113" s="110">
        <v>3.0902846721036066</v>
      </c>
      <c r="AH113" s="110">
        <v>3.1930321925650427</v>
      </c>
      <c r="AI113" s="101">
        <v>6.2833168646686488</v>
      </c>
      <c r="AJ113" s="140">
        <v>194.89171422316926</v>
      </c>
      <c r="AK113" s="151">
        <v>19.99438223750991</v>
      </c>
      <c r="AL113" s="129">
        <v>214.88609646067917</v>
      </c>
      <c r="AM113" s="87">
        <v>1.6145334494113298E-3</v>
      </c>
    </row>
    <row r="114" spans="1:39" ht="15" x14ac:dyDescent="0.3">
      <c r="A114" s="84" t="s">
        <v>136</v>
      </c>
      <c r="B114" s="84" t="s">
        <v>44</v>
      </c>
      <c r="C114" s="84" t="s">
        <v>44</v>
      </c>
      <c r="D114" s="104">
        <v>4.6804508923884956E-2</v>
      </c>
      <c r="E114" s="104">
        <v>14.673922375118408</v>
      </c>
      <c r="F114" s="104">
        <v>31.188445118243258</v>
      </c>
      <c r="G114" s="104">
        <v>0.66850505952949901</v>
      </c>
      <c r="H114" s="106">
        <v>0</v>
      </c>
      <c r="I114" s="101">
        <v>46.577677061815052</v>
      </c>
      <c r="J114" s="110">
        <v>0</v>
      </c>
      <c r="K114" s="110">
        <v>0</v>
      </c>
      <c r="L114" s="110">
        <v>23.178807202879462</v>
      </c>
      <c r="M114" s="110">
        <v>0</v>
      </c>
      <c r="N114" s="101">
        <v>33.447447974629817</v>
      </c>
      <c r="O114" s="100">
        <v>8.5868856851779825</v>
      </c>
      <c r="P114" s="104">
        <v>5.6662416632904185</v>
      </c>
      <c r="Q114" s="106">
        <v>1.4463031766084495</v>
      </c>
      <c r="R114" s="101">
        <v>7.1125448398988684</v>
      </c>
      <c r="S114" s="104">
        <v>42.646431263122295</v>
      </c>
      <c r="T114" s="104">
        <v>38.893046899720773</v>
      </c>
      <c r="U114" s="101">
        <v>81.539478162843068</v>
      </c>
      <c r="V114" s="164">
        <v>49.813763796653426</v>
      </c>
      <c r="W114" s="164">
        <v>14.355786451639808</v>
      </c>
      <c r="X114" s="165">
        <v>64.169550248293234</v>
      </c>
      <c r="Y114" s="165">
        <v>11.674884710377338</v>
      </c>
      <c r="Z114" s="138">
        <v>1.6730153914273949</v>
      </c>
      <c r="AA114" s="144">
        <v>25.392001386755449</v>
      </c>
      <c r="AB114" s="143">
        <v>35.243045434414839</v>
      </c>
      <c r="AC114" s="123">
        <v>21.3626435222201</v>
      </c>
      <c r="AD114" s="127">
        <v>15.08964217365472</v>
      </c>
      <c r="AE114" s="104">
        <v>26.572039731157886</v>
      </c>
      <c r="AF114" s="147">
        <v>63.024325427032707</v>
      </c>
      <c r="AG114" s="110">
        <v>8.4393548760974539</v>
      </c>
      <c r="AH114" s="110">
        <v>0.5645705853074392</v>
      </c>
      <c r="AI114" s="101">
        <v>9.0039254614048936</v>
      </c>
      <c r="AJ114" s="140">
        <v>387.44478178407064</v>
      </c>
      <c r="AK114" s="151">
        <v>39.748837418755556</v>
      </c>
      <c r="AL114" s="129">
        <v>427.1936192028262</v>
      </c>
      <c r="AM114" s="87">
        <v>3.2096929440209587E-3</v>
      </c>
    </row>
    <row r="115" spans="1:39" ht="15" x14ac:dyDescent="0.3">
      <c r="A115" s="84" t="s">
        <v>137</v>
      </c>
      <c r="B115" s="84" t="s">
        <v>13</v>
      </c>
      <c r="C115" s="84" t="s">
        <v>53</v>
      </c>
      <c r="D115" s="104">
        <v>6.5589905576215948</v>
      </c>
      <c r="E115" s="104">
        <v>15.611191446855461</v>
      </c>
      <c r="F115" s="104">
        <v>3.8462805711471355</v>
      </c>
      <c r="G115" s="104">
        <v>2.7860494545828344E-2</v>
      </c>
      <c r="H115" s="106">
        <v>0</v>
      </c>
      <c r="I115" s="101">
        <v>26.044323070170019</v>
      </c>
      <c r="J115" s="110">
        <v>0</v>
      </c>
      <c r="K115" s="110">
        <v>0</v>
      </c>
      <c r="L115" s="110">
        <v>0</v>
      </c>
      <c r="M115" s="110">
        <v>0</v>
      </c>
      <c r="N115" s="101">
        <v>0</v>
      </c>
      <c r="O115" s="100">
        <v>3.3575749771745356</v>
      </c>
      <c r="P115" s="104">
        <v>0.92986686860451429</v>
      </c>
      <c r="Q115" s="106">
        <v>0.71574607038635629</v>
      </c>
      <c r="R115" s="101">
        <v>1.6456129389908707</v>
      </c>
      <c r="S115" s="104">
        <v>9.0665568825324723</v>
      </c>
      <c r="T115" s="104">
        <v>8.2685939152955186</v>
      </c>
      <c r="U115" s="101">
        <v>17.335150797827993</v>
      </c>
      <c r="V115" s="164">
        <v>7.7761378658460441</v>
      </c>
      <c r="W115" s="164">
        <v>2.2409985938082357</v>
      </c>
      <c r="X115" s="165">
        <v>10.01713645965428</v>
      </c>
      <c r="Y115" s="165">
        <v>2.4576678223308619</v>
      </c>
      <c r="Z115" s="138">
        <v>1.2472938411308689</v>
      </c>
      <c r="AA115" s="144">
        <v>8.5324483189818014</v>
      </c>
      <c r="AB115" s="143">
        <v>6.968824483164914</v>
      </c>
      <c r="AC115" s="123">
        <v>6.2887311290129118</v>
      </c>
      <c r="AD115" s="127">
        <v>1.8730097310560729</v>
      </c>
      <c r="AE115" s="104">
        <v>3.9524605309638328</v>
      </c>
      <c r="AF115" s="147">
        <v>12.114201391032818</v>
      </c>
      <c r="AG115" s="110">
        <v>1.708235325313334</v>
      </c>
      <c r="AH115" s="110">
        <v>0.6389099586834045</v>
      </c>
      <c r="AI115" s="101">
        <v>2.3471452839967384</v>
      </c>
      <c r="AJ115" s="140">
        <v>92.067379384455705</v>
      </c>
      <c r="AK115" s="151">
        <v>9.445400910737149</v>
      </c>
      <c r="AL115" s="129">
        <v>101.51278029519285</v>
      </c>
      <c r="AM115" s="87">
        <v>7.6271002186184989E-4</v>
      </c>
    </row>
    <row r="116" spans="1:39" ht="15" x14ac:dyDescent="0.3">
      <c r="A116" s="84" t="s">
        <v>138</v>
      </c>
      <c r="B116" s="84" t="s">
        <v>13</v>
      </c>
      <c r="C116" s="84" t="s">
        <v>14</v>
      </c>
      <c r="D116" s="104">
        <v>3.9743133012324918</v>
      </c>
      <c r="E116" s="104">
        <v>3.6586279461611251</v>
      </c>
      <c r="F116" s="104">
        <v>19.791623861607018</v>
      </c>
      <c r="G116" s="104">
        <v>7.0626819544086894E-2</v>
      </c>
      <c r="H116" s="106">
        <v>0</v>
      </c>
      <c r="I116" s="101">
        <v>27.495191928544724</v>
      </c>
      <c r="J116" s="110">
        <v>1.8280133209899743</v>
      </c>
      <c r="K116" s="110">
        <v>0</v>
      </c>
      <c r="L116" s="110">
        <v>0</v>
      </c>
      <c r="M116" s="110">
        <v>21.311614901123004</v>
      </c>
      <c r="N116" s="101">
        <v>13.951942681593916</v>
      </c>
      <c r="O116" s="100">
        <v>18.489384671768587</v>
      </c>
      <c r="P116" s="104">
        <v>2.2465880770862214</v>
      </c>
      <c r="Q116" s="106">
        <v>0.31306427724090358</v>
      </c>
      <c r="R116" s="101">
        <v>2.5596523543271248</v>
      </c>
      <c r="S116" s="104">
        <v>5.6360657853956582</v>
      </c>
      <c r="T116" s="104">
        <v>5.1400261271300636</v>
      </c>
      <c r="U116" s="101">
        <v>10.776091912525722</v>
      </c>
      <c r="V116" s="164">
        <v>16.333559061905337</v>
      </c>
      <c r="W116" s="164">
        <v>4.7071545696716068</v>
      </c>
      <c r="X116" s="165">
        <v>21.040713631576942</v>
      </c>
      <c r="Y116" s="165">
        <v>4.1077702788965587</v>
      </c>
      <c r="Z116" s="138">
        <v>1.7371669953688738</v>
      </c>
      <c r="AA116" s="144">
        <v>14.662537404219432</v>
      </c>
      <c r="AB116" s="143">
        <v>13.147288179246756</v>
      </c>
      <c r="AC116" s="123">
        <v>9.3119095048230101</v>
      </c>
      <c r="AD116" s="127">
        <v>2.9503674607283754</v>
      </c>
      <c r="AE116" s="104">
        <v>5.7730261173973929</v>
      </c>
      <c r="AF116" s="147">
        <v>18.035303082948779</v>
      </c>
      <c r="AG116" s="110">
        <v>3.6107852609381341</v>
      </c>
      <c r="AH116" s="110">
        <v>0.87785605526126465</v>
      </c>
      <c r="AI116" s="101">
        <v>4.4886413161993985</v>
      </c>
      <c r="AJ116" s="140">
        <v>150.4916844372168</v>
      </c>
      <c r="AK116" s="151">
        <v>15.43928265087176</v>
      </c>
      <c r="AL116" s="129">
        <v>165.93096708808855</v>
      </c>
      <c r="AM116" s="87">
        <v>1.2467121003610915E-3</v>
      </c>
    </row>
    <row r="117" spans="1:39" ht="15" x14ac:dyDescent="0.3">
      <c r="A117" s="84" t="s">
        <v>139</v>
      </c>
      <c r="B117" s="84" t="s">
        <v>22</v>
      </c>
      <c r="C117" s="84" t="s">
        <v>88</v>
      </c>
      <c r="D117" s="104">
        <v>7.599627764184711</v>
      </c>
      <c r="E117" s="104">
        <v>0.92555165195496591</v>
      </c>
      <c r="F117" s="104">
        <v>1.6784377216795405</v>
      </c>
      <c r="G117" s="104">
        <v>0</v>
      </c>
      <c r="H117" s="106">
        <v>0</v>
      </c>
      <c r="I117" s="101">
        <v>10.203617137819217</v>
      </c>
      <c r="J117" s="110">
        <v>0</v>
      </c>
      <c r="K117" s="110">
        <v>0</v>
      </c>
      <c r="L117" s="110">
        <v>0</v>
      </c>
      <c r="M117" s="110">
        <v>0</v>
      </c>
      <c r="N117" s="101">
        <v>0</v>
      </c>
      <c r="O117" s="100">
        <v>160.95686953363727</v>
      </c>
      <c r="P117" s="104">
        <v>6.7741161846881202</v>
      </c>
      <c r="Q117" s="106">
        <v>0.64853768122319233</v>
      </c>
      <c r="R117" s="101">
        <v>7.4226538659113128</v>
      </c>
      <c r="S117" s="104">
        <v>11.064850398357567</v>
      </c>
      <c r="T117" s="104">
        <v>10.091014247512156</v>
      </c>
      <c r="U117" s="101">
        <v>21.155864645869723</v>
      </c>
      <c r="V117" s="164">
        <v>9.4799509791254906</v>
      </c>
      <c r="W117" s="164">
        <v>2.7320190536873699</v>
      </c>
      <c r="X117" s="165">
        <v>12.211970032812861</v>
      </c>
      <c r="Y117" s="165">
        <v>1.7119522296666394</v>
      </c>
      <c r="Z117" s="138">
        <v>0.61746894452870804</v>
      </c>
      <c r="AA117" s="144">
        <v>6.7164903198183801</v>
      </c>
      <c r="AB117" s="143">
        <v>16.184471935781598</v>
      </c>
      <c r="AC117" s="123">
        <v>2.7965321424030449</v>
      </c>
      <c r="AD117" s="127">
        <v>2.4771535997542928</v>
      </c>
      <c r="AE117" s="104">
        <v>3.9990809170747617</v>
      </c>
      <c r="AF117" s="147">
        <v>9.272766659232099</v>
      </c>
      <c r="AG117" s="110">
        <v>1.4597911551013523</v>
      </c>
      <c r="AH117" s="110">
        <v>0.56129308019853075</v>
      </c>
      <c r="AI117" s="101">
        <v>2.0210842352998828</v>
      </c>
      <c r="AJ117" s="140">
        <v>248.4752095403777</v>
      </c>
      <c r="AK117" s="151">
        <v>25.49163434627463</v>
      </c>
      <c r="AL117" s="129">
        <v>273.96684388665233</v>
      </c>
      <c r="AM117" s="87">
        <v>2.0584330059976279E-3</v>
      </c>
    </row>
    <row r="118" spans="1:39" ht="15" x14ac:dyDescent="0.3">
      <c r="A118" s="84" t="s">
        <v>140</v>
      </c>
      <c r="B118" s="84" t="s">
        <v>29</v>
      </c>
      <c r="C118" s="84" t="s">
        <v>158</v>
      </c>
      <c r="D118" s="104">
        <v>0</v>
      </c>
      <c r="E118" s="104">
        <v>398.39966101429218</v>
      </c>
      <c r="F118" s="104">
        <v>26.132582262891461</v>
      </c>
      <c r="G118" s="104">
        <v>4.3625092048367797</v>
      </c>
      <c r="H118" s="106">
        <v>0</v>
      </c>
      <c r="I118" s="101">
        <v>428.89475248202041</v>
      </c>
      <c r="J118" s="110">
        <v>0</v>
      </c>
      <c r="K118" s="110">
        <v>0</v>
      </c>
      <c r="L118" s="110">
        <v>0</v>
      </c>
      <c r="M118" s="110">
        <v>47.91290730377289</v>
      </c>
      <c r="N118" s="101">
        <v>0.52911679827273805</v>
      </c>
      <c r="O118" s="100">
        <v>46.336723176487098</v>
      </c>
      <c r="P118" s="104">
        <v>27.604021814026673</v>
      </c>
      <c r="Q118" s="106">
        <v>2.9808876871711982</v>
      </c>
      <c r="R118" s="101">
        <v>30.58490950119787</v>
      </c>
      <c r="S118" s="104">
        <v>59.730935880896475</v>
      </c>
      <c r="T118" s="104">
        <v>54.473915443161452</v>
      </c>
      <c r="U118" s="101">
        <v>114.20485132405793</v>
      </c>
      <c r="V118" s="164">
        <v>227.58531603442444</v>
      </c>
      <c r="W118" s="164">
        <v>65.587619716032137</v>
      </c>
      <c r="X118" s="165">
        <v>293.17293575045659</v>
      </c>
      <c r="Y118" s="165">
        <v>51.817334111851402</v>
      </c>
      <c r="Z118" s="138">
        <v>23.824272422046505</v>
      </c>
      <c r="AA118" s="144">
        <v>99.498716768043735</v>
      </c>
      <c r="AB118" s="143">
        <v>159.90339086535192</v>
      </c>
      <c r="AC118" s="123">
        <v>115.72559056281445</v>
      </c>
      <c r="AD118" s="127">
        <v>205.34828620990393</v>
      </c>
      <c r="AE118" s="104">
        <v>101.69723615675872</v>
      </c>
      <c r="AF118" s="147">
        <v>422.77111292947711</v>
      </c>
      <c r="AG118" s="110">
        <v>27.569495038480536</v>
      </c>
      <c r="AH118" s="110">
        <v>15.024486235301175</v>
      </c>
      <c r="AI118" s="101">
        <v>42.593981273781708</v>
      </c>
      <c r="AJ118" s="140">
        <v>1714.132097403045</v>
      </c>
      <c r="AK118" s="151">
        <v>175.85669302397966</v>
      </c>
      <c r="AL118" s="129">
        <v>1889.9887904270247</v>
      </c>
      <c r="AM118" s="87">
        <v>1.4200314359171485E-2</v>
      </c>
    </row>
    <row r="119" spans="1:39" ht="15" x14ac:dyDescent="0.3">
      <c r="A119" s="84" t="s">
        <v>141</v>
      </c>
      <c r="B119" s="84" t="s">
        <v>8</v>
      </c>
      <c r="C119" s="84" t="s">
        <v>9</v>
      </c>
      <c r="D119" s="104">
        <v>2.5793354374358337</v>
      </c>
      <c r="E119" s="104">
        <v>12.380127690823187</v>
      </c>
      <c r="F119" s="104">
        <v>3.3200899777066533</v>
      </c>
      <c r="G119" s="104">
        <v>0</v>
      </c>
      <c r="H119" s="106">
        <v>0</v>
      </c>
      <c r="I119" s="101">
        <v>18.279553105965675</v>
      </c>
      <c r="J119" s="110">
        <v>0</v>
      </c>
      <c r="K119" s="110">
        <v>0</v>
      </c>
      <c r="L119" s="110">
        <v>0</v>
      </c>
      <c r="M119" s="110">
        <v>0</v>
      </c>
      <c r="N119" s="101">
        <v>0</v>
      </c>
      <c r="O119" s="100">
        <v>1.0384770024105159</v>
      </c>
      <c r="P119" s="104">
        <v>0.52678264616205306</v>
      </c>
      <c r="Q119" s="106">
        <v>0.17883108402731016</v>
      </c>
      <c r="R119" s="101">
        <v>0.70561373018936324</v>
      </c>
      <c r="S119" s="104">
        <v>4.1825129756639248</v>
      </c>
      <c r="T119" s="104">
        <v>3.8144029524424505</v>
      </c>
      <c r="U119" s="101">
        <v>7.9969159281063753</v>
      </c>
      <c r="V119" s="164">
        <v>7.7387068593149326</v>
      </c>
      <c r="W119" s="164">
        <v>2.2302113836985136</v>
      </c>
      <c r="X119" s="165">
        <v>9.9689182430134462</v>
      </c>
      <c r="Y119" s="165">
        <v>2.1218508733990116</v>
      </c>
      <c r="Z119" s="138">
        <v>0.30355987273459539</v>
      </c>
      <c r="AA119" s="144">
        <v>7.2628589674763013</v>
      </c>
      <c r="AB119" s="143">
        <v>5.9031446583850178</v>
      </c>
      <c r="AC119" s="123">
        <v>5.4380920239604107</v>
      </c>
      <c r="AD119" s="127">
        <v>2.7430072530238303</v>
      </c>
      <c r="AE119" s="104">
        <v>4.8998815978622003</v>
      </c>
      <c r="AF119" s="147">
        <v>13.080980874846443</v>
      </c>
      <c r="AG119" s="110">
        <v>1.7778543298560818</v>
      </c>
      <c r="AH119" s="110">
        <v>0.15254639042237472</v>
      </c>
      <c r="AI119" s="101">
        <v>1.9304007202784566</v>
      </c>
      <c r="AJ119" s="140">
        <v>68.592273976805203</v>
      </c>
      <c r="AK119" s="151">
        <v>7.037036694447651</v>
      </c>
      <c r="AL119" s="129">
        <v>75.629310671252853</v>
      </c>
      <c r="AM119" s="87">
        <v>5.6823616718731018E-4</v>
      </c>
    </row>
    <row r="120" spans="1:39" ht="15" x14ac:dyDescent="0.3">
      <c r="A120" s="84" t="s">
        <v>142</v>
      </c>
      <c r="B120" s="84" t="s">
        <v>13</v>
      </c>
      <c r="C120" s="84" t="s">
        <v>40</v>
      </c>
      <c r="D120" s="104">
        <v>6.0530439910476428</v>
      </c>
      <c r="E120" s="104">
        <v>199.009268401528</v>
      </c>
      <c r="F120" s="104">
        <v>13.358883386434851</v>
      </c>
      <c r="G120" s="104">
        <v>1.1422427807512987</v>
      </c>
      <c r="H120" s="106">
        <v>0</v>
      </c>
      <c r="I120" s="101">
        <v>219.56343855976181</v>
      </c>
      <c r="J120" s="110">
        <v>0</v>
      </c>
      <c r="K120" s="110">
        <v>0</v>
      </c>
      <c r="L120" s="110">
        <v>0.31083083889590873</v>
      </c>
      <c r="M120" s="110">
        <v>0</v>
      </c>
      <c r="N120" s="101">
        <v>0.45629716429913103</v>
      </c>
      <c r="O120" s="100">
        <v>8.2886963241411689</v>
      </c>
      <c r="P120" s="104">
        <v>4.9869194924525955</v>
      </c>
      <c r="Q120" s="106">
        <v>1.4336665425289359</v>
      </c>
      <c r="R120" s="101">
        <v>6.4205860349815316</v>
      </c>
      <c r="S120" s="104">
        <v>6.4406939392236442</v>
      </c>
      <c r="T120" s="104">
        <v>5.8738375996677163</v>
      </c>
      <c r="U120" s="101">
        <v>12.314531538891361</v>
      </c>
      <c r="V120" s="164">
        <v>49.27159143779329</v>
      </c>
      <c r="W120" s="164">
        <v>14.199538258157572</v>
      </c>
      <c r="X120" s="165">
        <v>63.471129695950864</v>
      </c>
      <c r="Y120" s="165">
        <v>12.802378867440874</v>
      </c>
      <c r="Z120" s="138">
        <v>4.1845014256784543</v>
      </c>
      <c r="AA120" s="144">
        <v>39.506307679045811</v>
      </c>
      <c r="AB120" s="143">
        <v>32.352889024224524</v>
      </c>
      <c r="AC120" s="123">
        <v>18.900981876370135</v>
      </c>
      <c r="AD120" s="127">
        <v>11.535134521858255</v>
      </c>
      <c r="AE120" s="104">
        <v>22.767342118884628</v>
      </c>
      <c r="AF120" s="147">
        <v>53.20345851711302</v>
      </c>
      <c r="AG120" s="110">
        <v>10.391427182194446</v>
      </c>
      <c r="AH120" s="110">
        <v>3.3891253519978819</v>
      </c>
      <c r="AI120" s="101">
        <v>13.780552534192328</v>
      </c>
      <c r="AJ120" s="140">
        <v>466.34476736572088</v>
      </c>
      <c r="AK120" s="151">
        <v>47.843365585546096</v>
      </c>
      <c r="AL120" s="129">
        <v>514.18813295126699</v>
      </c>
      <c r="AM120" s="87">
        <v>3.8633208644659311E-3</v>
      </c>
    </row>
    <row r="121" spans="1:39" ht="15" x14ac:dyDescent="0.3">
      <c r="A121" s="84" t="s">
        <v>143</v>
      </c>
      <c r="B121" s="84" t="s">
        <v>22</v>
      </c>
      <c r="C121" s="84" t="s">
        <v>23</v>
      </c>
      <c r="D121" s="104">
        <v>0.23147882130834407</v>
      </c>
      <c r="E121" s="104">
        <v>7.6616307741853014</v>
      </c>
      <c r="F121" s="104">
        <v>6.1581782343249944</v>
      </c>
      <c r="G121" s="104">
        <v>0.58986416089755656</v>
      </c>
      <c r="H121" s="106">
        <v>0</v>
      </c>
      <c r="I121" s="101">
        <v>14.641151990716198</v>
      </c>
      <c r="J121" s="110">
        <v>0</v>
      </c>
      <c r="K121" s="110">
        <v>0</v>
      </c>
      <c r="L121" s="110">
        <v>2.4540969468526472</v>
      </c>
      <c r="M121" s="110">
        <v>0</v>
      </c>
      <c r="N121" s="101">
        <v>3.5338998301685853</v>
      </c>
      <c r="O121" s="100">
        <v>4.2990267446169659</v>
      </c>
      <c r="P121" s="104">
        <v>2.7137481194802362</v>
      </c>
      <c r="Q121" s="106">
        <v>0.43662766609078935</v>
      </c>
      <c r="R121" s="101">
        <v>3.1503757855710255</v>
      </c>
      <c r="S121" s="104">
        <v>9.683177574928143</v>
      </c>
      <c r="T121" s="104">
        <v>8.8309447802651118</v>
      </c>
      <c r="U121" s="101">
        <v>18.514122355193255</v>
      </c>
      <c r="V121" s="164">
        <v>28.300037531275404</v>
      </c>
      <c r="W121" s="164">
        <v>8.1557638774461658</v>
      </c>
      <c r="X121" s="165">
        <v>36.45580140872157</v>
      </c>
      <c r="Y121" s="165">
        <v>5.6014161124947357</v>
      </c>
      <c r="Z121" s="138">
        <v>0.92279103198713042</v>
      </c>
      <c r="AA121" s="144">
        <v>14.880285992250624</v>
      </c>
      <c r="AB121" s="143">
        <v>16.089115135216215</v>
      </c>
      <c r="AC121" s="123">
        <v>12.71558835194419</v>
      </c>
      <c r="AD121" s="127">
        <v>6.1811037390709291</v>
      </c>
      <c r="AE121" s="104">
        <v>11.43700794185736</v>
      </c>
      <c r="AF121" s="147">
        <v>30.333700032872478</v>
      </c>
      <c r="AG121" s="110">
        <v>4.8443170044597954</v>
      </c>
      <c r="AH121" s="110">
        <v>0.19465274885811623</v>
      </c>
      <c r="AI121" s="101">
        <v>5.0389697533179119</v>
      </c>
      <c r="AJ121" s="140">
        <v>153.46065617312667</v>
      </c>
      <c r="AK121" s="151">
        <v>15.743876183627952</v>
      </c>
      <c r="AL121" s="129">
        <v>169.20453235675461</v>
      </c>
      <c r="AM121" s="87">
        <v>1.271307831365306E-3</v>
      </c>
    </row>
    <row r="122" spans="1:39" ht="15" x14ac:dyDescent="0.3">
      <c r="A122" s="84" t="s">
        <v>144</v>
      </c>
      <c r="B122" s="84" t="s">
        <v>13</v>
      </c>
      <c r="C122" s="84" t="s">
        <v>53</v>
      </c>
      <c r="D122" s="104">
        <v>3.4589549584075412</v>
      </c>
      <c r="E122" s="104">
        <v>22.437741533290943</v>
      </c>
      <c r="F122" s="104">
        <v>8.452891278876109</v>
      </c>
      <c r="G122" s="104">
        <v>0.12300326630446939</v>
      </c>
      <c r="H122" s="106">
        <v>0</v>
      </c>
      <c r="I122" s="101">
        <v>34.472591036879066</v>
      </c>
      <c r="J122" s="110">
        <v>0</v>
      </c>
      <c r="K122" s="110">
        <v>0</v>
      </c>
      <c r="L122" s="110">
        <v>0</v>
      </c>
      <c r="M122" s="110">
        <v>55.377174713147596</v>
      </c>
      <c r="N122" s="101">
        <v>0.61154697200567065</v>
      </c>
      <c r="O122" s="100">
        <v>1.3641304596409978</v>
      </c>
      <c r="P122" s="104">
        <v>0.82440956826036227</v>
      </c>
      <c r="Q122" s="106">
        <v>0.3264160120400933</v>
      </c>
      <c r="R122" s="101">
        <v>1.1508255803004555</v>
      </c>
      <c r="S122" s="104">
        <v>6.35560470773751</v>
      </c>
      <c r="T122" s="104">
        <v>5.7962372149970038</v>
      </c>
      <c r="U122" s="101">
        <v>12.151841922734514</v>
      </c>
      <c r="V122" s="164">
        <v>7.6369177821485001</v>
      </c>
      <c r="W122" s="164">
        <v>2.2008768756521859</v>
      </c>
      <c r="X122" s="165">
        <v>9.8377946578006856</v>
      </c>
      <c r="Y122" s="165">
        <v>2.0260135500067933</v>
      </c>
      <c r="Z122" s="138">
        <v>0.91434337225201812</v>
      </c>
      <c r="AA122" s="144">
        <v>8.3652952046910976</v>
      </c>
      <c r="AB122" s="143">
        <v>5.9321158013745148</v>
      </c>
      <c r="AC122" s="123">
        <v>4.4083084118886937</v>
      </c>
      <c r="AD122" s="127">
        <v>1.6779264425853107</v>
      </c>
      <c r="AE122" s="104">
        <v>3.8315635974897289</v>
      </c>
      <c r="AF122" s="147">
        <v>9.9177984519637334</v>
      </c>
      <c r="AG122" s="110">
        <v>1.3165544663100002</v>
      </c>
      <c r="AH122" s="110">
        <v>0.50536108370920119</v>
      </c>
      <c r="AI122" s="101">
        <v>1.8219155500192015</v>
      </c>
      <c r="AJ122" s="140">
        <v>88.566212559668756</v>
      </c>
      <c r="AK122" s="151">
        <v>9.0862082788127445</v>
      </c>
      <c r="AL122" s="129">
        <v>97.652420838481504</v>
      </c>
      <c r="AM122" s="87">
        <v>7.3370544887053815E-4</v>
      </c>
    </row>
    <row r="123" spans="1:39" ht="15" x14ac:dyDescent="0.3">
      <c r="A123" s="84" t="s">
        <v>145</v>
      </c>
      <c r="B123" s="84" t="s">
        <v>16</v>
      </c>
      <c r="C123" s="84" t="s">
        <v>17</v>
      </c>
      <c r="D123" s="104">
        <v>2.2059168553691868</v>
      </c>
      <c r="E123" s="104">
        <v>24.858422178586402</v>
      </c>
      <c r="F123" s="104">
        <v>8.2235173736265459</v>
      </c>
      <c r="G123" s="104">
        <v>0.14849181410806411</v>
      </c>
      <c r="H123" s="106">
        <v>0</v>
      </c>
      <c r="I123" s="101">
        <v>35.436348221690196</v>
      </c>
      <c r="J123" s="110">
        <v>0</v>
      </c>
      <c r="K123" s="110">
        <v>0</v>
      </c>
      <c r="L123" s="110">
        <v>8.2034683298316633</v>
      </c>
      <c r="M123" s="110">
        <v>0</v>
      </c>
      <c r="N123" s="101">
        <v>11.776665264629322</v>
      </c>
      <c r="O123" s="100">
        <v>1.4949701137345281</v>
      </c>
      <c r="P123" s="104">
        <v>1.2891171212228387</v>
      </c>
      <c r="Q123" s="106">
        <v>0.60855551307735878</v>
      </c>
      <c r="R123" s="101">
        <v>1.8976726343001975</v>
      </c>
      <c r="S123" s="104">
        <v>5.5520722411471803</v>
      </c>
      <c r="T123" s="104">
        <v>5.0634249964147084</v>
      </c>
      <c r="U123" s="101">
        <v>10.61549723756189</v>
      </c>
      <c r="V123" s="164">
        <v>26.972858386297386</v>
      </c>
      <c r="W123" s="164">
        <v>7.7732852423012666</v>
      </c>
      <c r="X123" s="165">
        <v>34.746143628598652</v>
      </c>
      <c r="Y123" s="165">
        <v>3.5241492053067431</v>
      </c>
      <c r="Z123" s="138">
        <v>1.3596171902593233</v>
      </c>
      <c r="AA123" s="144">
        <v>14.351278965676046</v>
      </c>
      <c r="AB123" s="143">
        <v>13.361033134200103</v>
      </c>
      <c r="AC123" s="123">
        <v>9.4102549904632724</v>
      </c>
      <c r="AD123" s="127">
        <v>4.8392913248020593</v>
      </c>
      <c r="AE123" s="104">
        <v>9.7602543939354778</v>
      </c>
      <c r="AF123" s="147">
        <v>24.00980070920081</v>
      </c>
      <c r="AG123" s="110">
        <v>1.9460938039662807</v>
      </c>
      <c r="AH123" s="110">
        <v>0.19704985688806792</v>
      </c>
      <c r="AI123" s="101">
        <v>2.1431436608543488</v>
      </c>
      <c r="AJ123" s="140">
        <v>154.71631996601218</v>
      </c>
      <c r="AK123" s="151">
        <v>15.872697575223929</v>
      </c>
      <c r="AL123" s="129">
        <v>170.5890175412361</v>
      </c>
      <c r="AM123" s="87">
        <v>1.2817100755187279E-3</v>
      </c>
    </row>
    <row r="124" spans="1:39" ht="15" x14ac:dyDescent="0.3">
      <c r="A124" s="84" t="s">
        <v>146</v>
      </c>
      <c r="B124" s="84" t="s">
        <v>13</v>
      </c>
      <c r="C124" s="84" t="s">
        <v>14</v>
      </c>
      <c r="D124" s="104">
        <v>6.2779091317471769</v>
      </c>
      <c r="E124" s="104">
        <v>21.328470969009807</v>
      </c>
      <c r="F124" s="104">
        <v>7.2145576089240606</v>
      </c>
      <c r="G124" s="104">
        <v>0.14653404514731638</v>
      </c>
      <c r="H124" s="106">
        <v>0</v>
      </c>
      <c r="I124" s="101">
        <v>34.967471754828367</v>
      </c>
      <c r="J124" s="110">
        <v>1.8341886558534599</v>
      </c>
      <c r="K124" s="110">
        <v>0</v>
      </c>
      <c r="L124" s="110">
        <v>0.17742240507964221</v>
      </c>
      <c r="M124" s="110">
        <v>5.3221800697517576</v>
      </c>
      <c r="N124" s="101">
        <v>2.4197706138302664</v>
      </c>
      <c r="O124" s="100">
        <v>11.47602431695397</v>
      </c>
      <c r="P124" s="104">
        <v>2.7607562775297181</v>
      </c>
      <c r="Q124" s="106">
        <v>0.96506911484755997</v>
      </c>
      <c r="R124" s="101">
        <v>3.7258253923772782</v>
      </c>
      <c r="S124" s="104">
        <v>5.9190510497948576</v>
      </c>
      <c r="T124" s="104">
        <v>5.3981053809907564</v>
      </c>
      <c r="U124" s="101">
        <v>11.317156430785614</v>
      </c>
      <c r="V124" s="164">
        <v>26.701676054642299</v>
      </c>
      <c r="W124" s="164">
        <v>7.695133435531754</v>
      </c>
      <c r="X124" s="165">
        <v>34.39680949017405</v>
      </c>
      <c r="Y124" s="165">
        <v>5.1864727515439508</v>
      </c>
      <c r="Z124" s="138">
        <v>2.1939886239543744</v>
      </c>
      <c r="AA124" s="144">
        <v>22.672638649786045</v>
      </c>
      <c r="AB124" s="143">
        <v>15.719813531766182</v>
      </c>
      <c r="AC124" s="123">
        <v>12.108787017178045</v>
      </c>
      <c r="AD124" s="127">
        <v>3.7871939962023791</v>
      </c>
      <c r="AE124" s="104">
        <v>7.9412691595734737</v>
      </c>
      <c r="AF124" s="147">
        <v>23.837250172953897</v>
      </c>
      <c r="AG124" s="110">
        <v>3.2660766830893628</v>
      </c>
      <c r="AH124" s="110">
        <v>2.3132489167039521</v>
      </c>
      <c r="AI124" s="101">
        <v>5.5793255997933144</v>
      </c>
      <c r="AJ124" s="140">
        <v>173.49254732874732</v>
      </c>
      <c r="AK124" s="151">
        <v>17.798993253648867</v>
      </c>
      <c r="AL124" s="129">
        <v>191.29154058239618</v>
      </c>
      <c r="AM124" s="87">
        <v>1.4372572071744884E-3</v>
      </c>
    </row>
    <row r="125" spans="1:39" ht="15" x14ac:dyDescent="0.3">
      <c r="A125" s="84" t="s">
        <v>147</v>
      </c>
      <c r="B125" s="84" t="s">
        <v>29</v>
      </c>
      <c r="C125" s="84" t="s">
        <v>100</v>
      </c>
      <c r="D125" s="104">
        <v>0</v>
      </c>
      <c r="E125" s="104">
        <v>14.093087926931078</v>
      </c>
      <c r="F125" s="104">
        <v>0.12460037499513603</v>
      </c>
      <c r="G125" s="104">
        <v>0</v>
      </c>
      <c r="H125" s="106">
        <v>0</v>
      </c>
      <c r="I125" s="101">
        <v>14.217688301926215</v>
      </c>
      <c r="J125" s="110">
        <v>0</v>
      </c>
      <c r="K125" s="110">
        <v>0</v>
      </c>
      <c r="L125" s="110">
        <v>0</v>
      </c>
      <c r="M125" s="110">
        <v>0</v>
      </c>
      <c r="N125" s="101">
        <v>0</v>
      </c>
      <c r="O125" s="100">
        <v>4.3737144767250491E-2</v>
      </c>
      <c r="P125" s="104">
        <v>0.31697442625751426</v>
      </c>
      <c r="Q125" s="106">
        <v>8.9137661686669277E-3</v>
      </c>
      <c r="R125" s="101">
        <v>0.32588819242618117</v>
      </c>
      <c r="S125" s="104">
        <v>11.738710137852582</v>
      </c>
      <c r="T125" s="104">
        <v>10.705566454479039</v>
      </c>
      <c r="U125" s="101">
        <v>22.444276592331619</v>
      </c>
      <c r="V125" s="164">
        <v>4.5490931081756534</v>
      </c>
      <c r="W125" s="164">
        <v>1.3109992948170566</v>
      </c>
      <c r="X125" s="165">
        <v>5.8600924029927102</v>
      </c>
      <c r="Y125" s="165">
        <v>1.3843189453748548</v>
      </c>
      <c r="Z125" s="138">
        <v>0.15649626207362619</v>
      </c>
      <c r="AA125" s="144">
        <v>6.1260122690805767</v>
      </c>
      <c r="AB125" s="143">
        <v>5.6253493058784283</v>
      </c>
      <c r="AC125" s="123">
        <v>6.9882040762388851</v>
      </c>
      <c r="AD125" s="127">
        <v>4.7968398059030513</v>
      </c>
      <c r="AE125" s="104">
        <v>5.6339551351003854</v>
      </c>
      <c r="AF125" s="147">
        <v>17.418999017242321</v>
      </c>
      <c r="AG125" s="110">
        <v>1.7169538715855968</v>
      </c>
      <c r="AH125" s="110">
        <v>2.0455421605179525</v>
      </c>
      <c r="AI125" s="101">
        <v>3.7624960321035492</v>
      </c>
      <c r="AJ125" s="140">
        <v>77.365354466197331</v>
      </c>
      <c r="AK125" s="151">
        <v>7.9370868859323593</v>
      </c>
      <c r="AL125" s="129">
        <v>85.302441352129691</v>
      </c>
      <c r="AM125" s="87">
        <v>6.4091463872192824E-4</v>
      </c>
    </row>
    <row r="126" spans="1:39" ht="15" x14ac:dyDescent="0.3">
      <c r="A126" s="84" t="s">
        <v>148</v>
      </c>
      <c r="B126" s="84" t="s">
        <v>16</v>
      </c>
      <c r="C126" s="84" t="s">
        <v>17</v>
      </c>
      <c r="D126" s="104">
        <v>0.86486592576743948</v>
      </c>
      <c r="E126" s="104">
        <v>13.6344528030299</v>
      </c>
      <c r="F126" s="104">
        <v>4.8258262541185823</v>
      </c>
      <c r="G126" s="104">
        <v>5.3959604922948101E-2</v>
      </c>
      <c r="H126" s="106">
        <v>0</v>
      </c>
      <c r="I126" s="101">
        <v>19.379104587838871</v>
      </c>
      <c r="J126" s="110">
        <v>0</v>
      </c>
      <c r="K126" s="110">
        <v>0</v>
      </c>
      <c r="L126" s="110">
        <v>0.81629013403122663</v>
      </c>
      <c r="M126" s="110">
        <v>0</v>
      </c>
      <c r="N126" s="101">
        <v>1.1727087268915006</v>
      </c>
      <c r="O126" s="100">
        <v>7.1521997376180488</v>
      </c>
      <c r="P126" s="104">
        <v>1.0108720454183493</v>
      </c>
      <c r="Q126" s="106">
        <v>0.27789889496337677</v>
      </c>
      <c r="R126" s="101">
        <v>1.288770940381726</v>
      </c>
      <c r="S126" s="104">
        <v>2.6314694626477402</v>
      </c>
      <c r="T126" s="104">
        <v>2.3998693957410513</v>
      </c>
      <c r="U126" s="101">
        <v>5.031338858388791</v>
      </c>
      <c r="V126" s="164">
        <v>10.505204650252338</v>
      </c>
      <c r="W126" s="164">
        <v>3.0274860419185536</v>
      </c>
      <c r="X126" s="165">
        <v>13.532690692170892</v>
      </c>
      <c r="Y126" s="165">
        <v>2.3015674729901261</v>
      </c>
      <c r="Z126" s="138">
        <v>0.44033331821812083</v>
      </c>
      <c r="AA126" s="144">
        <v>7.2923631167503515</v>
      </c>
      <c r="AB126" s="143">
        <v>6.8152081045754906</v>
      </c>
      <c r="AC126" s="123">
        <v>4.7425068928071061</v>
      </c>
      <c r="AD126" s="127">
        <v>2.2707655053617488</v>
      </c>
      <c r="AE126" s="104">
        <v>4.9125244144346558</v>
      </c>
      <c r="AF126" s="147">
        <v>11.925796812603512</v>
      </c>
      <c r="AG126" s="110">
        <v>1.8131919214380607</v>
      </c>
      <c r="AH126" s="110">
        <v>0.36946848166512736</v>
      </c>
      <c r="AI126" s="101">
        <v>2.182660403103188</v>
      </c>
      <c r="AJ126" s="140">
        <v>78.514742771530621</v>
      </c>
      <c r="AK126" s="151">
        <v>8.0550052346305598</v>
      </c>
      <c r="AL126" s="129">
        <v>86.569748006161177</v>
      </c>
      <c r="AM126" s="87">
        <v>6.5043646920466395E-4</v>
      </c>
    </row>
    <row r="127" spans="1:39" ht="15" x14ac:dyDescent="0.3">
      <c r="A127" s="84" t="s">
        <v>149</v>
      </c>
      <c r="B127" s="84" t="s">
        <v>22</v>
      </c>
      <c r="C127" s="84" t="s">
        <v>23</v>
      </c>
      <c r="D127" s="104">
        <v>2.3046133198391181</v>
      </c>
      <c r="E127" s="104">
        <v>9.6265785516639983</v>
      </c>
      <c r="F127" s="104">
        <v>35.543439339632698</v>
      </c>
      <c r="G127" s="104">
        <v>0.12448251812136854</v>
      </c>
      <c r="H127" s="106">
        <v>0</v>
      </c>
      <c r="I127" s="101">
        <v>47.599113729257184</v>
      </c>
      <c r="J127" s="110">
        <v>0</v>
      </c>
      <c r="K127" s="110">
        <v>0</v>
      </c>
      <c r="L127" s="110">
        <v>0.41445318007885346</v>
      </c>
      <c r="M127" s="110">
        <v>0</v>
      </c>
      <c r="N127" s="101">
        <v>0.60786214350891277</v>
      </c>
      <c r="O127" s="100">
        <v>165.88070199833618</v>
      </c>
      <c r="P127" s="104">
        <v>14.287011634050021</v>
      </c>
      <c r="Q127" s="106">
        <v>2.453624597254866</v>
      </c>
      <c r="R127" s="101">
        <v>16.740636231304887</v>
      </c>
      <c r="S127" s="104">
        <v>39.297554198580755</v>
      </c>
      <c r="T127" s="104">
        <v>35.838910155452496</v>
      </c>
      <c r="U127" s="101">
        <v>75.136464354033251</v>
      </c>
      <c r="V127" s="164">
        <v>118.17281007832786</v>
      </c>
      <c r="W127" s="164">
        <v>34.056122175386285</v>
      </c>
      <c r="X127" s="165">
        <v>152.22893225371413</v>
      </c>
      <c r="Y127" s="165">
        <v>18.338781292880249</v>
      </c>
      <c r="Z127" s="138">
        <v>11.443044774783692</v>
      </c>
      <c r="AA127" s="144">
        <v>57.00669328047951</v>
      </c>
      <c r="AB127" s="143">
        <v>64.329152387752032</v>
      </c>
      <c r="AC127" s="123">
        <v>27.05270523101176</v>
      </c>
      <c r="AD127" s="127">
        <v>17.462486733525758</v>
      </c>
      <c r="AE127" s="104">
        <v>34.666603041672381</v>
      </c>
      <c r="AF127" s="147">
        <v>79.181795006209896</v>
      </c>
      <c r="AG127" s="110">
        <v>9.9645564063364258</v>
      </c>
      <c r="AH127" s="110">
        <v>5.0599523459714506</v>
      </c>
      <c r="AI127" s="101">
        <v>15.024508752307877</v>
      </c>
      <c r="AJ127" s="140">
        <v>703.51768620456778</v>
      </c>
      <c r="AK127" s="151">
        <v>72.175472338015012</v>
      </c>
      <c r="AL127" s="129">
        <v>775.69315854258275</v>
      </c>
      <c r="AM127" s="87">
        <v>5.8281227663125809E-3</v>
      </c>
    </row>
    <row r="128" spans="1:39" ht="15" x14ac:dyDescent="0.3">
      <c r="A128" s="84" t="s">
        <v>150</v>
      </c>
      <c r="B128" s="84" t="s">
        <v>16</v>
      </c>
      <c r="C128" s="84" t="s">
        <v>17</v>
      </c>
      <c r="D128" s="104">
        <v>8.1500894887025765</v>
      </c>
      <c r="E128" s="104">
        <v>68.799521650426399</v>
      </c>
      <c r="F128" s="104">
        <v>37.778514074218364</v>
      </c>
      <c r="G128" s="104">
        <v>6.6146107580400376E-2</v>
      </c>
      <c r="H128" s="106">
        <v>0</v>
      </c>
      <c r="I128" s="101">
        <v>114.79427132092773</v>
      </c>
      <c r="J128" s="110">
        <v>0</v>
      </c>
      <c r="K128" s="110">
        <v>0</v>
      </c>
      <c r="L128" s="110">
        <v>0</v>
      </c>
      <c r="M128" s="110">
        <v>0</v>
      </c>
      <c r="N128" s="101">
        <v>0</v>
      </c>
      <c r="O128" s="100">
        <v>7.1174302935546763</v>
      </c>
      <c r="P128" s="104">
        <v>2.5098508678495088</v>
      </c>
      <c r="Q128" s="106">
        <v>0.37961589283810482</v>
      </c>
      <c r="R128" s="101">
        <v>2.8894667606876139</v>
      </c>
      <c r="S128" s="104">
        <v>33.432739453424638</v>
      </c>
      <c r="T128" s="104">
        <v>30.490267650428247</v>
      </c>
      <c r="U128" s="101">
        <v>63.923007103852882</v>
      </c>
      <c r="V128" s="164">
        <v>43.060944667703545</v>
      </c>
      <c r="W128" s="164">
        <v>12.409697219003554</v>
      </c>
      <c r="X128" s="165">
        <v>55.470641886707099</v>
      </c>
      <c r="Y128" s="165">
        <v>7.2441447419389071</v>
      </c>
      <c r="Z128" s="138">
        <v>2.0010245042957648</v>
      </c>
      <c r="AA128" s="144">
        <v>24.031739868138409</v>
      </c>
      <c r="AB128" s="143">
        <v>23.693660685613583</v>
      </c>
      <c r="AC128" s="123">
        <v>16.860840819586038</v>
      </c>
      <c r="AD128" s="127">
        <v>7.7256136852382005</v>
      </c>
      <c r="AE128" s="104">
        <v>13.807536049192725</v>
      </c>
      <c r="AF128" s="147">
        <v>38.393990554016966</v>
      </c>
      <c r="AG128" s="110">
        <v>5.3009048290074059</v>
      </c>
      <c r="AH128" s="110">
        <v>1.481392674104939</v>
      </c>
      <c r="AI128" s="101">
        <v>6.7822975031123445</v>
      </c>
      <c r="AJ128" s="140">
        <v>346.34167522284594</v>
      </c>
      <c r="AK128" s="151">
        <v>35.531976650661775</v>
      </c>
      <c r="AL128" s="129">
        <v>381.8736518735077</v>
      </c>
      <c r="AM128" s="87">
        <v>2.8691841610676491E-3</v>
      </c>
    </row>
    <row r="129" spans="1:42" ht="15.75" x14ac:dyDescent="0.3">
      <c r="A129" s="84" t="s">
        <v>151</v>
      </c>
      <c r="B129" s="84" t="s">
        <v>50</v>
      </c>
      <c r="C129" s="84" t="s">
        <v>109</v>
      </c>
      <c r="D129" s="104">
        <v>0</v>
      </c>
      <c r="E129" s="104">
        <v>68.197399598899779</v>
      </c>
      <c r="F129" s="104">
        <v>36.044058443938724</v>
      </c>
      <c r="G129" s="104">
        <v>1.0418644086426587</v>
      </c>
      <c r="H129" s="106">
        <v>0</v>
      </c>
      <c r="I129" s="101">
        <v>105.28332245148115</v>
      </c>
      <c r="J129" s="110">
        <v>0</v>
      </c>
      <c r="K129" s="110">
        <v>492.61072019745484</v>
      </c>
      <c r="L129" s="110">
        <v>0</v>
      </c>
      <c r="M129" s="110">
        <v>20.931309155336606</v>
      </c>
      <c r="N129" s="101">
        <v>625.43845190356774</v>
      </c>
      <c r="O129" s="100">
        <v>1.6966201685007611</v>
      </c>
      <c r="P129" s="104">
        <v>4.6324299214461728</v>
      </c>
      <c r="Q129" s="106">
        <v>0.94316691943742037</v>
      </c>
      <c r="R129" s="101">
        <v>5.575596840883593</v>
      </c>
      <c r="S129" s="104">
        <v>70.878103132743789</v>
      </c>
      <c r="T129" s="104">
        <v>64.640001699012615</v>
      </c>
      <c r="U129" s="101">
        <v>135.5181048317564</v>
      </c>
      <c r="V129" s="164">
        <v>19.43583332387821</v>
      </c>
      <c r="W129" s="164">
        <v>5.6011963650497156</v>
      </c>
      <c r="X129" s="165">
        <v>25.037029688927927</v>
      </c>
      <c r="Y129" s="165">
        <v>5.4032154830077355</v>
      </c>
      <c r="Z129" s="138">
        <v>0.67534420961184438</v>
      </c>
      <c r="AA129" s="144">
        <v>15.728011742822101</v>
      </c>
      <c r="AB129" s="143">
        <v>64.76681748125047</v>
      </c>
      <c r="AC129" s="123">
        <v>12.870989246111913</v>
      </c>
      <c r="AD129" s="127">
        <v>7.2648901457370805</v>
      </c>
      <c r="AE129" s="104">
        <v>8.6105482618778257</v>
      </c>
      <c r="AF129" s="147">
        <v>28.746427653726819</v>
      </c>
      <c r="AG129" s="110">
        <v>4.6303743902484253</v>
      </c>
      <c r="AH129" s="110">
        <v>1.2403692114318945</v>
      </c>
      <c r="AI129" s="101">
        <v>5.8707436016803198</v>
      </c>
      <c r="AJ129" s="140">
        <v>1019.7396860572169</v>
      </c>
      <c r="AK129" s="151">
        <v>104.61740329524199</v>
      </c>
      <c r="AL129" s="129">
        <v>1124.3570893524588</v>
      </c>
      <c r="AM129" s="87">
        <v>8.4477877337889203E-3</v>
      </c>
      <c r="AN129" s="71"/>
      <c r="AO129" s="71"/>
      <c r="AP129" s="71"/>
    </row>
    <row r="130" spans="1:42" ht="15.75" x14ac:dyDescent="0.3">
      <c r="A130" s="84" t="s">
        <v>152</v>
      </c>
      <c r="B130" s="84" t="s">
        <v>44</v>
      </c>
      <c r="C130" s="84" t="s">
        <v>44</v>
      </c>
      <c r="D130" s="104">
        <v>0</v>
      </c>
      <c r="E130" s="104">
        <v>25.225367669798299</v>
      </c>
      <c r="F130" s="104">
        <v>5.5499213531558347</v>
      </c>
      <c r="G130" s="104">
        <v>1.6451550962128618</v>
      </c>
      <c r="H130" s="106">
        <v>0</v>
      </c>
      <c r="I130" s="101">
        <v>32.420444119166994</v>
      </c>
      <c r="J130" s="110">
        <v>0</v>
      </c>
      <c r="K130" s="110">
        <v>0</v>
      </c>
      <c r="L130" s="110">
        <v>115.56673345910571</v>
      </c>
      <c r="M130" s="110">
        <v>0</v>
      </c>
      <c r="N130" s="101">
        <v>161.61503878270648</v>
      </c>
      <c r="O130" s="100">
        <v>27.792452365811531</v>
      </c>
      <c r="P130" s="121">
        <v>6.196400399934924</v>
      </c>
      <c r="Q130" s="113">
        <v>0.32824241737051252</v>
      </c>
      <c r="R130" s="135">
        <v>6.5246428173054367</v>
      </c>
      <c r="S130" s="104">
        <v>18.311613345114758</v>
      </c>
      <c r="T130" s="104">
        <v>16.699977361457627</v>
      </c>
      <c r="U130" s="101">
        <v>35.011590706572385</v>
      </c>
      <c r="V130" s="164">
        <v>35.226977755543494</v>
      </c>
      <c r="W130" s="164">
        <v>10.152032921255044</v>
      </c>
      <c r="X130" s="165">
        <v>45.379010676798536</v>
      </c>
      <c r="Y130" s="165">
        <v>8.5613943010748326</v>
      </c>
      <c r="Z130" s="138">
        <v>1.2728745727117363</v>
      </c>
      <c r="AA130" s="144">
        <v>19.282324990527684</v>
      </c>
      <c r="AB130" s="143">
        <v>37.210941795025555</v>
      </c>
      <c r="AC130" s="123">
        <v>18.249988046678553</v>
      </c>
      <c r="AD130" s="127">
        <v>14.363800011110703</v>
      </c>
      <c r="AE130" s="104">
        <v>19.624812024593712</v>
      </c>
      <c r="AF130" s="147">
        <v>52.238600082382966</v>
      </c>
      <c r="AG130" s="110">
        <v>5.8972339165915777</v>
      </c>
      <c r="AH130" s="110">
        <v>0.15397379599293798</v>
      </c>
      <c r="AI130" s="101">
        <v>6.0512077125845156</v>
      </c>
      <c r="AJ130" s="140">
        <v>433.36052292266868</v>
      </c>
      <c r="AK130" s="151">
        <v>44.459437264947205</v>
      </c>
      <c r="AL130" s="129">
        <v>477.81996018761589</v>
      </c>
      <c r="AM130" s="87">
        <v>3.5900708385777779E-3</v>
      </c>
      <c r="AN130" s="71"/>
      <c r="AO130" s="71"/>
      <c r="AP130" s="71"/>
    </row>
    <row r="131" spans="1:42" ht="15.75" x14ac:dyDescent="0.3">
      <c r="A131" s="111" t="s">
        <v>176</v>
      </c>
      <c r="B131" s="111"/>
      <c r="C131" s="111"/>
      <c r="D131" s="112">
        <v>984.99999999999955</v>
      </c>
      <c r="E131" s="112">
        <v>4125.01</v>
      </c>
      <c r="F131" s="112">
        <v>2365</v>
      </c>
      <c r="G131" s="112">
        <v>43.999999999999986</v>
      </c>
      <c r="H131" s="113">
        <v>0</v>
      </c>
      <c r="I131" s="131">
        <v>7519.01</v>
      </c>
      <c r="J131" s="124">
        <v>18</v>
      </c>
      <c r="K131" s="124">
        <v>570.99999999999989</v>
      </c>
      <c r="L131" s="124">
        <v>1189.9999999999995</v>
      </c>
      <c r="M131" s="124">
        <v>657.99999999999989</v>
      </c>
      <c r="N131" s="133">
        <v>2436.9999999999995</v>
      </c>
      <c r="O131" s="134">
        <v>20471.330561942337</v>
      </c>
      <c r="P131" s="122">
        <v>5161.7468577244263</v>
      </c>
      <c r="Q131" s="122">
        <v>732.99999999999977</v>
      </c>
      <c r="R131" s="136">
        <v>5894.7468577244254</v>
      </c>
      <c r="S131" s="125">
        <v>5137.0000000000009</v>
      </c>
      <c r="T131" s="126">
        <v>4684.8839634709011</v>
      </c>
      <c r="U131" s="133">
        <v>9821.8839634709002</v>
      </c>
      <c r="V131" s="137">
        <v>17721</v>
      </c>
      <c r="W131" s="137">
        <v>5107</v>
      </c>
      <c r="X131" s="145">
        <v>22828</v>
      </c>
      <c r="Y131" s="133">
        <v>3823.0000000000005</v>
      </c>
      <c r="Z131" s="145">
        <v>6227.589713737525</v>
      </c>
      <c r="AA131" s="145">
        <v>11552.36347989832</v>
      </c>
      <c r="AB131" s="146">
        <v>11815.924981131961</v>
      </c>
      <c r="AC131" s="128">
        <v>4758.6320913050131</v>
      </c>
      <c r="AD131" s="148">
        <v>5632.1856622061441</v>
      </c>
      <c r="AE131" s="126">
        <v>4769</v>
      </c>
      <c r="AF131" s="146">
        <v>15159.817753511157</v>
      </c>
      <c r="AG131" s="149">
        <v>2416</v>
      </c>
      <c r="AH131" s="149">
        <v>744.18838143267783</v>
      </c>
      <c r="AI131" s="88">
        <v>3160.1883814326779</v>
      </c>
      <c r="AJ131" s="150">
        <v>120710.85569284931</v>
      </c>
      <c r="AK131" s="153">
        <v>12384</v>
      </c>
      <c r="AL131" s="145">
        <v>133094.85569284932</v>
      </c>
      <c r="AM131" s="89">
        <v>0.99999999999999989</v>
      </c>
      <c r="AN131" s="71"/>
      <c r="AO131" s="73"/>
      <c r="AP131" s="71"/>
    </row>
    <row r="132" spans="1:42" x14ac:dyDescent="0.25">
      <c r="A132" s="114" t="s">
        <v>277</v>
      </c>
      <c r="B132" s="114"/>
      <c r="C132" s="114"/>
      <c r="D132" s="115"/>
      <c r="E132" s="116"/>
      <c r="F132" s="115"/>
      <c r="G132" s="115"/>
      <c r="H132" s="115"/>
      <c r="I132" s="117"/>
      <c r="J132" s="115"/>
      <c r="K132" s="116"/>
      <c r="L132" s="115"/>
      <c r="M132" s="115"/>
      <c r="N132" s="117"/>
      <c r="O132" s="118">
        <v>1315.6694380576628</v>
      </c>
      <c r="P132" s="90"/>
      <c r="Q132" s="90"/>
      <c r="R132" s="95"/>
      <c r="S132" s="91"/>
      <c r="T132" s="90"/>
      <c r="U132" s="96"/>
      <c r="V132" s="96"/>
      <c r="W132" s="97"/>
      <c r="X132" s="97"/>
      <c r="Y132" s="97"/>
      <c r="Z132" s="90"/>
      <c r="AA132" s="90"/>
      <c r="AB132" s="90"/>
      <c r="AC132" s="91"/>
      <c r="AD132" s="91"/>
      <c r="AE132" s="91"/>
      <c r="AF132" s="91"/>
      <c r="AG132" s="92"/>
      <c r="AH132" s="90"/>
      <c r="AI132" s="96"/>
      <c r="AJ132" s="90"/>
      <c r="AK132" s="93"/>
      <c r="AL132" s="90"/>
      <c r="AM132" s="94"/>
      <c r="AN132" s="85"/>
      <c r="AO132" s="79"/>
      <c r="AP132" s="85"/>
    </row>
    <row r="133" spans="1:42" ht="25.5" x14ac:dyDescent="0.25">
      <c r="A133" s="119" t="s">
        <v>278</v>
      </c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20">
        <v>21786.999999999996</v>
      </c>
      <c r="P133" s="82"/>
      <c r="Q133" s="82"/>
      <c r="R133" s="82"/>
      <c r="S133" s="82">
        <f>S131/U131</f>
        <v>0.52301574922950578</v>
      </c>
      <c r="T133" s="82">
        <f>T131/U131</f>
        <v>0.47698425077049439</v>
      </c>
      <c r="U133" s="82"/>
      <c r="V133" s="82"/>
      <c r="W133" s="82"/>
      <c r="X133" s="82"/>
      <c r="Y133" s="82"/>
      <c r="Z133" s="98"/>
      <c r="AA133" s="99"/>
      <c r="AB133" s="77"/>
      <c r="AC133" s="99"/>
      <c r="AD133" s="99"/>
      <c r="AE133" s="99"/>
      <c r="AF133" s="99"/>
      <c r="AG133" s="76"/>
      <c r="AH133" s="82"/>
      <c r="AI133" s="81"/>
      <c r="AJ133" s="78"/>
      <c r="AK133" s="82"/>
      <c r="AL133" s="78"/>
      <c r="AM133" s="82"/>
      <c r="AN133" s="71"/>
      <c r="AO133" s="71"/>
      <c r="AP133" s="71"/>
    </row>
    <row r="134" spans="1:42" ht="15" x14ac:dyDescent="0.25">
      <c r="A134" s="109"/>
      <c r="B134" s="109"/>
      <c r="C134" s="109"/>
      <c r="D134" s="109"/>
      <c r="E134" s="109"/>
      <c r="F134" s="108"/>
      <c r="G134" s="109"/>
      <c r="H134" s="109"/>
      <c r="I134" s="109"/>
      <c r="J134" s="109"/>
      <c r="K134" s="108"/>
      <c r="L134" s="109"/>
      <c r="M134" s="108"/>
      <c r="N134" s="109"/>
      <c r="O134" s="108"/>
      <c r="P134" s="71"/>
      <c r="Q134" s="71"/>
      <c r="R134" s="73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</row>
    <row r="135" spans="1:42" ht="15" x14ac:dyDescent="0.2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3"/>
      <c r="M135" s="71"/>
      <c r="N135" s="71"/>
      <c r="O135" s="71"/>
      <c r="P135" s="71"/>
      <c r="Q135" s="71"/>
      <c r="R135" s="73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</row>
    <row r="136" spans="1:42" ht="15" x14ac:dyDescent="0.2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3"/>
      <c r="L136" s="73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</row>
    <row r="138" spans="1:42" ht="15" x14ac:dyDescent="0.25">
      <c r="A138" s="71"/>
      <c r="B138" s="71"/>
      <c r="C138" s="71"/>
      <c r="D138" s="71"/>
      <c r="E138" s="73"/>
      <c r="F138" s="71"/>
      <c r="G138" s="71"/>
      <c r="H138" s="71"/>
      <c r="I138" s="71"/>
      <c r="J138" s="71"/>
      <c r="K138" s="71"/>
      <c r="L138" s="71"/>
      <c r="M138" s="73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</row>
    <row r="141" spans="1:42" ht="15" x14ac:dyDescent="0.2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2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4" spans="1:42" ht="15" x14ac:dyDescent="0.2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5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</row>
    <row r="146" spans="9:12" ht="15" x14ac:dyDescent="0.25">
      <c r="I146" s="74"/>
      <c r="J146" s="74"/>
      <c r="K146" s="71"/>
      <c r="L146" s="71"/>
    </row>
    <row r="147" spans="9:12" ht="15" x14ac:dyDescent="0.25">
      <c r="I147" s="71"/>
      <c r="J147" s="71"/>
      <c r="K147" s="75"/>
      <c r="L147" s="71"/>
    </row>
    <row r="148" spans="9:12" ht="15" x14ac:dyDescent="0.25">
      <c r="I148" s="71"/>
      <c r="J148" s="75"/>
      <c r="K148" s="71"/>
      <c r="L148" s="75"/>
    </row>
    <row r="149" spans="9:12" ht="15" x14ac:dyDescent="0.25">
      <c r="I149" s="71"/>
      <c r="J149" s="75"/>
      <c r="K149" s="71"/>
      <c r="L149" s="71"/>
    </row>
    <row r="151" spans="9:12" ht="15" x14ac:dyDescent="0.25">
      <c r="I151" s="71"/>
      <c r="J151" s="71"/>
      <c r="K151" s="75"/>
      <c r="L151" s="71"/>
    </row>
    <row r="154" spans="9:12" ht="15" x14ac:dyDescent="0.25">
      <c r="I154" s="72"/>
      <c r="J154" s="71"/>
      <c r="K154" s="71"/>
      <c r="L154" s="71"/>
    </row>
  </sheetData>
  <autoFilter ref="A5:BY133" xr:uid="{00000000-0009-0000-0000-000001000000}"/>
  <mergeCells count="4">
    <mergeCell ref="A1:AM1"/>
    <mergeCell ref="A2:AM2"/>
    <mergeCell ref="A3:AM3"/>
    <mergeCell ref="A4:AM4"/>
  </mergeCells>
  <conditionalFormatting sqref="AM6:AM1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N65"/>
  <sheetViews>
    <sheetView showGridLines="0" topLeftCell="A6" zoomScaleNormal="100" workbookViewId="0">
      <selection activeCell="F8" sqref="F8"/>
    </sheetView>
  </sheetViews>
  <sheetFormatPr baseColWidth="10" defaultColWidth="19" defaultRowHeight="15" x14ac:dyDescent="0.25"/>
  <cols>
    <col min="1" max="1" width="20.5703125" customWidth="1"/>
    <col min="2" max="2" width="9.85546875" customWidth="1"/>
    <col min="3" max="3" width="8.140625" customWidth="1"/>
    <col min="4" max="4" width="9.28515625" customWidth="1"/>
    <col min="5" max="5" width="8.85546875" customWidth="1"/>
    <col min="6" max="6" width="10.7109375" customWidth="1"/>
    <col min="7" max="7" width="8.28515625" style="1" customWidth="1"/>
    <col min="8" max="8" width="8" customWidth="1"/>
    <col min="9" max="9" width="11.42578125" customWidth="1"/>
    <col min="10" max="10" width="10.85546875" customWidth="1"/>
    <col min="11" max="11" width="9.7109375" customWidth="1"/>
    <col min="12" max="12" width="8.140625" style="1" customWidth="1"/>
    <col min="13" max="13" width="8.42578125" customWidth="1"/>
    <col min="14" max="14" width="8.28515625" customWidth="1"/>
    <col min="15" max="15" width="12.5703125" style="1" customWidth="1"/>
    <col min="16" max="16" width="14.42578125" style="1" customWidth="1"/>
    <col min="17" max="17" width="13.42578125" customWidth="1"/>
    <col min="18" max="18" width="12.28515625" customWidth="1"/>
    <col min="19" max="19" width="12.28515625" style="1" customWidth="1"/>
    <col min="20" max="20" width="9.85546875" customWidth="1"/>
    <col min="21" max="21" width="9.28515625" customWidth="1"/>
    <col min="22" max="22" width="11.42578125" style="1" customWidth="1"/>
    <col min="23" max="23" width="9.5703125" style="1" customWidth="1"/>
    <col min="24" max="24" width="10.5703125" customWidth="1"/>
    <col min="25" max="25" width="9.5703125" customWidth="1"/>
    <col min="26" max="26" width="11.28515625" customWidth="1"/>
    <col min="27" max="27" width="9.42578125" style="1" customWidth="1"/>
    <col min="28" max="28" width="12.140625" customWidth="1"/>
    <col min="29" max="29" width="9.5703125" customWidth="1"/>
    <col min="30" max="30" width="10.7109375" customWidth="1"/>
    <col min="31" max="31" width="13.42578125" customWidth="1"/>
    <col min="32" max="32" width="13" customWidth="1"/>
    <col min="33" max="33" width="16.7109375" style="1" customWidth="1"/>
    <col min="34" max="34" width="11.42578125" customWidth="1"/>
    <col min="35" max="35" width="11" customWidth="1"/>
    <col min="36" max="36" width="9.85546875" customWidth="1"/>
    <col min="37" max="37" width="14.42578125" customWidth="1"/>
  </cols>
  <sheetData>
    <row r="1" spans="1:430" x14ac:dyDescent="0.25">
      <c r="A1" s="167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7"/>
      <c r="BX1" s="167"/>
      <c r="BY1" s="167"/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7"/>
      <c r="CS1" s="167"/>
      <c r="CT1" s="167"/>
      <c r="CU1" s="167"/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7"/>
      <c r="DI1" s="167"/>
      <c r="DJ1" s="167"/>
      <c r="DK1" s="167"/>
      <c r="DL1" s="167"/>
      <c r="DM1" s="167"/>
      <c r="DN1" s="167"/>
      <c r="DO1" s="167"/>
      <c r="DP1" s="167"/>
      <c r="DQ1" s="167"/>
      <c r="DR1" s="167"/>
      <c r="DS1" s="167"/>
      <c r="DT1" s="167"/>
      <c r="DU1" s="167"/>
      <c r="DV1" s="167"/>
      <c r="DW1" s="167"/>
      <c r="DX1" s="167"/>
      <c r="DY1" s="167"/>
      <c r="DZ1" s="167"/>
      <c r="EA1" s="167"/>
      <c r="EB1" s="167"/>
      <c r="EC1" s="167"/>
      <c r="ED1" s="167"/>
      <c r="EE1" s="167"/>
      <c r="EF1" s="167"/>
      <c r="EG1" s="167"/>
      <c r="EH1" s="167"/>
      <c r="EI1" s="167"/>
      <c r="EJ1" s="167"/>
      <c r="EK1" s="167"/>
      <c r="EL1" s="167"/>
      <c r="EM1" s="167"/>
      <c r="EN1" s="167"/>
      <c r="EO1" s="167"/>
      <c r="EP1" s="167"/>
      <c r="EQ1" s="167"/>
      <c r="ER1" s="167"/>
      <c r="ES1" s="167"/>
      <c r="ET1" s="167"/>
      <c r="EU1" s="167"/>
      <c r="EV1" s="167"/>
      <c r="EW1" s="167"/>
      <c r="EX1" s="167"/>
      <c r="EY1" s="167"/>
      <c r="EZ1" s="167"/>
      <c r="FA1" s="167"/>
      <c r="FB1" s="167"/>
      <c r="FC1" s="167"/>
      <c r="FD1" s="167"/>
      <c r="FE1" s="167"/>
      <c r="FF1" s="167"/>
      <c r="FG1" s="167"/>
      <c r="FH1" s="167"/>
      <c r="FI1" s="167"/>
      <c r="FJ1" s="167"/>
      <c r="FK1" s="167"/>
      <c r="FL1" s="167"/>
      <c r="FM1" s="167"/>
      <c r="FN1" s="167"/>
      <c r="FO1" s="167"/>
      <c r="FP1" s="167"/>
      <c r="FQ1" s="167"/>
      <c r="FR1" s="167"/>
      <c r="FS1" s="167"/>
      <c r="FT1" s="167"/>
      <c r="FU1" s="167"/>
      <c r="FV1" s="167"/>
      <c r="FW1" s="167"/>
      <c r="FX1" s="167"/>
      <c r="FY1" s="167"/>
      <c r="FZ1" s="167"/>
      <c r="GA1" s="167"/>
      <c r="GB1" s="167"/>
      <c r="GC1" s="167"/>
      <c r="GD1" s="167"/>
      <c r="GE1" s="167"/>
      <c r="GF1" s="167"/>
      <c r="GG1" s="167"/>
      <c r="GH1" s="167"/>
      <c r="GI1" s="167"/>
      <c r="GJ1" s="167"/>
      <c r="GK1" s="167"/>
      <c r="GL1" s="167"/>
      <c r="GM1" s="167"/>
      <c r="GN1" s="167"/>
      <c r="GO1" s="167"/>
      <c r="GP1" s="167"/>
      <c r="GQ1" s="167"/>
      <c r="GR1" s="167"/>
      <c r="GS1" s="167"/>
      <c r="GT1" s="167"/>
      <c r="GU1" s="167"/>
      <c r="GV1" s="167"/>
      <c r="GW1" s="167"/>
      <c r="GX1" s="167"/>
      <c r="GY1" s="167"/>
      <c r="GZ1" s="167"/>
      <c r="HA1" s="167"/>
      <c r="HB1" s="167"/>
      <c r="HC1" s="167"/>
      <c r="HD1" s="167"/>
      <c r="HE1" s="167"/>
      <c r="HF1" s="167"/>
      <c r="HG1" s="167"/>
      <c r="HH1" s="167"/>
      <c r="HI1" s="167"/>
      <c r="HJ1" s="167"/>
      <c r="HK1" s="167"/>
      <c r="HL1" s="167"/>
      <c r="HM1" s="167"/>
      <c r="HN1" s="167"/>
      <c r="HO1" s="167"/>
      <c r="HP1" s="167"/>
      <c r="HQ1" s="167"/>
      <c r="HR1" s="167"/>
      <c r="HS1" s="167"/>
      <c r="HT1" s="167"/>
      <c r="HU1" s="167"/>
      <c r="HV1" s="167"/>
      <c r="HW1" s="167"/>
      <c r="HX1" s="167"/>
      <c r="HY1" s="167"/>
      <c r="HZ1" s="167"/>
      <c r="IA1" s="167"/>
      <c r="IB1" s="167"/>
      <c r="IC1" s="167"/>
      <c r="ID1" s="167"/>
      <c r="IE1" s="167"/>
      <c r="IF1" s="167"/>
      <c r="IG1" s="167"/>
      <c r="IH1" s="167"/>
      <c r="II1" s="167"/>
      <c r="IJ1" s="167"/>
      <c r="IK1" s="167"/>
      <c r="IL1" s="167"/>
      <c r="IM1" s="167"/>
      <c r="IN1" s="167"/>
      <c r="IO1" s="167"/>
      <c r="IP1" s="167"/>
      <c r="IQ1" s="167"/>
      <c r="IR1" s="167"/>
      <c r="IS1" s="167"/>
      <c r="IT1" s="167"/>
      <c r="IU1" s="167"/>
      <c r="IV1" s="167"/>
      <c r="IW1" s="167"/>
      <c r="IX1" s="167"/>
      <c r="IY1" s="167"/>
      <c r="IZ1" s="167"/>
      <c r="JA1" s="167"/>
      <c r="JB1" s="167"/>
      <c r="JC1" s="167"/>
      <c r="JD1" s="167"/>
      <c r="JE1" s="167"/>
      <c r="JF1" s="167"/>
      <c r="JG1" s="167"/>
      <c r="JH1" s="167"/>
      <c r="JI1" s="167"/>
      <c r="JJ1" s="167"/>
      <c r="JK1" s="167"/>
      <c r="JL1" s="167"/>
      <c r="JM1" s="167"/>
      <c r="JN1" s="167"/>
      <c r="JO1" s="167"/>
      <c r="JP1" s="167"/>
      <c r="JQ1" s="167"/>
      <c r="JR1" s="167"/>
      <c r="JS1" s="167"/>
      <c r="JT1" s="167"/>
      <c r="JU1" s="167"/>
      <c r="JV1" s="167"/>
      <c r="JW1" s="167"/>
      <c r="JX1" s="167"/>
      <c r="JY1" s="167"/>
      <c r="JZ1" s="167"/>
      <c r="KA1" s="167"/>
      <c r="KB1" s="167"/>
      <c r="KC1" s="167"/>
      <c r="KD1" s="167"/>
      <c r="KE1" s="167"/>
      <c r="KF1" s="167"/>
      <c r="KG1" s="167"/>
      <c r="KH1" s="167"/>
      <c r="KI1" s="167"/>
      <c r="KJ1" s="167"/>
      <c r="KK1" s="167"/>
      <c r="KL1" s="167"/>
      <c r="KM1" s="167"/>
      <c r="KN1" s="167"/>
      <c r="KO1" s="167"/>
      <c r="KP1" s="167"/>
      <c r="KQ1" s="167"/>
      <c r="KR1" s="167"/>
      <c r="KS1" s="167"/>
      <c r="KT1" s="167"/>
      <c r="KU1" s="167"/>
      <c r="KV1" s="167"/>
      <c r="KW1" s="167"/>
      <c r="KX1" s="167"/>
      <c r="KY1" s="167"/>
      <c r="KZ1" s="167"/>
      <c r="LA1" s="167"/>
      <c r="LB1" s="167"/>
      <c r="LC1" s="167"/>
      <c r="LD1" s="167"/>
      <c r="LE1" s="167"/>
      <c r="LF1" s="167"/>
      <c r="LG1" s="167"/>
      <c r="LH1" s="167"/>
      <c r="LI1" s="167"/>
      <c r="LJ1" s="167"/>
      <c r="LK1" s="167"/>
      <c r="LL1" s="167"/>
      <c r="LM1" s="167"/>
      <c r="LN1" s="167"/>
      <c r="LO1" s="167"/>
      <c r="LP1" s="167"/>
      <c r="LQ1" s="167"/>
      <c r="LR1" s="167"/>
      <c r="LS1" s="167"/>
      <c r="LT1" s="167"/>
      <c r="LU1" s="167"/>
      <c r="LV1" s="167"/>
      <c r="LW1" s="167"/>
      <c r="LX1" s="167"/>
      <c r="LY1" s="167"/>
      <c r="LZ1" s="167"/>
      <c r="MA1" s="167"/>
      <c r="MB1" s="167"/>
      <c r="MC1" s="167"/>
      <c r="MD1" s="167"/>
      <c r="ME1" s="167"/>
      <c r="MF1" s="167"/>
      <c r="MG1" s="167"/>
      <c r="MH1" s="167"/>
      <c r="MI1" s="167"/>
      <c r="MJ1" s="167"/>
      <c r="MK1" s="167"/>
      <c r="ML1" s="167"/>
      <c r="MM1" s="167"/>
      <c r="MN1" s="167"/>
      <c r="MO1" s="167"/>
      <c r="MP1" s="167"/>
      <c r="MQ1" s="167"/>
      <c r="MR1" s="167"/>
      <c r="MS1" s="167"/>
      <c r="MT1" s="167"/>
      <c r="MU1" s="167"/>
      <c r="MV1" s="167"/>
      <c r="MW1" s="167"/>
      <c r="MX1" s="167"/>
      <c r="MY1" s="167"/>
      <c r="MZ1" s="167"/>
      <c r="NA1" s="167"/>
      <c r="NB1" s="167"/>
      <c r="NC1" s="167"/>
      <c r="ND1" s="167"/>
      <c r="NE1" s="167"/>
      <c r="NF1" s="167"/>
      <c r="NG1" s="167"/>
      <c r="NH1" s="167"/>
      <c r="NI1" s="167"/>
      <c r="NJ1" s="167"/>
      <c r="NK1" s="167"/>
      <c r="NL1" s="167"/>
      <c r="NM1" s="167"/>
      <c r="NN1" s="167"/>
      <c r="NO1" s="167"/>
      <c r="NP1" s="167"/>
      <c r="NQ1" s="167"/>
      <c r="NR1" s="167"/>
      <c r="NS1" s="167"/>
      <c r="NT1" s="167"/>
      <c r="NU1" s="167"/>
      <c r="NV1" s="167"/>
      <c r="NW1" s="167"/>
      <c r="NX1" s="167"/>
      <c r="NY1" s="167"/>
      <c r="NZ1" s="167"/>
      <c r="OA1" s="167"/>
      <c r="OB1" s="167"/>
      <c r="OC1" s="167"/>
      <c r="OD1" s="167"/>
      <c r="OE1" s="167"/>
      <c r="OF1" s="167"/>
      <c r="OG1" s="167"/>
      <c r="OH1" s="167"/>
      <c r="OI1" s="167"/>
      <c r="OJ1" s="167"/>
      <c r="OK1" s="167"/>
      <c r="OL1" s="167"/>
      <c r="OM1" s="167"/>
      <c r="ON1" s="167"/>
      <c r="OO1" s="167"/>
      <c r="OP1" s="167"/>
      <c r="OQ1" s="167"/>
      <c r="OR1" s="167"/>
      <c r="OS1" s="167"/>
      <c r="OT1" s="167"/>
      <c r="OU1" s="167"/>
      <c r="OV1" s="167"/>
      <c r="OW1" s="167"/>
      <c r="OX1" s="167"/>
      <c r="OY1" s="167"/>
      <c r="OZ1" s="167"/>
      <c r="PA1" s="167"/>
      <c r="PB1" s="167"/>
      <c r="PC1" s="167"/>
      <c r="PD1" s="167"/>
      <c r="PE1" s="167"/>
      <c r="PF1" s="167"/>
      <c r="PG1" s="167"/>
      <c r="PH1" s="167"/>
      <c r="PI1" s="167"/>
      <c r="PJ1" s="167"/>
      <c r="PK1" s="167"/>
      <c r="PL1" s="167"/>
      <c r="PM1" s="167"/>
      <c r="PN1" s="167"/>
    </row>
    <row r="2" spans="1:430" s="1" customFormat="1" ht="15.75" x14ac:dyDescent="0.3">
      <c r="A2" s="367" t="s">
        <v>182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4"/>
      <c r="GL2" s="174"/>
      <c r="GM2" s="174"/>
      <c r="GN2" s="174"/>
      <c r="GO2" s="174"/>
      <c r="GP2" s="174"/>
      <c r="GQ2" s="174"/>
      <c r="GR2" s="174"/>
      <c r="GS2" s="174"/>
      <c r="GT2" s="174"/>
      <c r="GU2" s="174"/>
      <c r="GV2" s="174"/>
      <c r="GW2" s="174"/>
      <c r="GX2" s="174"/>
      <c r="GY2" s="174"/>
      <c r="GZ2" s="174"/>
      <c r="HA2" s="174"/>
      <c r="HB2" s="174"/>
      <c r="HC2" s="174"/>
      <c r="HD2" s="174"/>
      <c r="HE2" s="174"/>
      <c r="HF2" s="174"/>
      <c r="HG2" s="174"/>
      <c r="HH2" s="174"/>
      <c r="HI2" s="174"/>
      <c r="HJ2" s="174"/>
      <c r="HK2" s="174"/>
      <c r="HL2" s="174"/>
      <c r="HM2" s="174"/>
      <c r="HN2" s="174"/>
      <c r="HO2" s="174"/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4"/>
      <c r="IC2" s="174"/>
      <c r="ID2" s="174"/>
      <c r="IE2" s="174"/>
      <c r="IF2" s="174"/>
      <c r="IG2" s="174"/>
      <c r="IH2" s="174"/>
      <c r="II2" s="174"/>
      <c r="IJ2" s="174"/>
      <c r="IK2" s="174"/>
      <c r="IL2" s="174"/>
      <c r="IM2" s="174"/>
      <c r="IN2" s="174"/>
      <c r="IO2" s="174"/>
      <c r="IP2" s="174"/>
      <c r="IQ2" s="174"/>
      <c r="IR2" s="174"/>
      <c r="IS2" s="174"/>
      <c r="IT2" s="174"/>
      <c r="IU2" s="174"/>
      <c r="IV2" s="174"/>
      <c r="IW2" s="174"/>
      <c r="IX2" s="174"/>
      <c r="IY2" s="174"/>
      <c r="IZ2" s="174"/>
      <c r="JA2" s="174"/>
      <c r="JB2" s="174"/>
      <c r="JC2" s="174"/>
      <c r="JD2" s="174"/>
      <c r="JE2" s="174"/>
      <c r="JF2" s="174"/>
      <c r="JG2" s="174"/>
      <c r="JH2" s="174"/>
      <c r="JI2" s="174"/>
      <c r="JJ2" s="174"/>
      <c r="JK2" s="174"/>
      <c r="JL2" s="174"/>
      <c r="JM2" s="174"/>
      <c r="JN2" s="174"/>
      <c r="JO2" s="174"/>
      <c r="JP2" s="174"/>
      <c r="JQ2" s="174"/>
      <c r="JR2" s="174"/>
      <c r="JS2" s="174"/>
      <c r="JT2" s="174"/>
      <c r="JU2" s="174"/>
      <c r="JV2" s="174"/>
      <c r="JW2" s="174"/>
      <c r="JX2" s="174"/>
      <c r="JY2" s="174"/>
      <c r="JZ2" s="174"/>
      <c r="KA2" s="174"/>
      <c r="KB2" s="174"/>
      <c r="KC2" s="174"/>
      <c r="KD2" s="174"/>
      <c r="KE2" s="174"/>
      <c r="KF2" s="174"/>
      <c r="KG2" s="174"/>
      <c r="KH2" s="174"/>
      <c r="KI2" s="174"/>
      <c r="KJ2" s="174"/>
      <c r="KK2" s="174"/>
      <c r="KL2" s="174"/>
      <c r="KM2" s="174"/>
      <c r="KN2" s="174"/>
      <c r="KO2" s="174"/>
      <c r="KP2" s="174"/>
      <c r="KQ2" s="174"/>
      <c r="KR2" s="174"/>
      <c r="KS2" s="174"/>
      <c r="KT2" s="174"/>
      <c r="KU2" s="174"/>
      <c r="KV2" s="174"/>
      <c r="KW2" s="174"/>
      <c r="KX2" s="174"/>
      <c r="KY2" s="174"/>
      <c r="KZ2" s="174"/>
      <c r="LA2" s="174"/>
      <c r="LB2" s="174"/>
      <c r="LC2" s="174"/>
      <c r="LD2" s="174"/>
      <c r="LE2" s="174"/>
      <c r="LF2" s="174"/>
      <c r="LG2" s="174"/>
      <c r="LH2" s="174"/>
      <c r="LI2" s="174"/>
      <c r="LJ2" s="174"/>
      <c r="LK2" s="174"/>
      <c r="LL2" s="174"/>
      <c r="LM2" s="174"/>
      <c r="LN2" s="174"/>
      <c r="LO2" s="174"/>
      <c r="LP2" s="174"/>
      <c r="LQ2" s="174"/>
      <c r="LR2" s="174"/>
      <c r="LS2" s="174"/>
      <c r="LT2" s="174"/>
      <c r="LU2" s="174"/>
      <c r="LV2" s="174"/>
      <c r="LW2" s="174"/>
      <c r="LX2" s="174"/>
      <c r="LY2" s="174"/>
      <c r="LZ2" s="174"/>
      <c r="MA2" s="174"/>
      <c r="MB2" s="174"/>
      <c r="MC2" s="174"/>
      <c r="MD2" s="174"/>
      <c r="ME2" s="174"/>
      <c r="MF2" s="174"/>
      <c r="MG2" s="174"/>
      <c r="MH2" s="174"/>
      <c r="MI2" s="174"/>
      <c r="MJ2" s="174"/>
      <c r="MK2" s="174"/>
      <c r="ML2" s="174"/>
      <c r="MM2" s="174"/>
      <c r="MN2" s="174"/>
      <c r="MO2" s="174"/>
      <c r="MP2" s="174"/>
      <c r="MQ2" s="174"/>
      <c r="MR2" s="174"/>
      <c r="MS2" s="174"/>
      <c r="MT2" s="174"/>
      <c r="MU2" s="174"/>
      <c r="MV2" s="174"/>
      <c r="MW2" s="174"/>
      <c r="MX2" s="174"/>
      <c r="MY2" s="174"/>
      <c r="MZ2" s="174"/>
      <c r="NA2" s="174"/>
      <c r="NB2" s="174"/>
      <c r="NC2" s="174"/>
      <c r="ND2" s="174"/>
      <c r="NE2" s="174"/>
      <c r="NF2" s="174"/>
      <c r="NG2" s="174"/>
      <c r="NH2" s="174"/>
      <c r="NI2" s="174"/>
      <c r="NJ2" s="174"/>
      <c r="NK2" s="174"/>
      <c r="NL2" s="174"/>
      <c r="NM2" s="174"/>
      <c r="NN2" s="174"/>
      <c r="NO2" s="174"/>
      <c r="NP2" s="174"/>
      <c r="NQ2" s="174"/>
      <c r="NR2" s="174"/>
      <c r="NS2" s="174"/>
      <c r="NT2" s="174"/>
      <c r="NU2" s="174"/>
      <c r="NV2" s="174"/>
      <c r="NW2" s="174"/>
      <c r="NX2" s="174"/>
      <c r="NY2" s="174"/>
      <c r="NZ2" s="174"/>
      <c r="OA2" s="174"/>
      <c r="OB2" s="174"/>
      <c r="OC2" s="174"/>
      <c r="OD2" s="174"/>
      <c r="OE2" s="174"/>
      <c r="OF2" s="174"/>
      <c r="OG2" s="174"/>
      <c r="OH2" s="174"/>
      <c r="OI2" s="174"/>
      <c r="OJ2" s="174"/>
      <c r="OK2" s="174"/>
      <c r="OL2" s="174"/>
      <c r="OM2" s="174"/>
      <c r="ON2" s="174"/>
      <c r="OO2" s="174"/>
      <c r="OP2" s="174"/>
      <c r="OQ2" s="174"/>
      <c r="OR2" s="174"/>
      <c r="OS2" s="174"/>
      <c r="OT2" s="174"/>
      <c r="OU2" s="174"/>
      <c r="OV2" s="174"/>
      <c r="OW2" s="174"/>
      <c r="OX2" s="174"/>
      <c r="OY2" s="174"/>
      <c r="OZ2" s="174"/>
      <c r="PA2" s="174"/>
      <c r="PB2" s="174"/>
      <c r="PC2" s="174"/>
      <c r="PD2" s="174"/>
      <c r="PE2" s="174"/>
      <c r="PF2" s="174"/>
      <c r="PG2" s="174"/>
      <c r="PH2" s="174"/>
      <c r="PI2" s="174"/>
      <c r="PJ2" s="174"/>
      <c r="PK2" s="174"/>
      <c r="PL2" s="174"/>
      <c r="PM2" s="174"/>
      <c r="PN2" s="174"/>
    </row>
    <row r="3" spans="1:430" s="1" customFormat="1" ht="15.75" x14ac:dyDescent="0.3">
      <c r="A3" s="370" t="s">
        <v>218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70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/>
      <c r="DI3" s="174"/>
      <c r="DJ3" s="174"/>
      <c r="DK3" s="174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174"/>
      <c r="DZ3" s="174"/>
      <c r="EA3" s="174"/>
      <c r="EB3" s="174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4"/>
      <c r="FZ3" s="174"/>
      <c r="GA3" s="174"/>
      <c r="GB3" s="174"/>
      <c r="GC3" s="174"/>
      <c r="GD3" s="174"/>
      <c r="GE3" s="174"/>
      <c r="GF3" s="174"/>
      <c r="GG3" s="174"/>
      <c r="GH3" s="174"/>
      <c r="GI3" s="174"/>
      <c r="GJ3" s="174"/>
      <c r="GK3" s="174"/>
      <c r="GL3" s="174"/>
      <c r="GM3" s="174"/>
      <c r="GN3" s="174"/>
      <c r="GO3" s="174"/>
      <c r="GP3" s="174"/>
      <c r="GQ3" s="174"/>
      <c r="GR3" s="174"/>
      <c r="GS3" s="174"/>
      <c r="GT3" s="174"/>
      <c r="GU3" s="174"/>
      <c r="GV3" s="174"/>
      <c r="GW3" s="174"/>
      <c r="GX3" s="174"/>
      <c r="GY3" s="174"/>
      <c r="GZ3" s="174"/>
      <c r="HA3" s="174"/>
      <c r="HB3" s="174"/>
      <c r="HC3" s="174"/>
      <c r="HD3" s="174"/>
      <c r="HE3" s="174"/>
      <c r="HF3" s="174"/>
      <c r="HG3" s="174"/>
      <c r="HH3" s="174"/>
      <c r="HI3" s="174"/>
      <c r="HJ3" s="174"/>
      <c r="HK3" s="174"/>
      <c r="HL3" s="174"/>
      <c r="HM3" s="174"/>
      <c r="HN3" s="174"/>
      <c r="HO3" s="174"/>
      <c r="HP3" s="174"/>
      <c r="HQ3" s="174"/>
      <c r="HR3" s="174"/>
      <c r="HS3" s="174"/>
      <c r="HT3" s="174"/>
      <c r="HU3" s="174"/>
      <c r="HV3" s="174"/>
      <c r="HW3" s="174"/>
      <c r="HX3" s="174"/>
      <c r="HY3" s="174"/>
      <c r="HZ3" s="174"/>
      <c r="IA3" s="174"/>
      <c r="IB3" s="174"/>
      <c r="IC3" s="174"/>
      <c r="ID3" s="174"/>
      <c r="IE3" s="174"/>
      <c r="IF3" s="174"/>
      <c r="IG3" s="174"/>
      <c r="IH3" s="174"/>
      <c r="II3" s="174"/>
      <c r="IJ3" s="174"/>
      <c r="IK3" s="174"/>
      <c r="IL3" s="174"/>
      <c r="IM3" s="174"/>
      <c r="IN3" s="174"/>
      <c r="IO3" s="174"/>
      <c r="IP3" s="174"/>
      <c r="IQ3" s="174"/>
      <c r="IR3" s="174"/>
      <c r="IS3" s="174"/>
      <c r="IT3" s="174"/>
      <c r="IU3" s="174"/>
      <c r="IV3" s="174"/>
      <c r="IW3" s="174"/>
      <c r="IX3" s="174"/>
      <c r="IY3" s="174"/>
      <c r="IZ3" s="174"/>
      <c r="JA3" s="174"/>
      <c r="JB3" s="174"/>
      <c r="JC3" s="174"/>
      <c r="JD3" s="174"/>
      <c r="JE3" s="174"/>
      <c r="JF3" s="174"/>
      <c r="JG3" s="174"/>
      <c r="JH3" s="174"/>
      <c r="JI3" s="174"/>
      <c r="JJ3" s="174"/>
      <c r="JK3" s="174"/>
      <c r="JL3" s="174"/>
      <c r="JM3" s="174"/>
      <c r="JN3" s="174"/>
      <c r="JO3" s="174"/>
      <c r="JP3" s="174"/>
      <c r="JQ3" s="174"/>
      <c r="JR3" s="174"/>
      <c r="JS3" s="174"/>
      <c r="JT3" s="174"/>
      <c r="JU3" s="174"/>
      <c r="JV3" s="174"/>
      <c r="JW3" s="174"/>
      <c r="JX3" s="174"/>
      <c r="JY3" s="174"/>
      <c r="JZ3" s="174"/>
      <c r="KA3" s="174"/>
      <c r="KB3" s="174"/>
      <c r="KC3" s="174"/>
      <c r="KD3" s="174"/>
      <c r="KE3" s="174"/>
      <c r="KF3" s="174"/>
      <c r="KG3" s="174"/>
      <c r="KH3" s="174"/>
      <c r="KI3" s="174"/>
      <c r="KJ3" s="174"/>
      <c r="KK3" s="174"/>
      <c r="KL3" s="174"/>
      <c r="KM3" s="174"/>
      <c r="KN3" s="174"/>
      <c r="KO3" s="174"/>
      <c r="KP3" s="174"/>
      <c r="KQ3" s="174"/>
      <c r="KR3" s="174"/>
      <c r="KS3" s="174"/>
      <c r="KT3" s="174"/>
      <c r="KU3" s="174"/>
      <c r="KV3" s="174"/>
      <c r="KW3" s="174"/>
      <c r="KX3" s="174"/>
      <c r="KY3" s="174"/>
      <c r="KZ3" s="174"/>
      <c r="LA3" s="174"/>
      <c r="LB3" s="174"/>
      <c r="LC3" s="174"/>
      <c r="LD3" s="174"/>
      <c r="LE3" s="174"/>
      <c r="LF3" s="174"/>
      <c r="LG3" s="174"/>
      <c r="LH3" s="174"/>
      <c r="LI3" s="174"/>
      <c r="LJ3" s="174"/>
      <c r="LK3" s="174"/>
      <c r="LL3" s="174"/>
      <c r="LM3" s="174"/>
      <c r="LN3" s="174"/>
      <c r="LO3" s="174"/>
      <c r="LP3" s="174"/>
      <c r="LQ3" s="174"/>
      <c r="LR3" s="174"/>
      <c r="LS3" s="174"/>
      <c r="LT3" s="174"/>
      <c r="LU3" s="174"/>
      <c r="LV3" s="174"/>
      <c r="LW3" s="174"/>
      <c r="LX3" s="174"/>
      <c r="LY3" s="174"/>
      <c r="LZ3" s="174"/>
      <c r="MA3" s="174"/>
      <c r="MB3" s="174"/>
      <c r="MC3" s="174"/>
      <c r="MD3" s="174"/>
      <c r="ME3" s="174"/>
      <c r="MF3" s="174"/>
      <c r="MG3" s="174"/>
      <c r="MH3" s="174"/>
      <c r="MI3" s="174"/>
      <c r="MJ3" s="174"/>
      <c r="MK3" s="174"/>
      <c r="ML3" s="174"/>
      <c r="MM3" s="174"/>
      <c r="MN3" s="174"/>
      <c r="MO3" s="174"/>
      <c r="MP3" s="174"/>
      <c r="MQ3" s="174"/>
      <c r="MR3" s="174"/>
      <c r="MS3" s="174"/>
      <c r="MT3" s="174"/>
      <c r="MU3" s="174"/>
      <c r="MV3" s="174"/>
      <c r="MW3" s="174"/>
      <c r="MX3" s="174"/>
      <c r="MY3" s="174"/>
      <c r="MZ3" s="174"/>
      <c r="NA3" s="174"/>
      <c r="NB3" s="174"/>
      <c r="NC3" s="174"/>
      <c r="ND3" s="174"/>
      <c r="NE3" s="174"/>
      <c r="NF3" s="174"/>
      <c r="NG3" s="174"/>
      <c r="NH3" s="174"/>
      <c r="NI3" s="174"/>
      <c r="NJ3" s="174"/>
      <c r="NK3" s="174"/>
      <c r="NL3" s="174"/>
      <c r="NM3" s="174"/>
      <c r="NN3" s="174"/>
      <c r="NO3" s="174"/>
      <c r="NP3" s="174"/>
      <c r="NQ3" s="174"/>
      <c r="NR3" s="174"/>
      <c r="NS3" s="174"/>
      <c r="NT3" s="174"/>
      <c r="NU3" s="174"/>
      <c r="NV3" s="174"/>
      <c r="NW3" s="174"/>
      <c r="NX3" s="174"/>
      <c r="NY3" s="174"/>
      <c r="NZ3" s="174"/>
      <c r="OA3" s="174"/>
      <c r="OB3" s="174"/>
      <c r="OC3" s="174"/>
      <c r="OD3" s="174"/>
      <c r="OE3" s="174"/>
      <c r="OF3" s="174"/>
      <c r="OG3" s="174"/>
      <c r="OH3" s="174"/>
      <c r="OI3" s="174"/>
      <c r="OJ3" s="174"/>
      <c r="OK3" s="174"/>
      <c r="OL3" s="174"/>
      <c r="OM3" s="174"/>
      <c r="ON3" s="174"/>
      <c r="OO3" s="174"/>
      <c r="OP3" s="174"/>
      <c r="OQ3" s="174"/>
      <c r="OR3" s="174"/>
      <c r="OS3" s="174"/>
      <c r="OT3" s="174"/>
      <c r="OU3" s="174"/>
      <c r="OV3" s="174"/>
      <c r="OW3" s="174"/>
      <c r="OX3" s="174"/>
      <c r="OY3" s="174"/>
      <c r="OZ3" s="174"/>
      <c r="PA3" s="174"/>
      <c r="PB3" s="174"/>
      <c r="PC3" s="174"/>
      <c r="PD3" s="174"/>
      <c r="PE3" s="174"/>
      <c r="PF3" s="174"/>
      <c r="PG3" s="174"/>
      <c r="PH3" s="174"/>
      <c r="PI3" s="174"/>
      <c r="PJ3" s="174"/>
      <c r="PK3" s="174"/>
      <c r="PL3" s="174"/>
      <c r="PM3" s="174"/>
      <c r="PN3" s="174"/>
    </row>
    <row r="4" spans="1:430" x14ac:dyDescent="0.25">
      <c r="A4" s="370" t="s">
        <v>207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  <c r="AI4" s="370"/>
      <c r="AJ4" s="370"/>
      <c r="AK4" s="370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7"/>
      <c r="DK4" s="167"/>
      <c r="DL4" s="167"/>
      <c r="DM4" s="167"/>
      <c r="DN4" s="167"/>
      <c r="DO4" s="167"/>
      <c r="DP4" s="167"/>
      <c r="DQ4" s="167"/>
      <c r="DR4" s="167"/>
      <c r="DS4" s="167"/>
      <c r="DT4" s="167"/>
      <c r="DU4" s="167"/>
      <c r="DV4" s="167"/>
      <c r="DW4" s="167"/>
      <c r="DX4" s="167"/>
      <c r="DY4" s="167"/>
      <c r="DZ4" s="167"/>
      <c r="EA4" s="167"/>
      <c r="EB4" s="167"/>
      <c r="EC4" s="167"/>
      <c r="ED4" s="167"/>
      <c r="EE4" s="167"/>
      <c r="EF4" s="167"/>
      <c r="EG4" s="167"/>
      <c r="EH4" s="167"/>
      <c r="EI4" s="167"/>
      <c r="EJ4" s="167"/>
      <c r="EK4" s="167"/>
      <c r="EL4" s="167"/>
      <c r="EM4" s="167"/>
      <c r="EN4" s="167"/>
      <c r="EO4" s="167"/>
      <c r="EP4" s="167"/>
      <c r="EQ4" s="167"/>
      <c r="ER4" s="167"/>
      <c r="ES4" s="167"/>
      <c r="ET4" s="167"/>
      <c r="EU4" s="167"/>
      <c r="EV4" s="167"/>
      <c r="EW4" s="167"/>
      <c r="EX4" s="167"/>
      <c r="EY4" s="167"/>
      <c r="EZ4" s="167"/>
      <c r="FA4" s="167"/>
      <c r="FB4" s="167"/>
      <c r="FC4" s="167"/>
      <c r="FD4" s="167"/>
      <c r="FE4" s="167"/>
      <c r="FF4" s="167"/>
      <c r="FG4" s="167"/>
      <c r="FH4" s="167"/>
      <c r="FI4" s="167"/>
      <c r="FJ4" s="167"/>
      <c r="FK4" s="167"/>
      <c r="FL4" s="167"/>
      <c r="FM4" s="167"/>
      <c r="FN4" s="167"/>
      <c r="FO4" s="167"/>
      <c r="FP4" s="167"/>
      <c r="FQ4" s="167"/>
      <c r="FR4" s="167"/>
      <c r="FS4" s="167"/>
      <c r="FT4" s="167"/>
      <c r="FU4" s="167"/>
      <c r="FV4" s="167"/>
      <c r="FW4" s="167"/>
      <c r="FX4" s="167"/>
      <c r="FY4" s="167"/>
      <c r="FZ4" s="167"/>
      <c r="GA4" s="167"/>
      <c r="GB4" s="167"/>
      <c r="GC4" s="167"/>
      <c r="GD4" s="167"/>
      <c r="GE4" s="167"/>
      <c r="GF4" s="167"/>
      <c r="GG4" s="167"/>
      <c r="GH4" s="167"/>
      <c r="GI4" s="167"/>
      <c r="GJ4" s="167"/>
      <c r="GK4" s="167"/>
      <c r="GL4" s="167"/>
      <c r="GM4" s="167"/>
      <c r="GN4" s="167"/>
      <c r="GO4" s="167"/>
      <c r="GP4" s="167"/>
      <c r="GQ4" s="167"/>
      <c r="GR4" s="167"/>
      <c r="GS4" s="167"/>
      <c r="GT4" s="167"/>
      <c r="GU4" s="167"/>
      <c r="GV4" s="167"/>
      <c r="GW4" s="167"/>
      <c r="GX4" s="167"/>
      <c r="GY4" s="167"/>
      <c r="GZ4" s="167"/>
      <c r="HA4" s="167"/>
      <c r="HB4" s="167"/>
      <c r="HC4" s="167"/>
      <c r="HD4" s="167"/>
      <c r="HE4" s="167"/>
      <c r="HF4" s="167"/>
      <c r="HG4" s="167"/>
      <c r="HH4" s="167"/>
      <c r="HI4" s="167"/>
      <c r="HJ4" s="167"/>
      <c r="HK4" s="167"/>
      <c r="HL4" s="167"/>
      <c r="HM4" s="167"/>
      <c r="HN4" s="167"/>
      <c r="HO4" s="167"/>
      <c r="HP4" s="167"/>
      <c r="HQ4" s="167"/>
      <c r="HR4" s="167"/>
      <c r="HS4" s="167"/>
      <c r="HT4" s="167"/>
      <c r="HU4" s="167"/>
      <c r="HV4" s="167"/>
      <c r="HW4" s="167"/>
      <c r="HX4" s="167"/>
      <c r="HY4" s="167"/>
      <c r="HZ4" s="167"/>
      <c r="IA4" s="167"/>
      <c r="IB4" s="167"/>
      <c r="IC4" s="167"/>
      <c r="ID4" s="167"/>
      <c r="IE4" s="167"/>
      <c r="IF4" s="167"/>
      <c r="IG4" s="167"/>
      <c r="IH4" s="167"/>
      <c r="II4" s="167"/>
      <c r="IJ4" s="167"/>
      <c r="IK4" s="167"/>
      <c r="IL4" s="167"/>
      <c r="IM4" s="167"/>
      <c r="IN4" s="167"/>
      <c r="IO4" s="167"/>
      <c r="IP4" s="167"/>
      <c r="IQ4" s="167"/>
      <c r="IR4" s="167"/>
      <c r="IS4" s="167"/>
      <c r="IT4" s="167"/>
      <c r="IU4" s="167"/>
      <c r="IV4" s="167"/>
      <c r="IW4" s="167"/>
      <c r="IX4" s="167"/>
      <c r="IY4" s="167"/>
      <c r="IZ4" s="167"/>
      <c r="JA4" s="167"/>
      <c r="JB4" s="167"/>
      <c r="JC4" s="167"/>
      <c r="JD4" s="167"/>
      <c r="JE4" s="167"/>
      <c r="JF4" s="167"/>
      <c r="JG4" s="167"/>
      <c r="JH4" s="167"/>
      <c r="JI4" s="167"/>
      <c r="JJ4" s="167"/>
      <c r="JK4" s="167"/>
      <c r="JL4" s="167"/>
      <c r="JM4" s="167"/>
      <c r="JN4" s="167"/>
      <c r="JO4" s="167"/>
      <c r="JP4" s="167"/>
      <c r="JQ4" s="167"/>
      <c r="JR4" s="167"/>
      <c r="JS4" s="167"/>
      <c r="JT4" s="167"/>
      <c r="JU4" s="167"/>
      <c r="JV4" s="167"/>
      <c r="JW4" s="167"/>
      <c r="JX4" s="167"/>
      <c r="JY4" s="167"/>
      <c r="JZ4" s="167"/>
      <c r="KA4" s="167"/>
      <c r="KB4" s="167"/>
      <c r="KC4" s="167"/>
      <c r="KD4" s="167"/>
      <c r="KE4" s="167"/>
      <c r="KF4" s="167"/>
      <c r="KG4" s="167"/>
      <c r="KH4" s="167"/>
      <c r="KI4" s="167"/>
      <c r="KJ4" s="167"/>
      <c r="KK4" s="167"/>
      <c r="KL4" s="167"/>
      <c r="KM4" s="167"/>
      <c r="KN4" s="167"/>
      <c r="KO4" s="167"/>
      <c r="KP4" s="167"/>
      <c r="KQ4" s="167"/>
      <c r="KR4" s="167"/>
      <c r="KS4" s="167"/>
      <c r="KT4" s="167"/>
      <c r="KU4" s="167"/>
      <c r="KV4" s="167"/>
      <c r="KW4" s="167"/>
      <c r="KX4" s="167"/>
      <c r="KY4" s="167"/>
      <c r="KZ4" s="167"/>
      <c r="LA4" s="167"/>
      <c r="LB4" s="167"/>
      <c r="LC4" s="167"/>
      <c r="LD4" s="167"/>
      <c r="LE4" s="167"/>
      <c r="LF4" s="167"/>
      <c r="LG4" s="167"/>
      <c r="LH4" s="167"/>
      <c r="LI4" s="167"/>
      <c r="LJ4" s="167"/>
      <c r="LK4" s="167"/>
      <c r="LL4" s="167"/>
      <c r="LM4" s="167"/>
      <c r="LN4" s="167"/>
      <c r="LO4" s="167"/>
      <c r="LP4" s="167"/>
      <c r="LQ4" s="167"/>
      <c r="LR4" s="167"/>
      <c r="LS4" s="167"/>
      <c r="LT4" s="167"/>
      <c r="LU4" s="167"/>
      <c r="LV4" s="167"/>
      <c r="LW4" s="167"/>
      <c r="LX4" s="167"/>
      <c r="LY4" s="167"/>
      <c r="LZ4" s="167"/>
      <c r="MA4" s="167"/>
      <c r="MB4" s="167"/>
      <c r="MC4" s="167"/>
      <c r="MD4" s="167"/>
      <c r="ME4" s="167"/>
      <c r="MF4" s="167"/>
      <c r="MG4" s="167"/>
      <c r="MH4" s="167"/>
      <c r="MI4" s="167"/>
      <c r="MJ4" s="167"/>
      <c r="MK4" s="167"/>
      <c r="ML4" s="167"/>
      <c r="MM4" s="167"/>
      <c r="MN4" s="167"/>
      <c r="MO4" s="167"/>
      <c r="MP4" s="167"/>
      <c r="MQ4" s="167"/>
      <c r="MR4" s="167"/>
      <c r="MS4" s="167"/>
      <c r="MT4" s="167"/>
      <c r="MU4" s="167"/>
      <c r="MV4" s="167"/>
      <c r="MW4" s="167"/>
      <c r="MX4" s="167"/>
      <c r="MY4" s="167"/>
      <c r="MZ4" s="167"/>
      <c r="NA4" s="167"/>
      <c r="NB4" s="167"/>
      <c r="NC4" s="167"/>
      <c r="ND4" s="167"/>
      <c r="NE4" s="167"/>
      <c r="NF4" s="167"/>
      <c r="NG4" s="167"/>
      <c r="NH4" s="167"/>
      <c r="NI4" s="167"/>
      <c r="NJ4" s="167"/>
      <c r="NK4" s="167"/>
      <c r="NL4" s="167"/>
      <c r="NM4" s="167"/>
      <c r="NN4" s="167"/>
      <c r="NO4" s="167"/>
      <c r="NP4" s="167"/>
      <c r="NQ4" s="167"/>
      <c r="NR4" s="167"/>
      <c r="NS4" s="167"/>
      <c r="NT4" s="167"/>
      <c r="NU4" s="167"/>
      <c r="NV4" s="167"/>
      <c r="NW4" s="167"/>
      <c r="NX4" s="167"/>
      <c r="NY4" s="167"/>
      <c r="NZ4" s="167"/>
      <c r="OA4" s="167"/>
      <c r="OB4" s="167"/>
      <c r="OC4" s="167"/>
      <c r="OD4" s="167"/>
      <c r="OE4" s="167"/>
      <c r="OF4" s="167"/>
      <c r="OG4" s="167"/>
      <c r="OH4" s="167"/>
      <c r="OI4" s="167"/>
      <c r="OJ4" s="167"/>
      <c r="OK4" s="167"/>
      <c r="OL4" s="167"/>
      <c r="OM4" s="167"/>
      <c r="ON4" s="167"/>
      <c r="OO4" s="167"/>
      <c r="OP4" s="167"/>
      <c r="OQ4" s="167"/>
      <c r="OR4" s="167"/>
      <c r="OS4" s="167"/>
      <c r="OT4" s="167"/>
      <c r="OU4" s="167"/>
      <c r="OV4" s="167"/>
      <c r="OW4" s="167"/>
      <c r="OX4" s="167"/>
      <c r="OY4" s="167"/>
      <c r="OZ4" s="167"/>
      <c r="PA4" s="167"/>
      <c r="PB4" s="167"/>
      <c r="PC4" s="167"/>
      <c r="PD4" s="167"/>
      <c r="PE4" s="167"/>
      <c r="PF4" s="167"/>
      <c r="PG4" s="167"/>
      <c r="PH4" s="167"/>
      <c r="PI4" s="167"/>
      <c r="PJ4" s="167"/>
      <c r="PK4" s="167"/>
      <c r="PL4" s="167"/>
      <c r="PM4" s="167"/>
      <c r="PN4" s="167"/>
    </row>
    <row r="5" spans="1:430" s="1" customFormat="1" x14ac:dyDescent="0.25">
      <c r="A5" s="371" t="s">
        <v>208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  <c r="AI5" s="372"/>
      <c r="AJ5" s="372"/>
      <c r="AK5" s="373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  <c r="DC5" s="167"/>
      <c r="DD5" s="167"/>
      <c r="DE5" s="167"/>
      <c r="DF5" s="167"/>
      <c r="DG5" s="167"/>
      <c r="DH5" s="167"/>
      <c r="DI5" s="167"/>
      <c r="DJ5" s="167"/>
      <c r="DK5" s="167"/>
      <c r="DL5" s="167"/>
      <c r="DM5" s="167"/>
      <c r="DN5" s="167"/>
      <c r="DO5" s="167"/>
      <c r="DP5" s="167"/>
      <c r="DQ5" s="167"/>
      <c r="DR5" s="167"/>
      <c r="DS5" s="167"/>
      <c r="DT5" s="167"/>
      <c r="DU5" s="167"/>
      <c r="DV5" s="167"/>
      <c r="DW5" s="167"/>
      <c r="DX5" s="167"/>
      <c r="DY5" s="167"/>
      <c r="DZ5" s="167"/>
      <c r="EA5" s="167"/>
      <c r="EB5" s="167"/>
      <c r="EC5" s="167"/>
      <c r="ED5" s="167"/>
      <c r="EE5" s="167"/>
      <c r="EF5" s="167"/>
      <c r="EG5" s="167"/>
      <c r="EH5" s="167"/>
      <c r="EI5" s="167"/>
      <c r="EJ5" s="167"/>
      <c r="EK5" s="167"/>
      <c r="EL5" s="167"/>
      <c r="EM5" s="167"/>
      <c r="EN5" s="167"/>
      <c r="EO5" s="167"/>
      <c r="EP5" s="167"/>
      <c r="EQ5" s="167"/>
      <c r="ER5" s="167"/>
      <c r="ES5" s="167"/>
      <c r="ET5" s="167"/>
      <c r="EU5" s="167"/>
      <c r="EV5" s="167"/>
      <c r="EW5" s="167"/>
      <c r="EX5" s="167"/>
      <c r="EY5" s="167"/>
      <c r="EZ5" s="167"/>
      <c r="FA5" s="167"/>
      <c r="FB5" s="167"/>
      <c r="FC5" s="167"/>
      <c r="FD5" s="167"/>
      <c r="FE5" s="167"/>
      <c r="FF5" s="167"/>
      <c r="FG5" s="167"/>
      <c r="FH5" s="167"/>
      <c r="FI5" s="167"/>
      <c r="FJ5" s="167"/>
      <c r="FK5" s="167"/>
      <c r="FL5" s="167"/>
      <c r="FM5" s="167"/>
      <c r="FN5" s="167"/>
      <c r="FO5" s="167"/>
      <c r="FP5" s="167"/>
      <c r="FQ5" s="167"/>
      <c r="FR5" s="167"/>
      <c r="FS5" s="167"/>
      <c r="FT5" s="167"/>
      <c r="FU5" s="167"/>
      <c r="FV5" s="167"/>
      <c r="FW5" s="167"/>
      <c r="FX5" s="167"/>
      <c r="FY5" s="167"/>
      <c r="FZ5" s="167"/>
      <c r="GA5" s="167"/>
      <c r="GB5" s="167"/>
      <c r="GC5" s="167"/>
      <c r="GD5" s="167"/>
      <c r="GE5" s="167"/>
      <c r="GF5" s="167"/>
      <c r="GG5" s="167"/>
      <c r="GH5" s="167"/>
      <c r="GI5" s="167"/>
      <c r="GJ5" s="167"/>
      <c r="GK5" s="167"/>
      <c r="GL5" s="167"/>
      <c r="GM5" s="167"/>
      <c r="GN5" s="167"/>
      <c r="GO5" s="167"/>
      <c r="GP5" s="167"/>
      <c r="GQ5" s="167"/>
      <c r="GR5" s="167"/>
      <c r="GS5" s="167"/>
      <c r="GT5" s="167"/>
      <c r="GU5" s="167"/>
      <c r="GV5" s="167"/>
      <c r="GW5" s="167"/>
      <c r="GX5" s="167"/>
      <c r="GY5" s="167"/>
      <c r="GZ5" s="167"/>
      <c r="HA5" s="167"/>
      <c r="HB5" s="167"/>
      <c r="HC5" s="167"/>
      <c r="HD5" s="167"/>
      <c r="HE5" s="167"/>
      <c r="HF5" s="167"/>
      <c r="HG5" s="167"/>
      <c r="HH5" s="167"/>
      <c r="HI5" s="167"/>
      <c r="HJ5" s="167"/>
      <c r="HK5" s="167"/>
      <c r="HL5" s="167"/>
      <c r="HM5" s="167"/>
      <c r="HN5" s="167"/>
      <c r="HO5" s="167"/>
      <c r="HP5" s="167"/>
      <c r="HQ5" s="167"/>
      <c r="HR5" s="167"/>
      <c r="HS5" s="167"/>
      <c r="HT5" s="167"/>
      <c r="HU5" s="167"/>
      <c r="HV5" s="167"/>
      <c r="HW5" s="167"/>
      <c r="HX5" s="167"/>
      <c r="HY5" s="167"/>
      <c r="HZ5" s="167"/>
      <c r="IA5" s="167"/>
      <c r="IB5" s="167"/>
      <c r="IC5" s="167"/>
      <c r="ID5" s="167"/>
      <c r="IE5" s="167"/>
      <c r="IF5" s="167"/>
      <c r="IG5" s="167"/>
      <c r="IH5" s="167"/>
      <c r="II5" s="167"/>
      <c r="IJ5" s="167"/>
      <c r="IK5" s="167"/>
      <c r="IL5" s="167"/>
      <c r="IM5" s="167"/>
      <c r="IN5" s="167"/>
      <c r="IO5" s="167"/>
      <c r="IP5" s="167"/>
      <c r="IQ5" s="167"/>
      <c r="IR5" s="167"/>
      <c r="IS5" s="167"/>
      <c r="IT5" s="167"/>
      <c r="IU5" s="167"/>
      <c r="IV5" s="167"/>
      <c r="IW5" s="167"/>
      <c r="IX5" s="167"/>
      <c r="IY5" s="167"/>
      <c r="IZ5" s="167"/>
      <c r="JA5" s="167"/>
      <c r="JB5" s="167"/>
      <c r="JC5" s="167"/>
      <c r="JD5" s="167"/>
      <c r="JE5" s="167"/>
      <c r="JF5" s="167"/>
      <c r="JG5" s="167"/>
      <c r="JH5" s="167"/>
      <c r="JI5" s="167"/>
      <c r="JJ5" s="167"/>
      <c r="JK5" s="167"/>
      <c r="JL5" s="167"/>
      <c r="JM5" s="167"/>
      <c r="JN5" s="167"/>
      <c r="JO5" s="167"/>
      <c r="JP5" s="167"/>
      <c r="JQ5" s="167"/>
      <c r="JR5" s="167"/>
      <c r="JS5" s="167"/>
      <c r="JT5" s="167"/>
      <c r="JU5" s="167"/>
      <c r="JV5" s="167"/>
      <c r="JW5" s="167"/>
      <c r="JX5" s="167"/>
      <c r="JY5" s="167"/>
      <c r="JZ5" s="167"/>
      <c r="KA5" s="167"/>
      <c r="KB5" s="167"/>
      <c r="KC5" s="167"/>
      <c r="KD5" s="167"/>
      <c r="KE5" s="167"/>
      <c r="KF5" s="167"/>
      <c r="KG5" s="167"/>
      <c r="KH5" s="167"/>
      <c r="KI5" s="167"/>
      <c r="KJ5" s="167"/>
      <c r="KK5" s="167"/>
      <c r="KL5" s="167"/>
      <c r="KM5" s="167"/>
      <c r="KN5" s="167"/>
      <c r="KO5" s="167"/>
      <c r="KP5" s="167"/>
      <c r="KQ5" s="167"/>
      <c r="KR5" s="167"/>
      <c r="KS5" s="167"/>
      <c r="KT5" s="167"/>
      <c r="KU5" s="167"/>
      <c r="KV5" s="167"/>
      <c r="KW5" s="167"/>
      <c r="KX5" s="167"/>
      <c r="KY5" s="167"/>
      <c r="KZ5" s="167"/>
      <c r="LA5" s="167"/>
      <c r="LB5" s="167"/>
      <c r="LC5" s="167"/>
      <c r="LD5" s="167"/>
      <c r="LE5" s="167"/>
      <c r="LF5" s="167"/>
      <c r="LG5" s="167"/>
      <c r="LH5" s="167"/>
      <c r="LI5" s="167"/>
      <c r="LJ5" s="167"/>
      <c r="LK5" s="167"/>
      <c r="LL5" s="167"/>
      <c r="LM5" s="167"/>
      <c r="LN5" s="167"/>
      <c r="LO5" s="167"/>
      <c r="LP5" s="167"/>
      <c r="LQ5" s="167"/>
      <c r="LR5" s="167"/>
      <c r="LS5" s="167"/>
      <c r="LT5" s="167"/>
      <c r="LU5" s="167"/>
      <c r="LV5" s="167"/>
      <c r="LW5" s="167"/>
      <c r="LX5" s="167"/>
      <c r="LY5" s="167"/>
      <c r="LZ5" s="167"/>
      <c r="MA5" s="167"/>
      <c r="MB5" s="167"/>
      <c r="MC5" s="167"/>
      <c r="MD5" s="167"/>
      <c r="ME5" s="167"/>
      <c r="MF5" s="167"/>
      <c r="MG5" s="167"/>
      <c r="MH5" s="167"/>
      <c r="MI5" s="167"/>
      <c r="MJ5" s="167"/>
      <c r="MK5" s="167"/>
      <c r="ML5" s="167"/>
      <c r="MM5" s="167"/>
      <c r="MN5" s="167"/>
      <c r="MO5" s="167"/>
      <c r="MP5" s="167"/>
      <c r="MQ5" s="167"/>
      <c r="MR5" s="167"/>
      <c r="MS5" s="167"/>
      <c r="MT5" s="167"/>
      <c r="MU5" s="167"/>
      <c r="MV5" s="167"/>
      <c r="MW5" s="167"/>
      <c r="MX5" s="167"/>
      <c r="MY5" s="167"/>
      <c r="MZ5" s="167"/>
      <c r="NA5" s="167"/>
      <c r="NB5" s="167"/>
      <c r="NC5" s="167"/>
      <c r="ND5" s="167"/>
      <c r="NE5" s="167"/>
      <c r="NF5" s="167"/>
      <c r="NG5" s="167"/>
      <c r="NH5" s="167"/>
      <c r="NI5" s="167"/>
      <c r="NJ5" s="167"/>
      <c r="NK5" s="167"/>
      <c r="NL5" s="167"/>
      <c r="NM5" s="167"/>
      <c r="NN5" s="167"/>
      <c r="NO5" s="167"/>
      <c r="NP5" s="167"/>
      <c r="NQ5" s="167"/>
      <c r="NR5" s="167"/>
      <c r="NS5" s="167"/>
      <c r="NT5" s="167"/>
      <c r="NU5" s="167"/>
      <c r="NV5" s="167"/>
      <c r="NW5" s="167"/>
      <c r="NX5" s="167"/>
      <c r="NY5" s="167"/>
      <c r="NZ5" s="167"/>
      <c r="OA5" s="167"/>
      <c r="OB5" s="167"/>
      <c r="OC5" s="167"/>
      <c r="OD5" s="167"/>
      <c r="OE5" s="167"/>
      <c r="OF5" s="167"/>
      <c r="OG5" s="167"/>
      <c r="OH5" s="167"/>
      <c r="OI5" s="167"/>
      <c r="OJ5" s="167"/>
      <c r="OK5" s="167"/>
      <c r="OL5" s="167"/>
      <c r="OM5" s="167"/>
      <c r="ON5" s="167"/>
      <c r="OO5" s="167"/>
      <c r="OP5" s="167"/>
      <c r="OQ5" s="167"/>
      <c r="OR5" s="167"/>
      <c r="OS5" s="167"/>
      <c r="OT5" s="167"/>
      <c r="OU5" s="167"/>
      <c r="OV5" s="167"/>
      <c r="OW5" s="167"/>
      <c r="OX5" s="167"/>
      <c r="OY5" s="167"/>
      <c r="OZ5" s="167"/>
      <c r="PA5" s="167"/>
      <c r="PB5" s="167"/>
      <c r="PC5" s="167"/>
      <c r="PD5" s="167"/>
      <c r="PE5" s="167"/>
      <c r="PF5" s="167"/>
      <c r="PG5" s="167"/>
      <c r="PH5" s="167"/>
      <c r="PI5" s="167"/>
      <c r="PJ5" s="167"/>
      <c r="PK5" s="167"/>
      <c r="PL5" s="167"/>
      <c r="PM5" s="167"/>
      <c r="PN5" s="167"/>
    </row>
    <row r="6" spans="1:430" s="1" customFormat="1" ht="183.75" customHeight="1" x14ac:dyDescent="0.25">
      <c r="A6" s="169" t="s">
        <v>2</v>
      </c>
      <c r="B6" s="169" t="s">
        <v>199</v>
      </c>
      <c r="C6" s="169" t="s">
        <v>211</v>
      </c>
      <c r="D6" s="169" t="s">
        <v>164</v>
      </c>
      <c r="E6" s="169" t="s">
        <v>165</v>
      </c>
      <c r="F6" s="169" t="s">
        <v>166</v>
      </c>
      <c r="G6" s="172" t="s">
        <v>284</v>
      </c>
      <c r="H6" s="169" t="s">
        <v>167</v>
      </c>
      <c r="I6" s="169" t="s">
        <v>212</v>
      </c>
      <c r="J6" s="169" t="s">
        <v>213</v>
      </c>
      <c r="K6" s="169" t="s">
        <v>210</v>
      </c>
      <c r="L6" s="194" t="s">
        <v>285</v>
      </c>
      <c r="M6" s="199" t="s">
        <v>286</v>
      </c>
      <c r="N6" s="192" t="s">
        <v>302</v>
      </c>
      <c r="O6" s="202" t="s">
        <v>301</v>
      </c>
      <c r="P6" s="194" t="s">
        <v>283</v>
      </c>
      <c r="Q6" s="171" t="s">
        <v>279</v>
      </c>
      <c r="R6" s="171" t="s">
        <v>280</v>
      </c>
      <c r="S6" s="172" t="s">
        <v>298</v>
      </c>
      <c r="T6" s="171" t="s">
        <v>303</v>
      </c>
      <c r="U6" s="171" t="s">
        <v>304</v>
      </c>
      <c r="V6" s="200" t="s">
        <v>312</v>
      </c>
      <c r="W6" s="199" t="s">
        <v>288</v>
      </c>
      <c r="X6" s="203" t="s">
        <v>289</v>
      </c>
      <c r="Y6" s="202" t="s">
        <v>290</v>
      </c>
      <c r="Z6" s="202" t="s">
        <v>291</v>
      </c>
      <c r="AA6" s="199" t="s">
        <v>189</v>
      </c>
      <c r="AB6" s="171" t="s">
        <v>292</v>
      </c>
      <c r="AC6" s="195" t="s">
        <v>293</v>
      </c>
      <c r="AD6" s="193" t="s">
        <v>294</v>
      </c>
      <c r="AE6" s="201" t="s">
        <v>295</v>
      </c>
      <c r="AF6" s="171" t="s">
        <v>296</v>
      </c>
      <c r="AG6" s="189" t="s">
        <v>190</v>
      </c>
      <c r="AH6" s="181" t="s">
        <v>219</v>
      </c>
      <c r="AI6" s="181" t="s">
        <v>172</v>
      </c>
      <c r="AJ6" s="180" t="s">
        <v>173</v>
      </c>
      <c r="AK6" s="169" t="s">
        <v>222</v>
      </c>
      <c r="AL6" s="186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  <c r="CT6" s="167"/>
      <c r="CU6" s="167"/>
      <c r="CV6" s="167"/>
      <c r="CW6" s="167"/>
      <c r="CX6" s="167"/>
      <c r="CY6" s="167"/>
      <c r="CZ6" s="167"/>
      <c r="DA6" s="167"/>
      <c r="DB6" s="167"/>
      <c r="DC6" s="167"/>
      <c r="DD6" s="167"/>
      <c r="DE6" s="167"/>
      <c r="DF6" s="167"/>
      <c r="DG6" s="167"/>
      <c r="DH6" s="167"/>
      <c r="DI6" s="167"/>
      <c r="DJ6" s="167"/>
      <c r="DK6" s="167"/>
      <c r="DL6" s="167"/>
      <c r="DM6" s="167"/>
      <c r="DN6" s="167"/>
      <c r="DO6" s="167"/>
      <c r="DP6" s="167"/>
      <c r="DQ6" s="167"/>
      <c r="DR6" s="167"/>
      <c r="DS6" s="167"/>
      <c r="DT6" s="167"/>
      <c r="DU6" s="167"/>
      <c r="DV6" s="167"/>
      <c r="DW6" s="167"/>
      <c r="DX6" s="167"/>
      <c r="DY6" s="167"/>
      <c r="DZ6" s="167"/>
      <c r="EA6" s="167"/>
      <c r="EB6" s="167"/>
      <c r="EC6" s="167"/>
      <c r="ED6" s="167"/>
      <c r="EE6" s="167"/>
      <c r="EF6" s="167"/>
      <c r="EG6" s="167"/>
      <c r="EH6" s="167"/>
      <c r="EI6" s="167"/>
      <c r="EJ6" s="167"/>
      <c r="EK6" s="167"/>
      <c r="EL6" s="167"/>
      <c r="EM6" s="167"/>
      <c r="EN6" s="167"/>
      <c r="EO6" s="167"/>
      <c r="EP6" s="167"/>
      <c r="EQ6" s="167"/>
      <c r="ER6" s="167"/>
      <c r="ES6" s="167"/>
      <c r="ET6" s="167"/>
      <c r="EU6" s="167"/>
      <c r="EV6" s="167"/>
      <c r="EW6" s="167"/>
      <c r="EX6" s="167"/>
      <c r="EY6" s="167"/>
      <c r="EZ6" s="167"/>
      <c r="FA6" s="167"/>
      <c r="FB6" s="167"/>
      <c r="FC6" s="167"/>
      <c r="FD6" s="167"/>
      <c r="FE6" s="167"/>
      <c r="FF6" s="167"/>
      <c r="FG6" s="167"/>
      <c r="FH6" s="167"/>
      <c r="FI6" s="167"/>
      <c r="FJ6" s="167"/>
      <c r="FK6" s="167"/>
      <c r="FL6" s="167"/>
      <c r="FM6" s="167"/>
      <c r="FN6" s="167"/>
      <c r="FO6" s="167"/>
      <c r="FP6" s="167"/>
      <c r="FQ6" s="167"/>
      <c r="FR6" s="167"/>
      <c r="FS6" s="167"/>
      <c r="FT6" s="167"/>
      <c r="FU6" s="167"/>
      <c r="FV6" s="167"/>
      <c r="FW6" s="167"/>
      <c r="FX6" s="167"/>
      <c r="FY6" s="167"/>
      <c r="FZ6" s="167"/>
      <c r="GA6" s="167"/>
      <c r="GB6" s="167"/>
      <c r="GC6" s="167"/>
      <c r="GD6" s="167"/>
      <c r="GE6" s="167"/>
      <c r="GF6" s="167"/>
      <c r="GG6" s="167"/>
      <c r="GH6" s="167"/>
      <c r="GI6" s="167"/>
      <c r="GJ6" s="167"/>
      <c r="GK6" s="167"/>
      <c r="GL6" s="167"/>
      <c r="GM6" s="167"/>
      <c r="GN6" s="167"/>
      <c r="GO6" s="167"/>
      <c r="GP6" s="167"/>
      <c r="GQ6" s="167"/>
      <c r="GR6" s="167"/>
      <c r="GS6" s="167"/>
      <c r="GT6" s="167"/>
      <c r="GU6" s="167"/>
      <c r="GV6" s="167"/>
      <c r="GW6" s="167"/>
      <c r="GX6" s="167"/>
      <c r="GY6" s="167"/>
      <c r="GZ6" s="167"/>
      <c r="HA6" s="167"/>
      <c r="HB6" s="167"/>
      <c r="HC6" s="167"/>
      <c r="HD6" s="167"/>
      <c r="HE6" s="167"/>
      <c r="HF6" s="167"/>
      <c r="HG6" s="167"/>
      <c r="HH6" s="167"/>
      <c r="HI6" s="167"/>
      <c r="HJ6" s="167"/>
      <c r="HK6" s="167"/>
      <c r="HL6" s="167"/>
      <c r="HM6" s="167"/>
      <c r="HN6" s="167"/>
      <c r="HO6" s="167"/>
      <c r="HP6" s="167"/>
      <c r="HQ6" s="167"/>
      <c r="HR6" s="167"/>
      <c r="HS6" s="167"/>
      <c r="HT6" s="167"/>
      <c r="HU6" s="167"/>
      <c r="HV6" s="167"/>
      <c r="HW6" s="167"/>
      <c r="HX6" s="167"/>
      <c r="HY6" s="167"/>
      <c r="HZ6" s="167"/>
      <c r="IA6" s="167"/>
      <c r="IB6" s="167"/>
      <c r="IC6" s="167"/>
      <c r="ID6" s="167"/>
      <c r="IE6" s="167"/>
      <c r="IF6" s="167"/>
      <c r="IG6" s="167"/>
      <c r="IH6" s="167"/>
      <c r="II6" s="167"/>
      <c r="IJ6" s="167"/>
      <c r="IK6" s="167"/>
      <c r="IL6" s="167"/>
      <c r="IM6" s="167"/>
      <c r="IN6" s="167"/>
      <c r="IO6" s="167"/>
      <c r="IP6" s="167"/>
      <c r="IQ6" s="167"/>
      <c r="IR6" s="167"/>
      <c r="IS6" s="167"/>
      <c r="IT6" s="167"/>
      <c r="IU6" s="167"/>
      <c r="IV6" s="167"/>
      <c r="IW6" s="167"/>
      <c r="IX6" s="167"/>
      <c r="IY6" s="167"/>
      <c r="IZ6" s="167"/>
      <c r="JA6" s="167"/>
      <c r="JB6" s="167"/>
      <c r="JC6" s="167"/>
      <c r="JD6" s="167"/>
      <c r="JE6" s="167"/>
      <c r="JF6" s="167"/>
      <c r="JG6" s="167"/>
      <c r="JH6" s="167"/>
      <c r="JI6" s="167"/>
      <c r="JJ6" s="167"/>
      <c r="JK6" s="167"/>
      <c r="JL6" s="167"/>
      <c r="JM6" s="167"/>
      <c r="JN6" s="167"/>
      <c r="JO6" s="167"/>
      <c r="JP6" s="167"/>
      <c r="JQ6" s="167"/>
      <c r="JR6" s="167"/>
      <c r="JS6" s="167"/>
      <c r="JT6" s="167"/>
      <c r="JU6" s="167"/>
      <c r="JV6" s="167"/>
      <c r="JW6" s="167"/>
      <c r="JX6" s="167"/>
      <c r="JY6" s="167"/>
      <c r="JZ6" s="167"/>
      <c r="KA6" s="167"/>
      <c r="KB6" s="167"/>
      <c r="KC6" s="167"/>
      <c r="KD6" s="167"/>
      <c r="KE6" s="167"/>
      <c r="KF6" s="167"/>
      <c r="KG6" s="167"/>
      <c r="KH6" s="167"/>
      <c r="KI6" s="167"/>
      <c r="KJ6" s="167"/>
      <c r="KK6" s="167"/>
      <c r="KL6" s="167"/>
      <c r="KM6" s="167"/>
      <c r="KN6" s="167"/>
      <c r="KO6" s="167"/>
      <c r="KP6" s="167"/>
      <c r="KQ6" s="167"/>
      <c r="KR6" s="167"/>
      <c r="KS6" s="167"/>
      <c r="KT6" s="167"/>
      <c r="KU6" s="167"/>
      <c r="KV6" s="167"/>
      <c r="KW6" s="167"/>
      <c r="KX6" s="167"/>
      <c r="KY6" s="167"/>
      <c r="KZ6" s="167"/>
      <c r="LA6" s="167"/>
      <c r="LB6" s="167"/>
      <c r="LC6" s="167"/>
      <c r="LD6" s="167"/>
      <c r="LE6" s="167"/>
      <c r="LF6" s="167"/>
      <c r="LG6" s="167"/>
      <c r="LH6" s="167"/>
      <c r="LI6" s="167"/>
      <c r="LJ6" s="167"/>
      <c r="LK6" s="167"/>
      <c r="LL6" s="167"/>
      <c r="LM6" s="167"/>
      <c r="LN6" s="167"/>
      <c r="LO6" s="167"/>
      <c r="LP6" s="167"/>
      <c r="LQ6" s="167"/>
      <c r="LR6" s="167"/>
      <c r="LS6" s="167"/>
      <c r="LT6" s="167"/>
      <c r="LU6" s="167"/>
      <c r="LV6" s="167"/>
      <c r="LW6" s="167"/>
      <c r="LX6" s="167"/>
      <c r="LY6" s="167"/>
      <c r="LZ6" s="167"/>
      <c r="MA6" s="167"/>
      <c r="MB6" s="167"/>
      <c r="MC6" s="167"/>
      <c r="MD6" s="167"/>
      <c r="ME6" s="167"/>
      <c r="MF6" s="167"/>
      <c r="MG6" s="167"/>
      <c r="MH6" s="167"/>
      <c r="MI6" s="167"/>
      <c r="MJ6" s="167"/>
      <c r="MK6" s="167"/>
      <c r="ML6" s="167"/>
      <c r="MM6" s="167"/>
      <c r="MN6" s="167"/>
      <c r="MO6" s="167"/>
      <c r="MP6" s="167"/>
      <c r="MQ6" s="167"/>
      <c r="MR6" s="167"/>
      <c r="MS6" s="167"/>
      <c r="MT6" s="167"/>
      <c r="MU6" s="167"/>
      <c r="MV6" s="167"/>
      <c r="MW6" s="167"/>
      <c r="MX6" s="167"/>
      <c r="MY6" s="167"/>
      <c r="MZ6" s="167"/>
      <c r="NA6" s="167"/>
      <c r="NB6" s="167"/>
      <c r="NC6" s="167"/>
      <c r="ND6" s="167"/>
      <c r="NE6" s="167"/>
      <c r="NF6" s="167"/>
      <c r="NG6" s="167"/>
      <c r="NH6" s="167"/>
      <c r="NI6" s="167"/>
      <c r="NJ6" s="167"/>
      <c r="NK6" s="167"/>
      <c r="NL6" s="167"/>
      <c r="NM6" s="167"/>
      <c r="NN6" s="167"/>
      <c r="NO6" s="167"/>
      <c r="NP6" s="167"/>
      <c r="NQ6" s="167"/>
      <c r="NR6" s="167"/>
      <c r="NS6" s="167"/>
      <c r="NT6" s="167"/>
      <c r="NU6" s="167"/>
      <c r="NV6" s="167"/>
      <c r="NW6" s="167"/>
      <c r="NX6" s="167"/>
      <c r="NY6" s="167"/>
      <c r="NZ6" s="167"/>
      <c r="OA6" s="167"/>
      <c r="OB6" s="167"/>
      <c r="OC6" s="167"/>
      <c r="OD6" s="167"/>
      <c r="OE6" s="167"/>
      <c r="OF6" s="167"/>
      <c r="OG6" s="167"/>
      <c r="OH6" s="167"/>
      <c r="OI6" s="167"/>
      <c r="OJ6" s="167"/>
      <c r="OK6" s="167"/>
      <c r="OL6" s="167"/>
      <c r="OM6" s="167"/>
      <c r="ON6" s="167"/>
      <c r="OO6" s="167"/>
      <c r="OP6" s="167"/>
      <c r="OQ6" s="167"/>
      <c r="OR6" s="167"/>
      <c r="OS6" s="167"/>
      <c r="OT6" s="167"/>
      <c r="OU6" s="167"/>
      <c r="OV6" s="167"/>
      <c r="OW6" s="167"/>
      <c r="OX6" s="167"/>
      <c r="OY6" s="167"/>
      <c r="OZ6" s="167"/>
      <c r="PA6" s="167"/>
      <c r="PB6" s="167"/>
      <c r="PC6" s="167"/>
      <c r="PD6" s="167"/>
      <c r="PE6" s="167"/>
      <c r="PF6" s="167"/>
      <c r="PG6" s="167"/>
      <c r="PH6" s="167"/>
      <c r="PI6" s="167"/>
      <c r="PJ6" s="167"/>
      <c r="PK6" s="167"/>
      <c r="PL6" s="167"/>
      <c r="PM6" s="167"/>
      <c r="PN6" s="167"/>
    </row>
    <row r="7" spans="1:430" x14ac:dyDescent="0.25">
      <c r="A7" s="170" t="s">
        <v>100</v>
      </c>
      <c r="B7" s="177">
        <v>0</v>
      </c>
      <c r="C7" s="177">
        <v>14.866897676559324</v>
      </c>
      <c r="D7" s="177">
        <v>0.65862726126596827</v>
      </c>
      <c r="E7" s="177">
        <v>0</v>
      </c>
      <c r="F7" s="177">
        <v>0</v>
      </c>
      <c r="G7" s="178">
        <v>15.525524937825292</v>
      </c>
      <c r="H7" s="177">
        <v>0</v>
      </c>
      <c r="I7" s="177">
        <v>0</v>
      </c>
      <c r="J7" s="177">
        <v>0</v>
      </c>
      <c r="K7" s="177">
        <v>0</v>
      </c>
      <c r="L7" s="178">
        <v>0</v>
      </c>
      <c r="M7" s="178">
        <v>8.1146992993965827E-2</v>
      </c>
      <c r="N7" s="177">
        <v>0.42282548989477353</v>
      </c>
      <c r="O7" s="177">
        <v>8.9137661686669277E-3</v>
      </c>
      <c r="P7" s="178">
        <v>0.43173925606344044</v>
      </c>
      <c r="Q7" s="177">
        <v>18.719002960865232</v>
      </c>
      <c r="R7" s="177">
        <v>17.071511929827096</v>
      </c>
      <c r="S7" s="205">
        <v>35.790514890692329</v>
      </c>
      <c r="T7" s="207">
        <v>8.4400851619933945</v>
      </c>
      <c r="U7" s="207">
        <v>2.4323410034591877</v>
      </c>
      <c r="V7" s="205">
        <v>10.872426165452582</v>
      </c>
      <c r="W7" s="205">
        <v>2.4914900254784422</v>
      </c>
      <c r="X7" s="177">
        <v>0.30270235896980846</v>
      </c>
      <c r="Y7" s="177">
        <v>7.6366479421667037</v>
      </c>
      <c r="Z7" s="177">
        <v>9.3902583818944798</v>
      </c>
      <c r="AA7" s="178">
        <v>17.32960868303099</v>
      </c>
      <c r="AB7" s="177">
        <v>12.09519982444932</v>
      </c>
      <c r="AC7" s="177">
        <v>6.8453088711191912</v>
      </c>
      <c r="AD7" s="177">
        <v>9.2205641614987925</v>
      </c>
      <c r="AE7" s="177">
        <v>3.1855221581094888</v>
      </c>
      <c r="AF7" s="177">
        <v>2.9725954722206254</v>
      </c>
      <c r="AG7" s="178">
        <v>34.319190487397421</v>
      </c>
      <c r="AH7" s="190">
        <v>116.84164143893446</v>
      </c>
      <c r="AI7" s="177">
        <v>11.987048548985474</v>
      </c>
      <c r="AJ7" s="196">
        <v>128.82868998791994</v>
      </c>
      <c r="AK7" s="177">
        <v>9.6794642675916323E-2</v>
      </c>
      <c r="AL7" s="186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167"/>
      <c r="CY7" s="167"/>
      <c r="CZ7" s="167"/>
      <c r="DA7" s="167"/>
      <c r="DB7" s="167"/>
      <c r="DC7" s="167"/>
      <c r="DD7" s="167"/>
      <c r="DE7" s="167"/>
      <c r="DF7" s="167"/>
      <c r="DG7" s="167"/>
      <c r="DH7" s="167"/>
      <c r="DI7" s="167"/>
      <c r="DJ7" s="167"/>
      <c r="DK7" s="167"/>
      <c r="DL7" s="167"/>
      <c r="DM7" s="167"/>
      <c r="DN7" s="167"/>
      <c r="DO7" s="167"/>
      <c r="DP7" s="167"/>
      <c r="DQ7" s="167"/>
      <c r="DR7" s="167"/>
      <c r="DS7" s="167"/>
      <c r="DT7" s="167"/>
      <c r="DU7" s="167"/>
      <c r="DV7" s="167"/>
      <c r="DW7" s="167"/>
      <c r="DX7" s="167"/>
      <c r="DY7" s="167"/>
      <c r="DZ7" s="167"/>
      <c r="EA7" s="167"/>
      <c r="EB7" s="167"/>
      <c r="EC7" s="167"/>
      <c r="ED7" s="167"/>
      <c r="EE7" s="167"/>
      <c r="EF7" s="167"/>
      <c r="EG7" s="167"/>
      <c r="EH7" s="167"/>
      <c r="EI7" s="167"/>
      <c r="EJ7" s="167"/>
      <c r="EK7" s="167"/>
      <c r="EL7" s="167"/>
      <c r="EM7" s="167"/>
      <c r="EN7" s="167"/>
      <c r="EO7" s="167"/>
      <c r="EP7" s="167"/>
      <c r="EQ7" s="167"/>
      <c r="ER7" s="167"/>
      <c r="ES7" s="167"/>
      <c r="ET7" s="167"/>
      <c r="EU7" s="167"/>
      <c r="EV7" s="167"/>
      <c r="EW7" s="167"/>
      <c r="EX7" s="167"/>
      <c r="EY7" s="167"/>
      <c r="EZ7" s="167"/>
      <c r="FA7" s="167"/>
      <c r="FB7" s="167"/>
      <c r="FC7" s="167"/>
      <c r="FD7" s="167"/>
      <c r="FE7" s="167"/>
      <c r="FF7" s="167"/>
      <c r="FG7" s="167"/>
      <c r="FH7" s="167"/>
      <c r="FI7" s="167"/>
      <c r="FJ7" s="167"/>
      <c r="FK7" s="167"/>
      <c r="FL7" s="167"/>
      <c r="FM7" s="167"/>
      <c r="FN7" s="167"/>
      <c r="FO7" s="167"/>
      <c r="FP7" s="167"/>
      <c r="FQ7" s="167"/>
      <c r="FR7" s="167"/>
      <c r="FS7" s="167"/>
      <c r="FT7" s="167"/>
      <c r="FU7" s="167"/>
      <c r="FV7" s="167"/>
      <c r="FW7" s="167"/>
      <c r="FX7" s="167"/>
      <c r="FY7" s="167"/>
      <c r="FZ7" s="167"/>
      <c r="GA7" s="167"/>
      <c r="GB7" s="167"/>
      <c r="GC7" s="167"/>
      <c r="GD7" s="167"/>
      <c r="GE7" s="167"/>
      <c r="GF7" s="167"/>
      <c r="GG7" s="167"/>
      <c r="GH7" s="167"/>
      <c r="GI7" s="167"/>
      <c r="GJ7" s="167"/>
      <c r="GK7" s="167"/>
      <c r="GL7" s="167"/>
      <c r="GM7" s="167"/>
      <c r="GN7" s="167"/>
      <c r="GO7" s="167"/>
      <c r="GP7" s="167"/>
      <c r="GQ7" s="167"/>
      <c r="GR7" s="167"/>
      <c r="GS7" s="167"/>
      <c r="GT7" s="167"/>
      <c r="GU7" s="167"/>
      <c r="GV7" s="167"/>
      <c r="GW7" s="167"/>
      <c r="GX7" s="167"/>
      <c r="GY7" s="167"/>
      <c r="GZ7" s="167"/>
      <c r="HA7" s="167"/>
      <c r="HB7" s="167"/>
      <c r="HC7" s="167"/>
      <c r="HD7" s="167"/>
      <c r="HE7" s="167"/>
      <c r="HF7" s="167"/>
      <c r="HG7" s="167"/>
      <c r="HH7" s="167"/>
      <c r="HI7" s="167"/>
      <c r="HJ7" s="167"/>
      <c r="HK7" s="167"/>
      <c r="HL7" s="167"/>
      <c r="HM7" s="167"/>
      <c r="HN7" s="167"/>
      <c r="HO7" s="167"/>
      <c r="HP7" s="167"/>
      <c r="HQ7" s="167"/>
      <c r="HR7" s="167"/>
      <c r="HS7" s="167"/>
      <c r="HT7" s="167"/>
      <c r="HU7" s="167"/>
      <c r="HV7" s="167"/>
      <c r="HW7" s="167"/>
      <c r="HX7" s="167"/>
      <c r="HY7" s="167"/>
      <c r="HZ7" s="167"/>
      <c r="IA7" s="167"/>
      <c r="IB7" s="167"/>
      <c r="IC7" s="167"/>
      <c r="ID7" s="167"/>
      <c r="IE7" s="167"/>
      <c r="IF7" s="167"/>
      <c r="IG7" s="167"/>
      <c r="IH7" s="167"/>
      <c r="II7" s="167"/>
      <c r="IJ7" s="167"/>
      <c r="IK7" s="167"/>
      <c r="IL7" s="167"/>
      <c r="IM7" s="167"/>
      <c r="IN7" s="167"/>
      <c r="IO7" s="167"/>
      <c r="IP7" s="167"/>
      <c r="IQ7" s="167"/>
      <c r="IR7" s="167"/>
      <c r="IS7" s="167"/>
      <c r="IT7" s="167"/>
      <c r="IU7" s="167"/>
      <c r="IV7" s="167"/>
      <c r="IW7" s="167"/>
      <c r="IX7" s="167"/>
      <c r="IY7" s="167"/>
      <c r="IZ7" s="167"/>
      <c r="JA7" s="167"/>
      <c r="JB7" s="167"/>
      <c r="JC7" s="167"/>
      <c r="JD7" s="167"/>
      <c r="JE7" s="167"/>
      <c r="JF7" s="167"/>
      <c r="JG7" s="167"/>
      <c r="JH7" s="167"/>
      <c r="JI7" s="167"/>
      <c r="JJ7" s="167"/>
      <c r="JK7" s="167"/>
      <c r="JL7" s="167"/>
      <c r="JM7" s="167"/>
      <c r="JN7" s="167"/>
      <c r="JO7" s="167"/>
      <c r="JP7" s="167"/>
      <c r="JQ7" s="167"/>
      <c r="JR7" s="167"/>
      <c r="JS7" s="167"/>
      <c r="JT7" s="167"/>
      <c r="JU7" s="167"/>
      <c r="JV7" s="167"/>
      <c r="JW7" s="167"/>
      <c r="JX7" s="167"/>
      <c r="JY7" s="167"/>
      <c r="JZ7" s="167"/>
      <c r="KA7" s="167"/>
      <c r="KB7" s="167"/>
      <c r="KC7" s="167"/>
      <c r="KD7" s="167"/>
      <c r="KE7" s="167"/>
      <c r="KF7" s="167"/>
      <c r="KG7" s="167"/>
      <c r="KH7" s="167"/>
      <c r="KI7" s="167"/>
      <c r="KJ7" s="167"/>
      <c r="KK7" s="167"/>
      <c r="KL7" s="167"/>
      <c r="KM7" s="167"/>
      <c r="KN7" s="167"/>
      <c r="KO7" s="167"/>
      <c r="KP7" s="167"/>
      <c r="KQ7" s="167"/>
      <c r="KR7" s="167"/>
      <c r="KS7" s="167"/>
      <c r="KT7" s="167"/>
      <c r="KU7" s="167"/>
      <c r="KV7" s="167"/>
      <c r="KW7" s="167"/>
      <c r="KX7" s="167"/>
      <c r="KY7" s="167"/>
      <c r="KZ7" s="167"/>
      <c r="LA7" s="167"/>
      <c r="LB7" s="167"/>
      <c r="LC7" s="167"/>
      <c r="LD7" s="167"/>
      <c r="LE7" s="167"/>
      <c r="LF7" s="167"/>
      <c r="LG7" s="167"/>
      <c r="LH7" s="167"/>
      <c r="LI7" s="167"/>
      <c r="LJ7" s="167"/>
      <c r="LK7" s="167"/>
      <c r="LL7" s="167"/>
      <c r="LM7" s="167"/>
      <c r="LN7" s="167"/>
      <c r="LO7" s="167"/>
      <c r="LP7" s="167"/>
      <c r="LQ7" s="167"/>
      <c r="LR7" s="167"/>
      <c r="LS7" s="167"/>
      <c r="LT7" s="167"/>
      <c r="LU7" s="167"/>
      <c r="LV7" s="167"/>
      <c r="LW7" s="167"/>
      <c r="LX7" s="167"/>
      <c r="LY7" s="167"/>
      <c r="LZ7" s="167"/>
      <c r="MA7" s="167"/>
      <c r="MB7" s="167"/>
      <c r="MC7" s="167"/>
      <c r="MD7" s="167"/>
      <c r="ME7" s="167"/>
      <c r="MF7" s="167"/>
      <c r="MG7" s="167"/>
      <c r="MH7" s="167"/>
      <c r="MI7" s="167"/>
      <c r="MJ7" s="167"/>
      <c r="MK7" s="167"/>
      <c r="ML7" s="167"/>
      <c r="MM7" s="167"/>
      <c r="MN7" s="167"/>
      <c r="MO7" s="167"/>
      <c r="MP7" s="167"/>
      <c r="MQ7" s="167"/>
      <c r="MR7" s="167"/>
      <c r="MS7" s="167"/>
      <c r="MT7" s="167"/>
      <c r="MU7" s="167"/>
      <c r="MV7" s="167"/>
      <c r="MW7" s="167"/>
      <c r="MX7" s="167"/>
      <c r="MY7" s="167"/>
      <c r="MZ7" s="167"/>
      <c r="NA7" s="167"/>
      <c r="NB7" s="167"/>
      <c r="NC7" s="167"/>
      <c r="ND7" s="167"/>
      <c r="NE7" s="167"/>
      <c r="NF7" s="167"/>
      <c r="NG7" s="167"/>
      <c r="NH7" s="167"/>
      <c r="NI7" s="167"/>
      <c r="NJ7" s="167"/>
      <c r="NK7" s="167"/>
      <c r="NL7" s="167"/>
      <c r="NM7" s="167"/>
      <c r="NN7" s="167"/>
      <c r="NO7" s="167"/>
      <c r="NP7" s="167"/>
      <c r="NQ7" s="167"/>
      <c r="NR7" s="167"/>
      <c r="NS7" s="167"/>
      <c r="NT7" s="167"/>
      <c r="NU7" s="167"/>
      <c r="NV7" s="167"/>
      <c r="NW7" s="167"/>
      <c r="NX7" s="167"/>
      <c r="NY7" s="167"/>
      <c r="NZ7" s="167"/>
      <c r="OA7" s="167"/>
      <c r="OB7" s="167"/>
      <c r="OC7" s="167"/>
      <c r="OD7" s="167"/>
      <c r="OE7" s="167"/>
      <c r="OF7" s="167"/>
      <c r="OG7" s="167"/>
      <c r="OH7" s="167"/>
      <c r="OI7" s="167"/>
      <c r="OJ7" s="167"/>
      <c r="OK7" s="167"/>
      <c r="OL7" s="167"/>
      <c r="OM7" s="167"/>
      <c r="ON7" s="167"/>
      <c r="OO7" s="167"/>
      <c r="OP7" s="167"/>
      <c r="OQ7" s="167"/>
      <c r="OR7" s="167"/>
      <c r="OS7" s="167"/>
      <c r="OT7" s="167"/>
      <c r="OU7" s="167"/>
      <c r="OV7" s="167"/>
      <c r="OW7" s="167"/>
      <c r="OX7" s="167"/>
      <c r="OY7" s="167"/>
      <c r="OZ7" s="167"/>
      <c r="PA7" s="167"/>
      <c r="PB7" s="167"/>
      <c r="PC7" s="167"/>
      <c r="PD7" s="167"/>
      <c r="PE7" s="167"/>
      <c r="PF7" s="167"/>
      <c r="PG7" s="167"/>
      <c r="PH7" s="167"/>
      <c r="PI7" s="167"/>
      <c r="PJ7" s="167"/>
      <c r="PK7" s="167"/>
      <c r="PL7" s="167"/>
      <c r="PM7" s="167"/>
      <c r="PN7" s="167"/>
    </row>
    <row r="8" spans="1:430" x14ac:dyDescent="0.25">
      <c r="A8" s="170" t="s">
        <v>44</v>
      </c>
      <c r="B8" s="177">
        <v>4.6804508923884956E-2</v>
      </c>
      <c r="C8" s="177">
        <v>122.20759665466881</v>
      </c>
      <c r="D8" s="177">
        <v>134.20677347618053</v>
      </c>
      <c r="E8" s="177">
        <v>5.3023674113818879</v>
      </c>
      <c r="F8" s="177">
        <v>0</v>
      </c>
      <c r="G8" s="178">
        <v>261.76354205115513</v>
      </c>
      <c r="H8" s="177">
        <v>0</v>
      </c>
      <c r="I8" s="177">
        <v>0</v>
      </c>
      <c r="J8" s="177">
        <v>635.92427817606358</v>
      </c>
      <c r="K8" s="177">
        <v>38.754495286288716</v>
      </c>
      <c r="L8" s="178">
        <v>674.6787734623523</v>
      </c>
      <c r="M8" s="178">
        <v>208.57247315925147</v>
      </c>
      <c r="N8" s="177">
        <v>65.853173916736452</v>
      </c>
      <c r="O8" s="177">
        <v>17.307335549700795</v>
      </c>
      <c r="P8" s="178">
        <v>83.160509466437247</v>
      </c>
      <c r="Q8" s="177">
        <v>185.83435075392558</v>
      </c>
      <c r="R8" s="177">
        <v>169.47875602668717</v>
      </c>
      <c r="S8" s="205">
        <v>355.31310678061277</v>
      </c>
      <c r="T8" s="207">
        <v>525.03509227549398</v>
      </c>
      <c r="U8" s="207">
        <v>151.3094191214349</v>
      </c>
      <c r="V8" s="205">
        <v>676.34451139692885</v>
      </c>
      <c r="W8" s="205">
        <v>93.816156306140527</v>
      </c>
      <c r="X8" s="177">
        <v>33.402046515886617</v>
      </c>
      <c r="Y8" s="177">
        <v>210.18945187019955</v>
      </c>
      <c r="Z8" s="177">
        <v>351.91517732101977</v>
      </c>
      <c r="AA8" s="178">
        <v>595.50667570710596</v>
      </c>
      <c r="AB8" s="177">
        <v>166.9180830487478</v>
      </c>
      <c r="AC8" s="177">
        <v>121.13170282974174</v>
      </c>
      <c r="AD8" s="177">
        <v>207.70093170851004</v>
      </c>
      <c r="AE8" s="177">
        <v>58.467097305112659</v>
      </c>
      <c r="AF8" s="177">
        <v>24.928357571256658</v>
      </c>
      <c r="AG8" s="178">
        <v>579.146172463369</v>
      </c>
      <c r="AH8" s="190">
        <v>3769.7590805795066</v>
      </c>
      <c r="AI8" s="177">
        <v>386.74811959486527</v>
      </c>
      <c r="AJ8" s="196">
        <v>4156.507200174372</v>
      </c>
      <c r="AK8" s="177">
        <v>3.1229660819998819</v>
      </c>
      <c r="AL8" s="186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167"/>
      <c r="CY8" s="167"/>
      <c r="CZ8" s="167"/>
      <c r="DA8" s="167"/>
      <c r="DB8" s="167"/>
      <c r="DC8" s="167"/>
      <c r="DD8" s="167"/>
      <c r="DE8" s="167"/>
      <c r="DF8" s="167"/>
      <c r="DG8" s="167"/>
      <c r="DH8" s="167"/>
      <c r="DI8" s="167"/>
      <c r="DJ8" s="167"/>
      <c r="DK8" s="167"/>
      <c r="DL8" s="167"/>
      <c r="DM8" s="167"/>
      <c r="DN8" s="167"/>
      <c r="DO8" s="167"/>
      <c r="DP8" s="167"/>
      <c r="DQ8" s="167"/>
      <c r="DR8" s="167"/>
      <c r="DS8" s="167"/>
      <c r="DT8" s="167"/>
      <c r="DU8" s="167"/>
      <c r="DV8" s="167"/>
      <c r="DW8" s="167"/>
      <c r="DX8" s="167"/>
      <c r="DY8" s="167"/>
      <c r="DZ8" s="167"/>
      <c r="EA8" s="167"/>
      <c r="EB8" s="167"/>
      <c r="EC8" s="167"/>
      <c r="ED8" s="167"/>
      <c r="EE8" s="167"/>
      <c r="EF8" s="167"/>
      <c r="EG8" s="167"/>
      <c r="EH8" s="167"/>
      <c r="EI8" s="167"/>
      <c r="EJ8" s="167"/>
      <c r="EK8" s="167"/>
      <c r="EL8" s="167"/>
      <c r="EM8" s="167"/>
      <c r="EN8" s="167"/>
      <c r="EO8" s="167"/>
      <c r="EP8" s="167"/>
      <c r="EQ8" s="167"/>
      <c r="ER8" s="167"/>
      <c r="ES8" s="167"/>
      <c r="ET8" s="167"/>
      <c r="EU8" s="167"/>
      <c r="EV8" s="167"/>
      <c r="EW8" s="167"/>
      <c r="EX8" s="167"/>
      <c r="EY8" s="167"/>
      <c r="EZ8" s="167"/>
      <c r="FA8" s="167"/>
      <c r="FB8" s="167"/>
      <c r="FC8" s="167"/>
      <c r="FD8" s="167"/>
      <c r="FE8" s="167"/>
      <c r="FF8" s="167"/>
      <c r="FG8" s="167"/>
      <c r="FH8" s="167"/>
      <c r="FI8" s="167"/>
      <c r="FJ8" s="167"/>
      <c r="FK8" s="167"/>
      <c r="FL8" s="167"/>
      <c r="FM8" s="167"/>
      <c r="FN8" s="167"/>
      <c r="FO8" s="167"/>
      <c r="FP8" s="167"/>
      <c r="FQ8" s="167"/>
      <c r="FR8" s="167"/>
      <c r="FS8" s="167"/>
      <c r="FT8" s="167"/>
      <c r="FU8" s="167"/>
      <c r="FV8" s="167"/>
      <c r="FW8" s="167"/>
      <c r="FX8" s="167"/>
      <c r="FY8" s="167"/>
      <c r="FZ8" s="167"/>
      <c r="GA8" s="167"/>
      <c r="GB8" s="167"/>
      <c r="GC8" s="167"/>
      <c r="GD8" s="167"/>
      <c r="GE8" s="167"/>
      <c r="GF8" s="167"/>
      <c r="GG8" s="167"/>
      <c r="GH8" s="167"/>
      <c r="GI8" s="167"/>
      <c r="GJ8" s="167"/>
      <c r="GK8" s="167"/>
      <c r="GL8" s="167"/>
      <c r="GM8" s="167"/>
      <c r="GN8" s="167"/>
      <c r="GO8" s="167"/>
      <c r="GP8" s="167"/>
      <c r="GQ8" s="167"/>
      <c r="GR8" s="167"/>
      <c r="GS8" s="167"/>
      <c r="GT8" s="167"/>
      <c r="GU8" s="167"/>
      <c r="GV8" s="167"/>
      <c r="GW8" s="167"/>
      <c r="GX8" s="167"/>
      <c r="GY8" s="167"/>
      <c r="GZ8" s="167"/>
      <c r="HA8" s="167"/>
      <c r="HB8" s="167"/>
      <c r="HC8" s="167"/>
      <c r="HD8" s="167"/>
      <c r="HE8" s="167"/>
      <c r="HF8" s="167"/>
      <c r="HG8" s="167"/>
      <c r="HH8" s="167"/>
      <c r="HI8" s="167"/>
      <c r="HJ8" s="167"/>
      <c r="HK8" s="167"/>
      <c r="HL8" s="167"/>
      <c r="HM8" s="167"/>
      <c r="HN8" s="167"/>
      <c r="HO8" s="167"/>
      <c r="HP8" s="167"/>
      <c r="HQ8" s="167"/>
      <c r="HR8" s="167"/>
      <c r="HS8" s="167"/>
      <c r="HT8" s="167"/>
      <c r="HU8" s="167"/>
      <c r="HV8" s="167"/>
      <c r="HW8" s="167"/>
      <c r="HX8" s="167"/>
      <c r="HY8" s="167"/>
      <c r="HZ8" s="167"/>
      <c r="IA8" s="167"/>
      <c r="IB8" s="167"/>
      <c r="IC8" s="167"/>
      <c r="ID8" s="167"/>
      <c r="IE8" s="167"/>
      <c r="IF8" s="167"/>
      <c r="IG8" s="167"/>
      <c r="IH8" s="167"/>
      <c r="II8" s="167"/>
      <c r="IJ8" s="167"/>
      <c r="IK8" s="167"/>
      <c r="IL8" s="167"/>
      <c r="IM8" s="167"/>
      <c r="IN8" s="167"/>
      <c r="IO8" s="167"/>
      <c r="IP8" s="167"/>
      <c r="IQ8" s="167"/>
      <c r="IR8" s="167"/>
      <c r="IS8" s="167"/>
      <c r="IT8" s="167"/>
      <c r="IU8" s="167"/>
      <c r="IV8" s="167"/>
      <c r="IW8" s="167"/>
      <c r="IX8" s="167"/>
      <c r="IY8" s="167"/>
      <c r="IZ8" s="167"/>
      <c r="JA8" s="167"/>
      <c r="JB8" s="167"/>
      <c r="JC8" s="167"/>
      <c r="JD8" s="167"/>
      <c r="JE8" s="167"/>
      <c r="JF8" s="167"/>
      <c r="JG8" s="167"/>
      <c r="JH8" s="167"/>
      <c r="JI8" s="167"/>
      <c r="JJ8" s="167"/>
      <c r="JK8" s="167"/>
      <c r="JL8" s="167"/>
      <c r="JM8" s="167"/>
      <c r="JN8" s="167"/>
      <c r="JO8" s="167"/>
      <c r="JP8" s="167"/>
      <c r="JQ8" s="167"/>
      <c r="JR8" s="167"/>
      <c r="JS8" s="167"/>
      <c r="JT8" s="167"/>
      <c r="JU8" s="167"/>
      <c r="JV8" s="167"/>
      <c r="JW8" s="167"/>
      <c r="JX8" s="167"/>
      <c r="JY8" s="167"/>
      <c r="JZ8" s="167"/>
      <c r="KA8" s="167"/>
      <c r="KB8" s="167"/>
      <c r="KC8" s="167"/>
      <c r="KD8" s="167"/>
      <c r="KE8" s="167"/>
      <c r="KF8" s="167"/>
      <c r="KG8" s="167"/>
      <c r="KH8" s="167"/>
      <c r="KI8" s="167"/>
      <c r="KJ8" s="167"/>
      <c r="KK8" s="167"/>
      <c r="KL8" s="167"/>
      <c r="KM8" s="167"/>
      <c r="KN8" s="167"/>
      <c r="KO8" s="167"/>
      <c r="KP8" s="167"/>
      <c r="KQ8" s="167"/>
      <c r="KR8" s="167"/>
      <c r="KS8" s="167"/>
      <c r="KT8" s="167"/>
      <c r="KU8" s="167"/>
      <c r="KV8" s="167"/>
      <c r="KW8" s="167"/>
      <c r="KX8" s="167"/>
      <c r="KY8" s="167"/>
      <c r="KZ8" s="167"/>
      <c r="LA8" s="167"/>
      <c r="LB8" s="167"/>
      <c r="LC8" s="167"/>
      <c r="LD8" s="167"/>
      <c r="LE8" s="167"/>
      <c r="LF8" s="167"/>
      <c r="LG8" s="167"/>
      <c r="LH8" s="167"/>
      <c r="LI8" s="167"/>
      <c r="LJ8" s="167"/>
      <c r="LK8" s="167"/>
      <c r="LL8" s="167"/>
      <c r="LM8" s="167"/>
      <c r="LN8" s="167"/>
      <c r="LO8" s="167"/>
      <c r="LP8" s="167"/>
      <c r="LQ8" s="167"/>
      <c r="LR8" s="167"/>
      <c r="LS8" s="167"/>
      <c r="LT8" s="167"/>
      <c r="LU8" s="167"/>
      <c r="LV8" s="167"/>
      <c r="LW8" s="167"/>
      <c r="LX8" s="167"/>
      <c r="LY8" s="167"/>
      <c r="LZ8" s="167"/>
      <c r="MA8" s="167"/>
      <c r="MB8" s="167"/>
      <c r="MC8" s="167"/>
      <c r="MD8" s="167"/>
      <c r="ME8" s="167"/>
      <c r="MF8" s="167"/>
      <c r="MG8" s="167"/>
      <c r="MH8" s="167"/>
      <c r="MI8" s="167"/>
      <c r="MJ8" s="167"/>
      <c r="MK8" s="167"/>
      <c r="ML8" s="167"/>
      <c r="MM8" s="167"/>
      <c r="MN8" s="167"/>
      <c r="MO8" s="167"/>
      <c r="MP8" s="167"/>
      <c r="MQ8" s="167"/>
      <c r="MR8" s="167"/>
      <c r="MS8" s="167"/>
      <c r="MT8" s="167"/>
      <c r="MU8" s="167"/>
      <c r="MV8" s="167"/>
      <c r="MW8" s="167"/>
      <c r="MX8" s="167"/>
      <c r="MY8" s="167"/>
      <c r="MZ8" s="167"/>
      <c r="NA8" s="167"/>
      <c r="NB8" s="167"/>
      <c r="NC8" s="167"/>
      <c r="ND8" s="167"/>
      <c r="NE8" s="167"/>
      <c r="NF8" s="167"/>
      <c r="NG8" s="167"/>
      <c r="NH8" s="167"/>
      <c r="NI8" s="167"/>
      <c r="NJ8" s="167"/>
      <c r="NK8" s="167"/>
      <c r="NL8" s="167"/>
      <c r="NM8" s="167"/>
      <c r="NN8" s="167"/>
      <c r="NO8" s="167"/>
      <c r="NP8" s="167"/>
      <c r="NQ8" s="167"/>
      <c r="NR8" s="167"/>
      <c r="NS8" s="167"/>
      <c r="NT8" s="167"/>
      <c r="NU8" s="167"/>
      <c r="NV8" s="167"/>
      <c r="NW8" s="167"/>
      <c r="NX8" s="167"/>
      <c r="NY8" s="167"/>
      <c r="NZ8" s="167"/>
      <c r="OA8" s="167"/>
      <c r="OB8" s="167"/>
      <c r="OC8" s="167"/>
      <c r="OD8" s="167"/>
      <c r="OE8" s="167"/>
      <c r="OF8" s="167"/>
      <c r="OG8" s="167"/>
      <c r="OH8" s="167"/>
      <c r="OI8" s="167"/>
      <c r="OJ8" s="167"/>
      <c r="OK8" s="167"/>
      <c r="OL8" s="167"/>
      <c r="OM8" s="167"/>
      <c r="ON8" s="167"/>
      <c r="OO8" s="167"/>
      <c r="OP8" s="167"/>
      <c r="OQ8" s="167"/>
      <c r="OR8" s="167"/>
      <c r="OS8" s="167"/>
      <c r="OT8" s="167"/>
      <c r="OU8" s="167"/>
      <c r="OV8" s="167"/>
      <c r="OW8" s="167"/>
      <c r="OX8" s="167"/>
      <c r="OY8" s="167"/>
      <c r="OZ8" s="167"/>
      <c r="PA8" s="167"/>
      <c r="PB8" s="167"/>
      <c r="PC8" s="167"/>
      <c r="PD8" s="167"/>
      <c r="PE8" s="167"/>
      <c r="PF8" s="167"/>
      <c r="PG8" s="167"/>
      <c r="PH8" s="167"/>
      <c r="PI8" s="167"/>
      <c r="PJ8" s="167"/>
      <c r="PK8" s="167"/>
      <c r="PL8" s="167"/>
      <c r="PM8" s="167"/>
      <c r="PN8" s="167"/>
    </row>
    <row r="9" spans="1:430" x14ac:dyDescent="0.25">
      <c r="A9" s="170" t="s">
        <v>62</v>
      </c>
      <c r="B9" s="177">
        <v>7.9636345700003606</v>
      </c>
      <c r="C9" s="177">
        <v>20.636470249241103</v>
      </c>
      <c r="D9" s="177">
        <v>13.923060928142165</v>
      </c>
      <c r="E9" s="177">
        <v>0.63377147089423702</v>
      </c>
      <c r="F9" s="177">
        <v>0</v>
      </c>
      <c r="G9" s="178">
        <v>43.156937218277868</v>
      </c>
      <c r="H9" s="177">
        <v>0</v>
      </c>
      <c r="I9" s="177">
        <v>0</v>
      </c>
      <c r="J9" s="177">
        <v>0.27061550516930655</v>
      </c>
      <c r="K9" s="177">
        <v>135.39073869722378</v>
      </c>
      <c r="L9" s="178">
        <v>135.66135420239308</v>
      </c>
      <c r="M9" s="178">
        <v>20.170053443209682</v>
      </c>
      <c r="N9" s="177">
        <v>79.486931143914063</v>
      </c>
      <c r="O9" s="177">
        <v>0.98049266498889831</v>
      </c>
      <c r="P9" s="178">
        <v>80.467423808902964</v>
      </c>
      <c r="Q9" s="177">
        <v>23.413198321758429</v>
      </c>
      <c r="R9" s="177">
        <v>21.352563237525757</v>
      </c>
      <c r="S9" s="205">
        <v>44.765761559284186</v>
      </c>
      <c r="T9" s="207">
        <v>45.033655718730408</v>
      </c>
      <c r="U9" s="207">
        <v>12.978211148104293</v>
      </c>
      <c r="V9" s="205">
        <v>58.011866866834701</v>
      </c>
      <c r="W9" s="205">
        <v>9.4160062501894721</v>
      </c>
      <c r="X9" s="177">
        <v>3.471180309221638</v>
      </c>
      <c r="Y9" s="177">
        <v>49.328498948504148</v>
      </c>
      <c r="Z9" s="177">
        <v>32.999929146393889</v>
      </c>
      <c r="AA9" s="178">
        <v>85.799608404119681</v>
      </c>
      <c r="AB9" s="177">
        <v>21.268540299785503</v>
      </c>
      <c r="AC9" s="177">
        <v>11.514203634218266</v>
      </c>
      <c r="AD9" s="177">
        <v>25.433396063601137</v>
      </c>
      <c r="AE9" s="177">
        <v>5.9404555923539011</v>
      </c>
      <c r="AF9" s="177">
        <v>1.4134728895300439</v>
      </c>
      <c r="AG9" s="178">
        <v>65.570068479488853</v>
      </c>
      <c r="AH9" s="190">
        <v>409.24492208981411</v>
      </c>
      <c r="AI9" s="177">
        <v>41.98536317277123</v>
      </c>
      <c r="AJ9" s="196">
        <v>451.23028526258531</v>
      </c>
      <c r="AK9" s="177">
        <v>0.33902909538736459</v>
      </c>
      <c r="AL9" s="186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167"/>
      <c r="CY9" s="167"/>
      <c r="CZ9" s="167"/>
      <c r="DA9" s="167"/>
      <c r="DB9" s="167"/>
      <c r="DC9" s="167"/>
      <c r="DD9" s="167"/>
      <c r="DE9" s="167"/>
      <c r="DF9" s="167"/>
      <c r="DG9" s="167"/>
      <c r="DH9" s="167"/>
      <c r="DI9" s="167"/>
      <c r="DJ9" s="167"/>
      <c r="DK9" s="167"/>
      <c r="DL9" s="167"/>
      <c r="DM9" s="167"/>
      <c r="DN9" s="167"/>
      <c r="DO9" s="167"/>
      <c r="DP9" s="167"/>
      <c r="DQ9" s="167"/>
      <c r="DR9" s="167"/>
      <c r="DS9" s="167"/>
      <c r="DT9" s="167"/>
      <c r="DU9" s="167"/>
      <c r="DV9" s="167"/>
      <c r="DW9" s="167"/>
      <c r="DX9" s="167"/>
      <c r="DY9" s="167"/>
      <c r="DZ9" s="167"/>
      <c r="EA9" s="167"/>
      <c r="EB9" s="167"/>
      <c r="EC9" s="167"/>
      <c r="ED9" s="167"/>
      <c r="EE9" s="167"/>
      <c r="EF9" s="167"/>
      <c r="EG9" s="167"/>
      <c r="EH9" s="167"/>
      <c r="EI9" s="167"/>
      <c r="EJ9" s="167"/>
      <c r="EK9" s="167"/>
      <c r="EL9" s="167"/>
      <c r="EM9" s="167"/>
      <c r="EN9" s="167"/>
      <c r="EO9" s="167"/>
      <c r="EP9" s="167"/>
      <c r="EQ9" s="167"/>
      <c r="ER9" s="167"/>
      <c r="ES9" s="167"/>
      <c r="ET9" s="167"/>
      <c r="EU9" s="167"/>
      <c r="EV9" s="167"/>
      <c r="EW9" s="167"/>
      <c r="EX9" s="167"/>
      <c r="EY9" s="167"/>
      <c r="EZ9" s="167"/>
      <c r="FA9" s="167"/>
      <c r="FB9" s="167"/>
      <c r="FC9" s="167"/>
      <c r="FD9" s="167"/>
      <c r="FE9" s="167"/>
      <c r="FF9" s="167"/>
      <c r="FG9" s="167"/>
      <c r="FH9" s="167"/>
      <c r="FI9" s="167"/>
      <c r="FJ9" s="167"/>
      <c r="FK9" s="167"/>
      <c r="FL9" s="167"/>
      <c r="FM9" s="167"/>
      <c r="FN9" s="167"/>
      <c r="FO9" s="167"/>
      <c r="FP9" s="167"/>
      <c r="FQ9" s="167"/>
      <c r="FR9" s="167"/>
      <c r="FS9" s="167"/>
      <c r="FT9" s="167"/>
      <c r="FU9" s="167"/>
      <c r="FV9" s="167"/>
      <c r="FW9" s="167"/>
      <c r="FX9" s="167"/>
      <c r="FY9" s="167"/>
      <c r="FZ9" s="167"/>
      <c r="GA9" s="167"/>
      <c r="GB9" s="167"/>
      <c r="GC9" s="167"/>
      <c r="GD9" s="167"/>
      <c r="GE9" s="167"/>
      <c r="GF9" s="167"/>
      <c r="GG9" s="167"/>
      <c r="GH9" s="167"/>
      <c r="GI9" s="167"/>
      <c r="GJ9" s="167"/>
      <c r="GK9" s="167"/>
      <c r="GL9" s="167"/>
      <c r="GM9" s="167"/>
      <c r="GN9" s="167"/>
      <c r="GO9" s="167"/>
      <c r="GP9" s="167"/>
      <c r="GQ9" s="167"/>
      <c r="GR9" s="167"/>
      <c r="GS9" s="167"/>
      <c r="GT9" s="167"/>
      <c r="GU9" s="167"/>
      <c r="GV9" s="167"/>
      <c r="GW9" s="167"/>
      <c r="GX9" s="167"/>
      <c r="GY9" s="167"/>
      <c r="GZ9" s="167"/>
      <c r="HA9" s="167"/>
      <c r="HB9" s="167"/>
      <c r="HC9" s="167"/>
      <c r="HD9" s="167"/>
      <c r="HE9" s="167"/>
      <c r="HF9" s="167"/>
      <c r="HG9" s="167"/>
      <c r="HH9" s="167"/>
      <c r="HI9" s="167"/>
      <c r="HJ9" s="167"/>
      <c r="HK9" s="167"/>
      <c r="HL9" s="167"/>
      <c r="HM9" s="167"/>
      <c r="HN9" s="167"/>
      <c r="HO9" s="167"/>
      <c r="HP9" s="167"/>
      <c r="HQ9" s="167"/>
      <c r="HR9" s="167"/>
      <c r="HS9" s="167"/>
      <c r="HT9" s="167"/>
      <c r="HU9" s="167"/>
      <c r="HV9" s="167"/>
      <c r="HW9" s="167"/>
      <c r="HX9" s="167"/>
      <c r="HY9" s="167"/>
      <c r="HZ9" s="167"/>
      <c r="IA9" s="167"/>
      <c r="IB9" s="167"/>
      <c r="IC9" s="167"/>
      <c r="ID9" s="167"/>
      <c r="IE9" s="167"/>
      <c r="IF9" s="167"/>
      <c r="IG9" s="167"/>
      <c r="IH9" s="167"/>
      <c r="II9" s="167"/>
      <c r="IJ9" s="167"/>
      <c r="IK9" s="167"/>
      <c r="IL9" s="167"/>
      <c r="IM9" s="167"/>
      <c r="IN9" s="167"/>
      <c r="IO9" s="167"/>
      <c r="IP9" s="167"/>
      <c r="IQ9" s="167"/>
      <c r="IR9" s="167"/>
      <c r="IS9" s="167"/>
      <c r="IT9" s="167"/>
      <c r="IU9" s="167"/>
      <c r="IV9" s="167"/>
      <c r="IW9" s="167"/>
      <c r="IX9" s="167"/>
      <c r="IY9" s="167"/>
      <c r="IZ9" s="167"/>
      <c r="JA9" s="167"/>
      <c r="JB9" s="167"/>
      <c r="JC9" s="167"/>
      <c r="JD9" s="167"/>
      <c r="JE9" s="167"/>
      <c r="JF9" s="167"/>
      <c r="JG9" s="167"/>
      <c r="JH9" s="167"/>
      <c r="JI9" s="167"/>
      <c r="JJ9" s="167"/>
      <c r="JK9" s="167"/>
      <c r="JL9" s="167"/>
      <c r="JM9" s="167"/>
      <c r="JN9" s="167"/>
      <c r="JO9" s="167"/>
      <c r="JP9" s="167"/>
      <c r="JQ9" s="167"/>
      <c r="JR9" s="167"/>
      <c r="JS9" s="167"/>
      <c r="JT9" s="167"/>
      <c r="JU9" s="167"/>
      <c r="JV9" s="167"/>
      <c r="JW9" s="167"/>
      <c r="JX9" s="167"/>
      <c r="JY9" s="167"/>
      <c r="JZ9" s="167"/>
      <c r="KA9" s="167"/>
      <c r="KB9" s="167"/>
      <c r="KC9" s="167"/>
      <c r="KD9" s="167"/>
      <c r="KE9" s="167"/>
      <c r="KF9" s="167"/>
      <c r="KG9" s="167"/>
      <c r="KH9" s="167"/>
      <c r="KI9" s="167"/>
      <c r="KJ9" s="167"/>
      <c r="KK9" s="167"/>
      <c r="KL9" s="167"/>
      <c r="KM9" s="167"/>
      <c r="KN9" s="167"/>
      <c r="KO9" s="167"/>
      <c r="KP9" s="167"/>
      <c r="KQ9" s="167"/>
      <c r="KR9" s="167"/>
      <c r="KS9" s="167"/>
      <c r="KT9" s="167"/>
      <c r="KU9" s="167"/>
      <c r="KV9" s="167"/>
      <c r="KW9" s="167"/>
      <c r="KX9" s="167"/>
      <c r="KY9" s="167"/>
      <c r="KZ9" s="167"/>
      <c r="LA9" s="167"/>
      <c r="LB9" s="167"/>
      <c r="LC9" s="167"/>
      <c r="LD9" s="167"/>
      <c r="LE9" s="167"/>
      <c r="LF9" s="167"/>
      <c r="LG9" s="167"/>
      <c r="LH9" s="167"/>
      <c r="LI9" s="167"/>
      <c r="LJ9" s="167"/>
      <c r="LK9" s="167"/>
      <c r="LL9" s="167"/>
      <c r="LM9" s="167"/>
      <c r="LN9" s="167"/>
      <c r="LO9" s="167"/>
      <c r="LP9" s="167"/>
      <c r="LQ9" s="167"/>
      <c r="LR9" s="167"/>
      <c r="LS9" s="167"/>
      <c r="LT9" s="167"/>
      <c r="LU9" s="167"/>
      <c r="LV9" s="167"/>
      <c r="LW9" s="167"/>
      <c r="LX9" s="167"/>
      <c r="LY9" s="167"/>
      <c r="LZ9" s="167"/>
      <c r="MA9" s="167"/>
      <c r="MB9" s="167"/>
      <c r="MC9" s="167"/>
      <c r="MD9" s="167"/>
      <c r="ME9" s="167"/>
      <c r="MF9" s="167"/>
      <c r="MG9" s="167"/>
      <c r="MH9" s="167"/>
      <c r="MI9" s="167"/>
      <c r="MJ9" s="167"/>
      <c r="MK9" s="167"/>
      <c r="ML9" s="167"/>
      <c r="MM9" s="167"/>
      <c r="MN9" s="167"/>
      <c r="MO9" s="167"/>
      <c r="MP9" s="167"/>
      <c r="MQ9" s="167"/>
      <c r="MR9" s="167"/>
      <c r="MS9" s="167"/>
      <c r="MT9" s="167"/>
      <c r="MU9" s="167"/>
      <c r="MV9" s="167"/>
      <c r="MW9" s="167"/>
      <c r="MX9" s="167"/>
      <c r="MY9" s="167"/>
      <c r="MZ9" s="167"/>
      <c r="NA9" s="167"/>
      <c r="NB9" s="167"/>
      <c r="NC9" s="167"/>
      <c r="ND9" s="167"/>
      <c r="NE9" s="167"/>
      <c r="NF9" s="167"/>
      <c r="NG9" s="167"/>
      <c r="NH9" s="167"/>
      <c r="NI9" s="167"/>
      <c r="NJ9" s="167"/>
      <c r="NK9" s="167"/>
      <c r="NL9" s="167"/>
      <c r="NM9" s="167"/>
      <c r="NN9" s="167"/>
      <c r="NO9" s="167"/>
      <c r="NP9" s="167"/>
      <c r="NQ9" s="167"/>
      <c r="NR9" s="167"/>
      <c r="NS9" s="167"/>
      <c r="NT9" s="167"/>
      <c r="NU9" s="167"/>
      <c r="NV9" s="167"/>
      <c r="NW9" s="167"/>
      <c r="NX9" s="167"/>
      <c r="NY9" s="167"/>
      <c r="NZ9" s="167"/>
      <c r="OA9" s="167"/>
      <c r="OB9" s="167"/>
      <c r="OC9" s="167"/>
      <c r="OD9" s="167"/>
      <c r="OE9" s="167"/>
      <c r="OF9" s="167"/>
      <c r="OG9" s="167"/>
      <c r="OH9" s="167"/>
      <c r="OI9" s="167"/>
      <c r="OJ9" s="167"/>
      <c r="OK9" s="167"/>
      <c r="OL9" s="167"/>
      <c r="OM9" s="167"/>
      <c r="ON9" s="167"/>
      <c r="OO9" s="167"/>
      <c r="OP9" s="167"/>
      <c r="OQ9" s="167"/>
      <c r="OR9" s="167"/>
      <c r="OS9" s="167"/>
      <c r="OT9" s="167"/>
      <c r="OU9" s="167"/>
      <c r="OV9" s="167"/>
      <c r="OW9" s="167"/>
      <c r="OX9" s="167"/>
      <c r="OY9" s="167"/>
      <c r="OZ9" s="167"/>
      <c r="PA9" s="167"/>
      <c r="PB9" s="167"/>
      <c r="PC9" s="167"/>
      <c r="PD9" s="167"/>
      <c r="PE9" s="167"/>
      <c r="PF9" s="167"/>
      <c r="PG9" s="167"/>
      <c r="PH9" s="167"/>
      <c r="PI9" s="167"/>
      <c r="PJ9" s="167"/>
      <c r="PK9" s="167"/>
      <c r="PL9" s="167"/>
      <c r="PM9" s="167"/>
      <c r="PN9" s="167"/>
    </row>
    <row r="10" spans="1:430" x14ac:dyDescent="0.25">
      <c r="A10" s="170" t="s">
        <v>53</v>
      </c>
      <c r="B10" s="177">
        <v>61.371140464788603</v>
      </c>
      <c r="C10" s="177">
        <v>128.03208063257844</v>
      </c>
      <c r="D10" s="177">
        <v>64.15050162145215</v>
      </c>
      <c r="E10" s="177">
        <v>0.43848937148271899</v>
      </c>
      <c r="F10" s="177">
        <v>0</v>
      </c>
      <c r="G10" s="178">
        <v>253.9922120903019</v>
      </c>
      <c r="H10" s="177">
        <v>0</v>
      </c>
      <c r="I10" s="177">
        <v>0</v>
      </c>
      <c r="J10" s="177">
        <v>6.1586836110360199</v>
      </c>
      <c r="K10" s="177">
        <v>55.377174713147596</v>
      </c>
      <c r="L10" s="178">
        <v>61.535858324183614</v>
      </c>
      <c r="M10" s="178">
        <v>51.351120100802412</v>
      </c>
      <c r="N10" s="177">
        <v>43.009096211826019</v>
      </c>
      <c r="O10" s="177">
        <v>4.8485057009069337</v>
      </c>
      <c r="P10" s="178">
        <v>47.857601912732953</v>
      </c>
      <c r="Q10" s="177">
        <v>64.272649492603634</v>
      </c>
      <c r="R10" s="177">
        <v>58.615905177668814</v>
      </c>
      <c r="S10" s="205">
        <v>122.88855467027244</v>
      </c>
      <c r="T10" s="207">
        <v>139.32984522407159</v>
      </c>
      <c r="U10" s="207">
        <v>40.153350237533637</v>
      </c>
      <c r="V10" s="205">
        <v>179.48319546160522</v>
      </c>
      <c r="W10" s="205">
        <v>31.603623721115135</v>
      </c>
      <c r="X10" s="177">
        <v>15.395666778514601</v>
      </c>
      <c r="Y10" s="177">
        <v>138.40317423053298</v>
      </c>
      <c r="Z10" s="177">
        <v>93.802276110015924</v>
      </c>
      <c r="AA10" s="178">
        <v>247.6011171190635</v>
      </c>
      <c r="AB10" s="177">
        <v>63.457684959756321</v>
      </c>
      <c r="AC10" s="177">
        <v>28.599369161627727</v>
      </c>
      <c r="AD10" s="177">
        <v>61.006331018311407</v>
      </c>
      <c r="AE10" s="177">
        <v>18.614718719058665</v>
      </c>
      <c r="AF10" s="177">
        <v>13.831414164941922</v>
      </c>
      <c r="AG10" s="178">
        <v>185.50951802369605</v>
      </c>
      <c r="AH10" s="190">
        <v>1129.9059387273844</v>
      </c>
      <c r="AI10" s="177">
        <v>115.91960859597184</v>
      </c>
      <c r="AJ10" s="196">
        <v>1245.8255473233564</v>
      </c>
      <c r="AK10" s="177">
        <v>0.93604335106566416</v>
      </c>
      <c r="AL10" s="186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  <c r="CT10" s="167"/>
      <c r="CU10" s="167"/>
      <c r="CV10" s="167"/>
      <c r="CW10" s="167"/>
      <c r="CX10" s="167"/>
      <c r="CY10" s="167"/>
      <c r="CZ10" s="167"/>
      <c r="DA10" s="167"/>
      <c r="DB10" s="167"/>
      <c r="DC10" s="167"/>
      <c r="DD10" s="167"/>
      <c r="DE10" s="167"/>
      <c r="DF10" s="167"/>
      <c r="DG10" s="167"/>
      <c r="DH10" s="167"/>
      <c r="DI10" s="167"/>
      <c r="DJ10" s="167"/>
      <c r="DK10" s="167"/>
      <c r="DL10" s="167"/>
      <c r="DM10" s="167"/>
      <c r="DN10" s="167"/>
      <c r="DO10" s="167"/>
      <c r="DP10" s="167"/>
      <c r="DQ10" s="167"/>
      <c r="DR10" s="167"/>
      <c r="DS10" s="167"/>
      <c r="DT10" s="167"/>
      <c r="DU10" s="167"/>
      <c r="DV10" s="167"/>
      <c r="DW10" s="167"/>
      <c r="DX10" s="167"/>
      <c r="DY10" s="167"/>
      <c r="DZ10" s="167"/>
      <c r="EA10" s="167"/>
      <c r="EB10" s="167"/>
      <c r="EC10" s="167"/>
      <c r="ED10" s="167"/>
      <c r="EE10" s="167"/>
      <c r="EF10" s="167"/>
      <c r="EG10" s="167"/>
      <c r="EH10" s="167"/>
      <c r="EI10" s="167"/>
      <c r="EJ10" s="167"/>
      <c r="EK10" s="167"/>
      <c r="EL10" s="167"/>
      <c r="EM10" s="167"/>
      <c r="EN10" s="167"/>
      <c r="EO10" s="167"/>
      <c r="EP10" s="167"/>
      <c r="EQ10" s="167"/>
      <c r="ER10" s="167"/>
      <c r="ES10" s="167"/>
      <c r="ET10" s="167"/>
      <c r="EU10" s="167"/>
      <c r="EV10" s="167"/>
      <c r="EW10" s="167"/>
      <c r="EX10" s="167"/>
      <c r="EY10" s="167"/>
      <c r="EZ10" s="167"/>
      <c r="FA10" s="167"/>
      <c r="FB10" s="167"/>
      <c r="FC10" s="167"/>
      <c r="FD10" s="167"/>
      <c r="FE10" s="167"/>
      <c r="FF10" s="167"/>
      <c r="FG10" s="167"/>
      <c r="FH10" s="167"/>
      <c r="FI10" s="167"/>
      <c r="FJ10" s="167"/>
      <c r="FK10" s="167"/>
      <c r="FL10" s="167"/>
      <c r="FM10" s="167"/>
      <c r="FN10" s="167"/>
      <c r="FO10" s="167"/>
      <c r="FP10" s="167"/>
      <c r="FQ10" s="167"/>
      <c r="FR10" s="167"/>
      <c r="FS10" s="167"/>
      <c r="FT10" s="167"/>
      <c r="FU10" s="167"/>
      <c r="FV10" s="167"/>
      <c r="FW10" s="167"/>
      <c r="FX10" s="167"/>
      <c r="FY10" s="167"/>
      <c r="FZ10" s="167"/>
      <c r="GA10" s="167"/>
      <c r="GB10" s="167"/>
      <c r="GC10" s="167"/>
      <c r="GD10" s="167"/>
      <c r="GE10" s="167"/>
      <c r="GF10" s="167"/>
      <c r="GG10" s="167"/>
      <c r="GH10" s="167"/>
      <c r="GI10" s="167"/>
      <c r="GJ10" s="167"/>
      <c r="GK10" s="167"/>
      <c r="GL10" s="167"/>
      <c r="GM10" s="167"/>
      <c r="GN10" s="167"/>
      <c r="GO10" s="167"/>
      <c r="GP10" s="167"/>
      <c r="GQ10" s="167"/>
      <c r="GR10" s="167"/>
      <c r="GS10" s="167"/>
      <c r="GT10" s="167"/>
      <c r="GU10" s="167"/>
      <c r="GV10" s="167"/>
      <c r="GW10" s="167"/>
      <c r="GX10" s="167"/>
      <c r="GY10" s="167"/>
      <c r="GZ10" s="167"/>
      <c r="HA10" s="167"/>
      <c r="HB10" s="167"/>
      <c r="HC10" s="167"/>
      <c r="HD10" s="167"/>
      <c r="HE10" s="167"/>
      <c r="HF10" s="167"/>
      <c r="HG10" s="167"/>
      <c r="HH10" s="167"/>
      <c r="HI10" s="167"/>
      <c r="HJ10" s="167"/>
      <c r="HK10" s="167"/>
      <c r="HL10" s="167"/>
      <c r="HM10" s="167"/>
      <c r="HN10" s="167"/>
      <c r="HO10" s="167"/>
      <c r="HP10" s="167"/>
      <c r="HQ10" s="167"/>
      <c r="HR10" s="167"/>
      <c r="HS10" s="167"/>
      <c r="HT10" s="167"/>
      <c r="HU10" s="167"/>
      <c r="HV10" s="167"/>
      <c r="HW10" s="167"/>
      <c r="HX10" s="167"/>
      <c r="HY10" s="167"/>
      <c r="HZ10" s="167"/>
      <c r="IA10" s="167"/>
      <c r="IB10" s="167"/>
      <c r="IC10" s="167"/>
      <c r="ID10" s="167"/>
      <c r="IE10" s="167"/>
      <c r="IF10" s="167"/>
      <c r="IG10" s="167"/>
      <c r="IH10" s="167"/>
      <c r="II10" s="167"/>
      <c r="IJ10" s="167"/>
      <c r="IK10" s="167"/>
      <c r="IL10" s="167"/>
      <c r="IM10" s="167"/>
      <c r="IN10" s="167"/>
      <c r="IO10" s="167"/>
      <c r="IP10" s="167"/>
      <c r="IQ10" s="167"/>
      <c r="IR10" s="167"/>
      <c r="IS10" s="167"/>
      <c r="IT10" s="167"/>
      <c r="IU10" s="167"/>
      <c r="IV10" s="167"/>
      <c r="IW10" s="167"/>
      <c r="IX10" s="167"/>
      <c r="IY10" s="167"/>
      <c r="IZ10" s="167"/>
      <c r="JA10" s="167"/>
      <c r="JB10" s="167"/>
      <c r="JC10" s="167"/>
      <c r="JD10" s="167"/>
      <c r="JE10" s="167"/>
      <c r="JF10" s="167"/>
      <c r="JG10" s="167"/>
      <c r="JH10" s="167"/>
      <c r="JI10" s="167"/>
      <c r="JJ10" s="167"/>
      <c r="JK10" s="167"/>
      <c r="JL10" s="167"/>
      <c r="JM10" s="167"/>
      <c r="JN10" s="167"/>
      <c r="JO10" s="167"/>
      <c r="JP10" s="167"/>
      <c r="JQ10" s="167"/>
      <c r="JR10" s="167"/>
      <c r="JS10" s="167"/>
      <c r="JT10" s="167"/>
      <c r="JU10" s="167"/>
      <c r="JV10" s="167"/>
      <c r="JW10" s="167"/>
      <c r="JX10" s="167"/>
      <c r="JY10" s="167"/>
      <c r="JZ10" s="167"/>
      <c r="KA10" s="167"/>
      <c r="KB10" s="167"/>
      <c r="KC10" s="167"/>
      <c r="KD10" s="167"/>
      <c r="KE10" s="167"/>
      <c r="KF10" s="167"/>
      <c r="KG10" s="167"/>
      <c r="KH10" s="167"/>
      <c r="KI10" s="167"/>
      <c r="KJ10" s="167"/>
      <c r="KK10" s="167"/>
      <c r="KL10" s="167"/>
      <c r="KM10" s="167"/>
      <c r="KN10" s="167"/>
      <c r="KO10" s="167"/>
      <c r="KP10" s="167"/>
      <c r="KQ10" s="167"/>
      <c r="KR10" s="167"/>
      <c r="KS10" s="167"/>
      <c r="KT10" s="167"/>
      <c r="KU10" s="167"/>
      <c r="KV10" s="167"/>
      <c r="KW10" s="167"/>
      <c r="KX10" s="167"/>
      <c r="KY10" s="167"/>
      <c r="KZ10" s="167"/>
      <c r="LA10" s="167"/>
      <c r="LB10" s="167"/>
      <c r="LC10" s="167"/>
      <c r="LD10" s="167"/>
      <c r="LE10" s="167"/>
      <c r="LF10" s="167"/>
      <c r="LG10" s="167"/>
      <c r="LH10" s="167"/>
      <c r="LI10" s="167"/>
      <c r="LJ10" s="167"/>
      <c r="LK10" s="167"/>
      <c r="LL10" s="167"/>
      <c r="LM10" s="167"/>
      <c r="LN10" s="167"/>
      <c r="LO10" s="167"/>
      <c r="LP10" s="167"/>
      <c r="LQ10" s="167"/>
      <c r="LR10" s="167"/>
      <c r="LS10" s="167"/>
      <c r="LT10" s="167"/>
      <c r="LU10" s="167"/>
      <c r="LV10" s="167"/>
      <c r="LW10" s="167"/>
      <c r="LX10" s="167"/>
      <c r="LY10" s="167"/>
      <c r="LZ10" s="167"/>
      <c r="MA10" s="167"/>
      <c r="MB10" s="167"/>
      <c r="MC10" s="167"/>
      <c r="MD10" s="167"/>
      <c r="ME10" s="167"/>
      <c r="MF10" s="167"/>
      <c r="MG10" s="167"/>
      <c r="MH10" s="167"/>
      <c r="MI10" s="167"/>
      <c r="MJ10" s="167"/>
      <c r="MK10" s="167"/>
      <c r="ML10" s="167"/>
      <c r="MM10" s="167"/>
      <c r="MN10" s="167"/>
      <c r="MO10" s="167"/>
      <c r="MP10" s="167"/>
      <c r="MQ10" s="167"/>
      <c r="MR10" s="167"/>
      <c r="MS10" s="167"/>
      <c r="MT10" s="167"/>
      <c r="MU10" s="167"/>
      <c r="MV10" s="167"/>
      <c r="MW10" s="167"/>
      <c r="MX10" s="167"/>
      <c r="MY10" s="167"/>
      <c r="MZ10" s="167"/>
      <c r="NA10" s="167"/>
      <c r="NB10" s="167"/>
      <c r="NC10" s="167"/>
      <c r="ND10" s="167"/>
      <c r="NE10" s="167"/>
      <c r="NF10" s="167"/>
      <c r="NG10" s="167"/>
      <c r="NH10" s="167"/>
      <c r="NI10" s="167"/>
      <c r="NJ10" s="167"/>
      <c r="NK10" s="167"/>
      <c r="NL10" s="167"/>
      <c r="NM10" s="167"/>
      <c r="NN10" s="167"/>
      <c r="NO10" s="167"/>
      <c r="NP10" s="167"/>
      <c r="NQ10" s="167"/>
      <c r="NR10" s="167"/>
      <c r="NS10" s="167"/>
      <c r="NT10" s="167"/>
      <c r="NU10" s="167"/>
      <c r="NV10" s="167"/>
      <c r="NW10" s="167"/>
      <c r="NX10" s="167"/>
      <c r="NY10" s="167"/>
      <c r="NZ10" s="167"/>
      <c r="OA10" s="167"/>
      <c r="OB10" s="167"/>
      <c r="OC10" s="167"/>
      <c r="OD10" s="167"/>
      <c r="OE10" s="167"/>
      <c r="OF10" s="167"/>
      <c r="OG10" s="167"/>
      <c r="OH10" s="167"/>
      <c r="OI10" s="167"/>
      <c r="OJ10" s="167"/>
      <c r="OK10" s="167"/>
      <c r="OL10" s="167"/>
      <c r="OM10" s="167"/>
      <c r="ON10" s="167"/>
      <c r="OO10" s="167"/>
      <c r="OP10" s="167"/>
      <c r="OQ10" s="167"/>
      <c r="OR10" s="167"/>
      <c r="OS10" s="167"/>
      <c r="OT10" s="167"/>
      <c r="OU10" s="167"/>
      <c r="OV10" s="167"/>
      <c r="OW10" s="167"/>
      <c r="OX10" s="167"/>
      <c r="OY10" s="167"/>
      <c r="OZ10" s="167"/>
      <c r="PA10" s="167"/>
      <c r="PB10" s="167"/>
      <c r="PC10" s="167"/>
      <c r="PD10" s="167"/>
      <c r="PE10" s="167"/>
      <c r="PF10" s="167"/>
      <c r="PG10" s="167"/>
      <c r="PH10" s="167"/>
      <c r="PI10" s="167"/>
      <c r="PJ10" s="167"/>
      <c r="PK10" s="167"/>
      <c r="PL10" s="167"/>
      <c r="PM10" s="167"/>
      <c r="PN10" s="167"/>
    </row>
    <row r="11" spans="1:430" x14ac:dyDescent="0.25">
      <c r="A11" s="170" t="s">
        <v>27</v>
      </c>
      <c r="B11" s="177">
        <v>136.84834592777659</v>
      </c>
      <c r="C11" s="177">
        <v>66.211172264677316</v>
      </c>
      <c r="D11" s="177">
        <v>102.31087785961149</v>
      </c>
      <c r="E11" s="177">
        <v>0.34320734950852116</v>
      </c>
      <c r="F11" s="177">
        <v>0</v>
      </c>
      <c r="G11" s="178">
        <v>305.71360340157395</v>
      </c>
      <c r="H11" s="177">
        <v>0</v>
      </c>
      <c r="I11" s="177">
        <v>0</v>
      </c>
      <c r="J11" s="177">
        <v>13.472762032123535</v>
      </c>
      <c r="K11" s="177">
        <v>6.7153479379562553</v>
      </c>
      <c r="L11" s="178">
        <v>20.18810997007979</v>
      </c>
      <c r="M11" s="178">
        <v>89.831179604099162</v>
      </c>
      <c r="N11" s="177">
        <v>28.849931972710397</v>
      </c>
      <c r="O11" s="177">
        <v>8.7162652572807566</v>
      </c>
      <c r="P11" s="178">
        <v>37.566197229991154</v>
      </c>
      <c r="Q11" s="177">
        <v>114.50097103559951</v>
      </c>
      <c r="R11" s="177">
        <v>104.42354740247731</v>
      </c>
      <c r="S11" s="205">
        <v>218.9245184380768</v>
      </c>
      <c r="T11" s="207">
        <v>253.53648721380247</v>
      </c>
      <c r="U11" s="207">
        <v>73.066465786405345</v>
      </c>
      <c r="V11" s="205">
        <v>326.60295300020783</v>
      </c>
      <c r="W11" s="205">
        <v>46.130953277349931</v>
      </c>
      <c r="X11" s="177">
        <v>17.472369645921439</v>
      </c>
      <c r="Y11" s="177">
        <v>221.66828844729127</v>
      </c>
      <c r="Z11" s="177">
        <v>146.25208294125446</v>
      </c>
      <c r="AA11" s="178">
        <v>385.39274103446718</v>
      </c>
      <c r="AB11" s="177">
        <v>92.571803673956978</v>
      </c>
      <c r="AC11" s="177">
        <v>52.838776125654846</v>
      </c>
      <c r="AD11" s="177">
        <v>86.481606411808798</v>
      </c>
      <c r="AE11" s="177">
        <v>29.192911340690856</v>
      </c>
      <c r="AF11" s="177">
        <v>9.1868278550011322</v>
      </c>
      <c r="AG11" s="178">
        <v>270.27192540711258</v>
      </c>
      <c r="AH11" s="190">
        <v>1697.7809449018509</v>
      </c>
      <c r="AI11" s="177">
        <v>174.17919126647382</v>
      </c>
      <c r="AJ11" s="196">
        <v>1871.9601361683247</v>
      </c>
      <c r="AK11" s="177">
        <v>1.4064857175910355</v>
      </c>
      <c r="AL11" s="186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  <c r="DV11" s="167"/>
      <c r="DW11" s="167"/>
      <c r="DX11" s="167"/>
      <c r="DY11" s="167"/>
      <c r="DZ11" s="167"/>
      <c r="EA11" s="167"/>
      <c r="EB11" s="167"/>
      <c r="EC11" s="167"/>
      <c r="ED11" s="167"/>
      <c r="EE11" s="167"/>
      <c r="EF11" s="167"/>
      <c r="EG11" s="167"/>
      <c r="EH11" s="167"/>
      <c r="EI11" s="167"/>
      <c r="EJ11" s="167"/>
      <c r="EK11" s="167"/>
      <c r="EL11" s="167"/>
      <c r="EM11" s="167"/>
      <c r="EN11" s="167"/>
      <c r="EO11" s="167"/>
      <c r="EP11" s="167"/>
      <c r="EQ11" s="167"/>
      <c r="ER11" s="167"/>
      <c r="ES11" s="167"/>
      <c r="ET11" s="167"/>
      <c r="EU11" s="167"/>
      <c r="EV11" s="167"/>
      <c r="EW11" s="167"/>
      <c r="EX11" s="167"/>
      <c r="EY11" s="167"/>
      <c r="EZ11" s="167"/>
      <c r="FA11" s="167"/>
      <c r="FB11" s="167"/>
      <c r="FC11" s="167"/>
      <c r="FD11" s="167"/>
      <c r="FE11" s="167"/>
      <c r="FF11" s="167"/>
      <c r="FG11" s="167"/>
      <c r="FH11" s="167"/>
      <c r="FI11" s="167"/>
      <c r="FJ11" s="167"/>
      <c r="FK11" s="167"/>
      <c r="FL11" s="167"/>
      <c r="FM11" s="167"/>
      <c r="FN11" s="167"/>
      <c r="FO11" s="167"/>
      <c r="FP11" s="167"/>
      <c r="FQ11" s="167"/>
      <c r="FR11" s="167"/>
      <c r="FS11" s="167"/>
      <c r="FT11" s="167"/>
      <c r="FU11" s="167"/>
      <c r="FV11" s="167"/>
      <c r="FW11" s="167"/>
      <c r="FX11" s="167"/>
      <c r="FY11" s="167"/>
      <c r="FZ11" s="167"/>
      <c r="GA11" s="167"/>
      <c r="GB11" s="167"/>
      <c r="GC11" s="167"/>
      <c r="GD11" s="167"/>
      <c r="GE11" s="167"/>
      <c r="GF11" s="167"/>
      <c r="GG11" s="167"/>
      <c r="GH11" s="167"/>
      <c r="GI11" s="167"/>
      <c r="GJ11" s="167"/>
      <c r="GK11" s="167"/>
      <c r="GL11" s="167"/>
      <c r="GM11" s="167"/>
      <c r="GN11" s="167"/>
      <c r="GO11" s="167"/>
      <c r="GP11" s="167"/>
      <c r="GQ11" s="167"/>
      <c r="GR11" s="167"/>
      <c r="GS11" s="167"/>
      <c r="GT11" s="167"/>
      <c r="GU11" s="167"/>
      <c r="GV11" s="167"/>
      <c r="GW11" s="167"/>
      <c r="GX11" s="167"/>
      <c r="GY11" s="167"/>
      <c r="GZ11" s="167"/>
      <c r="HA11" s="167"/>
      <c r="HB11" s="167"/>
      <c r="HC11" s="167"/>
      <c r="HD11" s="167"/>
      <c r="HE11" s="167"/>
      <c r="HF11" s="167"/>
      <c r="HG11" s="167"/>
      <c r="HH11" s="167"/>
      <c r="HI11" s="167"/>
      <c r="HJ11" s="167"/>
      <c r="HK11" s="167"/>
      <c r="HL11" s="167"/>
      <c r="HM11" s="167"/>
      <c r="HN11" s="167"/>
      <c r="HO11" s="167"/>
      <c r="HP11" s="167"/>
      <c r="HQ11" s="167"/>
      <c r="HR11" s="167"/>
      <c r="HS11" s="167"/>
      <c r="HT11" s="167"/>
      <c r="HU11" s="167"/>
      <c r="HV11" s="167"/>
      <c r="HW11" s="167"/>
      <c r="HX11" s="167"/>
      <c r="HY11" s="167"/>
      <c r="HZ11" s="167"/>
      <c r="IA11" s="167"/>
      <c r="IB11" s="167"/>
      <c r="IC11" s="167"/>
      <c r="ID11" s="167"/>
      <c r="IE11" s="167"/>
      <c r="IF11" s="167"/>
      <c r="IG11" s="167"/>
      <c r="IH11" s="167"/>
      <c r="II11" s="167"/>
      <c r="IJ11" s="167"/>
      <c r="IK11" s="167"/>
      <c r="IL11" s="167"/>
      <c r="IM11" s="167"/>
      <c r="IN11" s="167"/>
      <c r="IO11" s="167"/>
      <c r="IP11" s="167"/>
      <c r="IQ11" s="167"/>
      <c r="IR11" s="167"/>
      <c r="IS11" s="167"/>
      <c r="IT11" s="167"/>
      <c r="IU11" s="167"/>
      <c r="IV11" s="167"/>
      <c r="IW11" s="167"/>
      <c r="IX11" s="167"/>
      <c r="IY11" s="167"/>
      <c r="IZ11" s="167"/>
      <c r="JA11" s="167"/>
      <c r="JB11" s="167"/>
      <c r="JC11" s="167"/>
      <c r="JD11" s="167"/>
      <c r="JE11" s="167"/>
      <c r="JF11" s="167"/>
      <c r="JG11" s="167"/>
      <c r="JH11" s="167"/>
      <c r="JI11" s="167"/>
      <c r="JJ11" s="167"/>
      <c r="JK11" s="167"/>
      <c r="JL11" s="167"/>
      <c r="JM11" s="167"/>
      <c r="JN11" s="167"/>
      <c r="JO11" s="167"/>
      <c r="JP11" s="167"/>
      <c r="JQ11" s="167"/>
      <c r="JR11" s="167"/>
      <c r="JS11" s="167"/>
      <c r="JT11" s="167"/>
      <c r="JU11" s="167"/>
      <c r="JV11" s="167"/>
      <c r="JW11" s="167"/>
      <c r="JX11" s="167"/>
      <c r="JY11" s="167"/>
      <c r="JZ11" s="167"/>
      <c r="KA11" s="167"/>
      <c r="KB11" s="167"/>
      <c r="KC11" s="167"/>
      <c r="KD11" s="167"/>
      <c r="KE11" s="167"/>
      <c r="KF11" s="167"/>
      <c r="KG11" s="167"/>
      <c r="KH11" s="167"/>
      <c r="KI11" s="167"/>
      <c r="KJ11" s="167"/>
      <c r="KK11" s="167"/>
      <c r="KL11" s="167"/>
      <c r="KM11" s="167"/>
      <c r="KN11" s="167"/>
      <c r="KO11" s="167"/>
      <c r="KP11" s="167"/>
      <c r="KQ11" s="167"/>
      <c r="KR11" s="167"/>
      <c r="KS11" s="167"/>
      <c r="KT11" s="167"/>
      <c r="KU11" s="167"/>
      <c r="KV11" s="167"/>
      <c r="KW11" s="167"/>
      <c r="KX11" s="167"/>
      <c r="KY11" s="167"/>
      <c r="KZ11" s="167"/>
      <c r="LA11" s="167"/>
      <c r="LB11" s="167"/>
      <c r="LC11" s="167"/>
      <c r="LD11" s="167"/>
      <c r="LE11" s="167"/>
      <c r="LF11" s="167"/>
      <c r="LG11" s="167"/>
      <c r="LH11" s="167"/>
      <c r="LI11" s="167"/>
      <c r="LJ11" s="167"/>
      <c r="LK11" s="167"/>
      <c r="LL11" s="167"/>
      <c r="LM11" s="167"/>
      <c r="LN11" s="167"/>
      <c r="LO11" s="167"/>
      <c r="LP11" s="167"/>
      <c r="LQ11" s="167"/>
      <c r="LR11" s="167"/>
      <c r="LS11" s="167"/>
      <c r="LT11" s="167"/>
      <c r="LU11" s="167"/>
      <c r="LV11" s="167"/>
      <c r="LW11" s="167"/>
      <c r="LX11" s="167"/>
      <c r="LY11" s="167"/>
      <c r="LZ11" s="167"/>
      <c r="MA11" s="167"/>
      <c r="MB11" s="167"/>
      <c r="MC11" s="167"/>
      <c r="MD11" s="167"/>
      <c r="ME11" s="167"/>
      <c r="MF11" s="167"/>
      <c r="MG11" s="167"/>
      <c r="MH11" s="167"/>
      <c r="MI11" s="167"/>
      <c r="MJ11" s="167"/>
      <c r="MK11" s="167"/>
      <c r="ML11" s="167"/>
      <c r="MM11" s="167"/>
      <c r="MN11" s="167"/>
      <c r="MO11" s="167"/>
      <c r="MP11" s="167"/>
      <c r="MQ11" s="167"/>
      <c r="MR11" s="167"/>
      <c r="MS11" s="167"/>
      <c r="MT11" s="167"/>
      <c r="MU11" s="167"/>
      <c r="MV11" s="167"/>
      <c r="MW11" s="167"/>
      <c r="MX11" s="167"/>
      <c r="MY11" s="167"/>
      <c r="MZ11" s="167"/>
      <c r="NA11" s="167"/>
      <c r="NB11" s="167"/>
      <c r="NC11" s="167"/>
      <c r="ND11" s="167"/>
      <c r="NE11" s="167"/>
      <c r="NF11" s="167"/>
      <c r="NG11" s="167"/>
      <c r="NH11" s="167"/>
      <c r="NI11" s="167"/>
      <c r="NJ11" s="167"/>
      <c r="NK11" s="167"/>
      <c r="NL11" s="167"/>
      <c r="NM11" s="167"/>
      <c r="NN11" s="167"/>
      <c r="NO11" s="167"/>
      <c r="NP11" s="167"/>
      <c r="NQ11" s="167"/>
      <c r="NR11" s="167"/>
      <c r="NS11" s="167"/>
      <c r="NT11" s="167"/>
      <c r="NU11" s="167"/>
      <c r="NV11" s="167"/>
      <c r="NW11" s="167"/>
      <c r="NX11" s="167"/>
      <c r="NY11" s="167"/>
      <c r="NZ11" s="167"/>
      <c r="OA11" s="167"/>
      <c r="OB11" s="167"/>
      <c r="OC11" s="167"/>
      <c r="OD11" s="167"/>
      <c r="OE11" s="167"/>
      <c r="OF11" s="167"/>
      <c r="OG11" s="167"/>
      <c r="OH11" s="167"/>
      <c r="OI11" s="167"/>
      <c r="OJ11" s="167"/>
      <c r="OK11" s="167"/>
      <c r="OL11" s="167"/>
      <c r="OM11" s="167"/>
      <c r="ON11" s="167"/>
      <c r="OO11" s="167"/>
      <c r="OP11" s="167"/>
      <c r="OQ11" s="167"/>
      <c r="OR11" s="167"/>
      <c r="OS11" s="167"/>
      <c r="OT11" s="167"/>
      <c r="OU11" s="167"/>
      <c r="OV11" s="167"/>
      <c r="OW11" s="167"/>
      <c r="OX11" s="167"/>
      <c r="OY11" s="167"/>
      <c r="OZ11" s="167"/>
      <c r="PA11" s="167"/>
      <c r="PB11" s="167"/>
      <c r="PC11" s="167"/>
      <c r="PD11" s="167"/>
      <c r="PE11" s="167"/>
      <c r="PF11" s="167"/>
      <c r="PG11" s="167"/>
      <c r="PH11" s="167"/>
      <c r="PI11" s="167"/>
      <c r="PJ11" s="167"/>
      <c r="PK11" s="167"/>
      <c r="PL11" s="167"/>
      <c r="PM11" s="167"/>
      <c r="PN11" s="167"/>
    </row>
    <row r="12" spans="1:430" x14ac:dyDescent="0.25">
      <c r="A12" s="170" t="s">
        <v>155</v>
      </c>
      <c r="B12" s="177">
        <v>4.8880187145726808</v>
      </c>
      <c r="C12" s="177">
        <v>30.832260622577355</v>
      </c>
      <c r="D12" s="177">
        <v>76.858273846060783</v>
      </c>
      <c r="E12" s="177">
        <v>5.9612068675192587E-2</v>
      </c>
      <c r="F12" s="177">
        <v>0</v>
      </c>
      <c r="G12" s="178">
        <v>112.63816525188601</v>
      </c>
      <c r="H12" s="177">
        <v>0</v>
      </c>
      <c r="I12" s="177">
        <v>0</v>
      </c>
      <c r="J12" s="177">
        <v>0</v>
      </c>
      <c r="K12" s="177">
        <v>94.959652226095571</v>
      </c>
      <c r="L12" s="178">
        <v>94.959652226095571</v>
      </c>
      <c r="M12" s="178">
        <v>7609.7460731119891</v>
      </c>
      <c r="N12" s="177">
        <v>877.69076768428988</v>
      </c>
      <c r="O12" s="177">
        <v>379.68018158099215</v>
      </c>
      <c r="P12" s="178">
        <v>1257.370949265282</v>
      </c>
      <c r="Q12" s="177">
        <v>2164.6428997592448</v>
      </c>
      <c r="R12" s="177">
        <v>1974.129026226052</v>
      </c>
      <c r="S12" s="205">
        <v>4138.7719259852965</v>
      </c>
      <c r="T12" s="207">
        <v>8509.4279799287142</v>
      </c>
      <c r="U12" s="207">
        <v>2452.3248515036366</v>
      </c>
      <c r="V12" s="205">
        <v>10961.75283143235</v>
      </c>
      <c r="W12" s="205">
        <v>1843.8893296480887</v>
      </c>
      <c r="X12" s="177">
        <v>4988.7162712546542</v>
      </c>
      <c r="Y12" s="177">
        <v>5954.2342410153078</v>
      </c>
      <c r="Z12" s="177">
        <v>5639.250929202989</v>
      </c>
      <c r="AA12" s="178">
        <v>16582.201441472953</v>
      </c>
      <c r="AB12" s="177">
        <v>2259.3448620794611</v>
      </c>
      <c r="AC12" s="177">
        <v>3269.5434815551512</v>
      </c>
      <c r="AD12" s="177">
        <v>1990.8327186231022</v>
      </c>
      <c r="AE12" s="177">
        <v>1257.2626792263038</v>
      </c>
      <c r="AF12" s="177">
        <v>369.91185135149578</v>
      </c>
      <c r="AG12" s="178">
        <v>9146.8955928355135</v>
      </c>
      <c r="AH12" s="190">
        <v>51654.314977305461</v>
      </c>
      <c r="AI12" s="177">
        <v>5299.3331296287442</v>
      </c>
      <c r="AJ12" s="196">
        <v>56953.648106934204</v>
      </c>
      <c r="AK12" s="177">
        <v>42.791772687570614</v>
      </c>
      <c r="AL12" s="186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7"/>
      <c r="CY12" s="167"/>
      <c r="CZ12" s="167"/>
      <c r="DA12" s="167"/>
      <c r="DB12" s="167"/>
      <c r="DC12" s="167"/>
      <c r="DD12" s="167"/>
      <c r="DE12" s="167"/>
      <c r="DF12" s="167"/>
      <c r="DG12" s="167"/>
      <c r="DH12" s="167"/>
      <c r="DI12" s="167"/>
      <c r="DJ12" s="167"/>
      <c r="DK12" s="167"/>
      <c r="DL12" s="167"/>
      <c r="DM12" s="167"/>
      <c r="DN12" s="167"/>
      <c r="DO12" s="167"/>
      <c r="DP12" s="167"/>
      <c r="DQ12" s="167"/>
      <c r="DR12" s="167"/>
      <c r="DS12" s="167"/>
      <c r="DT12" s="167"/>
      <c r="DU12" s="167"/>
      <c r="DV12" s="167"/>
      <c r="DW12" s="167"/>
      <c r="DX12" s="167"/>
      <c r="DY12" s="167"/>
      <c r="DZ12" s="167"/>
      <c r="EA12" s="167"/>
      <c r="EB12" s="167"/>
      <c r="EC12" s="167"/>
      <c r="ED12" s="167"/>
      <c r="EE12" s="167"/>
      <c r="EF12" s="167"/>
      <c r="EG12" s="167"/>
      <c r="EH12" s="167"/>
      <c r="EI12" s="167"/>
      <c r="EJ12" s="167"/>
      <c r="EK12" s="167"/>
      <c r="EL12" s="167"/>
      <c r="EM12" s="167"/>
      <c r="EN12" s="167"/>
      <c r="EO12" s="167"/>
      <c r="EP12" s="167"/>
      <c r="EQ12" s="167"/>
      <c r="ER12" s="167"/>
      <c r="ES12" s="167"/>
      <c r="ET12" s="167"/>
      <c r="EU12" s="167"/>
      <c r="EV12" s="167"/>
      <c r="EW12" s="167"/>
      <c r="EX12" s="167"/>
      <c r="EY12" s="167"/>
      <c r="EZ12" s="167"/>
      <c r="FA12" s="167"/>
      <c r="FB12" s="167"/>
      <c r="FC12" s="167"/>
      <c r="FD12" s="167"/>
      <c r="FE12" s="167"/>
      <c r="FF12" s="167"/>
      <c r="FG12" s="167"/>
      <c r="FH12" s="167"/>
      <c r="FI12" s="167"/>
      <c r="FJ12" s="167"/>
      <c r="FK12" s="167"/>
      <c r="FL12" s="167"/>
      <c r="FM12" s="167"/>
      <c r="FN12" s="167"/>
      <c r="FO12" s="167"/>
      <c r="FP12" s="167"/>
      <c r="FQ12" s="167"/>
      <c r="FR12" s="167"/>
      <c r="FS12" s="167"/>
      <c r="FT12" s="167"/>
      <c r="FU12" s="167"/>
      <c r="FV12" s="167"/>
      <c r="FW12" s="167"/>
      <c r="FX12" s="167"/>
      <c r="FY12" s="167"/>
      <c r="FZ12" s="167"/>
      <c r="GA12" s="167"/>
      <c r="GB12" s="167"/>
      <c r="GC12" s="167"/>
      <c r="GD12" s="167"/>
      <c r="GE12" s="167"/>
      <c r="GF12" s="167"/>
      <c r="GG12" s="167"/>
      <c r="GH12" s="167"/>
      <c r="GI12" s="167"/>
      <c r="GJ12" s="167"/>
      <c r="GK12" s="167"/>
      <c r="GL12" s="167"/>
      <c r="GM12" s="167"/>
      <c r="GN12" s="167"/>
      <c r="GO12" s="167"/>
      <c r="GP12" s="167"/>
      <c r="GQ12" s="167"/>
      <c r="GR12" s="167"/>
      <c r="GS12" s="167"/>
      <c r="GT12" s="167"/>
      <c r="GU12" s="167"/>
      <c r="GV12" s="167"/>
      <c r="GW12" s="167"/>
      <c r="GX12" s="167"/>
      <c r="GY12" s="167"/>
      <c r="GZ12" s="167"/>
      <c r="HA12" s="167"/>
      <c r="HB12" s="167"/>
      <c r="HC12" s="167"/>
      <c r="HD12" s="167"/>
      <c r="HE12" s="167"/>
      <c r="HF12" s="167"/>
      <c r="HG12" s="167"/>
      <c r="HH12" s="167"/>
      <c r="HI12" s="167"/>
      <c r="HJ12" s="167"/>
      <c r="HK12" s="167"/>
      <c r="HL12" s="167"/>
      <c r="HM12" s="167"/>
      <c r="HN12" s="167"/>
      <c r="HO12" s="167"/>
      <c r="HP12" s="167"/>
      <c r="HQ12" s="167"/>
      <c r="HR12" s="167"/>
      <c r="HS12" s="167"/>
      <c r="HT12" s="167"/>
      <c r="HU12" s="167"/>
      <c r="HV12" s="167"/>
      <c r="HW12" s="167"/>
      <c r="HX12" s="167"/>
      <c r="HY12" s="167"/>
      <c r="HZ12" s="167"/>
      <c r="IA12" s="167"/>
      <c r="IB12" s="167"/>
      <c r="IC12" s="167"/>
      <c r="ID12" s="167"/>
      <c r="IE12" s="167"/>
      <c r="IF12" s="167"/>
      <c r="IG12" s="167"/>
      <c r="IH12" s="167"/>
      <c r="II12" s="167"/>
      <c r="IJ12" s="167"/>
      <c r="IK12" s="167"/>
      <c r="IL12" s="167"/>
      <c r="IM12" s="167"/>
      <c r="IN12" s="167"/>
      <c r="IO12" s="167"/>
      <c r="IP12" s="167"/>
      <c r="IQ12" s="167"/>
      <c r="IR12" s="167"/>
      <c r="IS12" s="167"/>
      <c r="IT12" s="167"/>
      <c r="IU12" s="167"/>
      <c r="IV12" s="167"/>
      <c r="IW12" s="167"/>
      <c r="IX12" s="167"/>
      <c r="IY12" s="167"/>
      <c r="IZ12" s="167"/>
      <c r="JA12" s="167"/>
      <c r="JB12" s="167"/>
      <c r="JC12" s="167"/>
      <c r="JD12" s="167"/>
      <c r="JE12" s="167"/>
      <c r="JF12" s="167"/>
      <c r="JG12" s="167"/>
      <c r="JH12" s="167"/>
      <c r="JI12" s="167"/>
      <c r="JJ12" s="167"/>
      <c r="JK12" s="167"/>
      <c r="JL12" s="167"/>
      <c r="JM12" s="167"/>
      <c r="JN12" s="167"/>
      <c r="JO12" s="167"/>
      <c r="JP12" s="167"/>
      <c r="JQ12" s="167"/>
      <c r="JR12" s="167"/>
      <c r="JS12" s="167"/>
      <c r="JT12" s="167"/>
      <c r="JU12" s="167"/>
      <c r="JV12" s="167"/>
      <c r="JW12" s="167"/>
      <c r="JX12" s="167"/>
      <c r="JY12" s="167"/>
      <c r="JZ12" s="167"/>
      <c r="KA12" s="167"/>
      <c r="KB12" s="167"/>
      <c r="KC12" s="167"/>
      <c r="KD12" s="167"/>
      <c r="KE12" s="167"/>
      <c r="KF12" s="167"/>
      <c r="KG12" s="167"/>
      <c r="KH12" s="167"/>
      <c r="KI12" s="167"/>
      <c r="KJ12" s="167"/>
      <c r="KK12" s="167"/>
      <c r="KL12" s="167"/>
      <c r="KM12" s="167"/>
      <c r="KN12" s="167"/>
      <c r="KO12" s="167"/>
      <c r="KP12" s="167"/>
      <c r="KQ12" s="167"/>
      <c r="KR12" s="167"/>
      <c r="KS12" s="167"/>
      <c r="KT12" s="167"/>
      <c r="KU12" s="167"/>
      <c r="KV12" s="167"/>
      <c r="KW12" s="167"/>
      <c r="KX12" s="167"/>
      <c r="KY12" s="167"/>
      <c r="KZ12" s="167"/>
      <c r="LA12" s="167"/>
      <c r="LB12" s="167"/>
      <c r="LC12" s="167"/>
      <c r="LD12" s="167"/>
      <c r="LE12" s="167"/>
      <c r="LF12" s="167"/>
      <c r="LG12" s="167"/>
      <c r="LH12" s="167"/>
      <c r="LI12" s="167"/>
      <c r="LJ12" s="167"/>
      <c r="LK12" s="167"/>
      <c r="LL12" s="167"/>
      <c r="LM12" s="167"/>
      <c r="LN12" s="167"/>
      <c r="LO12" s="167"/>
      <c r="LP12" s="167"/>
      <c r="LQ12" s="167"/>
      <c r="LR12" s="167"/>
      <c r="LS12" s="167"/>
      <c r="LT12" s="167"/>
      <c r="LU12" s="167"/>
      <c r="LV12" s="167"/>
      <c r="LW12" s="167"/>
      <c r="LX12" s="167"/>
      <c r="LY12" s="167"/>
      <c r="LZ12" s="167"/>
      <c r="MA12" s="167"/>
      <c r="MB12" s="167"/>
      <c r="MC12" s="167"/>
      <c r="MD12" s="167"/>
      <c r="ME12" s="167"/>
      <c r="MF12" s="167"/>
      <c r="MG12" s="167"/>
      <c r="MH12" s="167"/>
      <c r="MI12" s="167"/>
      <c r="MJ12" s="167"/>
      <c r="MK12" s="167"/>
      <c r="ML12" s="167"/>
      <c r="MM12" s="167"/>
      <c r="MN12" s="167"/>
      <c r="MO12" s="167"/>
      <c r="MP12" s="167"/>
      <c r="MQ12" s="167"/>
      <c r="MR12" s="167"/>
      <c r="MS12" s="167"/>
      <c r="MT12" s="167"/>
      <c r="MU12" s="167"/>
      <c r="MV12" s="167"/>
      <c r="MW12" s="167"/>
      <c r="MX12" s="167"/>
      <c r="MY12" s="167"/>
      <c r="MZ12" s="167"/>
      <c r="NA12" s="167"/>
      <c r="NB12" s="167"/>
      <c r="NC12" s="167"/>
      <c r="ND12" s="167"/>
      <c r="NE12" s="167"/>
      <c r="NF12" s="167"/>
      <c r="NG12" s="167"/>
      <c r="NH12" s="167"/>
      <c r="NI12" s="167"/>
      <c r="NJ12" s="167"/>
      <c r="NK12" s="167"/>
      <c r="NL12" s="167"/>
      <c r="NM12" s="167"/>
      <c r="NN12" s="167"/>
      <c r="NO12" s="167"/>
      <c r="NP12" s="167"/>
      <c r="NQ12" s="167"/>
      <c r="NR12" s="167"/>
      <c r="NS12" s="167"/>
      <c r="NT12" s="167"/>
      <c r="NU12" s="167"/>
      <c r="NV12" s="167"/>
      <c r="NW12" s="167"/>
      <c r="NX12" s="167"/>
      <c r="NY12" s="167"/>
      <c r="NZ12" s="167"/>
      <c r="OA12" s="167"/>
      <c r="OB12" s="167"/>
      <c r="OC12" s="167"/>
      <c r="OD12" s="167"/>
      <c r="OE12" s="167"/>
      <c r="OF12" s="167"/>
      <c r="OG12" s="167"/>
      <c r="OH12" s="167"/>
      <c r="OI12" s="167"/>
      <c r="OJ12" s="167"/>
      <c r="OK12" s="167"/>
      <c r="OL12" s="167"/>
      <c r="OM12" s="167"/>
      <c r="ON12" s="167"/>
      <c r="OO12" s="167"/>
      <c r="OP12" s="167"/>
      <c r="OQ12" s="167"/>
      <c r="OR12" s="167"/>
      <c r="OS12" s="167"/>
      <c r="OT12" s="167"/>
      <c r="OU12" s="167"/>
      <c r="OV12" s="167"/>
      <c r="OW12" s="167"/>
      <c r="OX12" s="167"/>
      <c r="OY12" s="167"/>
      <c r="OZ12" s="167"/>
      <c r="PA12" s="167"/>
      <c r="PB12" s="167"/>
      <c r="PC12" s="167"/>
      <c r="PD12" s="167"/>
      <c r="PE12" s="167"/>
      <c r="PF12" s="167"/>
      <c r="PG12" s="167"/>
      <c r="PH12" s="167"/>
      <c r="PI12" s="167"/>
      <c r="PJ12" s="167"/>
      <c r="PK12" s="167"/>
      <c r="PL12" s="167"/>
      <c r="PM12" s="167"/>
      <c r="PN12" s="167"/>
    </row>
    <row r="13" spans="1:430" x14ac:dyDescent="0.25">
      <c r="A13" s="170" t="s">
        <v>158</v>
      </c>
      <c r="B13" s="177">
        <v>0</v>
      </c>
      <c r="C13" s="177">
        <v>1228.8402332893479</v>
      </c>
      <c r="D13" s="177">
        <v>85.52157251116148</v>
      </c>
      <c r="E13" s="177">
        <v>5.2802687167910349</v>
      </c>
      <c r="F13" s="177">
        <v>0</v>
      </c>
      <c r="G13" s="178">
        <v>1319.6420745173004</v>
      </c>
      <c r="H13" s="177">
        <v>0</v>
      </c>
      <c r="I13" s="177">
        <v>0</v>
      </c>
      <c r="J13" s="177">
        <v>9.9092050254329074</v>
      </c>
      <c r="K13" s="177">
        <v>81.553032777780942</v>
      </c>
      <c r="L13" s="178">
        <v>91.462237803213853</v>
      </c>
      <c r="M13" s="178">
        <v>287.18208865732043</v>
      </c>
      <c r="N13" s="177">
        <v>95.595567520471491</v>
      </c>
      <c r="O13" s="177">
        <v>19.415987179079632</v>
      </c>
      <c r="P13" s="178">
        <v>115.01155469955113</v>
      </c>
      <c r="Q13" s="177">
        <v>244.03541663779495</v>
      </c>
      <c r="R13" s="177">
        <v>222.55744791227266</v>
      </c>
      <c r="S13" s="205">
        <v>466.59286455006759</v>
      </c>
      <c r="T13" s="207">
        <v>914.866621597885</v>
      </c>
      <c r="U13" s="207">
        <v>263.65463780262957</v>
      </c>
      <c r="V13" s="205">
        <v>1178.5212594005145</v>
      </c>
      <c r="W13" s="205">
        <v>171.58016455011938</v>
      </c>
      <c r="X13" s="177">
        <v>114.20275773009752</v>
      </c>
      <c r="Y13" s="177">
        <v>331.05463400327324</v>
      </c>
      <c r="Z13" s="177">
        <v>513.42063123954199</v>
      </c>
      <c r="AA13" s="178">
        <v>958.67802297291269</v>
      </c>
      <c r="AB13" s="177">
        <v>284.61590183347971</v>
      </c>
      <c r="AC13" s="177">
        <v>408.22750914953895</v>
      </c>
      <c r="AD13" s="177">
        <v>314.74528909938158</v>
      </c>
      <c r="AE13" s="177">
        <v>84.990588879601603</v>
      </c>
      <c r="AF13" s="177">
        <v>78.392686265035366</v>
      </c>
      <c r="AG13" s="178">
        <v>1170.9719752270371</v>
      </c>
      <c r="AH13" s="190">
        <v>5683.3547295814296</v>
      </c>
      <c r="AI13" s="177">
        <v>583.06823000431893</v>
      </c>
      <c r="AJ13" s="196">
        <v>6266.4229595857478</v>
      </c>
      <c r="AK13" s="177">
        <v>4.708238291378545</v>
      </c>
      <c r="AL13" s="186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7"/>
      <c r="CY13" s="167"/>
      <c r="CZ13" s="167"/>
      <c r="DA13" s="167"/>
      <c r="DB13" s="167"/>
      <c r="DC13" s="167"/>
      <c r="DD13" s="167"/>
      <c r="DE13" s="167"/>
      <c r="DF13" s="167"/>
      <c r="DG13" s="167"/>
      <c r="DH13" s="167"/>
      <c r="DI13" s="167"/>
      <c r="DJ13" s="167"/>
      <c r="DK13" s="167"/>
      <c r="DL13" s="167"/>
      <c r="DM13" s="167"/>
      <c r="DN13" s="167"/>
      <c r="DO13" s="167"/>
      <c r="DP13" s="167"/>
      <c r="DQ13" s="167"/>
      <c r="DR13" s="167"/>
      <c r="DS13" s="167"/>
      <c r="DT13" s="167"/>
      <c r="DU13" s="167"/>
      <c r="DV13" s="167"/>
      <c r="DW13" s="167"/>
      <c r="DX13" s="167"/>
      <c r="DY13" s="167"/>
      <c r="DZ13" s="167"/>
      <c r="EA13" s="167"/>
      <c r="EB13" s="167"/>
      <c r="EC13" s="167"/>
      <c r="ED13" s="167"/>
      <c r="EE13" s="167"/>
      <c r="EF13" s="167"/>
      <c r="EG13" s="167"/>
      <c r="EH13" s="167"/>
      <c r="EI13" s="167"/>
      <c r="EJ13" s="167"/>
      <c r="EK13" s="167"/>
      <c r="EL13" s="167"/>
      <c r="EM13" s="167"/>
      <c r="EN13" s="167"/>
      <c r="EO13" s="167"/>
      <c r="EP13" s="167"/>
      <c r="EQ13" s="167"/>
      <c r="ER13" s="167"/>
      <c r="ES13" s="167"/>
      <c r="ET13" s="167"/>
      <c r="EU13" s="167"/>
      <c r="EV13" s="167"/>
      <c r="EW13" s="167"/>
      <c r="EX13" s="167"/>
      <c r="EY13" s="167"/>
      <c r="EZ13" s="167"/>
      <c r="FA13" s="167"/>
      <c r="FB13" s="167"/>
      <c r="FC13" s="167"/>
      <c r="FD13" s="167"/>
      <c r="FE13" s="167"/>
      <c r="FF13" s="167"/>
      <c r="FG13" s="167"/>
      <c r="FH13" s="167"/>
      <c r="FI13" s="167"/>
      <c r="FJ13" s="167"/>
      <c r="FK13" s="167"/>
      <c r="FL13" s="167"/>
      <c r="FM13" s="167"/>
      <c r="FN13" s="167"/>
      <c r="FO13" s="167"/>
      <c r="FP13" s="167"/>
      <c r="FQ13" s="167"/>
      <c r="FR13" s="167"/>
      <c r="FS13" s="167"/>
      <c r="FT13" s="167"/>
      <c r="FU13" s="167"/>
      <c r="FV13" s="167"/>
      <c r="FW13" s="167"/>
      <c r="FX13" s="167"/>
      <c r="FY13" s="167"/>
      <c r="FZ13" s="167"/>
      <c r="GA13" s="167"/>
      <c r="GB13" s="167"/>
      <c r="GC13" s="167"/>
      <c r="GD13" s="167"/>
      <c r="GE13" s="167"/>
      <c r="GF13" s="167"/>
      <c r="GG13" s="167"/>
      <c r="GH13" s="167"/>
      <c r="GI13" s="167"/>
      <c r="GJ13" s="167"/>
      <c r="GK13" s="167"/>
      <c r="GL13" s="167"/>
      <c r="GM13" s="167"/>
      <c r="GN13" s="167"/>
      <c r="GO13" s="167"/>
      <c r="GP13" s="167"/>
      <c r="GQ13" s="167"/>
      <c r="GR13" s="167"/>
      <c r="GS13" s="167"/>
      <c r="GT13" s="167"/>
      <c r="GU13" s="167"/>
      <c r="GV13" s="167"/>
      <c r="GW13" s="167"/>
      <c r="GX13" s="167"/>
      <c r="GY13" s="167"/>
      <c r="GZ13" s="167"/>
      <c r="HA13" s="167"/>
      <c r="HB13" s="167"/>
      <c r="HC13" s="167"/>
      <c r="HD13" s="167"/>
      <c r="HE13" s="167"/>
      <c r="HF13" s="167"/>
      <c r="HG13" s="167"/>
      <c r="HH13" s="167"/>
      <c r="HI13" s="167"/>
      <c r="HJ13" s="167"/>
      <c r="HK13" s="167"/>
      <c r="HL13" s="167"/>
      <c r="HM13" s="167"/>
      <c r="HN13" s="167"/>
      <c r="HO13" s="167"/>
      <c r="HP13" s="167"/>
      <c r="HQ13" s="167"/>
      <c r="HR13" s="167"/>
      <c r="HS13" s="167"/>
      <c r="HT13" s="167"/>
      <c r="HU13" s="167"/>
      <c r="HV13" s="167"/>
      <c r="HW13" s="167"/>
      <c r="HX13" s="167"/>
      <c r="HY13" s="167"/>
      <c r="HZ13" s="167"/>
      <c r="IA13" s="167"/>
      <c r="IB13" s="167"/>
      <c r="IC13" s="167"/>
      <c r="ID13" s="167"/>
      <c r="IE13" s="167"/>
      <c r="IF13" s="167"/>
      <c r="IG13" s="167"/>
      <c r="IH13" s="167"/>
      <c r="II13" s="167"/>
      <c r="IJ13" s="167"/>
      <c r="IK13" s="167"/>
      <c r="IL13" s="167"/>
      <c r="IM13" s="167"/>
      <c r="IN13" s="167"/>
      <c r="IO13" s="167"/>
      <c r="IP13" s="167"/>
      <c r="IQ13" s="167"/>
      <c r="IR13" s="167"/>
      <c r="IS13" s="167"/>
      <c r="IT13" s="167"/>
      <c r="IU13" s="167"/>
      <c r="IV13" s="167"/>
      <c r="IW13" s="167"/>
      <c r="IX13" s="167"/>
      <c r="IY13" s="167"/>
      <c r="IZ13" s="167"/>
      <c r="JA13" s="167"/>
      <c r="JB13" s="167"/>
      <c r="JC13" s="167"/>
      <c r="JD13" s="167"/>
      <c r="JE13" s="167"/>
      <c r="JF13" s="167"/>
      <c r="JG13" s="167"/>
      <c r="JH13" s="167"/>
      <c r="JI13" s="167"/>
      <c r="JJ13" s="167"/>
      <c r="JK13" s="167"/>
      <c r="JL13" s="167"/>
      <c r="JM13" s="167"/>
      <c r="JN13" s="167"/>
      <c r="JO13" s="167"/>
      <c r="JP13" s="167"/>
      <c r="JQ13" s="167"/>
      <c r="JR13" s="167"/>
      <c r="JS13" s="167"/>
      <c r="JT13" s="167"/>
      <c r="JU13" s="167"/>
      <c r="JV13" s="167"/>
      <c r="JW13" s="167"/>
      <c r="JX13" s="167"/>
      <c r="JY13" s="167"/>
      <c r="JZ13" s="167"/>
      <c r="KA13" s="167"/>
      <c r="KB13" s="167"/>
      <c r="KC13" s="167"/>
      <c r="KD13" s="167"/>
      <c r="KE13" s="167"/>
      <c r="KF13" s="167"/>
      <c r="KG13" s="167"/>
      <c r="KH13" s="167"/>
      <c r="KI13" s="167"/>
      <c r="KJ13" s="167"/>
      <c r="KK13" s="167"/>
      <c r="KL13" s="167"/>
      <c r="KM13" s="167"/>
      <c r="KN13" s="167"/>
      <c r="KO13" s="167"/>
      <c r="KP13" s="167"/>
      <c r="KQ13" s="167"/>
      <c r="KR13" s="167"/>
      <c r="KS13" s="167"/>
      <c r="KT13" s="167"/>
      <c r="KU13" s="167"/>
      <c r="KV13" s="167"/>
      <c r="KW13" s="167"/>
      <c r="KX13" s="167"/>
      <c r="KY13" s="167"/>
      <c r="KZ13" s="167"/>
      <c r="LA13" s="167"/>
      <c r="LB13" s="167"/>
      <c r="LC13" s="167"/>
      <c r="LD13" s="167"/>
      <c r="LE13" s="167"/>
      <c r="LF13" s="167"/>
      <c r="LG13" s="167"/>
      <c r="LH13" s="167"/>
      <c r="LI13" s="167"/>
      <c r="LJ13" s="167"/>
      <c r="LK13" s="167"/>
      <c r="LL13" s="167"/>
      <c r="LM13" s="167"/>
      <c r="LN13" s="167"/>
      <c r="LO13" s="167"/>
      <c r="LP13" s="167"/>
      <c r="LQ13" s="167"/>
      <c r="LR13" s="167"/>
      <c r="LS13" s="167"/>
      <c r="LT13" s="167"/>
      <c r="LU13" s="167"/>
      <c r="LV13" s="167"/>
      <c r="LW13" s="167"/>
      <c r="LX13" s="167"/>
      <c r="LY13" s="167"/>
      <c r="LZ13" s="167"/>
      <c r="MA13" s="167"/>
      <c r="MB13" s="167"/>
      <c r="MC13" s="167"/>
      <c r="MD13" s="167"/>
      <c r="ME13" s="167"/>
      <c r="MF13" s="167"/>
      <c r="MG13" s="167"/>
      <c r="MH13" s="167"/>
      <c r="MI13" s="167"/>
      <c r="MJ13" s="167"/>
      <c r="MK13" s="167"/>
      <c r="ML13" s="167"/>
      <c r="MM13" s="167"/>
      <c r="MN13" s="167"/>
      <c r="MO13" s="167"/>
      <c r="MP13" s="167"/>
      <c r="MQ13" s="167"/>
      <c r="MR13" s="167"/>
      <c r="MS13" s="167"/>
      <c r="MT13" s="167"/>
      <c r="MU13" s="167"/>
      <c r="MV13" s="167"/>
      <c r="MW13" s="167"/>
      <c r="MX13" s="167"/>
      <c r="MY13" s="167"/>
      <c r="MZ13" s="167"/>
      <c r="NA13" s="167"/>
      <c r="NB13" s="167"/>
      <c r="NC13" s="167"/>
      <c r="ND13" s="167"/>
      <c r="NE13" s="167"/>
      <c r="NF13" s="167"/>
      <c r="NG13" s="167"/>
      <c r="NH13" s="167"/>
      <c r="NI13" s="167"/>
      <c r="NJ13" s="167"/>
      <c r="NK13" s="167"/>
      <c r="NL13" s="167"/>
      <c r="NM13" s="167"/>
      <c r="NN13" s="167"/>
      <c r="NO13" s="167"/>
      <c r="NP13" s="167"/>
      <c r="NQ13" s="167"/>
      <c r="NR13" s="167"/>
      <c r="NS13" s="167"/>
      <c r="NT13" s="167"/>
      <c r="NU13" s="167"/>
      <c r="NV13" s="167"/>
      <c r="NW13" s="167"/>
      <c r="NX13" s="167"/>
      <c r="NY13" s="167"/>
      <c r="NZ13" s="167"/>
      <c r="OA13" s="167"/>
      <c r="OB13" s="167"/>
      <c r="OC13" s="167"/>
      <c r="OD13" s="167"/>
      <c r="OE13" s="167"/>
      <c r="OF13" s="167"/>
      <c r="OG13" s="167"/>
      <c r="OH13" s="167"/>
      <c r="OI13" s="167"/>
      <c r="OJ13" s="167"/>
      <c r="OK13" s="167"/>
      <c r="OL13" s="167"/>
      <c r="OM13" s="167"/>
      <c r="ON13" s="167"/>
      <c r="OO13" s="167"/>
      <c r="OP13" s="167"/>
      <c r="OQ13" s="167"/>
      <c r="OR13" s="167"/>
      <c r="OS13" s="167"/>
      <c r="OT13" s="167"/>
      <c r="OU13" s="167"/>
      <c r="OV13" s="167"/>
      <c r="OW13" s="167"/>
      <c r="OX13" s="167"/>
      <c r="OY13" s="167"/>
      <c r="OZ13" s="167"/>
      <c r="PA13" s="167"/>
      <c r="PB13" s="167"/>
      <c r="PC13" s="167"/>
      <c r="PD13" s="167"/>
      <c r="PE13" s="167"/>
      <c r="PF13" s="167"/>
      <c r="PG13" s="167"/>
      <c r="PH13" s="167"/>
      <c r="PI13" s="167"/>
      <c r="PJ13" s="167"/>
      <c r="PK13" s="167"/>
      <c r="PL13" s="167"/>
      <c r="PM13" s="167"/>
      <c r="PN13" s="167"/>
    </row>
    <row r="14" spans="1:430" x14ac:dyDescent="0.25">
      <c r="A14" s="170" t="s">
        <v>9</v>
      </c>
      <c r="B14" s="177">
        <v>64.815596200322986</v>
      </c>
      <c r="C14" s="177">
        <v>101.62715071175748</v>
      </c>
      <c r="D14" s="177">
        <v>36.932617874977375</v>
      </c>
      <c r="E14" s="177">
        <v>0.65719958785702381</v>
      </c>
      <c r="F14" s="177">
        <v>0</v>
      </c>
      <c r="G14" s="178">
        <v>204.03256437491487</v>
      </c>
      <c r="H14" s="177">
        <v>0</v>
      </c>
      <c r="I14" s="177">
        <v>0</v>
      </c>
      <c r="J14" s="177">
        <v>0.3221843405591871</v>
      </c>
      <c r="K14" s="177">
        <v>0</v>
      </c>
      <c r="L14" s="178">
        <v>0.3221843405591871</v>
      </c>
      <c r="M14" s="178">
        <v>19.852553232295254</v>
      </c>
      <c r="N14" s="177">
        <v>32.806463488989145</v>
      </c>
      <c r="O14" s="177">
        <v>2.4088180026329655</v>
      </c>
      <c r="P14" s="178">
        <v>35.215281491622108</v>
      </c>
      <c r="Q14" s="177">
        <v>52.172924275243631</v>
      </c>
      <c r="R14" s="177">
        <v>47.581097189891068</v>
      </c>
      <c r="S14" s="205">
        <v>99.754021465134699</v>
      </c>
      <c r="T14" s="207">
        <v>117.38696465740634</v>
      </c>
      <c r="U14" s="207">
        <v>33.829650048268959</v>
      </c>
      <c r="V14" s="205">
        <v>151.21661470567528</v>
      </c>
      <c r="W14" s="205">
        <v>22.014419057796815</v>
      </c>
      <c r="X14" s="177">
        <v>6.2092476974019846</v>
      </c>
      <c r="Y14" s="177">
        <v>80.644390393693456</v>
      </c>
      <c r="Z14" s="177">
        <v>69.057798008406635</v>
      </c>
      <c r="AA14" s="178">
        <v>155.91143609950205</v>
      </c>
      <c r="AB14" s="177">
        <v>47.501944134830502</v>
      </c>
      <c r="AC14" s="177">
        <v>30.635192438500763</v>
      </c>
      <c r="AD14" s="177">
        <v>56.376689624685433</v>
      </c>
      <c r="AE14" s="177">
        <v>16.731423645822325</v>
      </c>
      <c r="AF14" s="177">
        <v>8.365145940100426</v>
      </c>
      <c r="AG14" s="178">
        <v>159.61039578393945</v>
      </c>
      <c r="AH14" s="190">
        <v>848.07442174250264</v>
      </c>
      <c r="AI14" s="177">
        <v>87.005875143351389</v>
      </c>
      <c r="AJ14" s="196">
        <v>935.08029688585395</v>
      </c>
      <c r="AK14" s="177">
        <v>0.70256682124799241</v>
      </c>
      <c r="AL14" s="186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  <c r="DV14" s="167"/>
      <c r="DW14" s="167"/>
      <c r="DX14" s="167"/>
      <c r="DY14" s="167"/>
      <c r="DZ14" s="167"/>
      <c r="EA14" s="167"/>
      <c r="EB14" s="167"/>
      <c r="EC14" s="167"/>
      <c r="ED14" s="167"/>
      <c r="EE14" s="167"/>
      <c r="EF14" s="167"/>
      <c r="EG14" s="167"/>
      <c r="EH14" s="167"/>
      <c r="EI14" s="167"/>
      <c r="EJ14" s="167"/>
      <c r="EK14" s="167"/>
      <c r="EL14" s="167"/>
      <c r="EM14" s="167"/>
      <c r="EN14" s="167"/>
      <c r="EO14" s="167"/>
      <c r="EP14" s="167"/>
      <c r="EQ14" s="167"/>
      <c r="ER14" s="167"/>
      <c r="ES14" s="167"/>
      <c r="ET14" s="167"/>
      <c r="EU14" s="167"/>
      <c r="EV14" s="167"/>
      <c r="EW14" s="167"/>
      <c r="EX14" s="167"/>
      <c r="EY14" s="167"/>
      <c r="EZ14" s="167"/>
      <c r="FA14" s="167"/>
      <c r="FB14" s="167"/>
      <c r="FC14" s="167"/>
      <c r="FD14" s="167"/>
      <c r="FE14" s="167"/>
      <c r="FF14" s="167"/>
      <c r="FG14" s="167"/>
      <c r="FH14" s="167"/>
      <c r="FI14" s="167"/>
      <c r="FJ14" s="167"/>
      <c r="FK14" s="167"/>
      <c r="FL14" s="167"/>
      <c r="FM14" s="167"/>
      <c r="FN14" s="167"/>
      <c r="FO14" s="167"/>
      <c r="FP14" s="167"/>
      <c r="FQ14" s="167"/>
      <c r="FR14" s="167"/>
      <c r="FS14" s="167"/>
      <c r="FT14" s="167"/>
      <c r="FU14" s="167"/>
      <c r="FV14" s="167"/>
      <c r="FW14" s="167"/>
      <c r="FX14" s="167"/>
      <c r="FY14" s="167"/>
      <c r="FZ14" s="167"/>
      <c r="GA14" s="167"/>
      <c r="GB14" s="167"/>
      <c r="GC14" s="167"/>
      <c r="GD14" s="167"/>
      <c r="GE14" s="167"/>
      <c r="GF14" s="167"/>
      <c r="GG14" s="167"/>
      <c r="GH14" s="167"/>
      <c r="GI14" s="167"/>
      <c r="GJ14" s="167"/>
      <c r="GK14" s="167"/>
      <c r="GL14" s="167"/>
      <c r="GM14" s="167"/>
      <c r="GN14" s="167"/>
      <c r="GO14" s="167"/>
      <c r="GP14" s="167"/>
      <c r="GQ14" s="167"/>
      <c r="GR14" s="167"/>
      <c r="GS14" s="167"/>
      <c r="GT14" s="167"/>
      <c r="GU14" s="167"/>
      <c r="GV14" s="167"/>
      <c r="GW14" s="167"/>
      <c r="GX14" s="167"/>
      <c r="GY14" s="167"/>
      <c r="GZ14" s="167"/>
      <c r="HA14" s="167"/>
      <c r="HB14" s="167"/>
      <c r="HC14" s="167"/>
      <c r="HD14" s="167"/>
      <c r="HE14" s="167"/>
      <c r="HF14" s="167"/>
      <c r="HG14" s="167"/>
      <c r="HH14" s="167"/>
      <c r="HI14" s="167"/>
      <c r="HJ14" s="167"/>
      <c r="HK14" s="167"/>
      <c r="HL14" s="167"/>
      <c r="HM14" s="167"/>
      <c r="HN14" s="167"/>
      <c r="HO14" s="167"/>
      <c r="HP14" s="167"/>
      <c r="HQ14" s="167"/>
      <c r="HR14" s="167"/>
      <c r="HS14" s="167"/>
      <c r="HT14" s="167"/>
      <c r="HU14" s="167"/>
      <c r="HV14" s="167"/>
      <c r="HW14" s="167"/>
      <c r="HX14" s="167"/>
      <c r="HY14" s="167"/>
      <c r="HZ14" s="167"/>
      <c r="IA14" s="167"/>
      <c r="IB14" s="167"/>
      <c r="IC14" s="167"/>
      <c r="ID14" s="167"/>
      <c r="IE14" s="167"/>
      <c r="IF14" s="167"/>
      <c r="IG14" s="167"/>
      <c r="IH14" s="167"/>
      <c r="II14" s="167"/>
      <c r="IJ14" s="167"/>
      <c r="IK14" s="167"/>
      <c r="IL14" s="167"/>
      <c r="IM14" s="167"/>
      <c r="IN14" s="167"/>
      <c r="IO14" s="167"/>
      <c r="IP14" s="167"/>
      <c r="IQ14" s="167"/>
      <c r="IR14" s="167"/>
      <c r="IS14" s="167"/>
      <c r="IT14" s="167"/>
      <c r="IU14" s="167"/>
      <c r="IV14" s="167"/>
      <c r="IW14" s="167"/>
      <c r="IX14" s="167"/>
      <c r="IY14" s="167"/>
      <c r="IZ14" s="167"/>
      <c r="JA14" s="167"/>
      <c r="JB14" s="167"/>
      <c r="JC14" s="167"/>
      <c r="JD14" s="167"/>
      <c r="JE14" s="167"/>
      <c r="JF14" s="167"/>
      <c r="JG14" s="167"/>
      <c r="JH14" s="167"/>
      <c r="JI14" s="167"/>
      <c r="JJ14" s="167"/>
      <c r="JK14" s="167"/>
      <c r="JL14" s="167"/>
      <c r="JM14" s="167"/>
      <c r="JN14" s="167"/>
      <c r="JO14" s="167"/>
      <c r="JP14" s="167"/>
      <c r="JQ14" s="167"/>
      <c r="JR14" s="167"/>
      <c r="JS14" s="167"/>
      <c r="JT14" s="167"/>
      <c r="JU14" s="167"/>
      <c r="JV14" s="167"/>
      <c r="JW14" s="167"/>
      <c r="JX14" s="167"/>
      <c r="JY14" s="167"/>
      <c r="JZ14" s="167"/>
      <c r="KA14" s="167"/>
      <c r="KB14" s="167"/>
      <c r="KC14" s="167"/>
      <c r="KD14" s="167"/>
      <c r="KE14" s="167"/>
      <c r="KF14" s="167"/>
      <c r="KG14" s="167"/>
      <c r="KH14" s="167"/>
      <c r="KI14" s="167"/>
      <c r="KJ14" s="167"/>
      <c r="KK14" s="167"/>
      <c r="KL14" s="167"/>
      <c r="KM14" s="167"/>
      <c r="KN14" s="167"/>
      <c r="KO14" s="167"/>
      <c r="KP14" s="167"/>
      <c r="KQ14" s="167"/>
      <c r="KR14" s="167"/>
      <c r="KS14" s="167"/>
      <c r="KT14" s="167"/>
      <c r="KU14" s="167"/>
      <c r="KV14" s="167"/>
      <c r="KW14" s="167"/>
      <c r="KX14" s="167"/>
      <c r="KY14" s="167"/>
      <c r="KZ14" s="167"/>
      <c r="LA14" s="167"/>
      <c r="LB14" s="167"/>
      <c r="LC14" s="167"/>
      <c r="LD14" s="167"/>
      <c r="LE14" s="167"/>
      <c r="LF14" s="167"/>
      <c r="LG14" s="167"/>
      <c r="LH14" s="167"/>
      <c r="LI14" s="167"/>
      <c r="LJ14" s="167"/>
      <c r="LK14" s="167"/>
      <c r="LL14" s="167"/>
      <c r="LM14" s="167"/>
      <c r="LN14" s="167"/>
      <c r="LO14" s="167"/>
      <c r="LP14" s="167"/>
      <c r="LQ14" s="167"/>
      <c r="LR14" s="167"/>
      <c r="LS14" s="167"/>
      <c r="LT14" s="167"/>
      <c r="LU14" s="167"/>
      <c r="LV14" s="167"/>
      <c r="LW14" s="167"/>
      <c r="LX14" s="167"/>
      <c r="LY14" s="167"/>
      <c r="LZ14" s="167"/>
      <c r="MA14" s="167"/>
      <c r="MB14" s="167"/>
      <c r="MC14" s="167"/>
      <c r="MD14" s="167"/>
      <c r="ME14" s="167"/>
      <c r="MF14" s="167"/>
      <c r="MG14" s="167"/>
      <c r="MH14" s="167"/>
      <c r="MI14" s="167"/>
      <c r="MJ14" s="167"/>
      <c r="MK14" s="167"/>
      <c r="ML14" s="167"/>
      <c r="MM14" s="167"/>
      <c r="MN14" s="167"/>
      <c r="MO14" s="167"/>
      <c r="MP14" s="167"/>
      <c r="MQ14" s="167"/>
      <c r="MR14" s="167"/>
      <c r="MS14" s="167"/>
      <c r="MT14" s="167"/>
      <c r="MU14" s="167"/>
      <c r="MV14" s="167"/>
      <c r="MW14" s="167"/>
      <c r="MX14" s="167"/>
      <c r="MY14" s="167"/>
      <c r="MZ14" s="167"/>
      <c r="NA14" s="167"/>
      <c r="NB14" s="167"/>
      <c r="NC14" s="167"/>
      <c r="ND14" s="167"/>
      <c r="NE14" s="167"/>
      <c r="NF14" s="167"/>
      <c r="NG14" s="167"/>
      <c r="NH14" s="167"/>
      <c r="NI14" s="167"/>
      <c r="NJ14" s="167"/>
      <c r="NK14" s="167"/>
      <c r="NL14" s="167"/>
      <c r="NM14" s="167"/>
      <c r="NN14" s="167"/>
      <c r="NO14" s="167"/>
      <c r="NP14" s="167"/>
      <c r="NQ14" s="167"/>
      <c r="NR14" s="167"/>
      <c r="NS14" s="167"/>
      <c r="NT14" s="167"/>
      <c r="NU14" s="167"/>
      <c r="NV14" s="167"/>
      <c r="NW14" s="167"/>
      <c r="NX14" s="167"/>
      <c r="NY14" s="167"/>
      <c r="NZ14" s="167"/>
      <c r="OA14" s="167"/>
      <c r="OB14" s="167"/>
      <c r="OC14" s="167"/>
      <c r="OD14" s="167"/>
      <c r="OE14" s="167"/>
      <c r="OF14" s="167"/>
      <c r="OG14" s="167"/>
      <c r="OH14" s="167"/>
      <c r="OI14" s="167"/>
      <c r="OJ14" s="167"/>
      <c r="OK14" s="167"/>
      <c r="OL14" s="167"/>
      <c r="OM14" s="167"/>
      <c r="ON14" s="167"/>
      <c r="OO14" s="167"/>
      <c r="OP14" s="167"/>
      <c r="OQ14" s="167"/>
      <c r="OR14" s="167"/>
      <c r="OS14" s="167"/>
      <c r="OT14" s="167"/>
      <c r="OU14" s="167"/>
      <c r="OV14" s="167"/>
      <c r="OW14" s="167"/>
      <c r="OX14" s="167"/>
      <c r="OY14" s="167"/>
      <c r="OZ14" s="167"/>
      <c r="PA14" s="167"/>
      <c r="PB14" s="167"/>
      <c r="PC14" s="167"/>
      <c r="PD14" s="167"/>
      <c r="PE14" s="167"/>
      <c r="PF14" s="167"/>
      <c r="PG14" s="167"/>
      <c r="PH14" s="167"/>
      <c r="PI14" s="167"/>
      <c r="PJ14" s="167"/>
      <c r="PK14" s="167"/>
      <c r="PL14" s="167"/>
      <c r="PM14" s="167"/>
      <c r="PN14" s="167"/>
    </row>
    <row r="15" spans="1:430" x14ac:dyDescent="0.25">
      <c r="A15" s="170" t="s">
        <v>11</v>
      </c>
      <c r="B15" s="177">
        <v>24.251298428714996</v>
      </c>
      <c r="C15" s="177">
        <v>234.65147982050928</v>
      </c>
      <c r="D15" s="177">
        <v>31.051087603124241</v>
      </c>
      <c r="E15" s="177">
        <v>2.188145439757279</v>
      </c>
      <c r="F15" s="177">
        <v>0</v>
      </c>
      <c r="G15" s="178">
        <v>292.14201129210585</v>
      </c>
      <c r="H15" s="177">
        <v>0</v>
      </c>
      <c r="I15" s="177">
        <v>0</v>
      </c>
      <c r="J15" s="177">
        <v>0.28766569779643092</v>
      </c>
      <c r="K15" s="177">
        <v>0</v>
      </c>
      <c r="L15" s="178">
        <v>0.28766569779643092</v>
      </c>
      <c r="M15" s="178">
        <v>46.79903506305839</v>
      </c>
      <c r="N15" s="177">
        <v>1462.6523429698475</v>
      </c>
      <c r="O15" s="177">
        <v>3.1302918899040604</v>
      </c>
      <c r="P15" s="178">
        <v>1465.7826348597516</v>
      </c>
      <c r="Q15" s="177">
        <v>80.154551294038058</v>
      </c>
      <c r="R15" s="177">
        <v>73.100014007522773</v>
      </c>
      <c r="S15" s="205">
        <v>153.25456530156083</v>
      </c>
      <c r="T15" s="207">
        <v>104.7187940838611</v>
      </c>
      <c r="U15" s="207">
        <v>30.17882068654583</v>
      </c>
      <c r="V15" s="205">
        <v>134.89761477040693</v>
      </c>
      <c r="W15" s="205">
        <v>23.717375614716204</v>
      </c>
      <c r="X15" s="177">
        <v>9.6617822997628426</v>
      </c>
      <c r="Y15" s="177">
        <v>128.03181242621346</v>
      </c>
      <c r="Z15" s="177">
        <v>130.58632751153445</v>
      </c>
      <c r="AA15" s="178">
        <v>268.27992223751073</v>
      </c>
      <c r="AB15" s="177">
        <v>38.72952203824893</v>
      </c>
      <c r="AC15" s="177">
        <v>22.605742478722412</v>
      </c>
      <c r="AD15" s="177">
        <v>48.652718874951034</v>
      </c>
      <c r="AE15" s="177">
        <v>16.827437908565873</v>
      </c>
      <c r="AF15" s="177">
        <v>5.0890138090721138</v>
      </c>
      <c r="AG15" s="178">
        <v>131.90443510956035</v>
      </c>
      <c r="AH15" s="190">
        <v>2517.1998851726885</v>
      </c>
      <c r="AI15" s="177">
        <v>258.24523568368016</v>
      </c>
      <c r="AJ15" s="196">
        <v>2775.4451208563687</v>
      </c>
      <c r="AK15" s="177">
        <v>2.0853135956369524</v>
      </c>
      <c r="AL15" s="186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7"/>
      <c r="CY15" s="167"/>
      <c r="CZ15" s="167"/>
      <c r="DA15" s="167"/>
      <c r="DB15" s="167"/>
      <c r="DC15" s="167"/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7"/>
      <c r="EF15" s="167"/>
      <c r="EG15" s="167"/>
      <c r="EH15" s="167"/>
      <c r="EI15" s="167"/>
      <c r="EJ15" s="167"/>
      <c r="EK15" s="167"/>
      <c r="EL15" s="167"/>
      <c r="EM15" s="167"/>
      <c r="EN15" s="167"/>
      <c r="EO15" s="167"/>
      <c r="EP15" s="167"/>
      <c r="EQ15" s="167"/>
      <c r="ER15" s="167"/>
      <c r="ES15" s="167"/>
      <c r="ET15" s="167"/>
      <c r="EU15" s="167"/>
      <c r="EV15" s="167"/>
      <c r="EW15" s="167"/>
      <c r="EX15" s="167"/>
      <c r="EY15" s="167"/>
      <c r="EZ15" s="167"/>
      <c r="FA15" s="167"/>
      <c r="FB15" s="167"/>
      <c r="FC15" s="167"/>
      <c r="FD15" s="167"/>
      <c r="FE15" s="167"/>
      <c r="FF15" s="167"/>
      <c r="FG15" s="167"/>
      <c r="FH15" s="167"/>
      <c r="FI15" s="167"/>
      <c r="FJ15" s="167"/>
      <c r="FK15" s="167"/>
      <c r="FL15" s="167"/>
      <c r="FM15" s="167"/>
      <c r="FN15" s="167"/>
      <c r="FO15" s="167"/>
      <c r="FP15" s="167"/>
      <c r="FQ15" s="167"/>
      <c r="FR15" s="167"/>
      <c r="FS15" s="167"/>
      <c r="FT15" s="167"/>
      <c r="FU15" s="167"/>
      <c r="FV15" s="167"/>
      <c r="FW15" s="167"/>
      <c r="FX15" s="167"/>
      <c r="FY15" s="167"/>
      <c r="FZ15" s="167"/>
      <c r="GA15" s="167"/>
      <c r="GB15" s="167"/>
      <c r="GC15" s="167"/>
      <c r="GD15" s="167"/>
      <c r="GE15" s="167"/>
      <c r="GF15" s="167"/>
      <c r="GG15" s="167"/>
      <c r="GH15" s="167"/>
      <c r="GI15" s="167"/>
      <c r="GJ15" s="167"/>
      <c r="GK15" s="167"/>
      <c r="GL15" s="167"/>
      <c r="GM15" s="167"/>
      <c r="GN15" s="167"/>
      <c r="GO15" s="167"/>
      <c r="GP15" s="167"/>
      <c r="GQ15" s="167"/>
      <c r="GR15" s="167"/>
      <c r="GS15" s="167"/>
      <c r="GT15" s="167"/>
      <c r="GU15" s="167"/>
      <c r="GV15" s="167"/>
      <c r="GW15" s="167"/>
      <c r="GX15" s="167"/>
      <c r="GY15" s="167"/>
      <c r="GZ15" s="167"/>
      <c r="HA15" s="167"/>
      <c r="HB15" s="167"/>
      <c r="HC15" s="167"/>
      <c r="HD15" s="167"/>
      <c r="HE15" s="167"/>
      <c r="HF15" s="167"/>
      <c r="HG15" s="167"/>
      <c r="HH15" s="167"/>
      <c r="HI15" s="167"/>
      <c r="HJ15" s="167"/>
      <c r="HK15" s="167"/>
      <c r="HL15" s="167"/>
      <c r="HM15" s="167"/>
      <c r="HN15" s="167"/>
      <c r="HO15" s="167"/>
      <c r="HP15" s="167"/>
      <c r="HQ15" s="167"/>
      <c r="HR15" s="167"/>
      <c r="HS15" s="167"/>
      <c r="HT15" s="167"/>
      <c r="HU15" s="167"/>
      <c r="HV15" s="167"/>
      <c r="HW15" s="167"/>
      <c r="HX15" s="167"/>
      <c r="HY15" s="167"/>
      <c r="HZ15" s="167"/>
      <c r="IA15" s="167"/>
      <c r="IB15" s="167"/>
      <c r="IC15" s="167"/>
      <c r="ID15" s="167"/>
      <c r="IE15" s="167"/>
      <c r="IF15" s="167"/>
      <c r="IG15" s="167"/>
      <c r="IH15" s="167"/>
      <c r="II15" s="167"/>
      <c r="IJ15" s="167"/>
      <c r="IK15" s="167"/>
      <c r="IL15" s="167"/>
      <c r="IM15" s="167"/>
      <c r="IN15" s="167"/>
      <c r="IO15" s="167"/>
      <c r="IP15" s="167"/>
      <c r="IQ15" s="167"/>
      <c r="IR15" s="167"/>
      <c r="IS15" s="167"/>
      <c r="IT15" s="167"/>
      <c r="IU15" s="167"/>
      <c r="IV15" s="167"/>
      <c r="IW15" s="167"/>
      <c r="IX15" s="167"/>
      <c r="IY15" s="167"/>
      <c r="IZ15" s="167"/>
      <c r="JA15" s="167"/>
      <c r="JB15" s="167"/>
      <c r="JC15" s="167"/>
      <c r="JD15" s="167"/>
      <c r="JE15" s="167"/>
      <c r="JF15" s="167"/>
      <c r="JG15" s="167"/>
      <c r="JH15" s="167"/>
      <c r="JI15" s="167"/>
      <c r="JJ15" s="167"/>
      <c r="JK15" s="167"/>
      <c r="JL15" s="167"/>
      <c r="JM15" s="167"/>
      <c r="JN15" s="167"/>
      <c r="JO15" s="167"/>
      <c r="JP15" s="167"/>
      <c r="JQ15" s="167"/>
      <c r="JR15" s="167"/>
      <c r="JS15" s="167"/>
      <c r="JT15" s="167"/>
      <c r="JU15" s="167"/>
      <c r="JV15" s="167"/>
      <c r="JW15" s="167"/>
      <c r="JX15" s="167"/>
      <c r="JY15" s="167"/>
      <c r="JZ15" s="167"/>
      <c r="KA15" s="167"/>
      <c r="KB15" s="167"/>
      <c r="KC15" s="167"/>
      <c r="KD15" s="167"/>
      <c r="KE15" s="167"/>
      <c r="KF15" s="167"/>
      <c r="KG15" s="167"/>
      <c r="KH15" s="167"/>
      <c r="KI15" s="167"/>
      <c r="KJ15" s="167"/>
      <c r="KK15" s="167"/>
      <c r="KL15" s="167"/>
      <c r="KM15" s="167"/>
      <c r="KN15" s="167"/>
      <c r="KO15" s="167"/>
      <c r="KP15" s="167"/>
      <c r="KQ15" s="167"/>
      <c r="KR15" s="167"/>
      <c r="KS15" s="167"/>
      <c r="KT15" s="167"/>
      <c r="KU15" s="167"/>
      <c r="KV15" s="167"/>
      <c r="KW15" s="167"/>
      <c r="KX15" s="167"/>
      <c r="KY15" s="167"/>
      <c r="KZ15" s="167"/>
      <c r="LA15" s="167"/>
      <c r="LB15" s="167"/>
      <c r="LC15" s="167"/>
      <c r="LD15" s="167"/>
      <c r="LE15" s="167"/>
      <c r="LF15" s="167"/>
      <c r="LG15" s="167"/>
      <c r="LH15" s="167"/>
      <c r="LI15" s="167"/>
      <c r="LJ15" s="167"/>
      <c r="LK15" s="167"/>
      <c r="LL15" s="167"/>
      <c r="LM15" s="167"/>
      <c r="LN15" s="167"/>
      <c r="LO15" s="167"/>
      <c r="LP15" s="167"/>
      <c r="LQ15" s="167"/>
      <c r="LR15" s="167"/>
      <c r="LS15" s="167"/>
      <c r="LT15" s="167"/>
      <c r="LU15" s="167"/>
      <c r="LV15" s="167"/>
      <c r="LW15" s="167"/>
      <c r="LX15" s="167"/>
      <c r="LY15" s="167"/>
      <c r="LZ15" s="167"/>
      <c r="MA15" s="167"/>
      <c r="MB15" s="167"/>
      <c r="MC15" s="167"/>
      <c r="MD15" s="167"/>
      <c r="ME15" s="167"/>
      <c r="MF15" s="167"/>
      <c r="MG15" s="167"/>
      <c r="MH15" s="167"/>
      <c r="MI15" s="167"/>
      <c r="MJ15" s="167"/>
      <c r="MK15" s="167"/>
      <c r="ML15" s="167"/>
      <c r="MM15" s="167"/>
      <c r="MN15" s="167"/>
      <c r="MO15" s="167"/>
      <c r="MP15" s="167"/>
      <c r="MQ15" s="167"/>
      <c r="MR15" s="167"/>
      <c r="MS15" s="167"/>
      <c r="MT15" s="167"/>
      <c r="MU15" s="167"/>
      <c r="MV15" s="167"/>
      <c r="MW15" s="167"/>
      <c r="MX15" s="167"/>
      <c r="MY15" s="167"/>
      <c r="MZ15" s="167"/>
      <c r="NA15" s="167"/>
      <c r="NB15" s="167"/>
      <c r="NC15" s="167"/>
      <c r="ND15" s="167"/>
      <c r="NE15" s="167"/>
      <c r="NF15" s="167"/>
      <c r="NG15" s="167"/>
      <c r="NH15" s="167"/>
      <c r="NI15" s="167"/>
      <c r="NJ15" s="167"/>
      <c r="NK15" s="167"/>
      <c r="NL15" s="167"/>
      <c r="NM15" s="167"/>
      <c r="NN15" s="167"/>
      <c r="NO15" s="167"/>
      <c r="NP15" s="167"/>
      <c r="NQ15" s="167"/>
      <c r="NR15" s="167"/>
      <c r="NS15" s="167"/>
      <c r="NT15" s="167"/>
      <c r="NU15" s="167"/>
      <c r="NV15" s="167"/>
      <c r="NW15" s="167"/>
      <c r="NX15" s="167"/>
      <c r="NY15" s="167"/>
      <c r="NZ15" s="167"/>
      <c r="OA15" s="167"/>
      <c r="OB15" s="167"/>
      <c r="OC15" s="167"/>
      <c r="OD15" s="167"/>
      <c r="OE15" s="167"/>
      <c r="OF15" s="167"/>
      <c r="OG15" s="167"/>
      <c r="OH15" s="167"/>
      <c r="OI15" s="167"/>
      <c r="OJ15" s="167"/>
      <c r="OK15" s="167"/>
      <c r="OL15" s="167"/>
      <c r="OM15" s="167"/>
      <c r="ON15" s="167"/>
      <c r="OO15" s="167"/>
      <c r="OP15" s="167"/>
      <c r="OQ15" s="167"/>
      <c r="OR15" s="167"/>
      <c r="OS15" s="167"/>
      <c r="OT15" s="167"/>
      <c r="OU15" s="167"/>
      <c r="OV15" s="167"/>
      <c r="OW15" s="167"/>
      <c r="OX15" s="167"/>
      <c r="OY15" s="167"/>
      <c r="OZ15" s="167"/>
      <c r="PA15" s="167"/>
      <c r="PB15" s="167"/>
      <c r="PC15" s="167"/>
      <c r="PD15" s="167"/>
      <c r="PE15" s="167"/>
      <c r="PF15" s="167"/>
      <c r="PG15" s="167"/>
      <c r="PH15" s="167"/>
      <c r="PI15" s="167"/>
      <c r="PJ15" s="167"/>
      <c r="PK15" s="167"/>
      <c r="PL15" s="167"/>
      <c r="PM15" s="167"/>
      <c r="PN15" s="167"/>
    </row>
    <row r="16" spans="1:430" x14ac:dyDescent="0.25">
      <c r="A16" s="170" t="s">
        <v>17</v>
      </c>
      <c r="B16" s="177">
        <v>21.639708579694659</v>
      </c>
      <c r="C16" s="177">
        <v>120.73902539892458</v>
      </c>
      <c r="D16" s="177">
        <v>62.002505481198455</v>
      </c>
      <c r="E16" s="177">
        <v>0.31247995774592302</v>
      </c>
      <c r="F16" s="177">
        <v>0</v>
      </c>
      <c r="G16" s="178">
        <v>204.69371941756361</v>
      </c>
      <c r="H16" s="177">
        <v>0</v>
      </c>
      <c r="I16" s="177">
        <v>0</v>
      </c>
      <c r="J16" s="177">
        <v>34.111276178867378</v>
      </c>
      <c r="K16" s="177">
        <v>108.95949560767974</v>
      </c>
      <c r="L16" s="178">
        <v>143.07077178654711</v>
      </c>
      <c r="M16" s="178">
        <v>25.395321932638122</v>
      </c>
      <c r="N16" s="177">
        <v>479.0233367184137</v>
      </c>
      <c r="O16" s="177">
        <v>2.3096789275735317</v>
      </c>
      <c r="P16" s="178">
        <v>481.33301564598725</v>
      </c>
      <c r="Q16" s="177">
        <v>59.06517330172052</v>
      </c>
      <c r="R16" s="177">
        <v>53.866747751773403</v>
      </c>
      <c r="S16" s="205">
        <v>112.93192105349392</v>
      </c>
      <c r="T16" s="207">
        <v>117.67928162556447</v>
      </c>
      <c r="U16" s="207">
        <v>33.913892628054725</v>
      </c>
      <c r="V16" s="205">
        <v>151.5931742536192</v>
      </c>
      <c r="W16" s="205">
        <v>20.725662167278138</v>
      </c>
      <c r="X16" s="177">
        <v>11.365290097044273</v>
      </c>
      <c r="Y16" s="177">
        <v>73.846854440245494</v>
      </c>
      <c r="Z16" s="177">
        <v>89.9108380109287</v>
      </c>
      <c r="AA16" s="178">
        <v>175.12298254821846</v>
      </c>
      <c r="AB16" s="177">
        <v>49.5094130244266</v>
      </c>
      <c r="AC16" s="177">
        <v>23.65393697435438</v>
      </c>
      <c r="AD16" s="177">
        <v>45.293680546856827</v>
      </c>
      <c r="AE16" s="177">
        <v>13.849359035099079</v>
      </c>
      <c r="AF16" s="177">
        <v>5.5385084775324795</v>
      </c>
      <c r="AG16" s="178">
        <v>137.84489805826934</v>
      </c>
      <c r="AH16" s="190">
        <v>1359.7136776395812</v>
      </c>
      <c r="AI16" s="177">
        <v>139.49610486346728</v>
      </c>
      <c r="AJ16" s="196">
        <v>1499.2097825030487</v>
      </c>
      <c r="AK16" s="177">
        <v>1.1264220353962155</v>
      </c>
      <c r="AL16" s="186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67"/>
      <c r="CR16" s="167"/>
      <c r="CS16" s="167"/>
      <c r="CT16" s="167"/>
      <c r="CU16" s="167"/>
      <c r="CV16" s="167"/>
      <c r="CW16" s="167"/>
      <c r="CX16" s="167"/>
      <c r="CY16" s="167"/>
      <c r="CZ16" s="167"/>
      <c r="DA16" s="167"/>
      <c r="DB16" s="167"/>
      <c r="DC16" s="167"/>
      <c r="DD16" s="167"/>
      <c r="DE16" s="167"/>
      <c r="DF16" s="167"/>
      <c r="DG16" s="167"/>
      <c r="DH16" s="167"/>
      <c r="DI16" s="167"/>
      <c r="DJ16" s="167"/>
      <c r="DK16" s="167"/>
      <c r="DL16" s="167"/>
      <c r="DM16" s="167"/>
      <c r="DN16" s="167"/>
      <c r="DO16" s="167"/>
      <c r="DP16" s="167"/>
      <c r="DQ16" s="167"/>
      <c r="DR16" s="167"/>
      <c r="DS16" s="167"/>
      <c r="DT16" s="167"/>
      <c r="DU16" s="167"/>
      <c r="DV16" s="167"/>
      <c r="DW16" s="167"/>
      <c r="DX16" s="167"/>
      <c r="DY16" s="167"/>
      <c r="DZ16" s="167"/>
      <c r="EA16" s="167"/>
      <c r="EB16" s="167"/>
      <c r="EC16" s="167"/>
      <c r="ED16" s="167"/>
      <c r="EE16" s="167"/>
      <c r="EF16" s="167"/>
      <c r="EG16" s="167"/>
      <c r="EH16" s="167"/>
      <c r="EI16" s="167"/>
      <c r="EJ16" s="167"/>
      <c r="EK16" s="167"/>
      <c r="EL16" s="167"/>
      <c r="EM16" s="167"/>
      <c r="EN16" s="167"/>
      <c r="EO16" s="167"/>
      <c r="EP16" s="167"/>
      <c r="EQ16" s="167"/>
      <c r="ER16" s="167"/>
      <c r="ES16" s="167"/>
      <c r="ET16" s="167"/>
      <c r="EU16" s="167"/>
      <c r="EV16" s="167"/>
      <c r="EW16" s="167"/>
      <c r="EX16" s="167"/>
      <c r="EY16" s="167"/>
      <c r="EZ16" s="167"/>
      <c r="FA16" s="167"/>
      <c r="FB16" s="167"/>
      <c r="FC16" s="167"/>
      <c r="FD16" s="167"/>
      <c r="FE16" s="167"/>
      <c r="FF16" s="167"/>
      <c r="FG16" s="167"/>
      <c r="FH16" s="167"/>
      <c r="FI16" s="167"/>
      <c r="FJ16" s="167"/>
      <c r="FK16" s="167"/>
      <c r="FL16" s="167"/>
      <c r="FM16" s="167"/>
      <c r="FN16" s="167"/>
      <c r="FO16" s="167"/>
      <c r="FP16" s="167"/>
      <c r="FQ16" s="167"/>
      <c r="FR16" s="167"/>
      <c r="FS16" s="167"/>
      <c r="FT16" s="167"/>
      <c r="FU16" s="167"/>
      <c r="FV16" s="167"/>
      <c r="FW16" s="167"/>
      <c r="FX16" s="167"/>
      <c r="FY16" s="167"/>
      <c r="FZ16" s="167"/>
      <c r="GA16" s="167"/>
      <c r="GB16" s="167"/>
      <c r="GC16" s="167"/>
      <c r="GD16" s="167"/>
      <c r="GE16" s="167"/>
      <c r="GF16" s="167"/>
      <c r="GG16" s="167"/>
      <c r="GH16" s="167"/>
      <c r="GI16" s="167"/>
      <c r="GJ16" s="167"/>
      <c r="GK16" s="167"/>
      <c r="GL16" s="167"/>
      <c r="GM16" s="167"/>
      <c r="GN16" s="167"/>
      <c r="GO16" s="167"/>
      <c r="GP16" s="167"/>
      <c r="GQ16" s="167"/>
      <c r="GR16" s="167"/>
      <c r="GS16" s="167"/>
      <c r="GT16" s="167"/>
      <c r="GU16" s="167"/>
      <c r="GV16" s="167"/>
      <c r="GW16" s="167"/>
      <c r="GX16" s="167"/>
      <c r="GY16" s="167"/>
      <c r="GZ16" s="167"/>
      <c r="HA16" s="167"/>
      <c r="HB16" s="167"/>
      <c r="HC16" s="167"/>
      <c r="HD16" s="167"/>
      <c r="HE16" s="167"/>
      <c r="HF16" s="167"/>
      <c r="HG16" s="167"/>
      <c r="HH16" s="167"/>
      <c r="HI16" s="167"/>
      <c r="HJ16" s="167"/>
      <c r="HK16" s="167"/>
      <c r="HL16" s="167"/>
      <c r="HM16" s="167"/>
      <c r="HN16" s="167"/>
      <c r="HO16" s="167"/>
      <c r="HP16" s="167"/>
      <c r="HQ16" s="167"/>
      <c r="HR16" s="167"/>
      <c r="HS16" s="167"/>
      <c r="HT16" s="167"/>
      <c r="HU16" s="167"/>
      <c r="HV16" s="167"/>
      <c r="HW16" s="167"/>
      <c r="HX16" s="167"/>
      <c r="HY16" s="167"/>
      <c r="HZ16" s="167"/>
      <c r="IA16" s="167"/>
      <c r="IB16" s="167"/>
      <c r="IC16" s="167"/>
      <c r="ID16" s="167"/>
      <c r="IE16" s="167"/>
      <c r="IF16" s="167"/>
      <c r="IG16" s="167"/>
      <c r="IH16" s="167"/>
      <c r="II16" s="167"/>
      <c r="IJ16" s="167"/>
      <c r="IK16" s="167"/>
      <c r="IL16" s="167"/>
      <c r="IM16" s="167"/>
      <c r="IN16" s="167"/>
      <c r="IO16" s="167"/>
      <c r="IP16" s="167"/>
      <c r="IQ16" s="167"/>
      <c r="IR16" s="167"/>
      <c r="IS16" s="167"/>
      <c r="IT16" s="167"/>
      <c r="IU16" s="167"/>
      <c r="IV16" s="167"/>
      <c r="IW16" s="167"/>
      <c r="IX16" s="167"/>
      <c r="IY16" s="167"/>
      <c r="IZ16" s="167"/>
      <c r="JA16" s="167"/>
      <c r="JB16" s="167"/>
      <c r="JC16" s="167"/>
      <c r="JD16" s="167"/>
      <c r="JE16" s="167"/>
      <c r="JF16" s="167"/>
      <c r="JG16" s="167"/>
      <c r="JH16" s="167"/>
      <c r="JI16" s="167"/>
      <c r="JJ16" s="167"/>
      <c r="JK16" s="167"/>
      <c r="JL16" s="167"/>
      <c r="JM16" s="167"/>
      <c r="JN16" s="167"/>
      <c r="JO16" s="167"/>
      <c r="JP16" s="167"/>
      <c r="JQ16" s="167"/>
      <c r="JR16" s="167"/>
      <c r="JS16" s="167"/>
      <c r="JT16" s="167"/>
      <c r="JU16" s="167"/>
      <c r="JV16" s="167"/>
      <c r="JW16" s="167"/>
      <c r="JX16" s="167"/>
      <c r="JY16" s="167"/>
      <c r="JZ16" s="167"/>
      <c r="KA16" s="167"/>
      <c r="KB16" s="167"/>
      <c r="KC16" s="167"/>
      <c r="KD16" s="167"/>
      <c r="KE16" s="167"/>
      <c r="KF16" s="167"/>
      <c r="KG16" s="167"/>
      <c r="KH16" s="167"/>
      <c r="KI16" s="167"/>
      <c r="KJ16" s="167"/>
      <c r="KK16" s="167"/>
      <c r="KL16" s="167"/>
      <c r="KM16" s="167"/>
      <c r="KN16" s="167"/>
      <c r="KO16" s="167"/>
      <c r="KP16" s="167"/>
      <c r="KQ16" s="167"/>
      <c r="KR16" s="167"/>
      <c r="KS16" s="167"/>
      <c r="KT16" s="167"/>
      <c r="KU16" s="167"/>
      <c r="KV16" s="167"/>
      <c r="KW16" s="167"/>
      <c r="KX16" s="167"/>
      <c r="KY16" s="167"/>
      <c r="KZ16" s="167"/>
      <c r="LA16" s="167"/>
      <c r="LB16" s="167"/>
      <c r="LC16" s="167"/>
      <c r="LD16" s="167"/>
      <c r="LE16" s="167"/>
      <c r="LF16" s="167"/>
      <c r="LG16" s="167"/>
      <c r="LH16" s="167"/>
      <c r="LI16" s="167"/>
      <c r="LJ16" s="167"/>
      <c r="LK16" s="167"/>
      <c r="LL16" s="167"/>
      <c r="LM16" s="167"/>
      <c r="LN16" s="167"/>
      <c r="LO16" s="167"/>
      <c r="LP16" s="167"/>
      <c r="LQ16" s="167"/>
      <c r="LR16" s="167"/>
      <c r="LS16" s="167"/>
      <c r="LT16" s="167"/>
      <c r="LU16" s="167"/>
      <c r="LV16" s="167"/>
      <c r="LW16" s="167"/>
      <c r="LX16" s="167"/>
      <c r="LY16" s="167"/>
      <c r="LZ16" s="167"/>
      <c r="MA16" s="167"/>
      <c r="MB16" s="167"/>
      <c r="MC16" s="167"/>
      <c r="MD16" s="167"/>
      <c r="ME16" s="167"/>
      <c r="MF16" s="167"/>
      <c r="MG16" s="167"/>
      <c r="MH16" s="167"/>
      <c r="MI16" s="167"/>
      <c r="MJ16" s="167"/>
      <c r="MK16" s="167"/>
      <c r="ML16" s="167"/>
      <c r="MM16" s="167"/>
      <c r="MN16" s="167"/>
      <c r="MO16" s="167"/>
      <c r="MP16" s="167"/>
      <c r="MQ16" s="167"/>
      <c r="MR16" s="167"/>
      <c r="MS16" s="167"/>
      <c r="MT16" s="167"/>
      <c r="MU16" s="167"/>
      <c r="MV16" s="167"/>
      <c r="MW16" s="167"/>
      <c r="MX16" s="167"/>
      <c r="MY16" s="167"/>
      <c r="MZ16" s="167"/>
      <c r="NA16" s="167"/>
      <c r="NB16" s="167"/>
      <c r="NC16" s="167"/>
      <c r="ND16" s="167"/>
      <c r="NE16" s="167"/>
      <c r="NF16" s="167"/>
      <c r="NG16" s="167"/>
      <c r="NH16" s="167"/>
      <c r="NI16" s="167"/>
      <c r="NJ16" s="167"/>
      <c r="NK16" s="167"/>
      <c r="NL16" s="167"/>
      <c r="NM16" s="167"/>
      <c r="NN16" s="167"/>
      <c r="NO16" s="167"/>
      <c r="NP16" s="167"/>
      <c r="NQ16" s="167"/>
      <c r="NR16" s="167"/>
      <c r="NS16" s="167"/>
      <c r="NT16" s="167"/>
      <c r="NU16" s="167"/>
      <c r="NV16" s="167"/>
      <c r="NW16" s="167"/>
      <c r="NX16" s="167"/>
      <c r="NY16" s="167"/>
      <c r="NZ16" s="167"/>
      <c r="OA16" s="167"/>
      <c r="OB16" s="167"/>
      <c r="OC16" s="167"/>
      <c r="OD16" s="167"/>
      <c r="OE16" s="167"/>
      <c r="OF16" s="167"/>
      <c r="OG16" s="167"/>
      <c r="OH16" s="167"/>
      <c r="OI16" s="167"/>
      <c r="OJ16" s="167"/>
      <c r="OK16" s="167"/>
      <c r="OL16" s="167"/>
      <c r="OM16" s="167"/>
      <c r="ON16" s="167"/>
      <c r="OO16" s="167"/>
      <c r="OP16" s="167"/>
      <c r="OQ16" s="167"/>
      <c r="OR16" s="167"/>
      <c r="OS16" s="167"/>
      <c r="OT16" s="167"/>
      <c r="OU16" s="167"/>
      <c r="OV16" s="167"/>
      <c r="OW16" s="167"/>
      <c r="OX16" s="167"/>
      <c r="OY16" s="167"/>
      <c r="OZ16" s="167"/>
      <c r="PA16" s="167"/>
      <c r="PB16" s="167"/>
      <c r="PC16" s="167"/>
      <c r="PD16" s="167"/>
      <c r="PE16" s="167"/>
      <c r="PF16" s="167"/>
      <c r="PG16" s="167"/>
      <c r="PH16" s="167"/>
      <c r="PI16" s="167"/>
      <c r="PJ16" s="167"/>
      <c r="PK16" s="167"/>
      <c r="PL16" s="167"/>
      <c r="PM16" s="167"/>
      <c r="PN16" s="167"/>
    </row>
    <row r="17" spans="1:430" x14ac:dyDescent="0.25">
      <c r="A17" s="170" t="s">
        <v>25</v>
      </c>
      <c r="B17" s="177">
        <v>0</v>
      </c>
      <c r="C17" s="177">
        <v>21.511909910905651</v>
      </c>
      <c r="D17" s="177">
        <v>36.668947563046238</v>
      </c>
      <c r="E17" s="177">
        <v>0.55875115189306168</v>
      </c>
      <c r="F17" s="177">
        <v>0</v>
      </c>
      <c r="G17" s="178">
        <v>58.739608625844951</v>
      </c>
      <c r="H17" s="177">
        <v>0</v>
      </c>
      <c r="I17" s="177">
        <v>0</v>
      </c>
      <c r="J17" s="177">
        <v>385.57141864307044</v>
      </c>
      <c r="K17" s="177">
        <v>0</v>
      </c>
      <c r="L17" s="178">
        <v>385.57141864307044</v>
      </c>
      <c r="M17" s="178">
        <v>279.71327105519828</v>
      </c>
      <c r="N17" s="177">
        <v>24.66396855948539</v>
      </c>
      <c r="O17" s="177">
        <v>3.9136261146293352</v>
      </c>
      <c r="P17" s="178">
        <v>28.577594674114724</v>
      </c>
      <c r="Q17" s="177">
        <v>44.173833751196085</v>
      </c>
      <c r="R17" s="177">
        <v>40.286020117969251</v>
      </c>
      <c r="S17" s="205">
        <v>84.459853869165329</v>
      </c>
      <c r="T17" s="207">
        <v>135.62296576977619</v>
      </c>
      <c r="U17" s="207">
        <v>39.085067783209013</v>
      </c>
      <c r="V17" s="205">
        <v>174.7080335529852</v>
      </c>
      <c r="W17" s="205">
        <v>26.048328049231397</v>
      </c>
      <c r="X17" s="177">
        <v>9.8372883246633531</v>
      </c>
      <c r="Y17" s="177">
        <v>49.891541664453776</v>
      </c>
      <c r="Z17" s="177">
        <v>127.52350238328165</v>
      </c>
      <c r="AA17" s="178">
        <v>187.25233237239877</v>
      </c>
      <c r="AB17" s="177">
        <v>40.221600422381947</v>
      </c>
      <c r="AC17" s="177">
        <v>25.646403805708744</v>
      </c>
      <c r="AD17" s="177">
        <v>48.19362659816376</v>
      </c>
      <c r="AE17" s="177">
        <v>16.161373628731099</v>
      </c>
      <c r="AF17" s="177">
        <v>2.9298973332384035</v>
      </c>
      <c r="AG17" s="178">
        <v>133.15290178822394</v>
      </c>
      <c r="AH17" s="190">
        <v>1495.7507085178447</v>
      </c>
      <c r="AI17" s="177">
        <v>153.45245187738556</v>
      </c>
      <c r="AJ17" s="196">
        <v>1649.2031603952303</v>
      </c>
      <c r="AK17" s="177">
        <v>1.2391186359608006</v>
      </c>
      <c r="AL17" s="186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  <c r="IX17" s="71"/>
      <c r="IY17" s="71"/>
      <c r="IZ17" s="71"/>
      <c r="JA17" s="71"/>
      <c r="JB17" s="71"/>
      <c r="JC17" s="71"/>
      <c r="JD17" s="71"/>
      <c r="JE17" s="71"/>
      <c r="JF17" s="71"/>
      <c r="JG17" s="71"/>
      <c r="JH17" s="71"/>
      <c r="JI17" s="71"/>
      <c r="JJ17" s="71"/>
      <c r="JK17" s="71"/>
      <c r="JL17" s="71"/>
      <c r="JM17" s="71"/>
      <c r="JN17" s="71"/>
      <c r="JO17" s="71"/>
      <c r="JP17" s="71"/>
      <c r="JQ17" s="71"/>
      <c r="JR17" s="71"/>
      <c r="JS17" s="71"/>
      <c r="JT17" s="71"/>
      <c r="JU17" s="71"/>
      <c r="JV17" s="71"/>
      <c r="JW17" s="71"/>
      <c r="JX17" s="71"/>
      <c r="JY17" s="71"/>
      <c r="JZ17" s="71"/>
      <c r="KA17" s="71"/>
      <c r="KB17" s="71"/>
      <c r="KC17" s="71"/>
      <c r="KD17" s="71"/>
      <c r="KE17" s="71"/>
      <c r="KF17" s="71"/>
      <c r="KG17" s="71"/>
      <c r="KH17" s="71"/>
      <c r="KI17" s="71"/>
      <c r="KJ17" s="71"/>
      <c r="KK17" s="71"/>
      <c r="KL17" s="71"/>
      <c r="KM17" s="71"/>
      <c r="KN17" s="71"/>
      <c r="KO17" s="71"/>
      <c r="KP17" s="71"/>
      <c r="KQ17" s="71"/>
      <c r="KR17" s="71"/>
      <c r="KS17" s="71"/>
      <c r="KT17" s="71"/>
      <c r="KU17" s="71"/>
      <c r="KV17" s="71"/>
      <c r="KW17" s="71"/>
      <c r="KX17" s="71"/>
      <c r="KY17" s="71"/>
      <c r="KZ17" s="71"/>
      <c r="LA17" s="71"/>
      <c r="LB17" s="71"/>
      <c r="LC17" s="71"/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LQ17" s="71"/>
      <c r="LR17" s="71"/>
      <c r="LS17" s="71"/>
      <c r="LT17" s="71"/>
      <c r="LU17" s="71"/>
      <c r="LV17" s="71"/>
      <c r="LW17" s="71"/>
      <c r="LX17" s="71"/>
      <c r="LY17" s="71"/>
      <c r="LZ17" s="71"/>
      <c r="MA17" s="71"/>
      <c r="MB17" s="71"/>
      <c r="MC17" s="71"/>
      <c r="MD17" s="71"/>
      <c r="ME17" s="71"/>
      <c r="MF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  <c r="MS17" s="71"/>
      <c r="MT17" s="71"/>
      <c r="MU17" s="71"/>
      <c r="MV17" s="71"/>
      <c r="MW17" s="71"/>
      <c r="MX17" s="71"/>
      <c r="MY17" s="71"/>
      <c r="MZ17" s="71"/>
      <c r="NA17" s="71"/>
      <c r="NB17" s="71"/>
      <c r="NC17" s="71"/>
      <c r="ND17" s="71"/>
      <c r="NE17" s="71"/>
      <c r="NF17" s="71"/>
      <c r="NG17" s="71"/>
      <c r="NH17" s="71"/>
      <c r="NI17" s="71"/>
      <c r="NJ17" s="71"/>
      <c r="NK17" s="71"/>
      <c r="NL17" s="71"/>
      <c r="NM17" s="71"/>
      <c r="NN17" s="71"/>
      <c r="NO17" s="71"/>
      <c r="NP17" s="71"/>
      <c r="NQ17" s="71"/>
      <c r="NR17" s="71"/>
      <c r="NS17" s="71"/>
      <c r="NT17" s="71"/>
      <c r="NU17" s="71"/>
      <c r="NV17" s="71"/>
      <c r="NW17" s="71"/>
      <c r="NX17" s="71"/>
      <c r="NY17" s="71"/>
      <c r="NZ17" s="71"/>
      <c r="OA17" s="71"/>
      <c r="OB17" s="71"/>
      <c r="OC17" s="71"/>
      <c r="OD17" s="71"/>
      <c r="OE17" s="71"/>
      <c r="OF17" s="71"/>
      <c r="OG17" s="71"/>
      <c r="OH17" s="71"/>
      <c r="OI17" s="71"/>
      <c r="OJ17" s="71"/>
      <c r="OK17" s="71"/>
      <c r="OL17" s="71"/>
      <c r="OM17" s="71"/>
      <c r="ON17" s="71"/>
      <c r="OO17" s="71"/>
      <c r="OP17" s="71"/>
      <c r="OQ17" s="71"/>
      <c r="OR17" s="71"/>
      <c r="OS17" s="71"/>
      <c r="OT17" s="71"/>
      <c r="OU17" s="71"/>
      <c r="OV17" s="71"/>
      <c r="OW17" s="71"/>
      <c r="OX17" s="71"/>
      <c r="OY17" s="71"/>
      <c r="OZ17" s="71"/>
      <c r="PA17" s="71"/>
      <c r="PB17" s="71"/>
      <c r="PC17" s="71"/>
      <c r="PD17" s="71"/>
      <c r="PE17" s="71"/>
      <c r="PF17" s="71"/>
      <c r="PG17" s="71"/>
      <c r="PH17" s="71"/>
      <c r="PI17" s="71"/>
      <c r="PJ17" s="71"/>
      <c r="PK17" s="71"/>
      <c r="PL17" s="71"/>
      <c r="PM17" s="71"/>
      <c r="PN17" s="71"/>
    </row>
    <row r="18" spans="1:430" x14ac:dyDescent="0.25">
      <c r="A18" s="170" t="s">
        <v>156</v>
      </c>
      <c r="B18" s="177">
        <v>13.827654481801597</v>
      </c>
      <c r="C18" s="177">
        <v>52.060945258509634</v>
      </c>
      <c r="D18" s="177">
        <v>271.15548093238783</v>
      </c>
      <c r="E18" s="177">
        <v>0.57058250081445538</v>
      </c>
      <c r="F18" s="177">
        <v>0</v>
      </c>
      <c r="G18" s="178">
        <v>337.61466317351352</v>
      </c>
      <c r="H18" s="177">
        <v>0</v>
      </c>
      <c r="I18" s="177">
        <v>0</v>
      </c>
      <c r="J18" s="177">
        <v>4.4497018672415534</v>
      </c>
      <c r="K18" s="177">
        <v>48.070668739514034</v>
      </c>
      <c r="L18" s="178">
        <v>52.520370606755584</v>
      </c>
      <c r="M18" s="178">
        <v>2881.1848531604965</v>
      </c>
      <c r="N18" s="177">
        <v>469.68516412295935</v>
      </c>
      <c r="O18" s="177">
        <v>77.628695281469135</v>
      </c>
      <c r="P18" s="178">
        <v>547.31385940442851</v>
      </c>
      <c r="Q18" s="177">
        <v>341.69054613199842</v>
      </c>
      <c r="R18" s="177">
        <v>311.61778470769173</v>
      </c>
      <c r="S18" s="205">
        <v>653.30833083969014</v>
      </c>
      <c r="T18" s="207">
        <v>1825.441732806471</v>
      </c>
      <c r="U18" s="207">
        <v>526.07250885630879</v>
      </c>
      <c r="V18" s="205">
        <v>2351.5142416627796</v>
      </c>
      <c r="W18" s="205">
        <v>413.04322329332359</v>
      </c>
      <c r="X18" s="177">
        <v>234.85735454255695</v>
      </c>
      <c r="Y18" s="177">
        <v>909.14972186399757</v>
      </c>
      <c r="Z18" s="177">
        <v>1140.673749598817</v>
      </c>
      <c r="AA18" s="178">
        <v>2284.6808260053713</v>
      </c>
      <c r="AB18" s="177">
        <v>401.43072354789757</v>
      </c>
      <c r="AC18" s="177">
        <v>476.70377881993943</v>
      </c>
      <c r="AD18" s="177">
        <v>426.81358572573254</v>
      </c>
      <c r="AE18" s="177">
        <v>205.99883694745512</v>
      </c>
      <c r="AF18" s="177">
        <v>56.562830858240126</v>
      </c>
      <c r="AG18" s="178">
        <v>1567.509755899265</v>
      </c>
      <c r="AH18" s="190">
        <v>11043.055784947195</v>
      </c>
      <c r="AI18" s="177">
        <v>1132.9320967516539</v>
      </c>
      <c r="AJ18" s="196">
        <v>12175.987881698851</v>
      </c>
      <c r="AK18" s="177">
        <v>9.1483534944416505</v>
      </c>
      <c r="AL18" s="186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  <c r="NC18" s="71"/>
      <c r="ND18" s="71"/>
      <c r="NE18" s="71"/>
      <c r="NF18" s="71"/>
      <c r="NG18" s="71"/>
      <c r="NH18" s="71"/>
      <c r="NI18" s="71"/>
      <c r="NJ18" s="71"/>
      <c r="NK18" s="71"/>
      <c r="NL18" s="71"/>
      <c r="NM18" s="71"/>
      <c r="NN18" s="71"/>
      <c r="NO18" s="71"/>
      <c r="NP18" s="71"/>
      <c r="NQ18" s="71"/>
      <c r="NR18" s="71"/>
      <c r="NS18" s="71"/>
      <c r="NT18" s="71"/>
      <c r="NU18" s="71"/>
      <c r="NV18" s="71"/>
      <c r="NW18" s="71"/>
      <c r="NX18" s="71"/>
      <c r="NY18" s="71"/>
      <c r="NZ18" s="71"/>
      <c r="OA18" s="71"/>
      <c r="OB18" s="71"/>
      <c r="OC18" s="71"/>
      <c r="OD18" s="71"/>
      <c r="OE18" s="71"/>
      <c r="OF18" s="71"/>
      <c r="OG18" s="71"/>
      <c r="OH18" s="71"/>
      <c r="OI18" s="71"/>
      <c r="OJ18" s="71"/>
      <c r="OK18" s="71"/>
      <c r="OL18" s="71"/>
      <c r="OM18" s="71"/>
      <c r="ON18" s="71"/>
      <c r="OO18" s="71"/>
      <c r="OP18" s="71"/>
      <c r="OQ18" s="71"/>
      <c r="OR18" s="71"/>
      <c r="OS18" s="71"/>
      <c r="OT18" s="71"/>
      <c r="OU18" s="71"/>
      <c r="OV18" s="71"/>
      <c r="OW18" s="71"/>
      <c r="OX18" s="71"/>
      <c r="OY18" s="71"/>
      <c r="OZ18" s="71"/>
      <c r="PA18" s="71"/>
      <c r="PB18" s="71"/>
      <c r="PC18" s="71"/>
      <c r="PD18" s="71"/>
      <c r="PE18" s="71"/>
      <c r="PF18" s="71"/>
      <c r="PG18" s="71"/>
      <c r="PH18" s="71"/>
      <c r="PI18" s="71"/>
      <c r="PJ18" s="71"/>
      <c r="PK18" s="71"/>
      <c r="PL18" s="71"/>
      <c r="PM18" s="71"/>
      <c r="PN18" s="71"/>
    </row>
    <row r="19" spans="1:430" x14ac:dyDescent="0.25">
      <c r="A19" s="170" t="s">
        <v>159</v>
      </c>
      <c r="B19" s="177">
        <v>0</v>
      </c>
      <c r="C19" s="177">
        <v>192.23997373742245</v>
      </c>
      <c r="D19" s="177">
        <v>98.219388170814966</v>
      </c>
      <c r="E19" s="177">
        <v>1.2226065619581825</v>
      </c>
      <c r="F19" s="177">
        <v>0</v>
      </c>
      <c r="G19" s="178">
        <v>291.68196847019556</v>
      </c>
      <c r="H19" s="177">
        <v>0</v>
      </c>
      <c r="I19" s="177">
        <v>0</v>
      </c>
      <c r="J19" s="177">
        <v>0</v>
      </c>
      <c r="K19" s="177">
        <v>0</v>
      </c>
      <c r="L19" s="178">
        <v>0</v>
      </c>
      <c r="M19" s="178">
        <v>10.702389563239473</v>
      </c>
      <c r="N19" s="177">
        <v>22.640273340238824</v>
      </c>
      <c r="O19" s="177">
        <v>12.66025745050282</v>
      </c>
      <c r="P19" s="178">
        <v>35.300530790741647</v>
      </c>
      <c r="Q19" s="177">
        <v>60.443347962886307</v>
      </c>
      <c r="R19" s="177">
        <v>55.123626935919305</v>
      </c>
      <c r="S19" s="205">
        <v>115.56697489880561</v>
      </c>
      <c r="T19" s="207">
        <v>190.05547210202531</v>
      </c>
      <c r="U19" s="207">
        <v>54.77192573923837</v>
      </c>
      <c r="V19" s="205">
        <v>244.82739784126369</v>
      </c>
      <c r="W19" s="205">
        <v>42.321582071905311</v>
      </c>
      <c r="X19" s="177">
        <v>8.0452122566990543</v>
      </c>
      <c r="Y19" s="177">
        <v>91.351563497618628</v>
      </c>
      <c r="Z19" s="177">
        <v>119.25809858761734</v>
      </c>
      <c r="AA19" s="178">
        <v>218.65487434193503</v>
      </c>
      <c r="AB19" s="177">
        <v>81.480517793684868</v>
      </c>
      <c r="AC19" s="177">
        <v>70.245432258897623</v>
      </c>
      <c r="AD19" s="177">
        <v>106.72038521620237</v>
      </c>
      <c r="AE19" s="177">
        <v>25.028492682784758</v>
      </c>
      <c r="AF19" s="177">
        <v>16.360914201502332</v>
      </c>
      <c r="AG19" s="178">
        <v>299.83574215307198</v>
      </c>
      <c r="AH19" s="190">
        <v>1258.8914601311583</v>
      </c>
      <c r="AI19" s="177">
        <v>129.15252528681887</v>
      </c>
      <c r="AJ19" s="196">
        <v>1388.0439854179772</v>
      </c>
      <c r="AK19" s="177">
        <v>1.0428982985046746</v>
      </c>
      <c r="AL19" s="186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  <c r="NC19" s="71"/>
      <c r="ND19" s="71"/>
      <c r="NE19" s="71"/>
      <c r="NF19" s="71"/>
      <c r="NG19" s="71"/>
      <c r="NH19" s="71"/>
      <c r="NI19" s="71"/>
      <c r="NJ19" s="71"/>
      <c r="NK19" s="71"/>
      <c r="NL19" s="71"/>
      <c r="NM19" s="71"/>
      <c r="NN19" s="71"/>
      <c r="NO19" s="71"/>
      <c r="NP19" s="71"/>
      <c r="NQ19" s="71"/>
      <c r="NR19" s="71"/>
      <c r="NS19" s="71"/>
      <c r="NT19" s="71"/>
      <c r="NU19" s="71"/>
      <c r="NV19" s="71"/>
      <c r="NW19" s="71"/>
      <c r="NX19" s="71"/>
      <c r="NY19" s="71"/>
      <c r="NZ19" s="71"/>
      <c r="OA19" s="71"/>
      <c r="OB19" s="71"/>
      <c r="OC19" s="71"/>
      <c r="OD19" s="71"/>
      <c r="OE19" s="71"/>
      <c r="OF19" s="71"/>
      <c r="OG19" s="71"/>
      <c r="OH19" s="71"/>
      <c r="OI19" s="71"/>
      <c r="OJ19" s="71"/>
      <c r="OK19" s="71"/>
      <c r="OL19" s="71"/>
      <c r="OM19" s="71"/>
      <c r="ON19" s="71"/>
      <c r="OO19" s="71"/>
      <c r="OP19" s="71"/>
      <c r="OQ19" s="71"/>
      <c r="OR19" s="71"/>
      <c r="OS19" s="71"/>
      <c r="OT19" s="71"/>
      <c r="OU19" s="71"/>
      <c r="OV19" s="71"/>
      <c r="OW19" s="71"/>
      <c r="OX19" s="71"/>
      <c r="OY19" s="71"/>
      <c r="OZ19" s="71"/>
      <c r="PA19" s="71"/>
      <c r="PB19" s="71"/>
      <c r="PC19" s="71"/>
      <c r="PD19" s="71"/>
      <c r="PE19" s="71"/>
      <c r="PF19" s="71"/>
      <c r="PG19" s="71"/>
      <c r="PH19" s="71"/>
      <c r="PI19" s="71"/>
      <c r="PJ19" s="71"/>
      <c r="PK19" s="71"/>
      <c r="PL19" s="71"/>
      <c r="PM19" s="71"/>
      <c r="PN19" s="71"/>
    </row>
    <row r="20" spans="1:430" x14ac:dyDescent="0.25">
      <c r="A20" s="170" t="s">
        <v>51</v>
      </c>
      <c r="B20" s="177">
        <v>17.906235001555288</v>
      </c>
      <c r="C20" s="177">
        <v>101.11089746181769</v>
      </c>
      <c r="D20" s="177">
        <v>82.449365943166072</v>
      </c>
      <c r="E20" s="177">
        <v>1.8501738124728486</v>
      </c>
      <c r="F20" s="177">
        <v>0</v>
      </c>
      <c r="G20" s="178">
        <v>203.31667221901191</v>
      </c>
      <c r="H20" s="177">
        <v>0</v>
      </c>
      <c r="I20" s="177">
        <v>0</v>
      </c>
      <c r="J20" s="177">
        <v>15.60477801979761</v>
      </c>
      <c r="K20" s="177">
        <v>11.00694327205116</v>
      </c>
      <c r="L20" s="178">
        <v>26.61172129184877</v>
      </c>
      <c r="M20" s="178">
        <v>97.749934157715799</v>
      </c>
      <c r="N20" s="177">
        <v>22.814026774442215</v>
      </c>
      <c r="O20" s="177">
        <v>2.8122632361482678</v>
      </c>
      <c r="P20" s="178">
        <v>25.626290010590484</v>
      </c>
      <c r="Q20" s="177">
        <v>47.041691878334987</v>
      </c>
      <c r="R20" s="177">
        <v>42.90147321303305</v>
      </c>
      <c r="S20" s="205">
        <v>89.94316509136803</v>
      </c>
      <c r="T20" s="207">
        <v>76.757991552033161</v>
      </c>
      <c r="U20" s="207">
        <v>22.120820656635253</v>
      </c>
      <c r="V20" s="205">
        <v>98.878812208668421</v>
      </c>
      <c r="W20" s="205">
        <v>16.779305806069033</v>
      </c>
      <c r="X20" s="177">
        <v>6.810356885368603</v>
      </c>
      <c r="Y20" s="177">
        <v>75.013853602010471</v>
      </c>
      <c r="Z20" s="177">
        <v>57.608640624368057</v>
      </c>
      <c r="AA20" s="178">
        <v>139.43285111174714</v>
      </c>
      <c r="AB20" s="177">
        <v>29.704438868708699</v>
      </c>
      <c r="AC20" s="177">
        <v>18.083536378230882</v>
      </c>
      <c r="AD20" s="177">
        <v>36.51324443728663</v>
      </c>
      <c r="AE20" s="177">
        <v>10.355843469382563</v>
      </c>
      <c r="AF20" s="177">
        <v>3.78143335458648</v>
      </c>
      <c r="AG20" s="178">
        <v>98.438496508195257</v>
      </c>
      <c r="AH20" s="190">
        <v>793.13750989359846</v>
      </c>
      <c r="AI20" s="177">
        <v>81.369772968183625</v>
      </c>
      <c r="AJ20" s="196">
        <v>874.50728286178219</v>
      </c>
      <c r="AK20" s="177">
        <v>0.65705566027280071</v>
      </c>
      <c r="AL20" s="186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  <c r="NC20" s="71"/>
      <c r="ND20" s="71"/>
      <c r="NE20" s="71"/>
      <c r="NF20" s="71"/>
      <c r="NG20" s="71"/>
      <c r="NH20" s="71"/>
      <c r="NI20" s="71"/>
      <c r="NJ20" s="71"/>
      <c r="NK20" s="71"/>
      <c r="NL20" s="71"/>
      <c r="NM20" s="71"/>
      <c r="NN20" s="71"/>
      <c r="NO20" s="71"/>
      <c r="NP20" s="71"/>
      <c r="NQ20" s="71"/>
      <c r="NR20" s="71"/>
      <c r="NS20" s="71"/>
      <c r="NT20" s="71"/>
      <c r="NU20" s="71"/>
      <c r="NV20" s="71"/>
      <c r="NW20" s="71"/>
      <c r="NX20" s="71"/>
      <c r="NY20" s="71"/>
      <c r="NZ20" s="71"/>
      <c r="OA20" s="71"/>
      <c r="OB20" s="71"/>
      <c r="OC20" s="71"/>
      <c r="OD20" s="71"/>
      <c r="OE20" s="71"/>
      <c r="OF20" s="71"/>
      <c r="OG20" s="71"/>
      <c r="OH20" s="71"/>
      <c r="OI20" s="71"/>
      <c r="OJ20" s="71"/>
      <c r="OK20" s="71"/>
      <c r="OL20" s="71"/>
      <c r="OM20" s="71"/>
      <c r="ON20" s="71"/>
      <c r="OO20" s="71"/>
      <c r="OP20" s="71"/>
      <c r="OQ20" s="71"/>
      <c r="OR20" s="71"/>
      <c r="OS20" s="71"/>
      <c r="OT20" s="71"/>
      <c r="OU20" s="71"/>
      <c r="OV20" s="71"/>
      <c r="OW20" s="71"/>
      <c r="OX20" s="71"/>
      <c r="OY20" s="71"/>
      <c r="OZ20" s="71"/>
      <c r="PA20" s="71"/>
      <c r="PB20" s="71"/>
      <c r="PC20" s="71"/>
      <c r="PD20" s="71"/>
      <c r="PE20" s="71"/>
      <c r="PF20" s="71"/>
      <c r="PG20" s="71"/>
      <c r="PH20" s="71"/>
      <c r="PI20" s="71"/>
      <c r="PJ20" s="71"/>
      <c r="PK20" s="71"/>
      <c r="PL20" s="71"/>
      <c r="PM20" s="71"/>
      <c r="PN20" s="71"/>
    </row>
    <row r="21" spans="1:430" x14ac:dyDescent="0.25">
      <c r="A21" s="170" t="s">
        <v>6</v>
      </c>
      <c r="B21" s="177">
        <v>94.28463075919295</v>
      </c>
      <c r="C21" s="177">
        <v>190.43579039072006</v>
      </c>
      <c r="D21" s="177">
        <v>48.83399153617556</v>
      </c>
      <c r="E21" s="177">
        <v>19.571946663659354</v>
      </c>
      <c r="F21" s="177">
        <v>0</v>
      </c>
      <c r="G21" s="178">
        <v>353.12635934974793</v>
      </c>
      <c r="H21" s="177">
        <v>0</v>
      </c>
      <c r="I21" s="177">
        <v>0</v>
      </c>
      <c r="J21" s="177">
        <v>4.4644137907548798</v>
      </c>
      <c r="K21" s="177">
        <v>0</v>
      </c>
      <c r="L21" s="178">
        <v>4.4644137907548798</v>
      </c>
      <c r="M21" s="178">
        <v>358.51763687898824</v>
      </c>
      <c r="N21" s="177">
        <v>29.852488915518776</v>
      </c>
      <c r="O21" s="177">
        <v>1.1238205319924441</v>
      </c>
      <c r="P21" s="178">
        <v>30.97630944751122</v>
      </c>
      <c r="Q21" s="177">
        <v>76.092392250273377</v>
      </c>
      <c r="R21" s="177">
        <v>69.395372434386417</v>
      </c>
      <c r="S21" s="205">
        <v>145.48776468465979</v>
      </c>
      <c r="T21" s="207">
        <v>115.84153256685784</v>
      </c>
      <c r="U21" s="207">
        <v>33.384273281357878</v>
      </c>
      <c r="V21" s="205">
        <v>149.22580584821571</v>
      </c>
      <c r="W21" s="205">
        <v>24.096484418106545</v>
      </c>
      <c r="X21" s="177">
        <v>9.1435722524101504</v>
      </c>
      <c r="Y21" s="177">
        <v>88.431155416673306</v>
      </c>
      <c r="Z21" s="177">
        <v>96.377670819362066</v>
      </c>
      <c r="AA21" s="178">
        <v>193.95239848844551</v>
      </c>
      <c r="AB21" s="177">
        <v>55.327027219288027</v>
      </c>
      <c r="AC21" s="177">
        <v>27.315292828813682</v>
      </c>
      <c r="AD21" s="177">
        <v>49.475292128196408</v>
      </c>
      <c r="AE21" s="177">
        <v>12.903628142314815</v>
      </c>
      <c r="AF21" s="177">
        <v>7.8495519968808223</v>
      </c>
      <c r="AG21" s="178">
        <v>152.87079231549373</v>
      </c>
      <c r="AH21" s="190">
        <v>1422.4443185443465</v>
      </c>
      <c r="AI21" s="177">
        <v>145.93178334909857</v>
      </c>
      <c r="AJ21" s="196">
        <v>1568.3761018934447</v>
      </c>
      <c r="AK21" s="177">
        <v>1.1783897234261833</v>
      </c>
      <c r="AL21" s="186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  <c r="NC21" s="71"/>
      <c r="ND21" s="71"/>
      <c r="NE21" s="71"/>
      <c r="NF21" s="71"/>
      <c r="NG21" s="71"/>
      <c r="NH21" s="71"/>
      <c r="NI21" s="71"/>
      <c r="NJ21" s="71"/>
      <c r="NK21" s="71"/>
      <c r="NL21" s="71"/>
      <c r="NM21" s="71"/>
      <c r="NN21" s="71"/>
      <c r="NO21" s="71"/>
      <c r="NP21" s="71"/>
      <c r="NQ21" s="71"/>
      <c r="NR21" s="71"/>
      <c r="NS21" s="71"/>
      <c r="NT21" s="71"/>
      <c r="NU21" s="71"/>
      <c r="NV21" s="71"/>
      <c r="NW21" s="71"/>
      <c r="NX21" s="71"/>
      <c r="NY21" s="71"/>
      <c r="NZ21" s="71"/>
      <c r="OA21" s="71"/>
      <c r="OB21" s="71"/>
      <c r="OC21" s="71"/>
      <c r="OD21" s="71"/>
      <c r="OE21" s="71"/>
      <c r="OF21" s="71"/>
      <c r="OG21" s="71"/>
      <c r="OH21" s="71"/>
      <c r="OI21" s="71"/>
      <c r="OJ21" s="71"/>
      <c r="OK21" s="71"/>
      <c r="OL21" s="71"/>
      <c r="OM21" s="71"/>
      <c r="ON21" s="71"/>
      <c r="OO21" s="71"/>
      <c r="OP21" s="71"/>
      <c r="OQ21" s="71"/>
      <c r="OR21" s="71"/>
      <c r="OS21" s="71"/>
      <c r="OT21" s="71"/>
      <c r="OU21" s="71"/>
      <c r="OV21" s="71"/>
      <c r="OW21" s="71"/>
      <c r="OX21" s="71"/>
      <c r="OY21" s="71"/>
      <c r="OZ21" s="71"/>
      <c r="PA21" s="71"/>
      <c r="PB21" s="71"/>
      <c r="PC21" s="71"/>
      <c r="PD21" s="71"/>
      <c r="PE21" s="71"/>
      <c r="PF21" s="71"/>
      <c r="PG21" s="71"/>
      <c r="PH21" s="71"/>
      <c r="PI21" s="71"/>
      <c r="PJ21" s="71"/>
      <c r="PK21" s="71"/>
      <c r="PL21" s="71"/>
      <c r="PM21" s="71"/>
      <c r="PN21" s="71"/>
    </row>
    <row r="22" spans="1:430" x14ac:dyDescent="0.25">
      <c r="A22" s="170" t="s">
        <v>40</v>
      </c>
      <c r="B22" s="177">
        <v>214.28223423611402</v>
      </c>
      <c r="C22" s="177">
        <v>243.75616942476998</v>
      </c>
      <c r="D22" s="177">
        <v>58.609177976476644</v>
      </c>
      <c r="E22" s="177">
        <v>1.2481234560388577</v>
      </c>
      <c r="F22" s="177">
        <v>0</v>
      </c>
      <c r="G22" s="178">
        <v>517.89570509339956</v>
      </c>
      <c r="H22" s="177">
        <v>0</v>
      </c>
      <c r="I22" s="177">
        <v>0</v>
      </c>
      <c r="J22" s="177">
        <v>0.31383626397288811</v>
      </c>
      <c r="K22" s="177">
        <v>0</v>
      </c>
      <c r="L22" s="178">
        <v>0.31383626397288811</v>
      </c>
      <c r="M22" s="178">
        <v>24.097225329698478</v>
      </c>
      <c r="N22" s="177">
        <v>35.096490804954684</v>
      </c>
      <c r="O22" s="177">
        <v>3.2534117867564518</v>
      </c>
      <c r="P22" s="178">
        <v>38.349902591711135</v>
      </c>
      <c r="Q22" s="177">
        <v>24.002001815709484</v>
      </c>
      <c r="R22" s="177">
        <v>21.889545142615681</v>
      </c>
      <c r="S22" s="205">
        <v>45.891546958325165</v>
      </c>
      <c r="T22" s="207">
        <v>137.911234039634</v>
      </c>
      <c r="U22" s="207">
        <v>39.744521880278249</v>
      </c>
      <c r="V22" s="205">
        <v>177.65575591991225</v>
      </c>
      <c r="W22" s="205">
        <v>29.015513157175782</v>
      </c>
      <c r="X22" s="177">
        <v>9.7315446199737785</v>
      </c>
      <c r="Y22" s="177">
        <v>106.61939361810579</v>
      </c>
      <c r="Z22" s="177">
        <v>82.651651783192051</v>
      </c>
      <c r="AA22" s="178">
        <v>199.0025900212716</v>
      </c>
      <c r="AB22" s="177">
        <v>45.163906180746523</v>
      </c>
      <c r="AC22" s="177">
        <v>30.113277619465549</v>
      </c>
      <c r="AD22" s="177">
        <v>60.353645612758399</v>
      </c>
      <c r="AE22" s="177">
        <v>22.981772370173111</v>
      </c>
      <c r="AF22" s="177">
        <v>7.6431912447013062</v>
      </c>
      <c r="AG22" s="178">
        <v>166.25579302784487</v>
      </c>
      <c r="AH22" s="190">
        <v>1198.624741203409</v>
      </c>
      <c r="AI22" s="177">
        <v>122.96962613564121</v>
      </c>
      <c r="AJ22" s="196">
        <v>1321.5943673390502</v>
      </c>
      <c r="AK22" s="177">
        <v>0.99297178727100477</v>
      </c>
      <c r="AL22" s="186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  <c r="NC22" s="71"/>
      <c r="ND22" s="71"/>
      <c r="NE22" s="71"/>
      <c r="NF22" s="71"/>
      <c r="NG22" s="71"/>
      <c r="NH22" s="71"/>
      <c r="NI22" s="71"/>
      <c r="NJ22" s="71"/>
      <c r="NK22" s="71"/>
      <c r="NL22" s="71"/>
      <c r="NM22" s="71"/>
      <c r="NN22" s="71"/>
      <c r="NO22" s="71"/>
      <c r="NP22" s="71"/>
      <c r="NQ22" s="71"/>
      <c r="NR22" s="71"/>
      <c r="NS22" s="71"/>
      <c r="NT22" s="71"/>
      <c r="NU22" s="71"/>
      <c r="NV22" s="71"/>
      <c r="NW22" s="71"/>
      <c r="NX22" s="71"/>
      <c r="NY22" s="71"/>
      <c r="NZ22" s="71"/>
      <c r="OA22" s="71"/>
      <c r="OB22" s="71"/>
      <c r="OC22" s="71"/>
      <c r="OD22" s="71"/>
      <c r="OE22" s="71"/>
      <c r="OF22" s="71"/>
      <c r="OG22" s="71"/>
      <c r="OH22" s="71"/>
      <c r="OI22" s="71"/>
      <c r="OJ22" s="71"/>
      <c r="OK22" s="71"/>
      <c r="OL22" s="71"/>
      <c r="OM22" s="71"/>
      <c r="ON22" s="71"/>
      <c r="OO22" s="71"/>
      <c r="OP22" s="71"/>
      <c r="OQ22" s="71"/>
      <c r="OR22" s="71"/>
      <c r="OS22" s="71"/>
      <c r="OT22" s="71"/>
      <c r="OU22" s="71"/>
      <c r="OV22" s="71"/>
      <c r="OW22" s="71"/>
      <c r="OX22" s="71"/>
      <c r="OY22" s="71"/>
      <c r="OZ22" s="71"/>
      <c r="PA22" s="71"/>
      <c r="PB22" s="71"/>
      <c r="PC22" s="71"/>
      <c r="PD22" s="71"/>
      <c r="PE22" s="71"/>
      <c r="PF22" s="71"/>
      <c r="PG22" s="71"/>
      <c r="PH22" s="71"/>
      <c r="PI22" s="71"/>
      <c r="PJ22" s="71"/>
      <c r="PK22" s="71"/>
      <c r="PL22" s="71"/>
      <c r="PM22" s="71"/>
      <c r="PN22" s="71"/>
    </row>
    <row r="23" spans="1:430" x14ac:dyDescent="0.25">
      <c r="A23" s="170" t="s">
        <v>109</v>
      </c>
      <c r="B23" s="177">
        <v>0</v>
      </c>
      <c r="C23" s="177">
        <v>73.550056158233573</v>
      </c>
      <c r="D23" s="177">
        <v>106.31544165941153</v>
      </c>
      <c r="E23" s="177">
        <v>1.4822868611363764</v>
      </c>
      <c r="F23" s="177">
        <v>0</v>
      </c>
      <c r="G23" s="178">
        <v>181.34778467878149</v>
      </c>
      <c r="H23" s="177">
        <v>0</v>
      </c>
      <c r="I23" s="177">
        <v>570.99999999999989</v>
      </c>
      <c r="J23" s="177">
        <v>57.050755601513146</v>
      </c>
      <c r="K23" s="177">
        <v>35.326235934391576</v>
      </c>
      <c r="L23" s="178">
        <v>663.37699153590461</v>
      </c>
      <c r="M23" s="178">
        <v>616.62632739133073</v>
      </c>
      <c r="N23" s="177">
        <v>154.3510736284131</v>
      </c>
      <c r="O23" s="177">
        <v>6.1773144626537526</v>
      </c>
      <c r="P23" s="178">
        <v>160.52838809106686</v>
      </c>
      <c r="Q23" s="177">
        <v>145.96652128828072</v>
      </c>
      <c r="R23" s="177">
        <v>133.11976149252479</v>
      </c>
      <c r="S23" s="205">
        <v>279.0862827808055</v>
      </c>
      <c r="T23" s="207">
        <v>193.87150349011981</v>
      </c>
      <c r="U23" s="207">
        <v>55.871664597034133</v>
      </c>
      <c r="V23" s="205">
        <v>249.74316808715395</v>
      </c>
      <c r="W23" s="205">
        <v>35.858288271123584</v>
      </c>
      <c r="X23" s="177">
        <v>19.130087616402054</v>
      </c>
      <c r="Y23" s="177">
        <v>92.170036470597694</v>
      </c>
      <c r="Z23" s="177">
        <v>208.08993545342872</v>
      </c>
      <c r="AA23" s="178">
        <v>319.39005954042847</v>
      </c>
      <c r="AB23" s="177">
        <v>59.427806900721819</v>
      </c>
      <c r="AC23" s="177">
        <v>31.669203385008124</v>
      </c>
      <c r="AD23" s="177">
        <v>60.48165413055451</v>
      </c>
      <c r="AE23" s="177">
        <v>25.784717415276489</v>
      </c>
      <c r="AF23" s="177">
        <v>14.063688720663123</v>
      </c>
      <c r="AG23" s="178">
        <v>191.42707055222408</v>
      </c>
      <c r="AH23" s="190">
        <v>2840.9995339259649</v>
      </c>
      <c r="AI23" s="177">
        <v>291.46457479899482</v>
      </c>
      <c r="AJ23" s="196">
        <v>3132.4641087249602</v>
      </c>
      <c r="AK23" s="177">
        <v>2.3535576130409797</v>
      </c>
      <c r="AL23" s="186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1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1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1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</row>
    <row r="24" spans="1:430" x14ac:dyDescent="0.25">
      <c r="A24" s="170" t="s">
        <v>88</v>
      </c>
      <c r="B24" s="177">
        <v>40.533976589739915</v>
      </c>
      <c r="C24" s="177">
        <v>23.868975657103519</v>
      </c>
      <c r="D24" s="177">
        <v>22.266878258435241</v>
      </c>
      <c r="E24" s="177">
        <v>2.3129614815675863E-2</v>
      </c>
      <c r="F24" s="177">
        <v>0</v>
      </c>
      <c r="G24" s="178">
        <v>86.692960120094341</v>
      </c>
      <c r="H24" s="177">
        <v>0</v>
      </c>
      <c r="I24" s="177">
        <v>0</v>
      </c>
      <c r="J24" s="177">
        <v>3.8463636821594351E-3</v>
      </c>
      <c r="K24" s="177">
        <v>0</v>
      </c>
      <c r="L24" s="178">
        <v>3.8463636821594351E-3</v>
      </c>
      <c r="M24" s="178">
        <v>180.9972045856494</v>
      </c>
      <c r="N24" s="177">
        <v>12.565728038686299</v>
      </c>
      <c r="O24" s="177">
        <v>1.1787930526544346</v>
      </c>
      <c r="P24" s="178">
        <v>13.744521091340733</v>
      </c>
      <c r="Q24" s="177">
        <v>34.917587495049844</v>
      </c>
      <c r="R24" s="177">
        <v>31.844431710852835</v>
      </c>
      <c r="S24" s="205">
        <v>66.762019205902675</v>
      </c>
      <c r="T24" s="207">
        <v>40.944882138411614</v>
      </c>
      <c r="U24" s="207">
        <v>11.799870948641054</v>
      </c>
      <c r="V24" s="205">
        <v>52.744753087052672</v>
      </c>
      <c r="W24" s="205">
        <v>9.6705421168610659</v>
      </c>
      <c r="X24" s="177">
        <v>3.4894555626757837</v>
      </c>
      <c r="Y24" s="177">
        <v>35.317348191154416</v>
      </c>
      <c r="Z24" s="177">
        <v>40.501270247565103</v>
      </c>
      <c r="AA24" s="178">
        <v>79.308074001395312</v>
      </c>
      <c r="AB24" s="177">
        <v>16.781671334625877</v>
      </c>
      <c r="AC24" s="177">
        <v>15.582784033373223</v>
      </c>
      <c r="AD24" s="177">
        <v>25.892488340388418</v>
      </c>
      <c r="AE24" s="177">
        <v>7.3187850509652508</v>
      </c>
      <c r="AF24" s="177">
        <v>2.2478451449855448</v>
      </c>
      <c r="AG24" s="178">
        <v>67.823573904338318</v>
      </c>
      <c r="AH24" s="190">
        <v>557.74929454349467</v>
      </c>
      <c r="AI24" s="177">
        <v>57.220762987564569</v>
      </c>
      <c r="AJ24" s="196">
        <v>614.97005753105918</v>
      </c>
      <c r="AK24" s="177">
        <v>0.46205396469286625</v>
      </c>
      <c r="AL24" s="186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  <c r="IX24" s="71"/>
      <c r="IY24" s="71"/>
      <c r="IZ24" s="71"/>
      <c r="JA24" s="71"/>
      <c r="JB24" s="71"/>
      <c r="JC24" s="71"/>
      <c r="JD24" s="71"/>
      <c r="JE24" s="71"/>
      <c r="JF24" s="71"/>
      <c r="JG24" s="71"/>
      <c r="JH24" s="71"/>
      <c r="JI24" s="71"/>
      <c r="JJ24" s="71"/>
      <c r="JK24" s="71"/>
      <c r="JL24" s="71"/>
      <c r="JM24" s="71"/>
      <c r="JN24" s="71"/>
      <c r="JO24" s="71"/>
      <c r="JP24" s="71"/>
      <c r="JQ24" s="71"/>
      <c r="JR24" s="71"/>
      <c r="JS24" s="71"/>
      <c r="JT24" s="71"/>
      <c r="JU24" s="71"/>
      <c r="JV24" s="71"/>
      <c r="JW24" s="71"/>
      <c r="JX24" s="71"/>
      <c r="JY24" s="71"/>
      <c r="JZ24" s="71"/>
      <c r="KA24" s="71"/>
      <c r="KB24" s="71"/>
      <c r="KC24" s="71"/>
      <c r="KD24" s="71"/>
      <c r="KE24" s="71"/>
      <c r="KF24" s="71"/>
      <c r="KG24" s="71"/>
      <c r="KH24" s="71"/>
      <c r="KI24" s="71"/>
      <c r="KJ24" s="71"/>
      <c r="KK24" s="71"/>
      <c r="KL24" s="71"/>
      <c r="KM24" s="71"/>
      <c r="KN24" s="71"/>
      <c r="KO24" s="71"/>
      <c r="KP24" s="71"/>
      <c r="KQ24" s="71"/>
      <c r="KR24" s="71"/>
      <c r="KS24" s="71"/>
      <c r="KT24" s="71"/>
      <c r="KU24" s="71"/>
      <c r="KV24" s="71"/>
      <c r="KW24" s="71"/>
      <c r="KX24" s="71"/>
      <c r="KY24" s="71"/>
      <c r="KZ24" s="71"/>
      <c r="LA24" s="71"/>
      <c r="LB24" s="71"/>
      <c r="LC24" s="71"/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  <c r="LR24" s="71"/>
      <c r="LS24" s="71"/>
      <c r="LT24" s="71"/>
      <c r="LU24" s="71"/>
      <c r="LV24" s="71"/>
      <c r="LW24" s="71"/>
      <c r="LX24" s="71"/>
      <c r="LY24" s="71"/>
      <c r="LZ24" s="71"/>
      <c r="MA24" s="71"/>
      <c r="MB24" s="71"/>
      <c r="MC24" s="71"/>
      <c r="MD24" s="71"/>
      <c r="ME24" s="71"/>
      <c r="MF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  <c r="MS24" s="71"/>
      <c r="MT24" s="71"/>
      <c r="MU24" s="71"/>
      <c r="MV24" s="71"/>
      <c r="MW24" s="71"/>
      <c r="MX24" s="71"/>
      <c r="MY24" s="71"/>
      <c r="MZ24" s="71"/>
      <c r="NA24" s="71"/>
      <c r="NB24" s="71"/>
      <c r="NC24" s="71"/>
      <c r="ND24" s="71"/>
      <c r="NE24" s="71"/>
      <c r="NF24" s="71"/>
      <c r="NG24" s="71"/>
      <c r="NH24" s="71"/>
      <c r="NI24" s="71"/>
      <c r="NJ24" s="71"/>
      <c r="NK24" s="71"/>
      <c r="NL24" s="71"/>
      <c r="NM24" s="71"/>
      <c r="NN24" s="71"/>
      <c r="NO24" s="71"/>
      <c r="NP24" s="71"/>
      <c r="NQ24" s="71"/>
      <c r="NR24" s="71"/>
      <c r="NS24" s="71"/>
      <c r="NT24" s="71"/>
      <c r="NU24" s="71"/>
      <c r="NV24" s="71"/>
      <c r="NW24" s="71"/>
      <c r="NX24" s="71"/>
      <c r="NY24" s="71"/>
      <c r="NZ24" s="71"/>
      <c r="OA24" s="71"/>
      <c r="OB24" s="71"/>
      <c r="OC24" s="71"/>
      <c r="OD24" s="71"/>
      <c r="OE24" s="71"/>
      <c r="OF24" s="71"/>
      <c r="OG24" s="71"/>
      <c r="OH24" s="71"/>
      <c r="OI24" s="71"/>
      <c r="OJ24" s="71"/>
      <c r="OK24" s="71"/>
      <c r="OL24" s="71"/>
      <c r="OM24" s="71"/>
      <c r="ON24" s="71"/>
      <c r="OO24" s="71"/>
      <c r="OP24" s="71"/>
      <c r="OQ24" s="71"/>
      <c r="OR24" s="71"/>
      <c r="OS24" s="71"/>
      <c r="OT24" s="71"/>
      <c r="OU24" s="71"/>
      <c r="OV24" s="71"/>
      <c r="OW24" s="71"/>
      <c r="OX24" s="71"/>
      <c r="OY24" s="71"/>
      <c r="OZ24" s="71"/>
      <c r="PA24" s="71"/>
      <c r="PB24" s="71"/>
      <c r="PC24" s="71"/>
      <c r="PD24" s="71"/>
      <c r="PE24" s="71"/>
      <c r="PF24" s="71"/>
      <c r="PG24" s="71"/>
      <c r="PH24" s="71"/>
      <c r="PI24" s="71"/>
      <c r="PJ24" s="71"/>
      <c r="PK24" s="71"/>
      <c r="PL24" s="71"/>
      <c r="PM24" s="71"/>
      <c r="PN24" s="71"/>
    </row>
    <row r="25" spans="1:430" x14ac:dyDescent="0.25">
      <c r="A25" s="170" t="s">
        <v>37</v>
      </c>
      <c r="B25" s="177">
        <v>7.5258597881633706</v>
      </c>
      <c r="C25" s="177">
        <v>258.95678721315483</v>
      </c>
      <c r="D25" s="177">
        <v>536.04434157025094</v>
      </c>
      <c r="E25" s="177">
        <v>0.10418233355889422</v>
      </c>
      <c r="F25" s="177">
        <v>0</v>
      </c>
      <c r="G25" s="178">
        <v>802.63117090512799</v>
      </c>
      <c r="H25" s="177">
        <v>0</v>
      </c>
      <c r="I25" s="177">
        <v>0</v>
      </c>
      <c r="J25" s="177">
        <v>9.8921243213822869</v>
      </c>
      <c r="K25" s="177">
        <v>1.3260585811146994</v>
      </c>
      <c r="L25" s="178">
        <v>11.218182902496986</v>
      </c>
      <c r="M25" s="178">
        <v>473.75317570658427</v>
      </c>
      <c r="N25" s="177">
        <v>72.633428453127408</v>
      </c>
      <c r="O25" s="177">
        <v>5.0819730351550865</v>
      </c>
      <c r="P25" s="178">
        <v>77.715401488282495</v>
      </c>
      <c r="Q25" s="177">
        <v>112.78884797072941</v>
      </c>
      <c r="R25" s="177">
        <v>102.86211117703473</v>
      </c>
      <c r="S25" s="205">
        <v>215.65095914776413</v>
      </c>
      <c r="T25" s="207">
        <v>220.22813074633717</v>
      </c>
      <c r="U25" s="207">
        <v>63.467358711220811</v>
      </c>
      <c r="V25" s="205">
        <v>283.69548945755798</v>
      </c>
      <c r="W25" s="205">
        <v>39.174040155565308</v>
      </c>
      <c r="X25" s="177">
        <v>35.071753995351017</v>
      </c>
      <c r="Y25" s="177">
        <v>145.95463060523321</v>
      </c>
      <c r="Z25" s="177">
        <v>166.72569610181699</v>
      </c>
      <c r="AA25" s="178">
        <v>347.7520807024012</v>
      </c>
      <c r="AB25" s="177">
        <v>54.251556743183713</v>
      </c>
      <c r="AC25" s="177">
        <v>77.496158888773337</v>
      </c>
      <c r="AD25" s="177">
        <v>72.292415337335086</v>
      </c>
      <c r="AE25" s="177">
        <v>31.032630590440654</v>
      </c>
      <c r="AF25" s="177">
        <v>5.7053186160744547</v>
      </c>
      <c r="AG25" s="178">
        <v>240.77808017580725</v>
      </c>
      <c r="AH25" s="190">
        <v>2494.5491845979195</v>
      </c>
      <c r="AI25" s="177">
        <v>255.92144902581992</v>
      </c>
      <c r="AJ25" s="196">
        <v>2750.4706336237396</v>
      </c>
      <c r="AK25" s="177">
        <v>2.0665491684901482</v>
      </c>
      <c r="AL25" s="186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  <c r="NC25" s="71"/>
      <c r="ND25" s="71"/>
      <c r="NE25" s="71"/>
      <c r="NF25" s="71"/>
      <c r="NG25" s="71"/>
      <c r="NH25" s="71"/>
      <c r="NI25" s="71"/>
      <c r="NJ25" s="71"/>
      <c r="NK25" s="71"/>
      <c r="NL25" s="71"/>
      <c r="NM25" s="71"/>
      <c r="NN25" s="71"/>
      <c r="NO25" s="71"/>
      <c r="NP25" s="71"/>
      <c r="NQ25" s="71"/>
      <c r="NR25" s="71"/>
      <c r="NS25" s="71"/>
      <c r="NT25" s="71"/>
      <c r="NU25" s="71"/>
      <c r="NV25" s="71"/>
      <c r="NW25" s="71"/>
      <c r="NX25" s="71"/>
      <c r="NY25" s="71"/>
      <c r="NZ25" s="71"/>
      <c r="OA25" s="71"/>
      <c r="OB25" s="71"/>
      <c r="OC25" s="71"/>
      <c r="OD25" s="71"/>
      <c r="OE25" s="71"/>
      <c r="OF25" s="71"/>
      <c r="OG25" s="71"/>
      <c r="OH25" s="71"/>
      <c r="OI25" s="71"/>
      <c r="OJ25" s="71"/>
      <c r="OK25" s="71"/>
      <c r="OL25" s="71"/>
      <c r="OM25" s="71"/>
      <c r="ON25" s="71"/>
      <c r="OO25" s="71"/>
      <c r="OP25" s="71"/>
      <c r="OQ25" s="71"/>
      <c r="OR25" s="71"/>
      <c r="OS25" s="71"/>
      <c r="OT25" s="71"/>
      <c r="OU25" s="71"/>
      <c r="OV25" s="71"/>
      <c r="OW25" s="71"/>
      <c r="OX25" s="71"/>
      <c r="OY25" s="71"/>
      <c r="OZ25" s="71"/>
      <c r="PA25" s="71"/>
      <c r="PB25" s="71"/>
      <c r="PC25" s="71"/>
      <c r="PD25" s="71"/>
      <c r="PE25" s="71"/>
      <c r="PF25" s="71"/>
      <c r="PG25" s="71"/>
      <c r="PH25" s="71"/>
      <c r="PI25" s="71"/>
      <c r="PJ25" s="71"/>
      <c r="PK25" s="71"/>
      <c r="PL25" s="71"/>
      <c r="PM25" s="71"/>
      <c r="PN25" s="71"/>
    </row>
    <row r="26" spans="1:430" x14ac:dyDescent="0.25">
      <c r="A26" s="170" t="s">
        <v>56</v>
      </c>
      <c r="B26" s="177">
        <v>8.9226182582777849</v>
      </c>
      <c r="C26" s="177">
        <v>21.32630161272192</v>
      </c>
      <c r="D26" s="177">
        <v>23.69276661346559</v>
      </c>
      <c r="E26" s="177">
        <v>0.39778307507721389</v>
      </c>
      <c r="F26" s="177">
        <v>0</v>
      </c>
      <c r="G26" s="178">
        <v>54.339469559542508</v>
      </c>
      <c r="H26" s="177">
        <v>0</v>
      </c>
      <c r="I26" s="177">
        <v>0</v>
      </c>
      <c r="J26" s="177">
        <v>2.4554618314662897</v>
      </c>
      <c r="K26" s="177">
        <v>0</v>
      </c>
      <c r="L26" s="178">
        <v>2.4554618314662897</v>
      </c>
      <c r="M26" s="178">
        <v>25.225148130334265</v>
      </c>
      <c r="N26" s="177">
        <v>590.76560657630159</v>
      </c>
      <c r="O26" s="177">
        <v>1.5347715886756079</v>
      </c>
      <c r="P26" s="178">
        <v>592.30037816497725</v>
      </c>
      <c r="Q26" s="177">
        <v>52.839679601019022</v>
      </c>
      <c r="R26" s="177">
        <v>48.189170254575508</v>
      </c>
      <c r="S26" s="205">
        <v>101.02884985559453</v>
      </c>
      <c r="T26" s="207">
        <v>57.777392648115182</v>
      </c>
      <c r="U26" s="207">
        <v>16.650817913996061</v>
      </c>
      <c r="V26" s="205">
        <v>74.428210562111246</v>
      </c>
      <c r="W26" s="205">
        <v>12.925623782019356</v>
      </c>
      <c r="X26" s="177">
        <v>4.1780040257019877</v>
      </c>
      <c r="Y26" s="177">
        <v>60.232608837226614</v>
      </c>
      <c r="Z26" s="177">
        <v>63.298287300423439</v>
      </c>
      <c r="AA26" s="178">
        <v>127.70890016335204</v>
      </c>
      <c r="AB26" s="177">
        <v>32.704924999714606</v>
      </c>
      <c r="AC26" s="177">
        <v>12.61788588980118</v>
      </c>
      <c r="AD26" s="177">
        <v>24.474122356166092</v>
      </c>
      <c r="AE26" s="177">
        <v>9.2301387974450293</v>
      </c>
      <c r="AF26" s="177">
        <v>1.1838474461567341</v>
      </c>
      <c r="AG26" s="178">
        <v>80.21091948928364</v>
      </c>
      <c r="AH26" s="190">
        <v>1071.6566199020644</v>
      </c>
      <c r="AI26" s="177">
        <v>109.94367908911559</v>
      </c>
      <c r="AJ26" s="196">
        <v>1181.6002989911801</v>
      </c>
      <c r="AK26" s="177">
        <v>0.8877881063397578</v>
      </c>
      <c r="AL26" s="186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  <c r="IW26" s="71"/>
      <c r="IX26" s="71"/>
      <c r="IY26" s="71"/>
      <c r="IZ26" s="71"/>
      <c r="JA26" s="71"/>
      <c r="JB26" s="71"/>
      <c r="JC26" s="71"/>
      <c r="JD26" s="71"/>
      <c r="JE26" s="71"/>
      <c r="JF26" s="71"/>
      <c r="JG26" s="71"/>
      <c r="JH26" s="71"/>
      <c r="JI26" s="71"/>
      <c r="JJ26" s="71"/>
      <c r="JK26" s="71"/>
      <c r="JL26" s="71"/>
      <c r="JM26" s="71"/>
      <c r="JN26" s="71"/>
      <c r="JO26" s="71"/>
      <c r="JP26" s="71"/>
      <c r="JQ26" s="71"/>
      <c r="JR26" s="71"/>
      <c r="JS26" s="71"/>
      <c r="JT26" s="71"/>
      <c r="JU26" s="71"/>
      <c r="JV26" s="71"/>
      <c r="JW26" s="71"/>
      <c r="JX26" s="71"/>
      <c r="JY26" s="71"/>
      <c r="JZ26" s="71"/>
      <c r="KA26" s="71"/>
      <c r="KB26" s="71"/>
      <c r="KC26" s="71"/>
      <c r="KD26" s="71"/>
      <c r="KE26" s="71"/>
      <c r="KF26" s="71"/>
      <c r="KG26" s="71"/>
      <c r="KH26" s="71"/>
      <c r="KI26" s="71"/>
      <c r="KJ26" s="71"/>
      <c r="KK26" s="71"/>
      <c r="KL26" s="71"/>
      <c r="KM26" s="71"/>
      <c r="KN26" s="71"/>
      <c r="KO26" s="71"/>
      <c r="KP26" s="71"/>
      <c r="KQ26" s="71"/>
      <c r="KR26" s="71"/>
      <c r="KS26" s="71"/>
      <c r="KT26" s="71"/>
      <c r="KU26" s="71"/>
      <c r="KV26" s="71"/>
      <c r="KW26" s="71"/>
      <c r="KX26" s="71"/>
      <c r="KY26" s="71"/>
      <c r="KZ26" s="71"/>
      <c r="LA26" s="71"/>
      <c r="LB26" s="71"/>
      <c r="LC26" s="71"/>
      <c r="LD26" s="7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LQ26" s="71"/>
      <c r="LR26" s="71"/>
      <c r="LS26" s="71"/>
      <c r="LT26" s="71"/>
      <c r="LU26" s="71"/>
      <c r="LV26" s="71"/>
      <c r="LW26" s="71"/>
      <c r="LX26" s="71"/>
      <c r="LY26" s="71"/>
      <c r="LZ26" s="71"/>
      <c r="MA26" s="71"/>
      <c r="MB26" s="71"/>
      <c r="MC26" s="71"/>
      <c r="MD26" s="71"/>
      <c r="ME26" s="71"/>
      <c r="MF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  <c r="MS26" s="71"/>
      <c r="MT26" s="71"/>
      <c r="MU26" s="71"/>
      <c r="MV26" s="71"/>
      <c r="MW26" s="71"/>
      <c r="MX26" s="71"/>
      <c r="MY26" s="71"/>
      <c r="MZ26" s="71"/>
      <c r="NA26" s="71"/>
      <c r="NB26" s="71"/>
      <c r="NC26" s="71"/>
      <c r="ND26" s="71"/>
      <c r="NE26" s="71"/>
      <c r="NF26" s="71"/>
      <c r="NG26" s="71"/>
      <c r="NH26" s="71"/>
      <c r="NI26" s="71"/>
      <c r="NJ26" s="71"/>
      <c r="NK26" s="71"/>
      <c r="NL26" s="71"/>
      <c r="NM26" s="71"/>
      <c r="NN26" s="71"/>
      <c r="NO26" s="71"/>
      <c r="NP26" s="71"/>
      <c r="NQ26" s="71"/>
      <c r="NR26" s="71"/>
      <c r="NS26" s="71"/>
      <c r="NT26" s="71"/>
      <c r="NU26" s="71"/>
      <c r="NV26" s="71"/>
      <c r="NW26" s="71"/>
      <c r="NX26" s="71"/>
      <c r="NY26" s="71"/>
      <c r="NZ26" s="71"/>
      <c r="OA26" s="71"/>
      <c r="OB26" s="71"/>
      <c r="OC26" s="71"/>
      <c r="OD26" s="71"/>
      <c r="OE26" s="71"/>
      <c r="OF26" s="71"/>
      <c r="OG26" s="71"/>
      <c r="OH26" s="71"/>
      <c r="OI26" s="71"/>
      <c r="OJ26" s="71"/>
      <c r="OK26" s="71"/>
      <c r="OL26" s="71"/>
      <c r="OM26" s="71"/>
      <c r="ON26" s="71"/>
      <c r="OO26" s="71"/>
      <c r="OP26" s="71"/>
      <c r="OQ26" s="71"/>
      <c r="OR26" s="71"/>
      <c r="OS26" s="71"/>
      <c r="OT26" s="71"/>
      <c r="OU26" s="71"/>
      <c r="OV26" s="71"/>
      <c r="OW26" s="71"/>
      <c r="OX26" s="71"/>
      <c r="OY26" s="71"/>
      <c r="OZ26" s="71"/>
      <c r="PA26" s="71"/>
      <c r="PB26" s="71"/>
      <c r="PC26" s="71"/>
      <c r="PD26" s="71"/>
      <c r="PE26" s="71"/>
      <c r="PF26" s="71"/>
      <c r="PG26" s="71"/>
      <c r="PH26" s="71"/>
      <c r="PI26" s="71"/>
      <c r="PJ26" s="71"/>
      <c r="PK26" s="71"/>
      <c r="PL26" s="71"/>
      <c r="PM26" s="71"/>
      <c r="PN26" s="71"/>
    </row>
    <row r="27" spans="1:430" x14ac:dyDescent="0.25">
      <c r="A27" s="170" t="s">
        <v>19</v>
      </c>
      <c r="B27" s="177">
        <v>204.06715016347619</v>
      </c>
      <c r="C27" s="177">
        <v>77.681381563523288</v>
      </c>
      <c r="D27" s="177">
        <v>32.102948425326936</v>
      </c>
      <c r="E27" s="177">
        <v>0.14190204011957777</v>
      </c>
      <c r="F27" s="177">
        <v>0</v>
      </c>
      <c r="G27" s="178">
        <v>313.99338219244601</v>
      </c>
      <c r="H27" s="177">
        <v>0</v>
      </c>
      <c r="I27" s="177">
        <v>0</v>
      </c>
      <c r="J27" s="177">
        <v>6.7281017357825532E-2</v>
      </c>
      <c r="K27" s="177">
        <v>0</v>
      </c>
      <c r="L27" s="178">
        <v>6.7281017357825532E-2</v>
      </c>
      <c r="M27" s="178">
        <v>56.256760009906074</v>
      </c>
      <c r="N27" s="177">
        <v>14.722393508980071</v>
      </c>
      <c r="O27" s="177">
        <v>4.076486543585105</v>
      </c>
      <c r="P27" s="178">
        <v>18.798880052565174</v>
      </c>
      <c r="Q27" s="177">
        <v>37.377480870057632</v>
      </c>
      <c r="R27" s="177">
        <v>34.087825719889686</v>
      </c>
      <c r="S27" s="205">
        <v>71.465306589947318</v>
      </c>
      <c r="T27" s="207">
        <v>202.7986047505635</v>
      </c>
      <c r="U27" s="207">
        <v>58.444358357944118</v>
      </c>
      <c r="V27" s="205">
        <v>261.24296310850764</v>
      </c>
      <c r="W27" s="205">
        <v>35.171632438537813</v>
      </c>
      <c r="X27" s="177">
        <v>26.335950829084041</v>
      </c>
      <c r="Y27" s="177">
        <v>121.99835343755488</v>
      </c>
      <c r="Z27" s="177">
        <v>106.82603424339548</v>
      </c>
      <c r="AA27" s="178">
        <v>255.16033851003442</v>
      </c>
      <c r="AB27" s="177">
        <v>68.929005555411862</v>
      </c>
      <c r="AC27" s="177">
        <v>31.493615395372917</v>
      </c>
      <c r="AD27" s="177">
        <v>69.64769614558459</v>
      </c>
      <c r="AE27" s="177">
        <v>22.70375373284579</v>
      </c>
      <c r="AF27" s="177">
        <v>7.4084497777823035</v>
      </c>
      <c r="AG27" s="178">
        <v>200.18252060699746</v>
      </c>
      <c r="AH27" s="190">
        <v>1212.3705514997259</v>
      </c>
      <c r="AI27" s="177">
        <v>124.37983993731237</v>
      </c>
      <c r="AJ27" s="196">
        <v>1336.7503914370386</v>
      </c>
      <c r="AK27" s="177">
        <v>1.0043591726204166</v>
      </c>
      <c r="AL27" s="186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1"/>
      <c r="IZ27" s="71"/>
      <c r="JA27" s="71"/>
      <c r="JB27" s="71"/>
      <c r="JC27" s="71"/>
      <c r="JD27" s="71"/>
      <c r="JE27" s="71"/>
      <c r="JF27" s="71"/>
      <c r="JG27" s="71"/>
      <c r="JH27" s="71"/>
      <c r="JI27" s="71"/>
      <c r="JJ27" s="71"/>
      <c r="JK27" s="71"/>
      <c r="JL27" s="71"/>
      <c r="JM27" s="71"/>
      <c r="JN27" s="71"/>
      <c r="JO27" s="71"/>
      <c r="JP27" s="71"/>
      <c r="JQ27" s="71"/>
      <c r="JR27" s="71"/>
      <c r="JS27" s="71"/>
      <c r="JT27" s="71"/>
      <c r="JU27" s="71"/>
      <c r="JV27" s="71"/>
      <c r="JW27" s="71"/>
      <c r="JX27" s="71"/>
      <c r="JY27" s="71"/>
      <c r="JZ27" s="71"/>
      <c r="KA27" s="71"/>
      <c r="KB27" s="71"/>
      <c r="KC27" s="71"/>
      <c r="KD27" s="71"/>
      <c r="KE27" s="71"/>
      <c r="KF27" s="71"/>
      <c r="KG27" s="71"/>
      <c r="KH27" s="71"/>
      <c r="KI27" s="71"/>
      <c r="KJ27" s="71"/>
      <c r="KK27" s="71"/>
      <c r="KL27" s="71"/>
      <c r="KM27" s="71"/>
      <c r="KN27" s="71"/>
      <c r="KO27" s="71"/>
      <c r="KP27" s="71"/>
      <c r="KQ27" s="71"/>
      <c r="KR27" s="71"/>
      <c r="KS27" s="71"/>
      <c r="KT27" s="71"/>
      <c r="KU27" s="71"/>
      <c r="KV27" s="71"/>
      <c r="KW27" s="71"/>
      <c r="KX27" s="71"/>
      <c r="KY27" s="71"/>
      <c r="KZ27" s="71"/>
      <c r="LA27" s="71"/>
      <c r="LB27" s="71"/>
      <c r="LC27" s="71"/>
      <c r="LD27" s="7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LQ27" s="71"/>
      <c r="LR27" s="71"/>
      <c r="LS27" s="71"/>
      <c r="LT27" s="71"/>
      <c r="LU27" s="71"/>
      <c r="LV27" s="71"/>
      <c r="LW27" s="71"/>
      <c r="LX27" s="71"/>
      <c r="LY27" s="71"/>
      <c r="LZ27" s="71"/>
      <c r="MA27" s="71"/>
      <c r="MB27" s="71"/>
      <c r="MC27" s="71"/>
      <c r="MD27" s="71"/>
      <c r="ME27" s="71"/>
      <c r="MF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  <c r="MS27" s="71"/>
      <c r="MT27" s="71"/>
      <c r="MU27" s="71"/>
      <c r="MV27" s="71"/>
      <c r="MW27" s="71"/>
      <c r="MX27" s="71"/>
      <c r="MY27" s="71"/>
      <c r="MZ27" s="71"/>
      <c r="NA27" s="71"/>
      <c r="NB27" s="71"/>
      <c r="NC27" s="71"/>
      <c r="ND27" s="71"/>
      <c r="NE27" s="71"/>
      <c r="NF27" s="71"/>
      <c r="NG27" s="71"/>
      <c r="NH27" s="71"/>
      <c r="NI27" s="71"/>
      <c r="NJ27" s="71"/>
      <c r="NK27" s="71"/>
      <c r="NL27" s="71"/>
      <c r="NM27" s="71"/>
      <c r="NN27" s="71"/>
      <c r="NO27" s="71"/>
      <c r="NP27" s="71"/>
      <c r="NQ27" s="71"/>
      <c r="NR27" s="71"/>
      <c r="NS27" s="71"/>
      <c r="NT27" s="71"/>
      <c r="NU27" s="71"/>
      <c r="NV27" s="71"/>
      <c r="NW27" s="71"/>
      <c r="NX27" s="71"/>
      <c r="NY27" s="71"/>
      <c r="NZ27" s="71"/>
      <c r="OA27" s="71"/>
      <c r="OB27" s="71"/>
      <c r="OC27" s="71"/>
      <c r="OD27" s="71"/>
      <c r="OE27" s="71"/>
      <c r="OF27" s="71"/>
      <c r="OG27" s="71"/>
      <c r="OH27" s="71"/>
      <c r="OI27" s="71"/>
      <c r="OJ27" s="71"/>
      <c r="OK27" s="71"/>
      <c r="OL27" s="71"/>
      <c r="OM27" s="71"/>
      <c r="ON27" s="71"/>
      <c r="OO27" s="71"/>
      <c r="OP27" s="71"/>
      <c r="OQ27" s="71"/>
      <c r="OR27" s="71"/>
      <c r="OS27" s="71"/>
      <c r="OT27" s="71"/>
      <c r="OU27" s="71"/>
      <c r="OV27" s="71"/>
      <c r="OW27" s="71"/>
      <c r="OX27" s="71"/>
      <c r="OY27" s="71"/>
      <c r="OZ27" s="71"/>
      <c r="PA27" s="71"/>
      <c r="PB27" s="71"/>
      <c r="PC27" s="71"/>
      <c r="PD27" s="71"/>
      <c r="PE27" s="71"/>
      <c r="PF27" s="71"/>
      <c r="PG27" s="71"/>
      <c r="PH27" s="71"/>
      <c r="PI27" s="71"/>
      <c r="PJ27" s="71"/>
      <c r="PK27" s="71"/>
      <c r="PL27" s="71"/>
      <c r="PM27" s="71"/>
      <c r="PN27" s="71"/>
    </row>
    <row r="28" spans="1:430" x14ac:dyDescent="0.25">
      <c r="A28" s="170" t="s">
        <v>14</v>
      </c>
      <c r="B28" s="177">
        <v>37.776834892859533</v>
      </c>
      <c r="C28" s="177">
        <v>71.454909188332209</v>
      </c>
      <c r="D28" s="177">
        <v>80.815236763500735</v>
      </c>
      <c r="E28" s="177">
        <v>0.23648420893022951</v>
      </c>
      <c r="F28" s="177">
        <v>0</v>
      </c>
      <c r="G28" s="178">
        <v>190.28346505362271</v>
      </c>
      <c r="H28" s="177">
        <v>18</v>
      </c>
      <c r="I28" s="177">
        <v>0</v>
      </c>
      <c r="J28" s="177">
        <v>0.17742240507964221</v>
      </c>
      <c r="K28" s="177">
        <v>40.560156226755865</v>
      </c>
      <c r="L28" s="178">
        <v>58.737578631835504</v>
      </c>
      <c r="M28" s="178">
        <v>243.53704830546275</v>
      </c>
      <c r="N28" s="177">
        <v>23.682447914472789</v>
      </c>
      <c r="O28" s="177">
        <v>4.1892992610315432</v>
      </c>
      <c r="P28" s="178">
        <v>27.871747175504332</v>
      </c>
      <c r="Q28" s="177">
        <v>50.174573394594631</v>
      </c>
      <c r="R28" s="177">
        <v>45.758624541625458</v>
      </c>
      <c r="S28" s="205">
        <v>95.933197936220097</v>
      </c>
      <c r="T28" s="207">
        <v>138.47889701993395</v>
      </c>
      <c r="U28" s="207">
        <v>39.908116194390992</v>
      </c>
      <c r="V28" s="205">
        <v>178.38701321432495</v>
      </c>
      <c r="W28" s="205">
        <v>31.197096303684127</v>
      </c>
      <c r="X28" s="177">
        <v>18.403355920147906</v>
      </c>
      <c r="Y28" s="177">
        <v>110.1229464919426</v>
      </c>
      <c r="Z28" s="177">
        <v>101.25420841394245</v>
      </c>
      <c r="AA28" s="178">
        <v>229.78051082603295</v>
      </c>
      <c r="AB28" s="177">
        <v>60.505699574782298</v>
      </c>
      <c r="AC28" s="177">
        <v>22.782811678020988</v>
      </c>
      <c r="AD28" s="177">
        <v>47.841998262242335</v>
      </c>
      <c r="AE28" s="177">
        <v>21.832120250853784</v>
      </c>
      <c r="AF28" s="177">
        <v>8.3283004760758885</v>
      </c>
      <c r="AG28" s="178">
        <v>161.2909302419753</v>
      </c>
      <c r="AH28" s="190">
        <v>1177.8016560307028</v>
      </c>
      <c r="AI28" s="177">
        <v>120.83333867997976</v>
      </c>
      <c r="AJ28" s="196">
        <v>1298.6349947106826</v>
      </c>
      <c r="AK28" s="177">
        <v>0.97572140406960417</v>
      </c>
      <c r="AL28" s="186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  <c r="IW28" s="71"/>
      <c r="IX28" s="71"/>
      <c r="IY28" s="71"/>
      <c r="IZ28" s="71"/>
      <c r="JA28" s="71"/>
      <c r="JB28" s="71"/>
      <c r="JC28" s="71"/>
      <c r="JD28" s="71"/>
      <c r="JE28" s="71"/>
      <c r="JF28" s="71"/>
      <c r="JG28" s="71"/>
      <c r="JH28" s="71"/>
      <c r="JI28" s="71"/>
      <c r="JJ28" s="71"/>
      <c r="JK28" s="71"/>
      <c r="JL28" s="71"/>
      <c r="JM28" s="71"/>
      <c r="JN28" s="71"/>
      <c r="JO28" s="71"/>
      <c r="JP28" s="71"/>
      <c r="JQ28" s="71"/>
      <c r="JR28" s="71"/>
      <c r="JS28" s="71"/>
      <c r="JT28" s="71"/>
      <c r="JU28" s="71"/>
      <c r="JV28" s="71"/>
      <c r="JW28" s="71"/>
      <c r="JX28" s="71"/>
      <c r="JY28" s="71"/>
      <c r="JZ28" s="71"/>
      <c r="KA28" s="71"/>
      <c r="KB28" s="71"/>
      <c r="KC28" s="71"/>
      <c r="KD28" s="71"/>
      <c r="KE28" s="71"/>
      <c r="KF28" s="71"/>
      <c r="KG28" s="71"/>
      <c r="KH28" s="71"/>
      <c r="KI28" s="71"/>
      <c r="KJ28" s="71"/>
      <c r="KK28" s="71"/>
      <c r="KL28" s="71"/>
      <c r="KM28" s="71"/>
      <c r="KN28" s="71"/>
      <c r="KO28" s="71"/>
      <c r="KP28" s="71"/>
      <c r="KQ28" s="71"/>
      <c r="KR28" s="71"/>
      <c r="KS28" s="71"/>
      <c r="KT28" s="71"/>
      <c r="KU28" s="71"/>
      <c r="KV28" s="71"/>
      <c r="KW28" s="71"/>
      <c r="KX28" s="71"/>
      <c r="KY28" s="71"/>
      <c r="KZ28" s="71"/>
      <c r="LA28" s="71"/>
      <c r="LB28" s="71"/>
      <c r="LC28" s="71"/>
      <c r="LD28" s="7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LQ28" s="71"/>
      <c r="LR28" s="71"/>
      <c r="LS28" s="71"/>
      <c r="LT28" s="71"/>
      <c r="LU28" s="71"/>
      <c r="LV28" s="71"/>
      <c r="LW28" s="71"/>
      <c r="LX28" s="71"/>
      <c r="LY28" s="71"/>
      <c r="LZ28" s="71"/>
      <c r="MA28" s="71"/>
      <c r="MB28" s="71"/>
      <c r="MC28" s="71"/>
      <c r="MD28" s="71"/>
      <c r="ME28" s="71"/>
      <c r="MF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  <c r="MS28" s="71"/>
      <c r="MT28" s="71"/>
      <c r="MU28" s="71"/>
      <c r="MV28" s="71"/>
      <c r="MW28" s="71"/>
      <c r="MX28" s="71"/>
      <c r="MY28" s="71"/>
      <c r="MZ28" s="71"/>
      <c r="NA28" s="71"/>
      <c r="NB28" s="71"/>
      <c r="NC28" s="71"/>
      <c r="ND28" s="71"/>
      <c r="NE28" s="71"/>
      <c r="NF28" s="71"/>
      <c r="NG28" s="71"/>
      <c r="NH28" s="71"/>
      <c r="NI28" s="71"/>
      <c r="NJ28" s="71"/>
      <c r="NK28" s="71"/>
      <c r="NL28" s="71"/>
      <c r="NM28" s="71"/>
      <c r="NN28" s="71"/>
      <c r="NO28" s="71"/>
      <c r="NP28" s="71"/>
      <c r="NQ28" s="71"/>
      <c r="NR28" s="71"/>
      <c r="NS28" s="71"/>
      <c r="NT28" s="71"/>
      <c r="NU28" s="71"/>
      <c r="NV28" s="71"/>
      <c r="NW28" s="71"/>
      <c r="NX28" s="71"/>
      <c r="NY28" s="71"/>
      <c r="NZ28" s="71"/>
      <c r="OA28" s="71"/>
      <c r="OB28" s="71"/>
      <c r="OC28" s="71"/>
      <c r="OD28" s="71"/>
      <c r="OE28" s="71"/>
      <c r="OF28" s="71"/>
      <c r="OG28" s="71"/>
      <c r="OH28" s="71"/>
      <c r="OI28" s="71"/>
      <c r="OJ28" s="71"/>
      <c r="OK28" s="71"/>
      <c r="OL28" s="71"/>
      <c r="OM28" s="71"/>
      <c r="ON28" s="71"/>
      <c r="OO28" s="71"/>
      <c r="OP28" s="71"/>
      <c r="OQ28" s="71"/>
      <c r="OR28" s="71"/>
      <c r="OS28" s="71"/>
      <c r="OT28" s="71"/>
      <c r="OU28" s="71"/>
      <c r="OV28" s="71"/>
      <c r="OW28" s="71"/>
      <c r="OX28" s="71"/>
      <c r="OY28" s="71"/>
      <c r="OZ28" s="71"/>
      <c r="PA28" s="71"/>
      <c r="PB28" s="71"/>
      <c r="PC28" s="71"/>
      <c r="PD28" s="71"/>
      <c r="PE28" s="71"/>
      <c r="PF28" s="71"/>
      <c r="PG28" s="71"/>
      <c r="PH28" s="71"/>
      <c r="PI28" s="71"/>
      <c r="PJ28" s="71"/>
      <c r="PK28" s="71"/>
      <c r="PL28" s="71"/>
      <c r="PM28" s="71"/>
      <c r="PN28" s="71"/>
    </row>
    <row r="29" spans="1:430" x14ac:dyDescent="0.25">
      <c r="A29" s="170" t="s">
        <v>157</v>
      </c>
      <c r="B29" s="177">
        <v>1.8709593697660791</v>
      </c>
      <c r="C29" s="177">
        <v>4.2639630420410093</v>
      </c>
      <c r="D29" s="177">
        <v>41.46665474983611</v>
      </c>
      <c r="E29" s="177">
        <v>8.6671936188337961E-2</v>
      </c>
      <c r="F29" s="177">
        <v>0</v>
      </c>
      <c r="G29" s="178">
        <v>47.688249097831537</v>
      </c>
      <c r="H29" s="177">
        <v>0</v>
      </c>
      <c r="I29" s="177">
        <v>0</v>
      </c>
      <c r="J29" s="177">
        <v>0</v>
      </c>
      <c r="K29" s="177">
        <v>0</v>
      </c>
      <c r="L29" s="178">
        <v>0</v>
      </c>
      <c r="M29" s="178">
        <v>4879.1952502606919</v>
      </c>
      <c r="N29" s="177">
        <v>344.02523749904208</v>
      </c>
      <c r="O29" s="177">
        <v>127.72950239836376</v>
      </c>
      <c r="P29" s="178">
        <v>471.75473989740584</v>
      </c>
      <c r="Q29" s="177">
        <v>769.30703871071967</v>
      </c>
      <c r="R29" s="177">
        <v>701.59902835139883</v>
      </c>
      <c r="S29" s="205">
        <v>1470.9060670621184</v>
      </c>
      <c r="T29" s="207">
        <v>2364.5816801965116</v>
      </c>
      <c r="U29" s="207">
        <v>681.44679424206231</v>
      </c>
      <c r="V29" s="205">
        <v>3046.028474438574</v>
      </c>
      <c r="W29" s="205">
        <v>575.00459703194349</v>
      </c>
      <c r="X29" s="177">
        <v>427.11796702748302</v>
      </c>
      <c r="Y29" s="177">
        <v>1560.7331824211719</v>
      </c>
      <c r="Z29" s="177">
        <v>1619.5658936019529</v>
      </c>
      <c r="AA29" s="178">
        <v>3607.4170430506078</v>
      </c>
      <c r="AB29" s="177">
        <v>527.67226240889386</v>
      </c>
      <c r="AC29" s="177">
        <v>518.12854083891966</v>
      </c>
      <c r="AD29" s="177">
        <v>502.56934262788457</v>
      </c>
      <c r="AE29" s="177">
        <v>352.22444318561645</v>
      </c>
      <c r="AF29" s="177">
        <v>59.979559514601029</v>
      </c>
      <c r="AG29" s="178">
        <v>1960.5741485759158</v>
      </c>
      <c r="AH29" s="190">
        <v>16058.568569415089</v>
      </c>
      <c r="AI29" s="177">
        <v>1647.4849094737806</v>
      </c>
      <c r="AJ29" s="196">
        <v>17706.053478888869</v>
      </c>
      <c r="AK29" s="177">
        <v>13.303334217327043</v>
      </c>
      <c r="AL29" s="186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  <c r="IW29" s="71"/>
      <c r="IX29" s="71"/>
      <c r="IY29" s="71"/>
      <c r="IZ29" s="71"/>
      <c r="JA29" s="71"/>
      <c r="JB29" s="71"/>
      <c r="JC29" s="71"/>
      <c r="JD29" s="71"/>
      <c r="JE29" s="71"/>
      <c r="JF29" s="71"/>
      <c r="JG29" s="71"/>
      <c r="JH29" s="71"/>
      <c r="JI29" s="71"/>
      <c r="JJ29" s="71"/>
      <c r="JK29" s="71"/>
      <c r="JL29" s="71"/>
      <c r="JM29" s="71"/>
      <c r="JN29" s="71"/>
      <c r="JO29" s="71"/>
      <c r="JP29" s="71"/>
      <c r="JQ29" s="71"/>
      <c r="JR29" s="71"/>
      <c r="JS29" s="71"/>
      <c r="JT29" s="71"/>
      <c r="JU29" s="71"/>
      <c r="JV29" s="71"/>
      <c r="JW29" s="71"/>
      <c r="JX29" s="71"/>
      <c r="JY29" s="71"/>
      <c r="JZ29" s="71"/>
      <c r="KA29" s="71"/>
      <c r="KB29" s="71"/>
      <c r="KC29" s="71"/>
      <c r="KD29" s="71"/>
      <c r="KE29" s="71"/>
      <c r="KF29" s="71"/>
      <c r="KG29" s="71"/>
      <c r="KH29" s="71"/>
      <c r="KI29" s="71"/>
      <c r="KJ29" s="71"/>
      <c r="KK29" s="71"/>
      <c r="KL29" s="71"/>
      <c r="KM29" s="71"/>
      <c r="KN29" s="71"/>
      <c r="KO29" s="71"/>
      <c r="KP29" s="71"/>
      <c r="KQ29" s="71"/>
      <c r="KR29" s="71"/>
      <c r="KS29" s="71"/>
      <c r="KT29" s="71"/>
      <c r="KU29" s="71"/>
      <c r="KV29" s="71"/>
      <c r="KW29" s="71"/>
      <c r="KX29" s="71"/>
      <c r="KY29" s="71"/>
      <c r="KZ29" s="71"/>
      <c r="LA29" s="71"/>
      <c r="LB29" s="71"/>
      <c r="LC29" s="71"/>
      <c r="LD29" s="71"/>
      <c r="LE29" s="71"/>
      <c r="LF29" s="71"/>
      <c r="LG29" s="71"/>
      <c r="LH29" s="71"/>
      <c r="LI29" s="71"/>
      <c r="LJ29" s="71"/>
      <c r="LK29" s="71"/>
      <c r="LL29" s="71"/>
      <c r="LM29" s="71"/>
      <c r="LN29" s="71"/>
      <c r="LO29" s="71"/>
      <c r="LP29" s="71"/>
      <c r="LQ29" s="71"/>
      <c r="LR29" s="71"/>
      <c r="LS29" s="71"/>
      <c r="LT29" s="71"/>
      <c r="LU29" s="71"/>
      <c r="LV29" s="71"/>
      <c r="LW29" s="71"/>
      <c r="LX29" s="71"/>
      <c r="LY29" s="71"/>
      <c r="LZ29" s="71"/>
      <c r="MA29" s="71"/>
      <c r="MB29" s="71"/>
      <c r="MC29" s="71"/>
      <c r="MD29" s="71"/>
      <c r="ME29" s="71"/>
      <c r="MF29" s="71"/>
      <c r="MG29" s="71"/>
      <c r="MH29" s="71"/>
      <c r="MI29" s="71"/>
      <c r="MJ29" s="71"/>
      <c r="MK29" s="71"/>
      <c r="ML29" s="71"/>
      <c r="MM29" s="71"/>
      <c r="MN29" s="71"/>
      <c r="MO29" s="71"/>
      <c r="MP29" s="71"/>
      <c r="MQ29" s="71"/>
      <c r="MR29" s="71"/>
      <c r="MS29" s="71"/>
      <c r="MT29" s="71"/>
      <c r="MU29" s="71"/>
      <c r="MV29" s="71"/>
      <c r="MW29" s="71"/>
      <c r="MX29" s="71"/>
      <c r="MY29" s="71"/>
      <c r="MZ29" s="71"/>
      <c r="NA29" s="71"/>
      <c r="NB29" s="71"/>
      <c r="NC29" s="71"/>
      <c r="ND29" s="71"/>
      <c r="NE29" s="71"/>
      <c r="NF29" s="71"/>
      <c r="NG29" s="71"/>
      <c r="NH29" s="71"/>
      <c r="NI29" s="71"/>
      <c r="NJ29" s="71"/>
      <c r="NK29" s="71"/>
      <c r="NL29" s="71"/>
      <c r="NM29" s="71"/>
      <c r="NN29" s="71"/>
      <c r="NO29" s="71"/>
      <c r="NP29" s="71"/>
      <c r="NQ29" s="71"/>
      <c r="NR29" s="71"/>
      <c r="NS29" s="71"/>
      <c r="NT29" s="71"/>
      <c r="NU29" s="71"/>
      <c r="NV29" s="71"/>
      <c r="NW29" s="71"/>
      <c r="NX29" s="71"/>
      <c r="NY29" s="71"/>
      <c r="NZ29" s="71"/>
      <c r="OA29" s="71"/>
      <c r="OB29" s="71"/>
      <c r="OC29" s="71"/>
      <c r="OD29" s="71"/>
      <c r="OE29" s="71"/>
      <c r="OF29" s="71"/>
      <c r="OG29" s="71"/>
      <c r="OH29" s="71"/>
      <c r="OI29" s="71"/>
      <c r="OJ29" s="71"/>
      <c r="OK29" s="71"/>
      <c r="OL29" s="71"/>
      <c r="OM29" s="71"/>
      <c r="ON29" s="71"/>
      <c r="OO29" s="71"/>
      <c r="OP29" s="71"/>
      <c r="OQ29" s="71"/>
      <c r="OR29" s="71"/>
      <c r="OS29" s="71"/>
      <c r="OT29" s="71"/>
      <c r="OU29" s="71"/>
      <c r="OV29" s="71"/>
      <c r="OW29" s="71"/>
      <c r="OX29" s="71"/>
      <c r="OY29" s="71"/>
      <c r="OZ29" s="71"/>
      <c r="PA29" s="71"/>
      <c r="PB29" s="71"/>
      <c r="PC29" s="71"/>
      <c r="PD29" s="71"/>
      <c r="PE29" s="71"/>
      <c r="PF29" s="71"/>
      <c r="PG29" s="71"/>
      <c r="PH29" s="71"/>
      <c r="PI29" s="71"/>
      <c r="PJ29" s="71"/>
      <c r="PK29" s="71"/>
      <c r="PL29" s="71"/>
      <c r="PM29" s="71"/>
      <c r="PN29" s="71"/>
    </row>
    <row r="30" spans="1:430" x14ac:dyDescent="0.25">
      <c r="A30" s="170" t="s">
        <v>71</v>
      </c>
      <c r="B30" s="177">
        <v>3.2783506033208112</v>
      </c>
      <c r="C30" s="177">
        <v>623.97036732654465</v>
      </c>
      <c r="D30" s="177">
        <v>251.26562630406167</v>
      </c>
      <c r="E30" s="177">
        <v>0.381799778296323</v>
      </c>
      <c r="F30" s="177">
        <v>0</v>
      </c>
      <c r="G30" s="178">
        <v>878.89614401222354</v>
      </c>
      <c r="H30" s="177">
        <v>0</v>
      </c>
      <c r="I30" s="177">
        <v>0</v>
      </c>
      <c r="J30" s="177">
        <v>9.5126476318330003E-2</v>
      </c>
      <c r="K30" s="177">
        <v>0</v>
      </c>
      <c r="L30" s="178">
        <v>9.5126476318330003E-2</v>
      </c>
      <c r="M30" s="178">
        <v>1802.9100790240379</v>
      </c>
      <c r="N30" s="177">
        <v>158.11565396636894</v>
      </c>
      <c r="O30" s="177">
        <v>39.397058431832093</v>
      </c>
      <c r="P30" s="178">
        <v>197.51271239820102</v>
      </c>
      <c r="Q30" s="177">
        <v>260.34231314081433</v>
      </c>
      <c r="R30" s="177">
        <v>237.4291469430251</v>
      </c>
      <c r="S30" s="205">
        <v>497.77146008383943</v>
      </c>
      <c r="T30" s="207">
        <v>1107.7249247663251</v>
      </c>
      <c r="U30" s="207">
        <v>319.23430905601384</v>
      </c>
      <c r="V30" s="205">
        <v>1426.959233822339</v>
      </c>
      <c r="W30" s="205">
        <v>235.76808200377332</v>
      </c>
      <c r="X30" s="177">
        <v>201.02442907866882</v>
      </c>
      <c r="Y30" s="177">
        <v>809.44960882436567</v>
      </c>
      <c r="Z30" s="177">
        <v>704.02774870268433</v>
      </c>
      <c r="AA30" s="178">
        <v>1714.5017866057187</v>
      </c>
      <c r="AB30" s="177">
        <v>191.32423349723729</v>
      </c>
      <c r="AC30" s="177">
        <v>263.56083953549256</v>
      </c>
      <c r="AD30" s="177">
        <v>327.27115961854167</v>
      </c>
      <c r="AE30" s="177">
        <v>126.59490836971057</v>
      </c>
      <c r="AF30" s="177">
        <v>24.479443736400842</v>
      </c>
      <c r="AG30" s="178">
        <v>933.23058475738287</v>
      </c>
      <c r="AH30" s="190">
        <v>7687.6937562043868</v>
      </c>
      <c r="AI30" s="177">
        <v>788.69790898578526</v>
      </c>
      <c r="AJ30" s="196">
        <v>8476.3916651901709</v>
      </c>
      <c r="AK30" s="177">
        <v>6.368684665582891</v>
      </c>
      <c r="AL30" s="186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  <c r="IW30" s="71"/>
      <c r="IX30" s="71"/>
      <c r="IY30" s="71"/>
      <c r="IZ30" s="71"/>
      <c r="JA30" s="71"/>
      <c r="JB30" s="71"/>
      <c r="JC30" s="71"/>
      <c r="JD30" s="71"/>
      <c r="JE30" s="71"/>
      <c r="JF30" s="71"/>
      <c r="JG30" s="71"/>
      <c r="JH30" s="71"/>
      <c r="JI30" s="71"/>
      <c r="JJ30" s="71"/>
      <c r="JK30" s="71"/>
      <c r="JL30" s="71"/>
      <c r="JM30" s="71"/>
      <c r="JN30" s="71"/>
      <c r="JO30" s="71"/>
      <c r="JP30" s="71"/>
      <c r="JQ30" s="71"/>
      <c r="JR30" s="71"/>
      <c r="JS30" s="71"/>
      <c r="JT30" s="71"/>
      <c r="JU30" s="71"/>
      <c r="JV30" s="71"/>
      <c r="JW30" s="71"/>
      <c r="JX30" s="71"/>
      <c r="JY30" s="71"/>
      <c r="JZ30" s="71"/>
      <c r="KA30" s="71"/>
      <c r="KB30" s="71"/>
      <c r="KC30" s="71"/>
      <c r="KD30" s="71"/>
      <c r="KE30" s="71"/>
      <c r="KF30" s="71"/>
      <c r="KG30" s="71"/>
      <c r="KH30" s="71"/>
      <c r="KI30" s="71"/>
      <c r="KJ30" s="71"/>
      <c r="KK30" s="71"/>
      <c r="KL30" s="71"/>
      <c r="KM30" s="71"/>
      <c r="KN30" s="71"/>
      <c r="KO30" s="71"/>
      <c r="KP30" s="71"/>
      <c r="KQ30" s="71"/>
      <c r="KR30" s="71"/>
      <c r="KS30" s="71"/>
      <c r="KT30" s="71"/>
      <c r="KU30" s="71"/>
      <c r="KV30" s="71"/>
      <c r="KW30" s="71"/>
      <c r="KX30" s="71"/>
      <c r="KY30" s="71"/>
      <c r="KZ30" s="71"/>
      <c r="LA30" s="71"/>
      <c r="LB30" s="71"/>
      <c r="LC30" s="71"/>
      <c r="LD30" s="71"/>
      <c r="LE30" s="71"/>
      <c r="LF30" s="71"/>
      <c r="LG30" s="71"/>
      <c r="LH30" s="71"/>
      <c r="LI30" s="71"/>
      <c r="LJ30" s="71"/>
      <c r="LK30" s="71"/>
      <c r="LL30" s="71"/>
      <c r="LM30" s="71"/>
      <c r="LN30" s="71"/>
      <c r="LO30" s="71"/>
      <c r="LP30" s="71"/>
      <c r="LQ30" s="71"/>
      <c r="LR30" s="71"/>
      <c r="LS30" s="71"/>
      <c r="LT30" s="71"/>
      <c r="LU30" s="71"/>
      <c r="LV30" s="71"/>
      <c r="LW30" s="71"/>
      <c r="LX30" s="71"/>
      <c r="LY30" s="71"/>
      <c r="LZ30" s="71"/>
      <c r="MA30" s="71"/>
      <c r="MB30" s="71"/>
      <c r="MC30" s="71"/>
      <c r="MD30" s="71"/>
      <c r="ME30" s="71"/>
      <c r="MF30" s="71"/>
      <c r="MG30" s="71"/>
      <c r="MH30" s="71"/>
      <c r="MI30" s="71"/>
      <c r="MJ30" s="71"/>
      <c r="MK30" s="71"/>
      <c r="ML30" s="71"/>
      <c r="MM30" s="71"/>
      <c r="MN30" s="71"/>
      <c r="MO30" s="71"/>
      <c r="MP30" s="71"/>
      <c r="MQ30" s="71"/>
      <c r="MR30" s="71"/>
      <c r="MS30" s="71"/>
      <c r="MT30" s="71"/>
      <c r="MU30" s="71"/>
      <c r="MV30" s="71"/>
      <c r="MW30" s="71"/>
      <c r="MX30" s="71"/>
      <c r="MY30" s="71"/>
      <c r="MZ30" s="71"/>
      <c r="NA30" s="71"/>
      <c r="NB30" s="71"/>
      <c r="NC30" s="71"/>
      <c r="ND30" s="71"/>
      <c r="NE30" s="71"/>
      <c r="NF30" s="71"/>
      <c r="NG30" s="71"/>
      <c r="NH30" s="71"/>
      <c r="NI30" s="71"/>
      <c r="NJ30" s="71"/>
      <c r="NK30" s="71"/>
      <c r="NL30" s="71"/>
      <c r="NM30" s="71"/>
      <c r="NN30" s="71"/>
      <c r="NO30" s="71"/>
      <c r="NP30" s="71"/>
      <c r="NQ30" s="71"/>
      <c r="NR30" s="71"/>
      <c r="NS30" s="71"/>
      <c r="NT30" s="71"/>
      <c r="NU30" s="71"/>
      <c r="NV30" s="71"/>
      <c r="NW30" s="71"/>
      <c r="NX30" s="71"/>
      <c r="NY30" s="71"/>
      <c r="NZ30" s="71"/>
      <c r="OA30" s="71"/>
      <c r="OB30" s="71"/>
      <c r="OC30" s="71"/>
      <c r="OD30" s="71"/>
      <c r="OE30" s="71"/>
      <c r="OF30" s="71"/>
      <c r="OG30" s="71"/>
      <c r="OH30" s="71"/>
      <c r="OI30" s="71"/>
      <c r="OJ30" s="71"/>
      <c r="OK30" s="71"/>
      <c r="OL30" s="71"/>
      <c r="OM30" s="71"/>
      <c r="ON30" s="71"/>
      <c r="OO30" s="71"/>
      <c r="OP30" s="71"/>
      <c r="OQ30" s="71"/>
      <c r="OR30" s="71"/>
      <c r="OS30" s="71"/>
      <c r="OT30" s="71"/>
      <c r="OU30" s="71"/>
      <c r="OV30" s="71"/>
      <c r="OW30" s="71"/>
      <c r="OX30" s="71"/>
      <c r="OY30" s="71"/>
      <c r="OZ30" s="71"/>
      <c r="PA30" s="71"/>
      <c r="PB30" s="71"/>
      <c r="PC30" s="71"/>
      <c r="PD30" s="71"/>
      <c r="PE30" s="71"/>
      <c r="PF30" s="71"/>
      <c r="PG30" s="71"/>
      <c r="PH30" s="71"/>
      <c r="PI30" s="71"/>
      <c r="PJ30" s="71"/>
      <c r="PK30" s="71"/>
      <c r="PL30" s="71"/>
      <c r="PM30" s="71"/>
      <c r="PN30" s="71"/>
    </row>
    <row r="31" spans="1:430" x14ac:dyDescent="0.25">
      <c r="A31" s="170" t="s">
        <v>23</v>
      </c>
      <c r="B31" s="177">
        <v>18.898948460937639</v>
      </c>
      <c r="C31" s="177">
        <v>100.1772047333576</v>
      </c>
      <c r="D31" s="177">
        <v>67.4778550704699</v>
      </c>
      <c r="E31" s="177">
        <v>0.90803463094677295</v>
      </c>
      <c r="F31" s="177">
        <v>0</v>
      </c>
      <c r="G31" s="178">
        <v>187.46204289571193</v>
      </c>
      <c r="H31" s="177">
        <v>0</v>
      </c>
      <c r="I31" s="177">
        <v>0</v>
      </c>
      <c r="J31" s="177">
        <v>9.3971628313139988</v>
      </c>
      <c r="K31" s="177">
        <v>0</v>
      </c>
      <c r="L31" s="178">
        <v>9.3971628313139988</v>
      </c>
      <c r="M31" s="178">
        <v>181.88321308535055</v>
      </c>
      <c r="N31" s="177">
        <v>20.74243850434366</v>
      </c>
      <c r="O31" s="177">
        <v>3.4362563053214439</v>
      </c>
      <c r="P31" s="178">
        <v>24.178694809665103</v>
      </c>
      <c r="Q31" s="177">
        <v>73.031005905542713</v>
      </c>
      <c r="R31" s="177">
        <v>66.603423866658673</v>
      </c>
      <c r="S31" s="205">
        <v>139.63442977220137</v>
      </c>
      <c r="T31" s="207">
        <v>177.50824791936975</v>
      </c>
      <c r="U31" s="207">
        <v>51.155951815598513</v>
      </c>
      <c r="V31" s="205">
        <v>228.66419973496826</v>
      </c>
      <c r="W31" s="205">
        <v>31.540480482406775</v>
      </c>
      <c r="X31" s="177">
        <v>14.214066112862465</v>
      </c>
      <c r="Y31" s="177">
        <v>100.88954123878528</v>
      </c>
      <c r="Z31" s="177">
        <v>104.95634539612611</v>
      </c>
      <c r="AA31" s="178">
        <v>220.05995274777388</v>
      </c>
      <c r="AB31" s="177">
        <v>57.693761340592033</v>
      </c>
      <c r="AC31" s="177">
        <v>35.150877631698904</v>
      </c>
      <c r="AD31" s="177">
        <v>64.715417330255477</v>
      </c>
      <c r="AE31" s="177">
        <v>20.786361555286938</v>
      </c>
      <c r="AF31" s="177">
        <v>6.0342352146016029</v>
      </c>
      <c r="AG31" s="178">
        <v>184.38065307243494</v>
      </c>
      <c r="AH31" s="190">
        <v>1211.3717843132622</v>
      </c>
      <c r="AI31" s="177">
        <v>124.27737415023651</v>
      </c>
      <c r="AJ31" s="196">
        <v>1335.6491584634987</v>
      </c>
      <c r="AK31" s="177">
        <v>1.0035317680090159</v>
      </c>
      <c r="AL31" s="186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  <c r="IX31" s="71"/>
      <c r="IY31" s="71"/>
      <c r="IZ31" s="71"/>
      <c r="JA31" s="71"/>
      <c r="JB31" s="71"/>
      <c r="JC31" s="71"/>
      <c r="JD31" s="71"/>
      <c r="JE31" s="71"/>
      <c r="JF31" s="71"/>
      <c r="JG31" s="71"/>
      <c r="JH31" s="71"/>
      <c r="JI31" s="71"/>
      <c r="JJ31" s="71"/>
      <c r="JK31" s="71"/>
      <c r="JL31" s="71"/>
      <c r="JM31" s="71"/>
      <c r="JN31" s="71"/>
      <c r="JO31" s="71"/>
      <c r="JP31" s="71"/>
      <c r="JQ31" s="71"/>
      <c r="JR31" s="71"/>
      <c r="JS31" s="71"/>
      <c r="JT31" s="71"/>
      <c r="JU31" s="71"/>
      <c r="JV31" s="71"/>
      <c r="JW31" s="71"/>
      <c r="JX31" s="71"/>
      <c r="JY31" s="71"/>
      <c r="JZ31" s="71"/>
      <c r="KA31" s="71"/>
      <c r="KB31" s="71"/>
      <c r="KC31" s="71"/>
      <c r="KD31" s="71"/>
      <c r="KE31" s="71"/>
      <c r="KF31" s="71"/>
      <c r="KG31" s="71"/>
      <c r="KH31" s="71"/>
      <c r="KI31" s="71"/>
      <c r="KJ31" s="71"/>
      <c r="KK31" s="71"/>
      <c r="KL31" s="71"/>
      <c r="KM31" s="71"/>
      <c r="KN31" s="71"/>
      <c r="KO31" s="71"/>
      <c r="KP31" s="71"/>
      <c r="KQ31" s="71"/>
      <c r="KR31" s="71"/>
      <c r="KS31" s="71"/>
      <c r="KT31" s="71"/>
      <c r="KU31" s="71"/>
      <c r="KV31" s="71"/>
      <c r="KW31" s="71"/>
      <c r="KX31" s="71"/>
      <c r="KY31" s="71"/>
      <c r="KZ31" s="71"/>
      <c r="LA31" s="71"/>
      <c r="LB31" s="71"/>
      <c r="LC31" s="71"/>
      <c r="LD31" s="71"/>
      <c r="LE31" s="71"/>
      <c r="LF31" s="71"/>
      <c r="LG31" s="71"/>
      <c r="LH31" s="71"/>
      <c r="LI31" s="71"/>
      <c r="LJ31" s="71"/>
      <c r="LK31" s="71"/>
      <c r="LL31" s="71"/>
      <c r="LM31" s="71"/>
      <c r="LN31" s="71"/>
      <c r="LO31" s="71"/>
      <c r="LP31" s="71"/>
      <c r="LQ31" s="71"/>
      <c r="LR31" s="71"/>
      <c r="LS31" s="71"/>
      <c r="LT31" s="71"/>
      <c r="LU31" s="71"/>
      <c r="LV31" s="71"/>
      <c r="LW31" s="71"/>
      <c r="LX31" s="71"/>
      <c r="LY31" s="71"/>
      <c r="LZ31" s="71"/>
      <c r="MA31" s="71"/>
      <c r="MB31" s="71"/>
      <c r="MC31" s="71"/>
      <c r="MD31" s="71"/>
      <c r="ME31" s="71"/>
      <c r="MF31" s="71"/>
      <c r="MG31" s="71"/>
      <c r="MH31" s="71"/>
      <c r="MI31" s="71"/>
      <c r="MJ31" s="71"/>
      <c r="MK31" s="71"/>
      <c r="ML31" s="71"/>
      <c r="MM31" s="71"/>
      <c r="MN31" s="71"/>
      <c r="MO31" s="71"/>
      <c r="MP31" s="71"/>
      <c r="MQ31" s="71"/>
      <c r="MR31" s="71"/>
      <c r="MS31" s="71"/>
      <c r="MT31" s="71"/>
      <c r="MU31" s="71"/>
      <c r="MV31" s="71"/>
      <c r="MW31" s="71"/>
      <c r="MX31" s="71"/>
      <c r="MY31" s="71"/>
      <c r="MZ31" s="71"/>
      <c r="NA31" s="71"/>
      <c r="NB31" s="71"/>
      <c r="NC31" s="71"/>
      <c r="ND31" s="71"/>
      <c r="NE31" s="71"/>
      <c r="NF31" s="71"/>
      <c r="NG31" s="71"/>
      <c r="NH31" s="71"/>
      <c r="NI31" s="71"/>
      <c r="NJ31" s="71"/>
      <c r="NK31" s="71"/>
      <c r="NL31" s="71"/>
      <c r="NM31" s="71"/>
      <c r="NN31" s="71"/>
      <c r="NO31" s="71"/>
      <c r="NP31" s="71"/>
      <c r="NQ31" s="71"/>
      <c r="NR31" s="71"/>
      <c r="NS31" s="71"/>
      <c r="NT31" s="71"/>
      <c r="NU31" s="71"/>
      <c r="NV31" s="71"/>
      <c r="NW31" s="71"/>
      <c r="NX31" s="71"/>
      <c r="NY31" s="71"/>
      <c r="NZ31" s="71"/>
      <c r="OA31" s="71"/>
      <c r="OB31" s="71"/>
      <c r="OC31" s="71"/>
      <c r="OD31" s="71"/>
      <c r="OE31" s="71"/>
      <c r="OF31" s="71"/>
      <c r="OG31" s="71"/>
      <c r="OH31" s="71"/>
      <c r="OI31" s="71"/>
      <c r="OJ31" s="71"/>
      <c r="OK31" s="71"/>
      <c r="OL31" s="71"/>
      <c r="OM31" s="71"/>
      <c r="ON31" s="71"/>
      <c r="OO31" s="71"/>
      <c r="OP31" s="71"/>
      <c r="OQ31" s="71"/>
      <c r="OR31" s="71"/>
      <c r="OS31" s="71"/>
      <c r="OT31" s="71"/>
      <c r="OU31" s="71"/>
      <c r="OV31" s="71"/>
      <c r="OW31" s="71"/>
      <c r="OX31" s="71"/>
      <c r="OY31" s="71"/>
      <c r="OZ31" s="71"/>
      <c r="PA31" s="71"/>
      <c r="PB31" s="71"/>
      <c r="PC31" s="71"/>
      <c r="PD31" s="71"/>
      <c r="PE31" s="71"/>
      <c r="PF31" s="71"/>
      <c r="PG31" s="71"/>
      <c r="PH31" s="71"/>
      <c r="PI31" s="71"/>
      <c r="PJ31" s="71"/>
      <c r="PK31" s="71"/>
      <c r="PL31" s="71"/>
      <c r="PM31" s="71"/>
      <c r="PN31" s="71"/>
    </row>
    <row r="32" spans="1:430" s="2" customFormat="1" x14ac:dyDescent="0.25">
      <c r="A32" s="182" t="s">
        <v>223</v>
      </c>
      <c r="B32" s="198">
        <v>985</v>
      </c>
      <c r="C32" s="198">
        <v>4125.01</v>
      </c>
      <c r="D32" s="198">
        <v>2365.0000000000009</v>
      </c>
      <c r="E32" s="198">
        <v>43.999999999999979</v>
      </c>
      <c r="F32" s="198">
        <v>0</v>
      </c>
      <c r="G32" s="197">
        <v>7519.0100000000011</v>
      </c>
      <c r="H32" s="204">
        <v>18</v>
      </c>
      <c r="I32" s="204">
        <v>570.99999999999989</v>
      </c>
      <c r="J32" s="198">
        <v>1189.9999999999993</v>
      </c>
      <c r="K32" s="198">
        <v>657.99999999999989</v>
      </c>
      <c r="L32" s="197">
        <v>2436.9999999999995</v>
      </c>
      <c r="M32" s="197">
        <v>20471.330561942341</v>
      </c>
      <c r="N32" s="198">
        <v>5161.7468577244263</v>
      </c>
      <c r="O32" s="198">
        <v>732.99999999999989</v>
      </c>
      <c r="P32" s="197">
        <v>5894.7468577244281</v>
      </c>
      <c r="Q32" s="198">
        <v>5137.0000000000009</v>
      </c>
      <c r="R32" s="198">
        <v>4684.8839634709002</v>
      </c>
      <c r="S32" s="206">
        <v>9821.8839634709002</v>
      </c>
      <c r="T32" s="208">
        <v>17721.000000000004</v>
      </c>
      <c r="U32" s="208">
        <v>5107.0000000000009</v>
      </c>
      <c r="V32" s="206">
        <v>22828.000000000004</v>
      </c>
      <c r="W32" s="205">
        <v>3822.9999999999991</v>
      </c>
      <c r="X32" s="198">
        <v>6227.5897137375259</v>
      </c>
      <c r="Y32" s="198">
        <v>11552.36347989832</v>
      </c>
      <c r="Z32" s="198">
        <v>11815.924981131953</v>
      </c>
      <c r="AA32" s="197">
        <v>29595.878174767793</v>
      </c>
      <c r="AB32" s="198">
        <v>4758.632091305014</v>
      </c>
      <c r="AC32" s="198">
        <v>5632.1856622061459</v>
      </c>
      <c r="AD32" s="198">
        <v>4769</v>
      </c>
      <c r="AE32" s="198">
        <v>2416.0000000000005</v>
      </c>
      <c r="AF32" s="198">
        <v>744.18838143267737</v>
      </c>
      <c r="AG32" s="197">
        <v>18320.006134943844</v>
      </c>
      <c r="AH32" s="198">
        <v>120710.85569284932</v>
      </c>
      <c r="AI32" s="179">
        <v>12384.000000000004</v>
      </c>
      <c r="AJ32" s="197">
        <v>133094.85569284929</v>
      </c>
      <c r="AK32" s="179">
        <v>100</v>
      </c>
      <c r="AL32" s="187"/>
    </row>
    <row r="33" spans="1:430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6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  <c r="IX33" s="71"/>
      <c r="IY33" s="71"/>
      <c r="IZ33" s="71"/>
      <c r="JA33" s="71"/>
      <c r="JB33" s="71"/>
      <c r="JC33" s="71"/>
      <c r="JD33" s="71"/>
      <c r="JE33" s="71"/>
      <c r="JF33" s="71"/>
      <c r="JG33" s="71"/>
      <c r="JH33" s="71"/>
      <c r="JI33" s="71"/>
      <c r="JJ33" s="71"/>
      <c r="JK33" s="71"/>
      <c r="JL33" s="71"/>
      <c r="JM33" s="71"/>
      <c r="JN33" s="71"/>
      <c r="JO33" s="71"/>
      <c r="JP33" s="71"/>
      <c r="JQ33" s="71"/>
      <c r="JR33" s="71"/>
      <c r="JS33" s="71"/>
      <c r="JT33" s="71"/>
      <c r="JU33" s="71"/>
      <c r="JV33" s="71"/>
      <c r="JW33" s="71"/>
      <c r="JX33" s="71"/>
      <c r="JY33" s="71"/>
      <c r="JZ33" s="71"/>
      <c r="KA33" s="71"/>
      <c r="KB33" s="71"/>
      <c r="KC33" s="71"/>
      <c r="KD33" s="71"/>
      <c r="KE33" s="71"/>
      <c r="KF33" s="71"/>
      <c r="KG33" s="71"/>
      <c r="KH33" s="71"/>
      <c r="KI33" s="71"/>
      <c r="KJ33" s="71"/>
      <c r="KK33" s="71"/>
      <c r="KL33" s="71"/>
      <c r="KM33" s="71"/>
      <c r="KN33" s="71"/>
      <c r="KO33" s="71"/>
      <c r="KP33" s="71"/>
      <c r="KQ33" s="71"/>
      <c r="KR33" s="71"/>
      <c r="KS33" s="71"/>
      <c r="KT33" s="71"/>
      <c r="KU33" s="71"/>
      <c r="KV33" s="71"/>
      <c r="KW33" s="71"/>
      <c r="KX33" s="71"/>
      <c r="KY33" s="71"/>
      <c r="KZ33" s="71"/>
      <c r="LA33" s="71"/>
      <c r="LB33" s="71"/>
      <c r="LC33" s="71"/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  <c r="LR33" s="71"/>
      <c r="LS33" s="71"/>
      <c r="LT33" s="71"/>
      <c r="LU33" s="71"/>
      <c r="LV33" s="71"/>
      <c r="LW33" s="71"/>
      <c r="LX33" s="71"/>
      <c r="LY33" s="71"/>
      <c r="LZ33" s="71"/>
      <c r="MA33" s="71"/>
      <c r="MB33" s="71"/>
      <c r="MC33" s="71"/>
      <c r="MD33" s="71"/>
      <c r="ME33" s="71"/>
      <c r="MF33" s="71"/>
      <c r="MG33" s="71"/>
      <c r="MH33" s="71"/>
      <c r="MI33" s="71"/>
      <c r="MJ33" s="71"/>
      <c r="MK33" s="71"/>
      <c r="ML33" s="71"/>
      <c r="MM33" s="71"/>
      <c r="MN33" s="71"/>
      <c r="MO33" s="71"/>
      <c r="MP33" s="71"/>
      <c r="MQ33" s="71"/>
      <c r="MR33" s="71"/>
      <c r="MS33" s="71"/>
      <c r="MT33" s="71"/>
      <c r="MU33" s="71"/>
      <c r="MV33" s="71"/>
      <c r="MW33" s="71"/>
      <c r="MX33" s="71"/>
      <c r="MY33" s="71"/>
      <c r="MZ33" s="71"/>
      <c r="NA33" s="71"/>
      <c r="NB33" s="71"/>
      <c r="NC33" s="71"/>
      <c r="ND33" s="71"/>
      <c r="NE33" s="71"/>
      <c r="NF33" s="71"/>
      <c r="NG33" s="71"/>
      <c r="NH33" s="71"/>
      <c r="NI33" s="71"/>
      <c r="NJ33" s="71"/>
      <c r="NK33" s="71"/>
      <c r="NL33" s="71"/>
      <c r="NM33" s="71"/>
      <c r="NN33" s="71"/>
      <c r="NO33" s="71"/>
      <c r="NP33" s="71"/>
      <c r="NQ33" s="71"/>
      <c r="NR33" s="71"/>
      <c r="NS33" s="71"/>
      <c r="NT33" s="71"/>
      <c r="NU33" s="71"/>
      <c r="NV33" s="71"/>
      <c r="NW33" s="71"/>
      <c r="NX33" s="71"/>
      <c r="NY33" s="71"/>
      <c r="NZ33" s="71"/>
      <c r="OA33" s="71"/>
      <c r="OB33" s="71"/>
      <c r="OC33" s="71"/>
      <c r="OD33" s="71"/>
      <c r="OE33" s="71"/>
      <c r="OF33" s="71"/>
      <c r="OG33" s="71"/>
      <c r="OH33" s="71"/>
      <c r="OI33" s="71"/>
      <c r="OJ33" s="71"/>
      <c r="OK33" s="71"/>
      <c r="OL33" s="71"/>
      <c r="OM33" s="71"/>
      <c r="ON33" s="71"/>
      <c r="OO33" s="71"/>
      <c r="OP33" s="71"/>
      <c r="OQ33" s="71"/>
      <c r="OR33" s="71"/>
      <c r="OS33" s="71"/>
      <c r="OT33" s="71"/>
      <c r="OU33" s="71"/>
      <c r="OV33" s="71"/>
      <c r="OW33" s="71"/>
      <c r="OX33" s="71"/>
      <c r="OY33" s="71"/>
      <c r="OZ33" s="71"/>
      <c r="PA33" s="71"/>
      <c r="PB33" s="71"/>
      <c r="PC33" s="71"/>
      <c r="PD33" s="71"/>
      <c r="PE33" s="71"/>
      <c r="PF33" s="71"/>
      <c r="PG33" s="71"/>
      <c r="PH33" s="71"/>
      <c r="PI33" s="71"/>
      <c r="PJ33" s="71"/>
      <c r="PK33" s="71"/>
      <c r="PL33" s="71"/>
      <c r="PM33" s="71"/>
      <c r="PN33" s="71"/>
    </row>
    <row r="34" spans="1:430" x14ac:dyDescent="0.25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7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71"/>
      <c r="JG34" s="71"/>
      <c r="JH34" s="71"/>
      <c r="JI34" s="71"/>
      <c r="JJ34" s="71"/>
      <c r="JK34" s="71"/>
      <c r="JL34" s="71"/>
      <c r="JM34" s="71"/>
      <c r="JN34" s="71"/>
      <c r="JO34" s="71"/>
      <c r="JP34" s="71"/>
      <c r="JQ34" s="71"/>
      <c r="JR34" s="71"/>
      <c r="JS34" s="71"/>
      <c r="JT34" s="71"/>
      <c r="JU34" s="71"/>
      <c r="JV34" s="71"/>
      <c r="JW34" s="71"/>
      <c r="JX34" s="71"/>
      <c r="JY34" s="71"/>
      <c r="JZ34" s="71"/>
      <c r="KA34" s="71"/>
      <c r="KB34" s="71"/>
      <c r="KC34" s="71"/>
      <c r="KD34" s="71"/>
      <c r="KE34" s="71"/>
      <c r="KF34" s="71"/>
      <c r="KG34" s="71"/>
      <c r="KH34" s="71"/>
      <c r="KI34" s="71"/>
      <c r="KJ34" s="71"/>
      <c r="KK34" s="71"/>
      <c r="KL34" s="71"/>
      <c r="KM34" s="71"/>
      <c r="KN34" s="71"/>
      <c r="KO34" s="71"/>
      <c r="KP34" s="71"/>
      <c r="KQ34" s="71"/>
      <c r="KR34" s="71"/>
      <c r="KS34" s="71"/>
      <c r="KT34" s="71"/>
      <c r="KU34" s="71"/>
      <c r="KV34" s="71"/>
      <c r="KW34" s="71"/>
      <c r="KX34" s="71"/>
      <c r="KY34" s="71"/>
      <c r="KZ34" s="71"/>
      <c r="LA34" s="71"/>
      <c r="LB34" s="71"/>
      <c r="LC34" s="71"/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  <c r="LR34" s="71"/>
      <c r="LS34" s="71"/>
      <c r="LT34" s="71"/>
      <c r="LU34" s="71"/>
      <c r="LV34" s="71"/>
      <c r="LW34" s="71"/>
      <c r="LX34" s="71"/>
      <c r="LY34" s="71"/>
      <c r="LZ34" s="71"/>
      <c r="MA34" s="71"/>
      <c r="MB34" s="71"/>
      <c r="MC34" s="71"/>
      <c r="MD34" s="71"/>
      <c r="ME34" s="71"/>
      <c r="MF34" s="71"/>
      <c r="MG34" s="71"/>
      <c r="MH34" s="71"/>
      <c r="MI34" s="71"/>
      <c r="MJ34" s="71"/>
      <c r="MK34" s="71"/>
      <c r="ML34" s="71"/>
      <c r="MM34" s="71"/>
      <c r="MN34" s="71"/>
      <c r="MO34" s="71"/>
      <c r="MP34" s="71"/>
      <c r="MQ34" s="71"/>
      <c r="MR34" s="71"/>
      <c r="MS34" s="71"/>
      <c r="MT34" s="71"/>
      <c r="MU34" s="71"/>
      <c r="MV34" s="71"/>
      <c r="MW34" s="71"/>
      <c r="MX34" s="71"/>
      <c r="MY34" s="71"/>
      <c r="MZ34" s="71"/>
      <c r="NA34" s="71"/>
      <c r="NB34" s="71"/>
      <c r="NC34" s="71"/>
      <c r="ND34" s="71"/>
      <c r="NE34" s="71"/>
      <c r="NF34" s="71"/>
      <c r="NG34" s="71"/>
      <c r="NH34" s="71"/>
      <c r="NI34" s="71"/>
      <c r="NJ34" s="71"/>
      <c r="NK34" s="71"/>
      <c r="NL34" s="71"/>
      <c r="NM34" s="71"/>
      <c r="NN34" s="71"/>
      <c r="NO34" s="71"/>
      <c r="NP34" s="71"/>
      <c r="NQ34" s="71"/>
      <c r="NR34" s="71"/>
      <c r="NS34" s="71"/>
      <c r="NT34" s="71"/>
      <c r="NU34" s="71"/>
      <c r="NV34" s="71"/>
      <c r="NW34" s="71"/>
      <c r="NX34" s="71"/>
      <c r="NY34" s="71"/>
      <c r="NZ34" s="71"/>
      <c r="OA34" s="71"/>
      <c r="OB34" s="71"/>
      <c r="OC34" s="71"/>
      <c r="OD34" s="71"/>
      <c r="OE34" s="71"/>
      <c r="OF34" s="71"/>
      <c r="OG34" s="71"/>
      <c r="OH34" s="71"/>
      <c r="OI34" s="71"/>
      <c r="OJ34" s="71"/>
      <c r="OK34" s="71"/>
      <c r="OL34" s="71"/>
      <c r="OM34" s="71"/>
      <c r="ON34" s="71"/>
      <c r="OO34" s="71"/>
      <c r="OP34" s="71"/>
      <c r="OQ34" s="71"/>
      <c r="OR34" s="71"/>
      <c r="OS34" s="71"/>
      <c r="OT34" s="71"/>
      <c r="OU34" s="71"/>
      <c r="OV34" s="71"/>
      <c r="OW34" s="71"/>
      <c r="OX34" s="71"/>
      <c r="OY34" s="71"/>
      <c r="OZ34" s="71"/>
      <c r="PA34" s="71"/>
      <c r="PB34" s="71"/>
      <c r="PC34" s="71"/>
      <c r="PD34" s="71"/>
      <c r="PE34" s="71"/>
      <c r="PF34" s="71"/>
      <c r="PG34" s="71"/>
      <c r="PH34" s="71"/>
      <c r="PI34" s="71"/>
      <c r="PJ34" s="71"/>
      <c r="PK34" s="71"/>
      <c r="PL34" s="71"/>
      <c r="PM34" s="71"/>
      <c r="PN34" s="71"/>
    </row>
    <row r="35" spans="1:430" x14ac:dyDescent="0.25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7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  <c r="IW35" s="71"/>
      <c r="IX35" s="71"/>
      <c r="IY35" s="71"/>
      <c r="IZ35" s="71"/>
      <c r="JA35" s="71"/>
      <c r="JB35" s="71"/>
      <c r="JC35" s="71"/>
      <c r="JD35" s="71"/>
      <c r="JE35" s="71"/>
      <c r="JF35" s="71"/>
      <c r="JG35" s="71"/>
      <c r="JH35" s="71"/>
      <c r="JI35" s="71"/>
      <c r="JJ35" s="71"/>
      <c r="JK35" s="71"/>
      <c r="JL35" s="71"/>
      <c r="JM35" s="71"/>
      <c r="JN35" s="71"/>
      <c r="JO35" s="71"/>
      <c r="JP35" s="71"/>
      <c r="JQ35" s="71"/>
      <c r="JR35" s="71"/>
      <c r="JS35" s="71"/>
      <c r="JT35" s="71"/>
      <c r="JU35" s="71"/>
      <c r="JV35" s="71"/>
      <c r="JW35" s="71"/>
      <c r="JX35" s="71"/>
      <c r="JY35" s="71"/>
      <c r="JZ35" s="71"/>
      <c r="KA35" s="71"/>
      <c r="KB35" s="71"/>
      <c r="KC35" s="71"/>
      <c r="KD35" s="71"/>
      <c r="KE35" s="71"/>
      <c r="KF35" s="71"/>
      <c r="KG35" s="71"/>
      <c r="KH35" s="71"/>
      <c r="KI35" s="71"/>
      <c r="KJ35" s="71"/>
      <c r="KK35" s="71"/>
      <c r="KL35" s="71"/>
      <c r="KM35" s="71"/>
      <c r="KN35" s="71"/>
      <c r="KO35" s="71"/>
      <c r="KP35" s="71"/>
      <c r="KQ35" s="71"/>
      <c r="KR35" s="71"/>
      <c r="KS35" s="71"/>
      <c r="KT35" s="71"/>
      <c r="KU35" s="71"/>
      <c r="KV35" s="71"/>
      <c r="KW35" s="71"/>
      <c r="KX35" s="71"/>
      <c r="KY35" s="71"/>
      <c r="KZ35" s="71"/>
      <c r="LA35" s="71"/>
      <c r="LB35" s="71"/>
      <c r="LC35" s="71"/>
      <c r="LD35" s="71"/>
      <c r="LE35" s="71"/>
      <c r="LF35" s="71"/>
      <c r="LG35" s="71"/>
      <c r="LH35" s="71"/>
      <c r="LI35" s="71"/>
      <c r="LJ35" s="71"/>
      <c r="LK35" s="71"/>
      <c r="LL35" s="71"/>
      <c r="LM35" s="71"/>
      <c r="LN35" s="71"/>
      <c r="LO35" s="71"/>
      <c r="LP35" s="71"/>
      <c r="LQ35" s="71"/>
      <c r="LR35" s="71"/>
      <c r="LS35" s="71"/>
      <c r="LT35" s="71"/>
      <c r="LU35" s="71"/>
      <c r="LV35" s="71"/>
      <c r="LW35" s="71"/>
      <c r="LX35" s="71"/>
      <c r="LY35" s="71"/>
      <c r="LZ35" s="71"/>
      <c r="MA35" s="71"/>
      <c r="MB35" s="71"/>
      <c r="MC35" s="71"/>
      <c r="MD35" s="71"/>
      <c r="ME35" s="71"/>
      <c r="MF35" s="71"/>
      <c r="MG35" s="71"/>
      <c r="MH35" s="71"/>
      <c r="MI35" s="71"/>
      <c r="MJ35" s="71"/>
      <c r="MK35" s="71"/>
      <c r="ML35" s="71"/>
      <c r="MM35" s="71"/>
      <c r="MN35" s="71"/>
      <c r="MO35" s="71"/>
      <c r="MP35" s="71"/>
      <c r="MQ35" s="71"/>
      <c r="MR35" s="71"/>
      <c r="MS35" s="71"/>
      <c r="MT35" s="71"/>
      <c r="MU35" s="71"/>
      <c r="MV35" s="71"/>
      <c r="MW35" s="71"/>
      <c r="MX35" s="71"/>
      <c r="MY35" s="71"/>
      <c r="MZ35" s="71"/>
      <c r="NA35" s="71"/>
      <c r="NB35" s="71"/>
      <c r="NC35" s="71"/>
      <c r="ND35" s="71"/>
      <c r="NE35" s="71"/>
      <c r="NF35" s="71"/>
      <c r="NG35" s="71"/>
      <c r="NH35" s="71"/>
      <c r="NI35" s="71"/>
      <c r="NJ35" s="71"/>
      <c r="NK35" s="71"/>
      <c r="NL35" s="71"/>
      <c r="NM35" s="71"/>
      <c r="NN35" s="71"/>
      <c r="NO35" s="71"/>
      <c r="NP35" s="71"/>
      <c r="NQ35" s="71"/>
      <c r="NR35" s="71"/>
      <c r="NS35" s="71"/>
      <c r="NT35" s="71"/>
      <c r="NU35" s="71"/>
      <c r="NV35" s="71"/>
      <c r="NW35" s="71"/>
      <c r="NX35" s="71"/>
      <c r="NY35" s="71"/>
      <c r="NZ35" s="71"/>
      <c r="OA35" s="71"/>
      <c r="OB35" s="71"/>
      <c r="OC35" s="71"/>
      <c r="OD35" s="71"/>
      <c r="OE35" s="71"/>
      <c r="OF35" s="71"/>
      <c r="OG35" s="71"/>
      <c r="OH35" s="71"/>
      <c r="OI35" s="71"/>
      <c r="OJ35" s="71"/>
      <c r="OK35" s="71"/>
      <c r="OL35" s="71"/>
      <c r="OM35" s="71"/>
      <c r="ON35" s="71"/>
      <c r="OO35" s="71"/>
      <c r="OP35" s="71"/>
      <c r="OQ35" s="71"/>
      <c r="OR35" s="71"/>
      <c r="OS35" s="71"/>
      <c r="OT35" s="71"/>
      <c r="OU35" s="71"/>
      <c r="OV35" s="71"/>
      <c r="OW35" s="71"/>
      <c r="OX35" s="71"/>
      <c r="OY35" s="71"/>
      <c r="OZ35" s="71"/>
      <c r="PA35" s="71"/>
      <c r="PB35" s="71"/>
      <c r="PC35" s="71"/>
      <c r="PD35" s="71"/>
      <c r="PE35" s="71"/>
      <c r="PF35" s="71"/>
      <c r="PG35" s="71"/>
      <c r="PH35" s="71"/>
      <c r="PI35" s="71"/>
      <c r="PJ35" s="71"/>
      <c r="PK35" s="71"/>
      <c r="PL35" s="71"/>
      <c r="PM35" s="71"/>
      <c r="PN35" s="71"/>
    </row>
    <row r="36" spans="1:430" x14ac:dyDescent="0.25">
      <c r="A36" s="184"/>
      <c r="B36" s="185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7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  <c r="HH36" s="71"/>
      <c r="HI36" s="71"/>
      <c r="HJ36" s="71"/>
      <c r="HK36" s="71"/>
      <c r="HL36" s="71"/>
      <c r="HM36" s="71"/>
      <c r="HN36" s="71"/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  <c r="IW36" s="71"/>
      <c r="IX36" s="71"/>
      <c r="IY36" s="71"/>
      <c r="IZ36" s="71"/>
      <c r="JA36" s="71"/>
      <c r="JB36" s="71"/>
      <c r="JC36" s="71"/>
      <c r="JD36" s="71"/>
      <c r="JE36" s="71"/>
      <c r="JF36" s="71"/>
      <c r="JG36" s="71"/>
      <c r="JH36" s="71"/>
      <c r="JI36" s="71"/>
      <c r="JJ36" s="71"/>
      <c r="JK36" s="71"/>
      <c r="JL36" s="71"/>
      <c r="JM36" s="71"/>
      <c r="JN36" s="71"/>
      <c r="JO36" s="71"/>
      <c r="JP36" s="71"/>
      <c r="JQ36" s="71"/>
      <c r="JR36" s="71"/>
      <c r="JS36" s="71"/>
      <c r="JT36" s="71"/>
      <c r="JU36" s="71"/>
      <c r="JV36" s="71"/>
      <c r="JW36" s="71"/>
      <c r="JX36" s="71"/>
      <c r="JY36" s="71"/>
      <c r="JZ36" s="71"/>
      <c r="KA36" s="71"/>
      <c r="KB36" s="71"/>
      <c r="KC36" s="71"/>
      <c r="KD36" s="71"/>
      <c r="KE36" s="71"/>
      <c r="KF36" s="71"/>
      <c r="KG36" s="71"/>
      <c r="KH36" s="71"/>
      <c r="KI36" s="71"/>
      <c r="KJ36" s="71"/>
      <c r="KK36" s="71"/>
      <c r="KL36" s="71"/>
      <c r="KM36" s="71"/>
      <c r="KN36" s="71"/>
      <c r="KO36" s="71"/>
      <c r="KP36" s="71"/>
      <c r="KQ36" s="71"/>
      <c r="KR36" s="71"/>
      <c r="KS36" s="71"/>
      <c r="KT36" s="71"/>
      <c r="KU36" s="71"/>
      <c r="KV36" s="71"/>
      <c r="KW36" s="71"/>
      <c r="KX36" s="71"/>
      <c r="KY36" s="71"/>
      <c r="KZ36" s="71"/>
      <c r="LA36" s="71"/>
      <c r="LB36" s="71"/>
      <c r="LC36" s="71"/>
      <c r="LD36" s="71"/>
      <c r="LE36" s="71"/>
      <c r="LF36" s="71"/>
      <c r="LG36" s="71"/>
      <c r="LH36" s="71"/>
      <c r="LI36" s="71"/>
      <c r="LJ36" s="71"/>
      <c r="LK36" s="71"/>
      <c r="LL36" s="71"/>
      <c r="LM36" s="71"/>
      <c r="LN36" s="71"/>
      <c r="LO36" s="71"/>
      <c r="LP36" s="71"/>
      <c r="LQ36" s="71"/>
      <c r="LR36" s="71"/>
      <c r="LS36" s="71"/>
      <c r="LT36" s="71"/>
      <c r="LU36" s="71"/>
      <c r="LV36" s="71"/>
      <c r="LW36" s="71"/>
      <c r="LX36" s="71"/>
      <c r="LY36" s="71"/>
      <c r="LZ36" s="71"/>
      <c r="MA36" s="71"/>
      <c r="MB36" s="71"/>
      <c r="MC36" s="71"/>
      <c r="MD36" s="71"/>
      <c r="ME36" s="71"/>
      <c r="MF36" s="71"/>
      <c r="MG36" s="71"/>
      <c r="MH36" s="71"/>
      <c r="MI36" s="71"/>
      <c r="MJ36" s="71"/>
      <c r="MK36" s="71"/>
      <c r="ML36" s="71"/>
      <c r="MM36" s="71"/>
      <c r="MN36" s="71"/>
      <c r="MO36" s="71"/>
      <c r="MP36" s="71"/>
      <c r="MQ36" s="71"/>
      <c r="MR36" s="71"/>
      <c r="MS36" s="71"/>
      <c r="MT36" s="71"/>
      <c r="MU36" s="71"/>
      <c r="MV36" s="71"/>
      <c r="MW36" s="71"/>
      <c r="MX36" s="71"/>
      <c r="MY36" s="71"/>
      <c r="MZ36" s="71"/>
      <c r="NA36" s="71"/>
      <c r="NB36" s="71"/>
      <c r="NC36" s="71"/>
      <c r="ND36" s="71"/>
      <c r="NE36" s="71"/>
      <c r="NF36" s="71"/>
      <c r="NG36" s="71"/>
      <c r="NH36" s="71"/>
      <c r="NI36" s="71"/>
      <c r="NJ36" s="71"/>
      <c r="NK36" s="71"/>
      <c r="NL36" s="71"/>
      <c r="NM36" s="71"/>
      <c r="NN36" s="71"/>
      <c r="NO36" s="71"/>
      <c r="NP36" s="71"/>
      <c r="NQ36" s="71"/>
      <c r="NR36" s="71"/>
      <c r="NS36" s="71"/>
      <c r="NT36" s="71"/>
      <c r="NU36" s="71"/>
      <c r="NV36" s="71"/>
      <c r="NW36" s="71"/>
      <c r="NX36" s="71"/>
      <c r="NY36" s="71"/>
      <c r="NZ36" s="71"/>
      <c r="OA36" s="71"/>
      <c r="OB36" s="71"/>
      <c r="OC36" s="71"/>
      <c r="OD36" s="71"/>
      <c r="OE36" s="71"/>
      <c r="OF36" s="71"/>
      <c r="OG36" s="71"/>
      <c r="OH36" s="71"/>
      <c r="OI36" s="71"/>
      <c r="OJ36" s="71"/>
      <c r="OK36" s="71"/>
      <c r="OL36" s="71"/>
      <c r="OM36" s="71"/>
      <c r="ON36" s="71"/>
      <c r="OO36" s="71"/>
      <c r="OP36" s="71"/>
      <c r="OQ36" s="71"/>
      <c r="OR36" s="71"/>
      <c r="OS36" s="71"/>
      <c r="OT36" s="71"/>
      <c r="OU36" s="71"/>
      <c r="OV36" s="71"/>
      <c r="OW36" s="71"/>
      <c r="OX36" s="71"/>
      <c r="OY36" s="71"/>
      <c r="OZ36" s="71"/>
      <c r="PA36" s="71"/>
      <c r="PB36" s="71"/>
      <c r="PC36" s="71"/>
      <c r="PD36" s="71"/>
      <c r="PE36" s="71"/>
      <c r="PF36" s="71"/>
      <c r="PG36" s="71"/>
      <c r="PH36" s="71"/>
      <c r="PI36" s="71"/>
      <c r="PJ36" s="71"/>
      <c r="PK36" s="71"/>
      <c r="PL36" s="71"/>
      <c r="PM36" s="71"/>
      <c r="PN36" s="71"/>
    </row>
    <row r="37" spans="1:430" x14ac:dyDescent="0.25">
      <c r="A37" s="184"/>
      <c r="B37" s="185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7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  <c r="KB37" s="71"/>
      <c r="KC37" s="71"/>
      <c r="KD37" s="71"/>
      <c r="KE37" s="71"/>
      <c r="KF37" s="71"/>
      <c r="KG37" s="71"/>
      <c r="KH37" s="71"/>
      <c r="KI37" s="71"/>
      <c r="KJ37" s="71"/>
      <c r="KK37" s="71"/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71"/>
      <c r="KX37" s="71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  <c r="LR37" s="71"/>
      <c r="LS37" s="71"/>
      <c r="LT37" s="71"/>
      <c r="LU37" s="71"/>
      <c r="LV37" s="71"/>
      <c r="LW37" s="71"/>
      <c r="LX37" s="71"/>
      <c r="LY37" s="71"/>
      <c r="LZ37" s="71"/>
      <c r="MA37" s="71"/>
      <c r="MB37" s="71"/>
      <c r="MC37" s="71"/>
      <c r="MD37" s="71"/>
      <c r="ME37" s="71"/>
      <c r="MF37" s="71"/>
      <c r="MG37" s="71"/>
      <c r="MH37" s="71"/>
      <c r="MI37" s="71"/>
      <c r="MJ37" s="71"/>
      <c r="MK37" s="71"/>
      <c r="ML37" s="71"/>
      <c r="MM37" s="71"/>
      <c r="MN37" s="71"/>
      <c r="MO37" s="71"/>
      <c r="MP37" s="71"/>
      <c r="MQ37" s="71"/>
      <c r="MR37" s="71"/>
      <c r="MS37" s="71"/>
      <c r="MT37" s="71"/>
      <c r="MU37" s="71"/>
      <c r="MV37" s="71"/>
      <c r="MW37" s="71"/>
      <c r="MX37" s="71"/>
      <c r="MY37" s="71"/>
      <c r="MZ37" s="71"/>
      <c r="NA37" s="71"/>
      <c r="NB37" s="71"/>
      <c r="NC37" s="71"/>
      <c r="ND37" s="71"/>
      <c r="NE37" s="71"/>
      <c r="NF37" s="71"/>
      <c r="NG37" s="71"/>
      <c r="NH37" s="71"/>
      <c r="NI37" s="71"/>
      <c r="NJ37" s="71"/>
      <c r="NK37" s="71"/>
      <c r="NL37" s="71"/>
      <c r="NM37" s="71"/>
      <c r="NN37" s="71"/>
      <c r="NO37" s="71"/>
      <c r="NP37" s="71"/>
      <c r="NQ37" s="71"/>
      <c r="NR37" s="71"/>
      <c r="NS37" s="71"/>
      <c r="NT37" s="71"/>
      <c r="NU37" s="71"/>
      <c r="NV37" s="71"/>
      <c r="NW37" s="71"/>
      <c r="NX37" s="71"/>
      <c r="NY37" s="71"/>
      <c r="NZ37" s="71"/>
      <c r="OA37" s="71"/>
      <c r="OB37" s="71"/>
      <c r="OC37" s="71"/>
      <c r="OD37" s="71"/>
      <c r="OE37" s="71"/>
      <c r="OF37" s="71"/>
      <c r="OG37" s="71"/>
      <c r="OH37" s="71"/>
      <c r="OI37" s="71"/>
      <c r="OJ37" s="71"/>
      <c r="OK37" s="71"/>
      <c r="OL37" s="71"/>
      <c r="OM37" s="71"/>
      <c r="ON37" s="71"/>
      <c r="OO37" s="71"/>
      <c r="OP37" s="71"/>
      <c r="OQ37" s="71"/>
      <c r="OR37" s="71"/>
      <c r="OS37" s="71"/>
      <c r="OT37" s="71"/>
      <c r="OU37" s="71"/>
      <c r="OV37" s="71"/>
      <c r="OW37" s="71"/>
      <c r="OX37" s="71"/>
      <c r="OY37" s="71"/>
      <c r="OZ37" s="71"/>
      <c r="PA37" s="71"/>
      <c r="PB37" s="71"/>
      <c r="PC37" s="71"/>
      <c r="PD37" s="71"/>
      <c r="PE37" s="71"/>
      <c r="PF37" s="71"/>
      <c r="PG37" s="71"/>
      <c r="PH37" s="71"/>
      <c r="PI37" s="71"/>
      <c r="PJ37" s="71"/>
      <c r="PK37" s="71"/>
      <c r="PL37" s="71"/>
      <c r="PM37" s="71"/>
      <c r="PN37" s="71"/>
    </row>
    <row r="38" spans="1:430" x14ac:dyDescent="0.25">
      <c r="A38" s="184"/>
      <c r="B38" s="185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7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71"/>
      <c r="KX38" s="71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  <c r="LR38" s="71"/>
      <c r="LS38" s="71"/>
      <c r="LT38" s="71"/>
      <c r="LU38" s="71"/>
      <c r="LV38" s="71"/>
      <c r="LW38" s="71"/>
      <c r="LX38" s="71"/>
      <c r="LY38" s="71"/>
      <c r="LZ38" s="71"/>
      <c r="MA38" s="71"/>
      <c r="MB38" s="71"/>
      <c r="MC38" s="71"/>
      <c r="MD38" s="71"/>
      <c r="ME38" s="71"/>
      <c r="MF38" s="71"/>
      <c r="MG38" s="71"/>
      <c r="MH38" s="71"/>
      <c r="MI38" s="71"/>
      <c r="MJ38" s="71"/>
      <c r="MK38" s="71"/>
      <c r="ML38" s="71"/>
      <c r="MM38" s="71"/>
      <c r="MN38" s="71"/>
      <c r="MO38" s="71"/>
      <c r="MP38" s="71"/>
      <c r="MQ38" s="71"/>
      <c r="MR38" s="71"/>
      <c r="MS38" s="71"/>
      <c r="MT38" s="71"/>
      <c r="MU38" s="71"/>
      <c r="MV38" s="71"/>
      <c r="MW38" s="71"/>
      <c r="MX38" s="71"/>
      <c r="MY38" s="71"/>
      <c r="MZ38" s="71"/>
      <c r="NA38" s="71"/>
      <c r="NB38" s="71"/>
      <c r="NC38" s="71"/>
      <c r="ND38" s="71"/>
      <c r="NE38" s="71"/>
      <c r="NF38" s="71"/>
      <c r="NG38" s="71"/>
      <c r="NH38" s="71"/>
      <c r="NI38" s="71"/>
      <c r="NJ38" s="71"/>
      <c r="NK38" s="71"/>
      <c r="NL38" s="71"/>
      <c r="NM38" s="71"/>
      <c r="NN38" s="71"/>
      <c r="NO38" s="71"/>
      <c r="NP38" s="71"/>
      <c r="NQ38" s="71"/>
      <c r="NR38" s="71"/>
      <c r="NS38" s="71"/>
      <c r="NT38" s="71"/>
      <c r="NU38" s="71"/>
      <c r="NV38" s="71"/>
      <c r="NW38" s="71"/>
      <c r="NX38" s="71"/>
      <c r="NY38" s="71"/>
      <c r="NZ38" s="71"/>
      <c r="OA38" s="71"/>
      <c r="OB38" s="71"/>
      <c r="OC38" s="71"/>
      <c r="OD38" s="71"/>
      <c r="OE38" s="71"/>
      <c r="OF38" s="71"/>
      <c r="OG38" s="71"/>
      <c r="OH38" s="71"/>
      <c r="OI38" s="71"/>
      <c r="OJ38" s="71"/>
      <c r="OK38" s="71"/>
      <c r="OL38" s="71"/>
      <c r="OM38" s="71"/>
      <c r="ON38" s="71"/>
      <c r="OO38" s="71"/>
      <c r="OP38" s="71"/>
      <c r="OQ38" s="71"/>
      <c r="OR38" s="71"/>
      <c r="OS38" s="71"/>
      <c r="OT38" s="71"/>
      <c r="OU38" s="71"/>
      <c r="OV38" s="71"/>
      <c r="OW38" s="71"/>
      <c r="OX38" s="71"/>
      <c r="OY38" s="71"/>
      <c r="OZ38" s="71"/>
      <c r="PA38" s="71"/>
      <c r="PB38" s="71"/>
      <c r="PC38" s="71"/>
      <c r="PD38" s="71"/>
      <c r="PE38" s="71"/>
      <c r="PF38" s="71"/>
      <c r="PG38" s="71"/>
      <c r="PH38" s="71"/>
      <c r="PI38" s="71"/>
      <c r="PJ38" s="71"/>
      <c r="PK38" s="71"/>
      <c r="PL38" s="71"/>
      <c r="PM38" s="71"/>
      <c r="PN38" s="71"/>
    </row>
    <row r="39" spans="1:430" x14ac:dyDescent="0.25">
      <c r="A39" s="176"/>
      <c r="B39" s="173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  <c r="IW39" s="71"/>
      <c r="IX39" s="71"/>
      <c r="IY39" s="71"/>
      <c r="IZ39" s="71"/>
      <c r="JA39" s="71"/>
      <c r="JB39" s="71"/>
      <c r="JC39" s="71"/>
      <c r="JD39" s="71"/>
      <c r="JE39" s="71"/>
      <c r="JF39" s="71"/>
      <c r="JG39" s="71"/>
      <c r="JH39" s="71"/>
      <c r="JI39" s="71"/>
      <c r="JJ39" s="71"/>
      <c r="JK39" s="71"/>
      <c r="JL39" s="71"/>
      <c r="JM39" s="71"/>
      <c r="JN39" s="71"/>
      <c r="JO39" s="71"/>
      <c r="JP39" s="71"/>
      <c r="JQ39" s="71"/>
      <c r="JR39" s="71"/>
      <c r="JS39" s="71"/>
      <c r="JT39" s="71"/>
      <c r="JU39" s="71"/>
      <c r="JV39" s="71"/>
      <c r="JW39" s="71"/>
      <c r="JX39" s="71"/>
      <c r="JY39" s="71"/>
      <c r="JZ39" s="71"/>
      <c r="KA39" s="71"/>
      <c r="KB39" s="71"/>
      <c r="KC39" s="71"/>
      <c r="KD39" s="71"/>
      <c r="KE39" s="71"/>
      <c r="KF39" s="71"/>
      <c r="KG39" s="71"/>
      <c r="KH39" s="71"/>
      <c r="KI39" s="71"/>
      <c r="KJ39" s="71"/>
      <c r="KK39" s="71"/>
      <c r="KL39" s="71"/>
      <c r="KM39" s="71"/>
      <c r="KN39" s="71"/>
      <c r="KO39" s="71"/>
      <c r="KP39" s="71"/>
      <c r="KQ39" s="71"/>
      <c r="KR39" s="71"/>
      <c r="KS39" s="71"/>
      <c r="KT39" s="71"/>
      <c r="KU39" s="71"/>
      <c r="KV39" s="71"/>
      <c r="KW39" s="71"/>
      <c r="KX39" s="71"/>
      <c r="KY39" s="71"/>
      <c r="KZ39" s="71"/>
      <c r="LA39" s="71"/>
      <c r="LB39" s="71"/>
      <c r="LC39" s="71"/>
      <c r="LD39" s="71"/>
      <c r="LE39" s="71"/>
      <c r="LF39" s="71"/>
      <c r="LG39" s="71"/>
      <c r="LH39" s="71"/>
      <c r="LI39" s="71"/>
      <c r="LJ39" s="71"/>
      <c r="LK39" s="71"/>
      <c r="LL39" s="71"/>
      <c r="LM39" s="71"/>
      <c r="LN39" s="71"/>
      <c r="LO39" s="71"/>
      <c r="LP39" s="71"/>
      <c r="LQ39" s="71"/>
      <c r="LR39" s="71"/>
      <c r="LS39" s="71"/>
      <c r="LT39" s="71"/>
      <c r="LU39" s="71"/>
      <c r="LV39" s="71"/>
      <c r="LW39" s="71"/>
      <c r="LX39" s="71"/>
      <c r="LY39" s="71"/>
      <c r="LZ39" s="71"/>
      <c r="MA39" s="71"/>
      <c r="MB39" s="71"/>
      <c r="MC39" s="71"/>
      <c r="MD39" s="71"/>
      <c r="ME39" s="71"/>
      <c r="MF39" s="71"/>
      <c r="MG39" s="71"/>
      <c r="MH39" s="71"/>
      <c r="MI39" s="71"/>
      <c r="MJ39" s="71"/>
      <c r="MK39" s="71"/>
      <c r="ML39" s="71"/>
      <c r="MM39" s="71"/>
      <c r="MN39" s="71"/>
      <c r="MO39" s="71"/>
      <c r="MP39" s="71"/>
      <c r="MQ39" s="71"/>
      <c r="MR39" s="71"/>
      <c r="MS39" s="71"/>
      <c r="MT39" s="71"/>
      <c r="MU39" s="71"/>
      <c r="MV39" s="71"/>
      <c r="MW39" s="71"/>
      <c r="MX39" s="71"/>
      <c r="MY39" s="71"/>
      <c r="MZ39" s="71"/>
      <c r="NA39" s="71"/>
      <c r="NB39" s="71"/>
      <c r="NC39" s="71"/>
      <c r="ND39" s="71"/>
      <c r="NE39" s="71"/>
      <c r="NF39" s="71"/>
      <c r="NG39" s="71"/>
      <c r="NH39" s="71"/>
      <c r="NI39" s="71"/>
      <c r="NJ39" s="71"/>
      <c r="NK39" s="71"/>
      <c r="NL39" s="71"/>
      <c r="NM39" s="71"/>
      <c r="NN39" s="71"/>
      <c r="NO39" s="71"/>
      <c r="NP39" s="71"/>
      <c r="NQ39" s="71"/>
      <c r="NR39" s="71"/>
      <c r="NS39" s="71"/>
      <c r="NT39" s="71"/>
      <c r="NU39" s="71"/>
      <c r="NV39" s="71"/>
      <c r="NW39" s="71"/>
      <c r="NX39" s="71"/>
      <c r="NY39" s="71"/>
      <c r="NZ39" s="71"/>
      <c r="OA39" s="71"/>
      <c r="OB39" s="71"/>
      <c r="OC39" s="71"/>
      <c r="OD39" s="71"/>
      <c r="OE39" s="71"/>
      <c r="OF39" s="71"/>
      <c r="OG39" s="71"/>
      <c r="OH39" s="71"/>
      <c r="OI39" s="71"/>
      <c r="OJ39" s="71"/>
      <c r="OK39" s="71"/>
      <c r="OL39" s="71"/>
      <c r="OM39" s="71"/>
      <c r="ON39" s="71"/>
      <c r="OO39" s="71"/>
      <c r="OP39" s="71"/>
      <c r="OQ39" s="71"/>
      <c r="OR39" s="71"/>
      <c r="OS39" s="71"/>
      <c r="OT39" s="71"/>
      <c r="OU39" s="71"/>
      <c r="OV39" s="71"/>
      <c r="OW39" s="71"/>
      <c r="OX39" s="71"/>
      <c r="OY39" s="71"/>
      <c r="OZ39" s="71"/>
      <c r="PA39" s="71"/>
      <c r="PB39" s="71"/>
      <c r="PC39" s="71"/>
      <c r="PD39" s="71"/>
      <c r="PE39" s="71"/>
      <c r="PF39" s="71"/>
      <c r="PG39" s="71"/>
      <c r="PH39" s="71"/>
      <c r="PI39" s="71"/>
      <c r="PJ39" s="71"/>
      <c r="PK39" s="71"/>
      <c r="PL39" s="71"/>
      <c r="PM39" s="71"/>
      <c r="PN39" s="71"/>
    </row>
    <row r="40" spans="1:430" x14ac:dyDescent="0.25">
      <c r="A40" s="176"/>
      <c r="B40" s="173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  <c r="DW40" s="71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71"/>
      <c r="FA40" s="71"/>
      <c r="FB40" s="71"/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71"/>
      <c r="FR40" s="71"/>
      <c r="FS40" s="71"/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71"/>
      <c r="GR40" s="71"/>
      <c r="GS40" s="71"/>
      <c r="GT40" s="71"/>
      <c r="GU40" s="71"/>
      <c r="GV40" s="71"/>
      <c r="GW40" s="71"/>
      <c r="GX40" s="71"/>
      <c r="GY40" s="71"/>
      <c r="GZ40" s="71"/>
      <c r="HA40" s="71"/>
      <c r="HB40" s="71"/>
      <c r="HC40" s="71"/>
      <c r="HD40" s="71"/>
      <c r="HE40" s="71"/>
      <c r="HF40" s="71"/>
      <c r="HG40" s="71"/>
      <c r="HH40" s="71"/>
      <c r="HI40" s="71"/>
      <c r="HJ40" s="71"/>
      <c r="HK40" s="71"/>
      <c r="HL40" s="71"/>
      <c r="HM40" s="71"/>
      <c r="HN40" s="71"/>
      <c r="HO40" s="71"/>
      <c r="HP40" s="71"/>
      <c r="HQ40" s="71"/>
      <c r="HR40" s="71"/>
      <c r="HS40" s="71"/>
      <c r="HT40" s="71"/>
      <c r="HU40" s="71"/>
      <c r="HV40" s="71"/>
      <c r="HW40" s="71"/>
      <c r="HX40" s="71"/>
      <c r="HY40" s="71"/>
      <c r="HZ40" s="71"/>
      <c r="IA40" s="71"/>
      <c r="IB40" s="71"/>
      <c r="IC40" s="71"/>
      <c r="ID40" s="71"/>
      <c r="IE40" s="71"/>
      <c r="IF40" s="71"/>
      <c r="IG40" s="71"/>
      <c r="IH40" s="71"/>
      <c r="II40" s="71"/>
      <c r="IJ40" s="71"/>
      <c r="IK40" s="71"/>
      <c r="IL40" s="71"/>
      <c r="IM40" s="71"/>
      <c r="IN40" s="71"/>
      <c r="IO40" s="71"/>
      <c r="IP40" s="71"/>
      <c r="IQ40" s="71"/>
      <c r="IR40" s="71"/>
      <c r="IS40" s="71"/>
      <c r="IT40" s="71"/>
      <c r="IU40" s="71"/>
      <c r="IV40" s="71"/>
      <c r="IW40" s="71"/>
      <c r="IX40" s="71"/>
      <c r="IY40" s="71"/>
      <c r="IZ40" s="71"/>
      <c r="JA40" s="71"/>
      <c r="JB40" s="71"/>
      <c r="JC40" s="71"/>
      <c r="JD40" s="71"/>
      <c r="JE40" s="71"/>
      <c r="JF40" s="71"/>
      <c r="JG40" s="71"/>
      <c r="JH40" s="71"/>
      <c r="JI40" s="71"/>
      <c r="JJ40" s="71"/>
      <c r="JK40" s="71"/>
      <c r="JL40" s="71"/>
      <c r="JM40" s="71"/>
      <c r="JN40" s="71"/>
      <c r="JO40" s="71"/>
      <c r="JP40" s="71"/>
      <c r="JQ40" s="71"/>
      <c r="JR40" s="71"/>
      <c r="JS40" s="71"/>
      <c r="JT40" s="71"/>
      <c r="JU40" s="71"/>
      <c r="JV40" s="71"/>
      <c r="JW40" s="71"/>
      <c r="JX40" s="71"/>
      <c r="JY40" s="71"/>
      <c r="JZ40" s="71"/>
      <c r="KA40" s="71"/>
      <c r="KB40" s="71"/>
      <c r="KC40" s="71"/>
      <c r="KD40" s="71"/>
      <c r="KE40" s="71"/>
      <c r="KF40" s="71"/>
      <c r="KG40" s="71"/>
      <c r="KH40" s="71"/>
      <c r="KI40" s="71"/>
      <c r="KJ40" s="71"/>
      <c r="KK40" s="71"/>
      <c r="KL40" s="71"/>
      <c r="KM40" s="71"/>
      <c r="KN40" s="71"/>
      <c r="KO40" s="71"/>
      <c r="KP40" s="71"/>
      <c r="KQ40" s="71"/>
      <c r="KR40" s="71"/>
      <c r="KS40" s="71"/>
      <c r="KT40" s="71"/>
      <c r="KU40" s="71"/>
      <c r="KV40" s="71"/>
      <c r="KW40" s="71"/>
      <c r="KX40" s="71"/>
      <c r="KY40" s="71"/>
      <c r="KZ40" s="71"/>
      <c r="LA40" s="71"/>
      <c r="LB40" s="71"/>
      <c r="LC40" s="71"/>
      <c r="LD40" s="71"/>
      <c r="LE40" s="71"/>
      <c r="LF40" s="71"/>
      <c r="LG40" s="71"/>
      <c r="LH40" s="71"/>
      <c r="LI40" s="71"/>
      <c r="LJ40" s="71"/>
      <c r="LK40" s="71"/>
      <c r="LL40" s="71"/>
      <c r="LM40" s="71"/>
      <c r="LN40" s="71"/>
      <c r="LO40" s="71"/>
      <c r="LP40" s="71"/>
      <c r="LQ40" s="71"/>
      <c r="LR40" s="71"/>
      <c r="LS40" s="71"/>
      <c r="LT40" s="71"/>
      <c r="LU40" s="71"/>
      <c r="LV40" s="71"/>
      <c r="LW40" s="71"/>
      <c r="LX40" s="71"/>
      <c r="LY40" s="71"/>
      <c r="LZ40" s="71"/>
      <c r="MA40" s="71"/>
      <c r="MB40" s="71"/>
      <c r="MC40" s="71"/>
      <c r="MD40" s="71"/>
      <c r="ME40" s="71"/>
      <c r="MF40" s="71"/>
      <c r="MG40" s="71"/>
      <c r="MH40" s="71"/>
      <c r="MI40" s="71"/>
      <c r="MJ40" s="71"/>
      <c r="MK40" s="71"/>
      <c r="ML40" s="71"/>
      <c r="MM40" s="71"/>
      <c r="MN40" s="71"/>
      <c r="MO40" s="71"/>
      <c r="MP40" s="71"/>
      <c r="MQ40" s="71"/>
      <c r="MR40" s="71"/>
      <c r="MS40" s="71"/>
      <c r="MT40" s="71"/>
      <c r="MU40" s="71"/>
      <c r="MV40" s="71"/>
      <c r="MW40" s="71"/>
      <c r="MX40" s="71"/>
      <c r="MY40" s="71"/>
      <c r="MZ40" s="71"/>
      <c r="NA40" s="71"/>
      <c r="NB40" s="71"/>
      <c r="NC40" s="71"/>
      <c r="ND40" s="71"/>
      <c r="NE40" s="71"/>
      <c r="NF40" s="71"/>
      <c r="NG40" s="71"/>
      <c r="NH40" s="71"/>
      <c r="NI40" s="71"/>
      <c r="NJ40" s="71"/>
      <c r="NK40" s="71"/>
      <c r="NL40" s="71"/>
      <c r="NM40" s="71"/>
      <c r="NN40" s="71"/>
      <c r="NO40" s="71"/>
      <c r="NP40" s="71"/>
      <c r="NQ40" s="71"/>
      <c r="NR40" s="71"/>
      <c r="NS40" s="71"/>
      <c r="NT40" s="71"/>
      <c r="NU40" s="71"/>
      <c r="NV40" s="71"/>
      <c r="NW40" s="71"/>
      <c r="NX40" s="71"/>
      <c r="NY40" s="71"/>
      <c r="NZ40" s="71"/>
      <c r="OA40" s="71"/>
      <c r="OB40" s="71"/>
      <c r="OC40" s="71"/>
      <c r="OD40" s="71"/>
      <c r="OE40" s="71"/>
      <c r="OF40" s="71"/>
      <c r="OG40" s="71"/>
      <c r="OH40" s="71"/>
      <c r="OI40" s="71"/>
      <c r="OJ40" s="71"/>
      <c r="OK40" s="71"/>
      <c r="OL40" s="71"/>
      <c r="OM40" s="71"/>
      <c r="ON40" s="71"/>
      <c r="OO40" s="71"/>
      <c r="OP40" s="71"/>
      <c r="OQ40" s="71"/>
      <c r="OR40" s="71"/>
      <c r="OS40" s="71"/>
      <c r="OT40" s="71"/>
      <c r="OU40" s="71"/>
      <c r="OV40" s="71"/>
      <c r="OW40" s="71"/>
      <c r="OX40" s="71"/>
      <c r="OY40" s="71"/>
      <c r="OZ40" s="71"/>
      <c r="PA40" s="71"/>
      <c r="PB40" s="71"/>
      <c r="PC40" s="71"/>
      <c r="PD40" s="71"/>
      <c r="PE40" s="71"/>
      <c r="PF40" s="71"/>
      <c r="PG40" s="71"/>
      <c r="PH40" s="71"/>
      <c r="PI40" s="71"/>
      <c r="PJ40" s="71"/>
      <c r="PK40" s="71"/>
      <c r="PL40" s="71"/>
      <c r="PM40" s="71"/>
      <c r="PN40" s="71"/>
    </row>
    <row r="41" spans="1:430" x14ac:dyDescent="0.25">
      <c r="A41" s="176"/>
      <c r="B41" s="173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  <c r="IX41" s="71"/>
      <c r="IY41" s="71"/>
      <c r="IZ41" s="71"/>
      <c r="JA41" s="71"/>
      <c r="JB41" s="71"/>
      <c r="JC41" s="71"/>
      <c r="JD41" s="71"/>
      <c r="JE41" s="71"/>
      <c r="JF41" s="71"/>
      <c r="JG41" s="71"/>
      <c r="JH41" s="71"/>
      <c r="JI41" s="71"/>
      <c r="JJ41" s="71"/>
      <c r="JK41" s="71"/>
      <c r="JL41" s="71"/>
      <c r="JM41" s="71"/>
      <c r="JN41" s="71"/>
      <c r="JO41" s="71"/>
      <c r="JP41" s="71"/>
      <c r="JQ41" s="71"/>
      <c r="JR41" s="71"/>
      <c r="JS41" s="71"/>
      <c r="JT41" s="71"/>
      <c r="JU41" s="71"/>
      <c r="JV41" s="71"/>
      <c r="JW41" s="71"/>
      <c r="JX41" s="71"/>
      <c r="JY41" s="71"/>
      <c r="JZ41" s="71"/>
      <c r="KA41" s="71"/>
      <c r="KB41" s="71"/>
      <c r="KC41" s="71"/>
      <c r="KD41" s="71"/>
      <c r="KE41" s="71"/>
      <c r="KF41" s="71"/>
      <c r="KG41" s="71"/>
      <c r="KH41" s="71"/>
      <c r="KI41" s="71"/>
      <c r="KJ41" s="71"/>
      <c r="KK41" s="71"/>
      <c r="KL41" s="71"/>
      <c r="KM41" s="71"/>
      <c r="KN41" s="71"/>
      <c r="KO41" s="71"/>
      <c r="KP41" s="71"/>
      <c r="KQ41" s="71"/>
      <c r="KR41" s="71"/>
      <c r="KS41" s="71"/>
      <c r="KT41" s="71"/>
      <c r="KU41" s="71"/>
      <c r="KV41" s="71"/>
      <c r="KW41" s="71"/>
      <c r="KX41" s="71"/>
      <c r="KY41" s="71"/>
      <c r="KZ41" s="71"/>
      <c r="LA41" s="71"/>
      <c r="LB41" s="71"/>
      <c r="LC41" s="71"/>
      <c r="LD41" s="71"/>
      <c r="LE41" s="71"/>
      <c r="LF41" s="71"/>
      <c r="LG41" s="71"/>
      <c r="LH41" s="71"/>
      <c r="LI41" s="71"/>
      <c r="LJ41" s="71"/>
      <c r="LK41" s="71"/>
      <c r="LL41" s="71"/>
      <c r="LM41" s="71"/>
      <c r="LN41" s="71"/>
      <c r="LO41" s="71"/>
      <c r="LP41" s="71"/>
      <c r="LQ41" s="71"/>
      <c r="LR41" s="71"/>
      <c r="LS41" s="71"/>
      <c r="LT41" s="71"/>
      <c r="LU41" s="71"/>
      <c r="LV41" s="71"/>
      <c r="LW41" s="71"/>
      <c r="LX41" s="71"/>
      <c r="LY41" s="71"/>
      <c r="LZ41" s="71"/>
      <c r="MA41" s="71"/>
      <c r="MB41" s="71"/>
      <c r="MC41" s="71"/>
      <c r="MD41" s="71"/>
      <c r="ME41" s="71"/>
      <c r="MF41" s="71"/>
      <c r="MG41" s="71"/>
      <c r="MH41" s="71"/>
      <c r="MI41" s="71"/>
      <c r="MJ41" s="71"/>
      <c r="MK41" s="71"/>
      <c r="ML41" s="71"/>
      <c r="MM41" s="71"/>
      <c r="MN41" s="71"/>
      <c r="MO41" s="71"/>
      <c r="MP41" s="71"/>
      <c r="MQ41" s="71"/>
      <c r="MR41" s="71"/>
      <c r="MS41" s="71"/>
      <c r="MT41" s="71"/>
      <c r="MU41" s="71"/>
      <c r="MV41" s="71"/>
      <c r="MW41" s="71"/>
      <c r="MX41" s="71"/>
      <c r="MY41" s="71"/>
      <c r="MZ41" s="71"/>
      <c r="NA41" s="71"/>
      <c r="NB41" s="71"/>
      <c r="NC41" s="71"/>
      <c r="ND41" s="71"/>
      <c r="NE41" s="71"/>
      <c r="NF41" s="71"/>
      <c r="NG41" s="71"/>
      <c r="NH41" s="71"/>
      <c r="NI41" s="71"/>
      <c r="NJ41" s="71"/>
      <c r="NK41" s="71"/>
      <c r="NL41" s="71"/>
      <c r="NM41" s="71"/>
      <c r="NN41" s="71"/>
      <c r="NO41" s="71"/>
      <c r="NP41" s="71"/>
      <c r="NQ41" s="71"/>
      <c r="NR41" s="71"/>
      <c r="NS41" s="71"/>
      <c r="NT41" s="71"/>
      <c r="NU41" s="71"/>
      <c r="NV41" s="71"/>
      <c r="NW41" s="71"/>
      <c r="NX41" s="71"/>
      <c r="NY41" s="71"/>
      <c r="NZ41" s="71"/>
      <c r="OA41" s="71"/>
      <c r="OB41" s="71"/>
      <c r="OC41" s="71"/>
      <c r="OD41" s="71"/>
      <c r="OE41" s="71"/>
      <c r="OF41" s="71"/>
      <c r="OG41" s="71"/>
      <c r="OH41" s="71"/>
      <c r="OI41" s="71"/>
      <c r="OJ41" s="71"/>
      <c r="OK41" s="71"/>
      <c r="OL41" s="71"/>
      <c r="OM41" s="71"/>
      <c r="ON41" s="71"/>
      <c r="OO41" s="71"/>
      <c r="OP41" s="71"/>
      <c r="OQ41" s="71"/>
      <c r="OR41" s="71"/>
      <c r="OS41" s="71"/>
      <c r="OT41" s="71"/>
      <c r="OU41" s="71"/>
      <c r="OV41" s="71"/>
      <c r="OW41" s="71"/>
      <c r="OX41" s="71"/>
      <c r="OY41" s="71"/>
      <c r="OZ41" s="71"/>
      <c r="PA41" s="71"/>
      <c r="PB41" s="71"/>
      <c r="PC41" s="71"/>
      <c r="PD41" s="71"/>
      <c r="PE41" s="71"/>
      <c r="PF41" s="71"/>
      <c r="PG41" s="71"/>
      <c r="PH41" s="71"/>
      <c r="PI41" s="71"/>
      <c r="PJ41" s="71"/>
      <c r="PK41" s="71"/>
      <c r="PL41" s="71"/>
      <c r="PM41" s="71"/>
      <c r="PN41" s="71"/>
    </row>
    <row r="42" spans="1:430" x14ac:dyDescent="0.25">
      <c r="A42" s="176"/>
      <c r="B42" s="173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  <c r="DW42" s="71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71"/>
      <c r="FA42" s="71"/>
      <c r="FB42" s="71"/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71"/>
      <c r="FR42" s="71"/>
      <c r="FS42" s="71"/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71"/>
      <c r="GR42" s="71"/>
      <c r="GS42" s="71"/>
      <c r="GT42" s="71"/>
      <c r="GU42" s="71"/>
      <c r="GV42" s="71"/>
      <c r="GW42" s="71"/>
      <c r="GX42" s="71"/>
      <c r="GY42" s="71"/>
      <c r="GZ42" s="71"/>
      <c r="HA42" s="71"/>
      <c r="HB42" s="71"/>
      <c r="HC42" s="71"/>
      <c r="HD42" s="71"/>
      <c r="HE42" s="71"/>
      <c r="HF42" s="71"/>
      <c r="HG42" s="71"/>
      <c r="HH42" s="71"/>
      <c r="HI42" s="71"/>
      <c r="HJ42" s="71"/>
      <c r="HK42" s="71"/>
      <c r="HL42" s="71"/>
      <c r="HM42" s="71"/>
      <c r="HN42" s="71"/>
      <c r="HO42" s="71"/>
      <c r="HP42" s="71"/>
      <c r="HQ42" s="71"/>
      <c r="HR42" s="71"/>
      <c r="HS42" s="71"/>
      <c r="HT42" s="71"/>
      <c r="HU42" s="71"/>
      <c r="HV42" s="71"/>
      <c r="HW42" s="71"/>
      <c r="HX42" s="71"/>
      <c r="HY42" s="71"/>
      <c r="HZ42" s="71"/>
      <c r="IA42" s="71"/>
      <c r="IB42" s="71"/>
      <c r="IC42" s="71"/>
      <c r="ID42" s="71"/>
      <c r="IE42" s="71"/>
      <c r="IF42" s="71"/>
      <c r="IG42" s="71"/>
      <c r="IH42" s="71"/>
      <c r="II42" s="71"/>
      <c r="IJ42" s="71"/>
      <c r="IK42" s="71"/>
      <c r="IL42" s="71"/>
      <c r="IM42" s="71"/>
      <c r="IN42" s="71"/>
      <c r="IO42" s="71"/>
      <c r="IP42" s="71"/>
      <c r="IQ42" s="71"/>
      <c r="IR42" s="71"/>
      <c r="IS42" s="71"/>
      <c r="IT42" s="71"/>
      <c r="IU42" s="71"/>
      <c r="IV42" s="71"/>
      <c r="IW42" s="71"/>
      <c r="IX42" s="71"/>
      <c r="IY42" s="71"/>
      <c r="IZ42" s="71"/>
      <c r="JA42" s="71"/>
      <c r="JB42" s="71"/>
      <c r="JC42" s="71"/>
      <c r="JD42" s="71"/>
      <c r="JE42" s="71"/>
      <c r="JF42" s="71"/>
      <c r="JG42" s="71"/>
      <c r="JH42" s="71"/>
      <c r="JI42" s="71"/>
      <c r="JJ42" s="71"/>
      <c r="JK42" s="71"/>
      <c r="JL42" s="71"/>
      <c r="JM42" s="71"/>
      <c r="JN42" s="71"/>
      <c r="JO42" s="71"/>
      <c r="JP42" s="71"/>
      <c r="JQ42" s="71"/>
      <c r="JR42" s="71"/>
      <c r="JS42" s="71"/>
      <c r="JT42" s="71"/>
      <c r="JU42" s="71"/>
      <c r="JV42" s="71"/>
      <c r="JW42" s="71"/>
      <c r="JX42" s="71"/>
      <c r="JY42" s="71"/>
      <c r="JZ42" s="71"/>
      <c r="KA42" s="71"/>
      <c r="KB42" s="71"/>
      <c r="KC42" s="71"/>
      <c r="KD42" s="71"/>
      <c r="KE42" s="71"/>
      <c r="KF42" s="71"/>
      <c r="KG42" s="71"/>
      <c r="KH42" s="71"/>
      <c r="KI42" s="71"/>
      <c r="KJ42" s="71"/>
      <c r="KK42" s="71"/>
      <c r="KL42" s="71"/>
      <c r="KM42" s="71"/>
      <c r="KN42" s="71"/>
      <c r="KO42" s="71"/>
      <c r="KP42" s="71"/>
      <c r="KQ42" s="71"/>
      <c r="KR42" s="71"/>
      <c r="KS42" s="71"/>
      <c r="KT42" s="71"/>
      <c r="KU42" s="71"/>
      <c r="KV42" s="71"/>
      <c r="KW42" s="71"/>
      <c r="KX42" s="71"/>
      <c r="KY42" s="71"/>
      <c r="KZ42" s="71"/>
      <c r="LA42" s="71"/>
      <c r="LB42" s="71"/>
      <c r="LC42" s="71"/>
      <c r="LD42" s="71"/>
      <c r="LE42" s="71"/>
      <c r="LF42" s="71"/>
      <c r="LG42" s="71"/>
      <c r="LH42" s="71"/>
      <c r="LI42" s="71"/>
      <c r="LJ42" s="71"/>
      <c r="LK42" s="71"/>
      <c r="LL42" s="71"/>
      <c r="LM42" s="71"/>
      <c r="LN42" s="71"/>
      <c r="LO42" s="71"/>
      <c r="LP42" s="71"/>
      <c r="LQ42" s="71"/>
      <c r="LR42" s="71"/>
      <c r="LS42" s="71"/>
      <c r="LT42" s="71"/>
      <c r="LU42" s="71"/>
      <c r="LV42" s="71"/>
      <c r="LW42" s="71"/>
      <c r="LX42" s="71"/>
      <c r="LY42" s="71"/>
      <c r="LZ42" s="71"/>
      <c r="MA42" s="71"/>
      <c r="MB42" s="71"/>
      <c r="MC42" s="71"/>
      <c r="MD42" s="71"/>
      <c r="ME42" s="71"/>
      <c r="MF42" s="71"/>
      <c r="MG42" s="71"/>
      <c r="MH42" s="71"/>
      <c r="MI42" s="71"/>
      <c r="MJ42" s="71"/>
      <c r="MK42" s="71"/>
      <c r="ML42" s="71"/>
      <c r="MM42" s="71"/>
      <c r="MN42" s="71"/>
      <c r="MO42" s="71"/>
      <c r="MP42" s="71"/>
      <c r="MQ42" s="71"/>
      <c r="MR42" s="71"/>
      <c r="MS42" s="71"/>
      <c r="MT42" s="71"/>
      <c r="MU42" s="71"/>
      <c r="MV42" s="71"/>
      <c r="MW42" s="71"/>
      <c r="MX42" s="71"/>
      <c r="MY42" s="71"/>
      <c r="MZ42" s="71"/>
      <c r="NA42" s="71"/>
      <c r="NB42" s="71"/>
      <c r="NC42" s="71"/>
      <c r="ND42" s="71"/>
      <c r="NE42" s="71"/>
      <c r="NF42" s="71"/>
      <c r="NG42" s="71"/>
      <c r="NH42" s="71"/>
      <c r="NI42" s="71"/>
      <c r="NJ42" s="71"/>
      <c r="NK42" s="71"/>
      <c r="NL42" s="71"/>
      <c r="NM42" s="71"/>
      <c r="NN42" s="71"/>
      <c r="NO42" s="71"/>
      <c r="NP42" s="71"/>
      <c r="NQ42" s="71"/>
      <c r="NR42" s="71"/>
      <c r="NS42" s="71"/>
      <c r="NT42" s="71"/>
      <c r="NU42" s="71"/>
      <c r="NV42" s="71"/>
      <c r="NW42" s="71"/>
      <c r="NX42" s="71"/>
      <c r="NY42" s="71"/>
      <c r="NZ42" s="71"/>
      <c r="OA42" s="71"/>
      <c r="OB42" s="71"/>
      <c r="OC42" s="71"/>
      <c r="OD42" s="71"/>
      <c r="OE42" s="71"/>
      <c r="OF42" s="71"/>
      <c r="OG42" s="71"/>
      <c r="OH42" s="71"/>
      <c r="OI42" s="71"/>
      <c r="OJ42" s="71"/>
      <c r="OK42" s="71"/>
      <c r="OL42" s="71"/>
      <c r="OM42" s="71"/>
      <c r="ON42" s="71"/>
      <c r="OO42" s="71"/>
      <c r="OP42" s="71"/>
      <c r="OQ42" s="71"/>
      <c r="OR42" s="71"/>
      <c r="OS42" s="71"/>
      <c r="OT42" s="71"/>
      <c r="OU42" s="71"/>
      <c r="OV42" s="71"/>
      <c r="OW42" s="71"/>
      <c r="OX42" s="71"/>
      <c r="OY42" s="71"/>
      <c r="OZ42" s="71"/>
      <c r="PA42" s="71"/>
      <c r="PB42" s="71"/>
      <c r="PC42" s="71"/>
      <c r="PD42" s="71"/>
      <c r="PE42" s="71"/>
      <c r="PF42" s="71"/>
      <c r="PG42" s="71"/>
      <c r="PH42" s="71"/>
      <c r="PI42" s="71"/>
      <c r="PJ42" s="71"/>
      <c r="PK42" s="71"/>
      <c r="PL42" s="71"/>
      <c r="PM42" s="71"/>
      <c r="PN42" s="71"/>
    </row>
    <row r="43" spans="1:430" x14ac:dyDescent="0.25">
      <c r="A43" s="176"/>
      <c r="B43" s="173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  <c r="DW43" s="71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71"/>
      <c r="EL43" s="71"/>
      <c r="EM43" s="71"/>
      <c r="EN43" s="71"/>
      <c r="EO43" s="71"/>
      <c r="EP43" s="71"/>
      <c r="EQ43" s="71"/>
      <c r="ER43" s="71"/>
      <c r="ES43" s="71"/>
      <c r="ET43" s="71"/>
      <c r="EU43" s="71"/>
      <c r="EV43" s="71"/>
      <c r="EW43" s="71"/>
      <c r="EX43" s="71"/>
      <c r="EY43" s="71"/>
      <c r="EZ43" s="71"/>
      <c r="FA43" s="71"/>
      <c r="FB43" s="71"/>
      <c r="FC43" s="71"/>
      <c r="FD43" s="71"/>
      <c r="FE43" s="71"/>
      <c r="FF43" s="71"/>
      <c r="FG43" s="71"/>
      <c r="FH43" s="71"/>
      <c r="FI43" s="71"/>
      <c r="FJ43" s="71"/>
      <c r="FK43" s="71"/>
      <c r="FL43" s="71"/>
      <c r="FM43" s="71"/>
      <c r="FN43" s="71"/>
      <c r="FO43" s="71"/>
      <c r="FP43" s="71"/>
      <c r="FQ43" s="71"/>
      <c r="FR43" s="71"/>
      <c r="FS43" s="71"/>
      <c r="FT43" s="71"/>
      <c r="FU43" s="71"/>
      <c r="FV43" s="71"/>
      <c r="FW43" s="71"/>
      <c r="FX43" s="71"/>
      <c r="FY43" s="71"/>
      <c r="FZ43" s="71"/>
      <c r="GA43" s="71"/>
      <c r="GB43" s="71"/>
      <c r="GC43" s="71"/>
      <c r="GD43" s="71"/>
      <c r="GE43" s="71"/>
      <c r="GF43" s="71"/>
      <c r="GG43" s="71"/>
      <c r="GH43" s="71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  <c r="IG43" s="71"/>
      <c r="IH43" s="71"/>
      <c r="II43" s="71"/>
      <c r="IJ43" s="71"/>
      <c r="IK43" s="71"/>
      <c r="IL43" s="71"/>
      <c r="IM43" s="71"/>
      <c r="IN43" s="71"/>
      <c r="IO43" s="71"/>
      <c r="IP43" s="71"/>
      <c r="IQ43" s="71"/>
      <c r="IR43" s="71"/>
      <c r="IS43" s="71"/>
      <c r="IT43" s="71"/>
      <c r="IU43" s="71"/>
      <c r="IV43" s="71"/>
      <c r="IW43" s="71"/>
      <c r="IX43" s="71"/>
      <c r="IY43" s="71"/>
      <c r="IZ43" s="71"/>
      <c r="JA43" s="71"/>
      <c r="JB43" s="71"/>
      <c r="JC43" s="71"/>
      <c r="JD43" s="71"/>
      <c r="JE43" s="71"/>
      <c r="JF43" s="71"/>
      <c r="JG43" s="71"/>
      <c r="JH43" s="71"/>
      <c r="JI43" s="71"/>
      <c r="JJ43" s="71"/>
      <c r="JK43" s="71"/>
      <c r="JL43" s="71"/>
      <c r="JM43" s="71"/>
      <c r="JN43" s="71"/>
      <c r="JO43" s="71"/>
      <c r="JP43" s="71"/>
      <c r="JQ43" s="71"/>
      <c r="JR43" s="71"/>
      <c r="JS43" s="71"/>
      <c r="JT43" s="71"/>
      <c r="JU43" s="71"/>
      <c r="JV43" s="71"/>
      <c r="JW43" s="71"/>
      <c r="JX43" s="71"/>
      <c r="JY43" s="71"/>
      <c r="JZ43" s="71"/>
      <c r="KA43" s="71"/>
      <c r="KB43" s="71"/>
      <c r="KC43" s="71"/>
      <c r="KD43" s="71"/>
      <c r="KE43" s="71"/>
      <c r="KF43" s="71"/>
      <c r="KG43" s="71"/>
      <c r="KH43" s="71"/>
      <c r="KI43" s="71"/>
      <c r="KJ43" s="71"/>
      <c r="KK43" s="71"/>
      <c r="KL43" s="71"/>
      <c r="KM43" s="71"/>
      <c r="KN43" s="71"/>
      <c r="KO43" s="71"/>
      <c r="KP43" s="71"/>
      <c r="KQ43" s="71"/>
      <c r="KR43" s="71"/>
      <c r="KS43" s="71"/>
      <c r="KT43" s="71"/>
      <c r="KU43" s="71"/>
      <c r="KV43" s="71"/>
      <c r="KW43" s="71"/>
      <c r="KX43" s="71"/>
      <c r="KY43" s="71"/>
      <c r="KZ43" s="71"/>
      <c r="LA43" s="71"/>
      <c r="LB43" s="71"/>
      <c r="LC43" s="71"/>
      <c r="LD43" s="71"/>
      <c r="LE43" s="71"/>
      <c r="LF43" s="71"/>
      <c r="LG43" s="71"/>
      <c r="LH43" s="71"/>
      <c r="LI43" s="71"/>
      <c r="LJ43" s="71"/>
      <c r="LK43" s="71"/>
      <c r="LL43" s="71"/>
      <c r="LM43" s="71"/>
      <c r="LN43" s="71"/>
      <c r="LO43" s="71"/>
      <c r="LP43" s="71"/>
      <c r="LQ43" s="71"/>
      <c r="LR43" s="71"/>
      <c r="LS43" s="71"/>
      <c r="LT43" s="71"/>
      <c r="LU43" s="71"/>
      <c r="LV43" s="71"/>
      <c r="LW43" s="71"/>
      <c r="LX43" s="71"/>
      <c r="LY43" s="71"/>
      <c r="LZ43" s="71"/>
      <c r="MA43" s="71"/>
      <c r="MB43" s="71"/>
      <c r="MC43" s="71"/>
      <c r="MD43" s="71"/>
      <c r="ME43" s="71"/>
      <c r="MF43" s="71"/>
      <c r="MG43" s="71"/>
      <c r="MH43" s="71"/>
      <c r="MI43" s="71"/>
      <c r="MJ43" s="71"/>
      <c r="MK43" s="71"/>
      <c r="ML43" s="71"/>
      <c r="MM43" s="71"/>
      <c r="MN43" s="71"/>
      <c r="MO43" s="71"/>
      <c r="MP43" s="71"/>
      <c r="MQ43" s="71"/>
      <c r="MR43" s="71"/>
      <c r="MS43" s="71"/>
      <c r="MT43" s="71"/>
      <c r="MU43" s="71"/>
      <c r="MV43" s="71"/>
      <c r="MW43" s="71"/>
      <c r="MX43" s="71"/>
      <c r="MY43" s="71"/>
      <c r="MZ43" s="71"/>
      <c r="NA43" s="71"/>
      <c r="NB43" s="71"/>
      <c r="NC43" s="71"/>
      <c r="ND43" s="71"/>
      <c r="NE43" s="71"/>
      <c r="NF43" s="71"/>
      <c r="NG43" s="71"/>
      <c r="NH43" s="71"/>
      <c r="NI43" s="71"/>
      <c r="NJ43" s="71"/>
      <c r="NK43" s="71"/>
      <c r="NL43" s="71"/>
      <c r="NM43" s="71"/>
      <c r="NN43" s="71"/>
      <c r="NO43" s="71"/>
      <c r="NP43" s="71"/>
      <c r="NQ43" s="71"/>
      <c r="NR43" s="71"/>
      <c r="NS43" s="71"/>
      <c r="NT43" s="71"/>
      <c r="NU43" s="71"/>
      <c r="NV43" s="71"/>
      <c r="NW43" s="71"/>
      <c r="NX43" s="71"/>
      <c r="NY43" s="71"/>
      <c r="NZ43" s="71"/>
      <c r="OA43" s="71"/>
      <c r="OB43" s="71"/>
      <c r="OC43" s="71"/>
      <c r="OD43" s="71"/>
      <c r="OE43" s="71"/>
      <c r="OF43" s="71"/>
      <c r="OG43" s="71"/>
      <c r="OH43" s="71"/>
      <c r="OI43" s="71"/>
      <c r="OJ43" s="71"/>
      <c r="OK43" s="71"/>
      <c r="OL43" s="71"/>
      <c r="OM43" s="71"/>
      <c r="ON43" s="71"/>
      <c r="OO43" s="71"/>
      <c r="OP43" s="71"/>
      <c r="OQ43" s="71"/>
      <c r="OR43" s="71"/>
      <c r="OS43" s="71"/>
      <c r="OT43" s="71"/>
      <c r="OU43" s="71"/>
      <c r="OV43" s="71"/>
      <c r="OW43" s="71"/>
      <c r="OX43" s="71"/>
      <c r="OY43" s="71"/>
      <c r="OZ43" s="71"/>
      <c r="PA43" s="71"/>
      <c r="PB43" s="71"/>
      <c r="PC43" s="71"/>
      <c r="PD43" s="71"/>
      <c r="PE43" s="71"/>
      <c r="PF43" s="71"/>
      <c r="PG43" s="71"/>
      <c r="PH43" s="71"/>
      <c r="PI43" s="71"/>
      <c r="PJ43" s="71"/>
      <c r="PK43" s="71"/>
      <c r="PL43" s="71"/>
      <c r="PM43" s="71"/>
      <c r="PN43" s="71"/>
    </row>
    <row r="44" spans="1:430" x14ac:dyDescent="0.25">
      <c r="A44" s="176"/>
      <c r="B44" s="173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  <c r="DW44" s="71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71"/>
      <c r="FA44" s="71"/>
      <c r="FB44" s="71"/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71"/>
      <c r="FR44" s="71"/>
      <c r="FS44" s="71"/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71"/>
      <c r="GR44" s="71"/>
      <c r="GS44" s="71"/>
      <c r="GT44" s="71"/>
      <c r="GU44" s="71"/>
      <c r="GV44" s="71"/>
      <c r="GW44" s="71"/>
      <c r="GX44" s="71"/>
      <c r="GY44" s="71"/>
      <c r="GZ44" s="71"/>
      <c r="HA44" s="71"/>
      <c r="HB44" s="71"/>
      <c r="HC44" s="71"/>
      <c r="HD44" s="71"/>
      <c r="HE44" s="71"/>
      <c r="HF44" s="71"/>
      <c r="HG44" s="71"/>
      <c r="HH44" s="71"/>
      <c r="HI44" s="71"/>
      <c r="HJ44" s="71"/>
      <c r="HK44" s="71"/>
      <c r="HL44" s="71"/>
      <c r="HM44" s="71"/>
      <c r="HN44" s="71"/>
      <c r="HO44" s="71"/>
      <c r="HP44" s="71"/>
      <c r="HQ44" s="71"/>
      <c r="HR44" s="71"/>
      <c r="HS44" s="71"/>
      <c r="HT44" s="71"/>
      <c r="HU44" s="71"/>
      <c r="HV44" s="71"/>
      <c r="HW44" s="71"/>
      <c r="HX44" s="71"/>
      <c r="HY44" s="71"/>
      <c r="HZ44" s="71"/>
      <c r="IA44" s="71"/>
      <c r="IB44" s="71"/>
      <c r="IC44" s="71"/>
      <c r="ID44" s="71"/>
      <c r="IE44" s="71"/>
      <c r="IF44" s="71"/>
      <c r="IG44" s="71"/>
      <c r="IH44" s="71"/>
      <c r="II44" s="71"/>
      <c r="IJ44" s="71"/>
      <c r="IK44" s="71"/>
      <c r="IL44" s="71"/>
      <c r="IM44" s="71"/>
      <c r="IN44" s="71"/>
      <c r="IO44" s="71"/>
      <c r="IP44" s="71"/>
      <c r="IQ44" s="71"/>
      <c r="IR44" s="71"/>
      <c r="IS44" s="71"/>
      <c r="IT44" s="71"/>
      <c r="IU44" s="71"/>
      <c r="IV44" s="71"/>
      <c r="IW44" s="71"/>
      <c r="IX44" s="71"/>
      <c r="IY44" s="71"/>
      <c r="IZ44" s="71"/>
      <c r="JA44" s="71"/>
      <c r="JB44" s="71"/>
      <c r="JC44" s="71"/>
      <c r="JD44" s="71"/>
      <c r="JE44" s="71"/>
      <c r="JF44" s="71"/>
      <c r="JG44" s="71"/>
      <c r="JH44" s="71"/>
      <c r="JI44" s="71"/>
      <c r="JJ44" s="71"/>
      <c r="JK44" s="71"/>
      <c r="JL44" s="71"/>
      <c r="JM44" s="71"/>
      <c r="JN44" s="71"/>
      <c r="JO44" s="71"/>
      <c r="JP44" s="71"/>
      <c r="JQ44" s="71"/>
      <c r="JR44" s="71"/>
      <c r="JS44" s="71"/>
      <c r="JT44" s="71"/>
      <c r="JU44" s="71"/>
      <c r="JV44" s="71"/>
      <c r="JW44" s="71"/>
      <c r="JX44" s="71"/>
      <c r="JY44" s="71"/>
      <c r="JZ44" s="71"/>
      <c r="KA44" s="71"/>
      <c r="KB44" s="71"/>
      <c r="KC44" s="71"/>
      <c r="KD44" s="71"/>
      <c r="KE44" s="71"/>
      <c r="KF44" s="71"/>
      <c r="KG44" s="71"/>
      <c r="KH44" s="71"/>
      <c r="KI44" s="71"/>
      <c r="KJ44" s="71"/>
      <c r="KK44" s="71"/>
      <c r="KL44" s="71"/>
      <c r="KM44" s="71"/>
      <c r="KN44" s="71"/>
      <c r="KO44" s="71"/>
      <c r="KP44" s="71"/>
      <c r="KQ44" s="71"/>
      <c r="KR44" s="71"/>
      <c r="KS44" s="71"/>
      <c r="KT44" s="71"/>
      <c r="KU44" s="71"/>
      <c r="KV44" s="71"/>
      <c r="KW44" s="71"/>
      <c r="KX44" s="71"/>
      <c r="KY44" s="71"/>
      <c r="KZ44" s="71"/>
      <c r="LA44" s="71"/>
      <c r="LB44" s="71"/>
      <c r="LC44" s="71"/>
      <c r="LD44" s="71"/>
      <c r="LE44" s="71"/>
      <c r="LF44" s="71"/>
      <c r="LG44" s="71"/>
      <c r="LH44" s="71"/>
      <c r="LI44" s="71"/>
      <c r="LJ44" s="71"/>
      <c r="LK44" s="71"/>
      <c r="LL44" s="71"/>
      <c r="LM44" s="71"/>
      <c r="LN44" s="71"/>
      <c r="LO44" s="71"/>
      <c r="LP44" s="71"/>
      <c r="LQ44" s="71"/>
      <c r="LR44" s="71"/>
      <c r="LS44" s="71"/>
      <c r="LT44" s="71"/>
      <c r="LU44" s="71"/>
      <c r="LV44" s="71"/>
      <c r="LW44" s="71"/>
      <c r="LX44" s="71"/>
      <c r="LY44" s="71"/>
      <c r="LZ44" s="71"/>
      <c r="MA44" s="71"/>
      <c r="MB44" s="71"/>
      <c r="MC44" s="71"/>
      <c r="MD44" s="71"/>
      <c r="ME44" s="71"/>
      <c r="MF44" s="71"/>
      <c r="MG44" s="71"/>
      <c r="MH44" s="71"/>
      <c r="MI44" s="71"/>
      <c r="MJ44" s="71"/>
      <c r="MK44" s="71"/>
      <c r="ML44" s="71"/>
      <c r="MM44" s="71"/>
      <c r="MN44" s="71"/>
      <c r="MO44" s="71"/>
      <c r="MP44" s="71"/>
      <c r="MQ44" s="71"/>
      <c r="MR44" s="71"/>
      <c r="MS44" s="71"/>
      <c r="MT44" s="71"/>
      <c r="MU44" s="71"/>
      <c r="MV44" s="71"/>
      <c r="MW44" s="71"/>
      <c r="MX44" s="71"/>
      <c r="MY44" s="71"/>
      <c r="MZ44" s="71"/>
      <c r="NA44" s="71"/>
      <c r="NB44" s="71"/>
      <c r="NC44" s="71"/>
      <c r="ND44" s="71"/>
      <c r="NE44" s="71"/>
      <c r="NF44" s="71"/>
      <c r="NG44" s="71"/>
      <c r="NH44" s="71"/>
      <c r="NI44" s="71"/>
      <c r="NJ44" s="71"/>
      <c r="NK44" s="71"/>
      <c r="NL44" s="71"/>
      <c r="NM44" s="71"/>
      <c r="NN44" s="71"/>
      <c r="NO44" s="71"/>
      <c r="NP44" s="71"/>
      <c r="NQ44" s="71"/>
      <c r="NR44" s="71"/>
      <c r="NS44" s="71"/>
      <c r="NT44" s="71"/>
      <c r="NU44" s="71"/>
      <c r="NV44" s="71"/>
      <c r="NW44" s="71"/>
      <c r="NX44" s="71"/>
      <c r="NY44" s="71"/>
      <c r="NZ44" s="71"/>
      <c r="OA44" s="71"/>
      <c r="OB44" s="71"/>
      <c r="OC44" s="71"/>
      <c r="OD44" s="71"/>
      <c r="OE44" s="71"/>
      <c r="OF44" s="71"/>
      <c r="OG44" s="71"/>
      <c r="OH44" s="71"/>
      <c r="OI44" s="71"/>
      <c r="OJ44" s="71"/>
      <c r="OK44" s="71"/>
      <c r="OL44" s="71"/>
      <c r="OM44" s="71"/>
      <c r="ON44" s="71"/>
      <c r="OO44" s="71"/>
      <c r="OP44" s="71"/>
      <c r="OQ44" s="71"/>
      <c r="OR44" s="71"/>
      <c r="OS44" s="71"/>
      <c r="OT44" s="71"/>
      <c r="OU44" s="71"/>
      <c r="OV44" s="71"/>
      <c r="OW44" s="71"/>
      <c r="OX44" s="71"/>
      <c r="OY44" s="71"/>
      <c r="OZ44" s="71"/>
      <c r="PA44" s="71"/>
      <c r="PB44" s="71"/>
      <c r="PC44" s="71"/>
      <c r="PD44" s="71"/>
      <c r="PE44" s="71"/>
      <c r="PF44" s="71"/>
      <c r="PG44" s="71"/>
      <c r="PH44" s="71"/>
      <c r="PI44" s="71"/>
      <c r="PJ44" s="71"/>
      <c r="PK44" s="71"/>
      <c r="PL44" s="71"/>
      <c r="PM44" s="71"/>
      <c r="PN44" s="71"/>
    </row>
    <row r="45" spans="1:430" x14ac:dyDescent="0.25">
      <c r="A45" s="176"/>
      <c r="B45" s="173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  <c r="DH45" s="71"/>
      <c r="DI45" s="71"/>
      <c r="DJ45" s="71"/>
      <c r="DK45" s="71"/>
      <c r="DL45" s="71"/>
      <c r="DM45" s="71"/>
      <c r="DN45" s="71"/>
      <c r="DO45" s="71"/>
      <c r="DP45" s="71"/>
      <c r="DQ45" s="71"/>
      <c r="DR45" s="71"/>
      <c r="DS45" s="71"/>
      <c r="DT45" s="71"/>
      <c r="DU45" s="71"/>
      <c r="DV45" s="71"/>
      <c r="DW45" s="71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71"/>
      <c r="EL45" s="71"/>
      <c r="EM45" s="71"/>
      <c r="EN45" s="71"/>
      <c r="EO45" s="71"/>
      <c r="EP45" s="71"/>
      <c r="EQ45" s="71"/>
      <c r="ER45" s="71"/>
      <c r="ES45" s="71"/>
      <c r="ET45" s="71"/>
      <c r="EU45" s="71"/>
      <c r="EV45" s="71"/>
      <c r="EW45" s="71"/>
      <c r="EX45" s="71"/>
      <c r="EY45" s="71"/>
      <c r="EZ45" s="71"/>
      <c r="FA45" s="71"/>
      <c r="FB45" s="71"/>
      <c r="FC45" s="71"/>
      <c r="FD45" s="71"/>
      <c r="FE45" s="71"/>
      <c r="FF45" s="71"/>
      <c r="FG45" s="71"/>
      <c r="FH45" s="71"/>
      <c r="FI45" s="71"/>
      <c r="FJ45" s="71"/>
      <c r="FK45" s="71"/>
      <c r="FL45" s="71"/>
      <c r="FM45" s="71"/>
      <c r="FN45" s="71"/>
      <c r="FO45" s="71"/>
      <c r="FP45" s="71"/>
      <c r="FQ45" s="71"/>
      <c r="FR45" s="71"/>
      <c r="FS45" s="71"/>
      <c r="FT45" s="71"/>
      <c r="FU45" s="71"/>
      <c r="FV45" s="71"/>
      <c r="FW45" s="71"/>
      <c r="FX45" s="71"/>
      <c r="FY45" s="71"/>
      <c r="FZ45" s="71"/>
      <c r="GA45" s="71"/>
      <c r="GB45" s="71"/>
      <c r="GC45" s="71"/>
      <c r="GD45" s="71"/>
      <c r="GE45" s="71"/>
      <c r="GF45" s="71"/>
      <c r="GG45" s="71"/>
      <c r="GH45" s="71"/>
      <c r="GI45" s="71"/>
      <c r="GJ45" s="71"/>
      <c r="GK45" s="71"/>
      <c r="GL45" s="71"/>
      <c r="GM45" s="71"/>
      <c r="GN45" s="71"/>
      <c r="GO45" s="71"/>
      <c r="GP45" s="71"/>
      <c r="GQ45" s="71"/>
      <c r="GR45" s="71"/>
      <c r="GS45" s="71"/>
      <c r="GT45" s="71"/>
      <c r="GU45" s="71"/>
      <c r="GV45" s="71"/>
      <c r="GW45" s="71"/>
      <c r="GX45" s="71"/>
      <c r="GY45" s="71"/>
      <c r="GZ45" s="71"/>
      <c r="HA45" s="71"/>
      <c r="HB45" s="71"/>
      <c r="HC45" s="71"/>
      <c r="HD45" s="71"/>
      <c r="HE45" s="71"/>
      <c r="HF45" s="71"/>
      <c r="HG45" s="71"/>
      <c r="HH45" s="71"/>
      <c r="HI45" s="71"/>
      <c r="HJ45" s="71"/>
      <c r="HK45" s="71"/>
      <c r="HL45" s="71"/>
      <c r="HM45" s="71"/>
      <c r="HN45" s="71"/>
      <c r="HO45" s="71"/>
      <c r="HP45" s="71"/>
      <c r="HQ45" s="71"/>
      <c r="HR45" s="71"/>
      <c r="HS45" s="71"/>
      <c r="HT45" s="71"/>
      <c r="HU45" s="71"/>
      <c r="HV45" s="71"/>
      <c r="HW45" s="71"/>
      <c r="HX45" s="71"/>
      <c r="HY45" s="71"/>
      <c r="HZ45" s="71"/>
      <c r="IA45" s="71"/>
      <c r="IB45" s="71"/>
      <c r="IC45" s="71"/>
      <c r="ID45" s="71"/>
      <c r="IE45" s="71"/>
      <c r="IF45" s="71"/>
      <c r="IG45" s="71"/>
      <c r="IH45" s="71"/>
      <c r="II45" s="71"/>
      <c r="IJ45" s="71"/>
      <c r="IK45" s="71"/>
      <c r="IL45" s="71"/>
      <c r="IM45" s="71"/>
      <c r="IN45" s="71"/>
      <c r="IO45" s="71"/>
      <c r="IP45" s="71"/>
      <c r="IQ45" s="71"/>
      <c r="IR45" s="71"/>
      <c r="IS45" s="71"/>
      <c r="IT45" s="71"/>
      <c r="IU45" s="71"/>
      <c r="IV45" s="71"/>
      <c r="IW45" s="71"/>
      <c r="IX45" s="71"/>
      <c r="IY45" s="71"/>
      <c r="IZ45" s="71"/>
      <c r="JA45" s="71"/>
      <c r="JB45" s="71"/>
      <c r="JC45" s="71"/>
      <c r="JD45" s="71"/>
      <c r="JE45" s="71"/>
      <c r="JF45" s="71"/>
      <c r="JG45" s="71"/>
      <c r="JH45" s="71"/>
      <c r="JI45" s="71"/>
      <c r="JJ45" s="71"/>
      <c r="JK45" s="71"/>
      <c r="JL45" s="71"/>
      <c r="JM45" s="71"/>
      <c r="JN45" s="71"/>
      <c r="JO45" s="71"/>
      <c r="JP45" s="71"/>
      <c r="JQ45" s="71"/>
      <c r="JR45" s="71"/>
      <c r="JS45" s="71"/>
      <c r="JT45" s="71"/>
      <c r="JU45" s="71"/>
      <c r="JV45" s="71"/>
      <c r="JW45" s="71"/>
      <c r="JX45" s="71"/>
      <c r="JY45" s="71"/>
      <c r="JZ45" s="71"/>
      <c r="KA45" s="71"/>
      <c r="KB45" s="71"/>
      <c r="KC45" s="71"/>
      <c r="KD45" s="71"/>
      <c r="KE45" s="71"/>
      <c r="KF45" s="71"/>
      <c r="KG45" s="71"/>
      <c r="KH45" s="71"/>
      <c r="KI45" s="71"/>
      <c r="KJ45" s="71"/>
      <c r="KK45" s="71"/>
      <c r="KL45" s="71"/>
      <c r="KM45" s="71"/>
      <c r="KN45" s="71"/>
      <c r="KO45" s="71"/>
      <c r="KP45" s="71"/>
      <c r="KQ45" s="71"/>
      <c r="KR45" s="71"/>
      <c r="KS45" s="71"/>
      <c r="KT45" s="71"/>
      <c r="KU45" s="71"/>
      <c r="KV45" s="71"/>
      <c r="KW45" s="71"/>
      <c r="KX45" s="71"/>
      <c r="KY45" s="71"/>
      <c r="KZ45" s="71"/>
      <c r="LA45" s="71"/>
      <c r="LB45" s="71"/>
      <c r="LC45" s="71"/>
      <c r="LD45" s="71"/>
      <c r="LE45" s="71"/>
      <c r="LF45" s="71"/>
      <c r="LG45" s="71"/>
      <c r="LH45" s="71"/>
      <c r="LI45" s="71"/>
      <c r="LJ45" s="71"/>
      <c r="LK45" s="71"/>
      <c r="LL45" s="71"/>
      <c r="LM45" s="71"/>
      <c r="LN45" s="71"/>
      <c r="LO45" s="71"/>
      <c r="LP45" s="71"/>
      <c r="LQ45" s="71"/>
      <c r="LR45" s="71"/>
      <c r="LS45" s="71"/>
      <c r="LT45" s="71"/>
      <c r="LU45" s="71"/>
      <c r="LV45" s="71"/>
      <c r="LW45" s="71"/>
      <c r="LX45" s="71"/>
      <c r="LY45" s="71"/>
      <c r="LZ45" s="71"/>
      <c r="MA45" s="71"/>
      <c r="MB45" s="71"/>
      <c r="MC45" s="71"/>
      <c r="MD45" s="71"/>
      <c r="ME45" s="71"/>
      <c r="MF45" s="71"/>
      <c r="MG45" s="71"/>
      <c r="MH45" s="71"/>
      <c r="MI45" s="71"/>
      <c r="MJ45" s="71"/>
      <c r="MK45" s="71"/>
      <c r="ML45" s="71"/>
      <c r="MM45" s="71"/>
      <c r="MN45" s="71"/>
      <c r="MO45" s="71"/>
      <c r="MP45" s="71"/>
      <c r="MQ45" s="71"/>
      <c r="MR45" s="71"/>
      <c r="MS45" s="71"/>
      <c r="MT45" s="71"/>
      <c r="MU45" s="71"/>
      <c r="MV45" s="71"/>
      <c r="MW45" s="71"/>
      <c r="MX45" s="71"/>
      <c r="MY45" s="71"/>
      <c r="MZ45" s="71"/>
      <c r="NA45" s="71"/>
      <c r="NB45" s="71"/>
      <c r="NC45" s="71"/>
      <c r="ND45" s="71"/>
      <c r="NE45" s="71"/>
      <c r="NF45" s="71"/>
      <c r="NG45" s="71"/>
      <c r="NH45" s="71"/>
      <c r="NI45" s="71"/>
      <c r="NJ45" s="71"/>
      <c r="NK45" s="71"/>
      <c r="NL45" s="71"/>
      <c r="NM45" s="71"/>
      <c r="NN45" s="71"/>
      <c r="NO45" s="71"/>
      <c r="NP45" s="71"/>
      <c r="NQ45" s="71"/>
      <c r="NR45" s="71"/>
      <c r="NS45" s="71"/>
      <c r="NT45" s="71"/>
      <c r="NU45" s="71"/>
      <c r="NV45" s="71"/>
      <c r="NW45" s="71"/>
      <c r="NX45" s="71"/>
      <c r="NY45" s="71"/>
      <c r="NZ45" s="71"/>
      <c r="OA45" s="71"/>
      <c r="OB45" s="71"/>
      <c r="OC45" s="71"/>
      <c r="OD45" s="71"/>
      <c r="OE45" s="71"/>
      <c r="OF45" s="71"/>
      <c r="OG45" s="71"/>
      <c r="OH45" s="71"/>
      <c r="OI45" s="71"/>
      <c r="OJ45" s="71"/>
      <c r="OK45" s="71"/>
      <c r="OL45" s="71"/>
      <c r="OM45" s="71"/>
      <c r="ON45" s="71"/>
      <c r="OO45" s="71"/>
      <c r="OP45" s="71"/>
      <c r="OQ45" s="71"/>
      <c r="OR45" s="71"/>
      <c r="OS45" s="71"/>
      <c r="OT45" s="71"/>
      <c r="OU45" s="71"/>
      <c r="OV45" s="71"/>
      <c r="OW45" s="71"/>
      <c r="OX45" s="71"/>
      <c r="OY45" s="71"/>
      <c r="OZ45" s="71"/>
      <c r="PA45" s="71"/>
      <c r="PB45" s="71"/>
      <c r="PC45" s="71"/>
      <c r="PD45" s="71"/>
      <c r="PE45" s="71"/>
      <c r="PF45" s="71"/>
      <c r="PG45" s="71"/>
      <c r="PH45" s="71"/>
      <c r="PI45" s="71"/>
      <c r="PJ45" s="71"/>
      <c r="PK45" s="71"/>
      <c r="PL45" s="71"/>
      <c r="PM45" s="71"/>
      <c r="PN45" s="71"/>
    </row>
    <row r="46" spans="1:430" x14ac:dyDescent="0.25">
      <c r="A46" s="176"/>
      <c r="B46" s="173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  <c r="IT46" s="71"/>
      <c r="IU46" s="71"/>
      <c r="IV46" s="71"/>
      <c r="IW46" s="71"/>
      <c r="IX46" s="71"/>
      <c r="IY46" s="71"/>
      <c r="IZ46" s="71"/>
      <c r="JA46" s="71"/>
      <c r="JB46" s="71"/>
      <c r="JC46" s="71"/>
      <c r="JD46" s="71"/>
      <c r="JE46" s="71"/>
      <c r="JF46" s="71"/>
      <c r="JG46" s="71"/>
      <c r="JH46" s="71"/>
      <c r="JI46" s="71"/>
      <c r="JJ46" s="71"/>
      <c r="JK46" s="71"/>
      <c r="JL46" s="71"/>
      <c r="JM46" s="71"/>
      <c r="JN46" s="71"/>
      <c r="JO46" s="71"/>
      <c r="JP46" s="71"/>
      <c r="JQ46" s="71"/>
      <c r="JR46" s="71"/>
      <c r="JS46" s="71"/>
      <c r="JT46" s="71"/>
      <c r="JU46" s="71"/>
      <c r="JV46" s="71"/>
      <c r="JW46" s="71"/>
      <c r="JX46" s="71"/>
      <c r="JY46" s="71"/>
      <c r="JZ46" s="71"/>
      <c r="KA46" s="71"/>
      <c r="KB46" s="71"/>
      <c r="KC46" s="71"/>
      <c r="KD46" s="71"/>
      <c r="KE46" s="71"/>
      <c r="KF46" s="71"/>
      <c r="KG46" s="71"/>
      <c r="KH46" s="71"/>
      <c r="KI46" s="71"/>
      <c r="KJ46" s="71"/>
      <c r="KK46" s="71"/>
      <c r="KL46" s="71"/>
      <c r="KM46" s="71"/>
      <c r="KN46" s="71"/>
      <c r="KO46" s="71"/>
      <c r="KP46" s="71"/>
      <c r="KQ46" s="71"/>
      <c r="KR46" s="71"/>
      <c r="KS46" s="71"/>
      <c r="KT46" s="71"/>
      <c r="KU46" s="71"/>
      <c r="KV46" s="71"/>
      <c r="KW46" s="71"/>
      <c r="KX46" s="71"/>
      <c r="KY46" s="71"/>
      <c r="KZ46" s="71"/>
      <c r="LA46" s="71"/>
      <c r="LB46" s="71"/>
      <c r="LC46" s="71"/>
      <c r="LD46" s="71"/>
      <c r="LE46" s="71"/>
      <c r="LF46" s="71"/>
      <c r="LG46" s="71"/>
      <c r="LH46" s="71"/>
      <c r="LI46" s="71"/>
      <c r="LJ46" s="71"/>
      <c r="LK46" s="71"/>
      <c r="LL46" s="71"/>
      <c r="LM46" s="71"/>
      <c r="LN46" s="71"/>
      <c r="LO46" s="71"/>
      <c r="LP46" s="71"/>
      <c r="LQ46" s="71"/>
      <c r="LR46" s="71"/>
      <c r="LS46" s="71"/>
      <c r="LT46" s="71"/>
      <c r="LU46" s="71"/>
      <c r="LV46" s="71"/>
      <c r="LW46" s="71"/>
      <c r="LX46" s="71"/>
      <c r="LY46" s="71"/>
      <c r="LZ46" s="71"/>
      <c r="MA46" s="71"/>
      <c r="MB46" s="71"/>
      <c r="MC46" s="71"/>
      <c r="MD46" s="71"/>
      <c r="ME46" s="71"/>
      <c r="MF46" s="71"/>
      <c r="MG46" s="71"/>
      <c r="MH46" s="71"/>
      <c r="MI46" s="71"/>
      <c r="MJ46" s="71"/>
      <c r="MK46" s="71"/>
      <c r="ML46" s="71"/>
      <c r="MM46" s="71"/>
      <c r="MN46" s="71"/>
      <c r="MO46" s="71"/>
      <c r="MP46" s="71"/>
      <c r="MQ46" s="71"/>
      <c r="MR46" s="71"/>
      <c r="MS46" s="71"/>
      <c r="MT46" s="71"/>
      <c r="MU46" s="71"/>
      <c r="MV46" s="71"/>
      <c r="MW46" s="71"/>
      <c r="MX46" s="71"/>
      <c r="MY46" s="71"/>
      <c r="MZ46" s="71"/>
      <c r="NA46" s="71"/>
      <c r="NB46" s="71"/>
      <c r="NC46" s="71"/>
      <c r="ND46" s="71"/>
      <c r="NE46" s="71"/>
      <c r="NF46" s="71"/>
      <c r="NG46" s="71"/>
      <c r="NH46" s="71"/>
      <c r="NI46" s="71"/>
      <c r="NJ46" s="71"/>
      <c r="NK46" s="71"/>
      <c r="NL46" s="71"/>
      <c r="NM46" s="71"/>
      <c r="NN46" s="71"/>
      <c r="NO46" s="71"/>
      <c r="NP46" s="71"/>
      <c r="NQ46" s="71"/>
      <c r="NR46" s="71"/>
      <c r="NS46" s="71"/>
      <c r="NT46" s="71"/>
      <c r="NU46" s="71"/>
      <c r="NV46" s="71"/>
      <c r="NW46" s="71"/>
      <c r="NX46" s="71"/>
      <c r="NY46" s="71"/>
      <c r="NZ46" s="71"/>
      <c r="OA46" s="71"/>
      <c r="OB46" s="71"/>
      <c r="OC46" s="71"/>
      <c r="OD46" s="71"/>
      <c r="OE46" s="71"/>
      <c r="OF46" s="71"/>
      <c r="OG46" s="71"/>
      <c r="OH46" s="71"/>
      <c r="OI46" s="71"/>
      <c r="OJ46" s="71"/>
      <c r="OK46" s="71"/>
      <c r="OL46" s="71"/>
      <c r="OM46" s="71"/>
      <c r="ON46" s="71"/>
      <c r="OO46" s="71"/>
      <c r="OP46" s="71"/>
      <c r="OQ46" s="71"/>
      <c r="OR46" s="71"/>
      <c r="OS46" s="71"/>
      <c r="OT46" s="71"/>
      <c r="OU46" s="71"/>
      <c r="OV46" s="71"/>
      <c r="OW46" s="71"/>
      <c r="OX46" s="71"/>
      <c r="OY46" s="71"/>
      <c r="OZ46" s="71"/>
      <c r="PA46" s="71"/>
      <c r="PB46" s="71"/>
      <c r="PC46" s="71"/>
      <c r="PD46" s="71"/>
      <c r="PE46" s="71"/>
      <c r="PF46" s="71"/>
      <c r="PG46" s="71"/>
      <c r="PH46" s="71"/>
      <c r="PI46" s="71"/>
      <c r="PJ46" s="71"/>
      <c r="PK46" s="71"/>
      <c r="PL46" s="71"/>
      <c r="PM46" s="71"/>
      <c r="PN46" s="71"/>
    </row>
    <row r="47" spans="1:430" x14ac:dyDescent="0.25">
      <c r="A47" s="176"/>
      <c r="B47" s="173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  <c r="DH47" s="71"/>
      <c r="DI47" s="71"/>
      <c r="DJ47" s="71"/>
      <c r="DK47" s="71"/>
      <c r="DL47" s="71"/>
      <c r="DM47" s="71"/>
      <c r="DN47" s="71"/>
      <c r="DO47" s="71"/>
      <c r="DP47" s="71"/>
      <c r="DQ47" s="71"/>
      <c r="DR47" s="71"/>
      <c r="DS47" s="71"/>
      <c r="DT47" s="71"/>
      <c r="DU47" s="71"/>
      <c r="DV47" s="71"/>
      <c r="DW47" s="71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71"/>
      <c r="EL47" s="71"/>
      <c r="EM47" s="71"/>
      <c r="EN47" s="71"/>
      <c r="EO47" s="71"/>
      <c r="EP47" s="71"/>
      <c r="EQ47" s="71"/>
      <c r="ER47" s="71"/>
      <c r="ES47" s="71"/>
      <c r="ET47" s="71"/>
      <c r="EU47" s="71"/>
      <c r="EV47" s="71"/>
      <c r="EW47" s="71"/>
      <c r="EX47" s="71"/>
      <c r="EY47" s="71"/>
      <c r="EZ47" s="71"/>
      <c r="FA47" s="71"/>
      <c r="FB47" s="71"/>
      <c r="FC47" s="71"/>
      <c r="FD47" s="71"/>
      <c r="FE47" s="71"/>
      <c r="FF47" s="71"/>
      <c r="FG47" s="71"/>
      <c r="FH47" s="71"/>
      <c r="FI47" s="71"/>
      <c r="FJ47" s="71"/>
      <c r="FK47" s="71"/>
      <c r="FL47" s="71"/>
      <c r="FM47" s="71"/>
      <c r="FN47" s="71"/>
      <c r="FO47" s="71"/>
      <c r="FP47" s="71"/>
      <c r="FQ47" s="71"/>
      <c r="FR47" s="71"/>
      <c r="FS47" s="71"/>
      <c r="FT47" s="71"/>
      <c r="FU47" s="71"/>
      <c r="FV47" s="71"/>
      <c r="FW47" s="71"/>
      <c r="FX47" s="71"/>
      <c r="FY47" s="71"/>
      <c r="FZ47" s="71"/>
      <c r="GA47" s="71"/>
      <c r="GB47" s="71"/>
      <c r="GC47" s="71"/>
      <c r="GD47" s="71"/>
      <c r="GE47" s="71"/>
      <c r="GF47" s="71"/>
      <c r="GG47" s="71"/>
      <c r="GH47" s="71"/>
      <c r="GI47" s="71"/>
      <c r="GJ47" s="71"/>
      <c r="GK47" s="71"/>
      <c r="GL47" s="71"/>
      <c r="GM47" s="71"/>
      <c r="GN47" s="71"/>
      <c r="GO47" s="71"/>
      <c r="GP47" s="71"/>
      <c r="GQ47" s="71"/>
      <c r="GR47" s="71"/>
      <c r="GS47" s="71"/>
      <c r="GT47" s="71"/>
      <c r="GU47" s="71"/>
      <c r="GV47" s="71"/>
      <c r="GW47" s="71"/>
      <c r="GX47" s="71"/>
      <c r="GY47" s="71"/>
      <c r="GZ47" s="71"/>
      <c r="HA47" s="71"/>
      <c r="HB47" s="71"/>
      <c r="HC47" s="71"/>
      <c r="HD47" s="71"/>
      <c r="HE47" s="71"/>
      <c r="HF47" s="71"/>
      <c r="HG47" s="71"/>
      <c r="HH47" s="71"/>
      <c r="HI47" s="71"/>
      <c r="HJ47" s="71"/>
      <c r="HK47" s="71"/>
      <c r="HL47" s="71"/>
      <c r="HM47" s="71"/>
      <c r="HN47" s="71"/>
      <c r="HO47" s="71"/>
      <c r="HP47" s="71"/>
      <c r="HQ47" s="71"/>
      <c r="HR47" s="71"/>
      <c r="HS47" s="71"/>
      <c r="HT47" s="71"/>
      <c r="HU47" s="71"/>
      <c r="HV47" s="71"/>
      <c r="HW47" s="71"/>
      <c r="HX47" s="71"/>
      <c r="HY47" s="71"/>
      <c r="HZ47" s="71"/>
      <c r="IA47" s="71"/>
      <c r="IB47" s="71"/>
      <c r="IC47" s="71"/>
      <c r="ID47" s="71"/>
      <c r="IE47" s="71"/>
      <c r="IF47" s="71"/>
      <c r="IG47" s="71"/>
      <c r="IH47" s="71"/>
      <c r="II47" s="71"/>
      <c r="IJ47" s="71"/>
      <c r="IK47" s="71"/>
      <c r="IL47" s="71"/>
      <c r="IM47" s="71"/>
      <c r="IN47" s="71"/>
      <c r="IO47" s="71"/>
      <c r="IP47" s="71"/>
      <c r="IQ47" s="71"/>
      <c r="IR47" s="71"/>
      <c r="IS47" s="71"/>
      <c r="IT47" s="71"/>
      <c r="IU47" s="71"/>
      <c r="IV47" s="71"/>
      <c r="IW47" s="71"/>
      <c r="IX47" s="71"/>
      <c r="IY47" s="71"/>
      <c r="IZ47" s="71"/>
      <c r="JA47" s="71"/>
      <c r="JB47" s="71"/>
      <c r="JC47" s="71"/>
      <c r="JD47" s="71"/>
      <c r="JE47" s="71"/>
      <c r="JF47" s="71"/>
      <c r="JG47" s="71"/>
      <c r="JH47" s="71"/>
      <c r="JI47" s="71"/>
      <c r="JJ47" s="71"/>
      <c r="JK47" s="71"/>
      <c r="JL47" s="71"/>
      <c r="JM47" s="71"/>
      <c r="JN47" s="71"/>
      <c r="JO47" s="71"/>
      <c r="JP47" s="71"/>
      <c r="JQ47" s="71"/>
      <c r="JR47" s="71"/>
      <c r="JS47" s="71"/>
      <c r="JT47" s="71"/>
      <c r="JU47" s="71"/>
      <c r="JV47" s="71"/>
      <c r="JW47" s="71"/>
      <c r="JX47" s="71"/>
      <c r="JY47" s="71"/>
      <c r="JZ47" s="71"/>
      <c r="KA47" s="71"/>
      <c r="KB47" s="71"/>
      <c r="KC47" s="71"/>
      <c r="KD47" s="71"/>
      <c r="KE47" s="71"/>
      <c r="KF47" s="71"/>
      <c r="KG47" s="71"/>
      <c r="KH47" s="71"/>
      <c r="KI47" s="71"/>
      <c r="KJ47" s="71"/>
      <c r="KK47" s="71"/>
      <c r="KL47" s="71"/>
      <c r="KM47" s="71"/>
      <c r="KN47" s="71"/>
      <c r="KO47" s="71"/>
      <c r="KP47" s="71"/>
      <c r="KQ47" s="71"/>
      <c r="KR47" s="71"/>
      <c r="KS47" s="71"/>
      <c r="KT47" s="71"/>
      <c r="KU47" s="71"/>
      <c r="KV47" s="71"/>
      <c r="KW47" s="71"/>
      <c r="KX47" s="71"/>
      <c r="KY47" s="71"/>
      <c r="KZ47" s="71"/>
      <c r="LA47" s="71"/>
      <c r="LB47" s="71"/>
      <c r="LC47" s="71"/>
      <c r="LD47" s="71"/>
      <c r="LE47" s="71"/>
      <c r="LF47" s="71"/>
      <c r="LG47" s="71"/>
      <c r="LH47" s="71"/>
      <c r="LI47" s="71"/>
      <c r="LJ47" s="71"/>
      <c r="LK47" s="71"/>
      <c r="LL47" s="71"/>
      <c r="LM47" s="71"/>
      <c r="LN47" s="71"/>
      <c r="LO47" s="71"/>
      <c r="LP47" s="71"/>
      <c r="LQ47" s="71"/>
      <c r="LR47" s="71"/>
      <c r="LS47" s="71"/>
      <c r="LT47" s="71"/>
      <c r="LU47" s="71"/>
      <c r="LV47" s="71"/>
      <c r="LW47" s="71"/>
      <c r="LX47" s="71"/>
      <c r="LY47" s="71"/>
      <c r="LZ47" s="71"/>
      <c r="MA47" s="71"/>
      <c r="MB47" s="71"/>
      <c r="MC47" s="71"/>
      <c r="MD47" s="71"/>
      <c r="ME47" s="71"/>
      <c r="MF47" s="71"/>
      <c r="MG47" s="71"/>
      <c r="MH47" s="71"/>
      <c r="MI47" s="71"/>
      <c r="MJ47" s="71"/>
      <c r="MK47" s="71"/>
      <c r="ML47" s="71"/>
      <c r="MM47" s="71"/>
      <c r="MN47" s="71"/>
      <c r="MO47" s="71"/>
      <c r="MP47" s="71"/>
      <c r="MQ47" s="71"/>
      <c r="MR47" s="71"/>
      <c r="MS47" s="71"/>
      <c r="MT47" s="71"/>
      <c r="MU47" s="71"/>
      <c r="MV47" s="71"/>
      <c r="MW47" s="71"/>
      <c r="MX47" s="71"/>
      <c r="MY47" s="71"/>
      <c r="MZ47" s="71"/>
      <c r="NA47" s="71"/>
      <c r="NB47" s="71"/>
      <c r="NC47" s="71"/>
      <c r="ND47" s="71"/>
      <c r="NE47" s="71"/>
      <c r="NF47" s="71"/>
      <c r="NG47" s="71"/>
      <c r="NH47" s="71"/>
      <c r="NI47" s="71"/>
      <c r="NJ47" s="71"/>
      <c r="NK47" s="71"/>
      <c r="NL47" s="71"/>
      <c r="NM47" s="71"/>
      <c r="NN47" s="71"/>
      <c r="NO47" s="71"/>
      <c r="NP47" s="71"/>
      <c r="NQ47" s="71"/>
      <c r="NR47" s="71"/>
      <c r="NS47" s="71"/>
      <c r="NT47" s="71"/>
      <c r="NU47" s="71"/>
      <c r="NV47" s="71"/>
      <c r="NW47" s="71"/>
      <c r="NX47" s="71"/>
      <c r="NY47" s="71"/>
      <c r="NZ47" s="71"/>
      <c r="OA47" s="71"/>
      <c r="OB47" s="71"/>
      <c r="OC47" s="71"/>
      <c r="OD47" s="71"/>
      <c r="OE47" s="71"/>
      <c r="OF47" s="71"/>
      <c r="OG47" s="71"/>
      <c r="OH47" s="71"/>
      <c r="OI47" s="71"/>
      <c r="OJ47" s="71"/>
      <c r="OK47" s="71"/>
      <c r="OL47" s="71"/>
      <c r="OM47" s="71"/>
      <c r="ON47" s="71"/>
      <c r="OO47" s="71"/>
      <c r="OP47" s="71"/>
      <c r="OQ47" s="71"/>
      <c r="OR47" s="71"/>
      <c r="OS47" s="71"/>
      <c r="OT47" s="71"/>
      <c r="OU47" s="71"/>
      <c r="OV47" s="71"/>
      <c r="OW47" s="71"/>
      <c r="OX47" s="71"/>
      <c r="OY47" s="71"/>
      <c r="OZ47" s="71"/>
      <c r="PA47" s="71"/>
      <c r="PB47" s="71"/>
      <c r="PC47" s="71"/>
      <c r="PD47" s="71"/>
      <c r="PE47" s="71"/>
      <c r="PF47" s="71"/>
      <c r="PG47" s="71"/>
      <c r="PH47" s="71"/>
      <c r="PI47" s="71"/>
      <c r="PJ47" s="71"/>
      <c r="PK47" s="71"/>
      <c r="PL47" s="71"/>
      <c r="PM47" s="71"/>
      <c r="PN47" s="71"/>
    </row>
    <row r="48" spans="1:430" x14ac:dyDescent="0.25">
      <c r="A48" s="176"/>
      <c r="B48" s="173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  <c r="DH48" s="71"/>
      <c r="DI48" s="71"/>
      <c r="DJ48" s="71"/>
      <c r="DK48" s="71"/>
      <c r="DL48" s="71"/>
      <c r="DM48" s="71"/>
      <c r="DN48" s="71"/>
      <c r="DO48" s="71"/>
      <c r="DP48" s="71"/>
      <c r="DQ48" s="71"/>
      <c r="DR48" s="71"/>
      <c r="DS48" s="71"/>
      <c r="DT48" s="71"/>
      <c r="DU48" s="71"/>
      <c r="DV48" s="71"/>
      <c r="DW48" s="71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71"/>
      <c r="EL48" s="71"/>
      <c r="EM48" s="71"/>
      <c r="EN48" s="71"/>
      <c r="EO48" s="71"/>
      <c r="EP48" s="71"/>
      <c r="EQ48" s="71"/>
      <c r="ER48" s="71"/>
      <c r="ES48" s="71"/>
      <c r="ET48" s="71"/>
      <c r="EU48" s="71"/>
      <c r="EV48" s="71"/>
      <c r="EW48" s="71"/>
      <c r="EX48" s="71"/>
      <c r="EY48" s="71"/>
      <c r="EZ48" s="71"/>
      <c r="FA48" s="71"/>
      <c r="FB48" s="71"/>
      <c r="FC48" s="71"/>
      <c r="FD48" s="71"/>
      <c r="FE48" s="71"/>
      <c r="FF48" s="71"/>
      <c r="FG48" s="71"/>
      <c r="FH48" s="71"/>
      <c r="FI48" s="71"/>
      <c r="FJ48" s="71"/>
      <c r="FK48" s="71"/>
      <c r="FL48" s="71"/>
      <c r="FM48" s="71"/>
      <c r="FN48" s="71"/>
      <c r="FO48" s="71"/>
      <c r="FP48" s="71"/>
      <c r="FQ48" s="71"/>
      <c r="FR48" s="71"/>
      <c r="FS48" s="71"/>
      <c r="FT48" s="71"/>
      <c r="FU48" s="71"/>
      <c r="FV48" s="71"/>
      <c r="FW48" s="71"/>
      <c r="FX48" s="71"/>
      <c r="FY48" s="71"/>
      <c r="FZ48" s="71"/>
      <c r="GA48" s="71"/>
      <c r="GB48" s="71"/>
      <c r="GC48" s="71"/>
      <c r="GD48" s="71"/>
      <c r="GE48" s="71"/>
      <c r="GF48" s="71"/>
      <c r="GG48" s="71"/>
      <c r="GH48" s="71"/>
      <c r="GI48" s="71"/>
      <c r="GJ48" s="71"/>
      <c r="GK48" s="71"/>
      <c r="GL48" s="71"/>
      <c r="GM48" s="71"/>
      <c r="GN48" s="71"/>
      <c r="GO48" s="71"/>
      <c r="GP48" s="71"/>
      <c r="GQ48" s="71"/>
      <c r="GR48" s="71"/>
      <c r="GS48" s="71"/>
      <c r="GT48" s="71"/>
      <c r="GU48" s="71"/>
      <c r="GV48" s="71"/>
      <c r="GW48" s="71"/>
      <c r="GX48" s="71"/>
      <c r="GY48" s="71"/>
      <c r="GZ48" s="71"/>
      <c r="HA48" s="71"/>
      <c r="HB48" s="71"/>
      <c r="HC48" s="71"/>
      <c r="HD48" s="71"/>
      <c r="HE48" s="71"/>
      <c r="HF48" s="71"/>
      <c r="HG48" s="71"/>
      <c r="HH48" s="71"/>
      <c r="HI48" s="71"/>
      <c r="HJ48" s="71"/>
      <c r="HK48" s="71"/>
      <c r="HL48" s="71"/>
      <c r="HM48" s="71"/>
      <c r="HN48" s="71"/>
      <c r="HO48" s="71"/>
      <c r="HP48" s="71"/>
      <c r="HQ48" s="71"/>
      <c r="HR48" s="71"/>
      <c r="HS48" s="71"/>
      <c r="HT48" s="71"/>
      <c r="HU48" s="71"/>
      <c r="HV48" s="71"/>
      <c r="HW48" s="71"/>
      <c r="HX48" s="71"/>
      <c r="HY48" s="71"/>
      <c r="HZ48" s="71"/>
      <c r="IA48" s="71"/>
      <c r="IB48" s="71"/>
      <c r="IC48" s="71"/>
      <c r="ID48" s="71"/>
      <c r="IE48" s="71"/>
      <c r="IF48" s="71"/>
      <c r="IG48" s="71"/>
      <c r="IH48" s="71"/>
      <c r="II48" s="71"/>
      <c r="IJ48" s="71"/>
      <c r="IK48" s="71"/>
      <c r="IL48" s="71"/>
      <c r="IM48" s="71"/>
      <c r="IN48" s="71"/>
      <c r="IO48" s="71"/>
      <c r="IP48" s="71"/>
      <c r="IQ48" s="71"/>
      <c r="IR48" s="71"/>
      <c r="IS48" s="71"/>
      <c r="IT48" s="71"/>
      <c r="IU48" s="71"/>
      <c r="IV48" s="71"/>
      <c r="IW48" s="71"/>
      <c r="IX48" s="71"/>
      <c r="IY48" s="71"/>
      <c r="IZ48" s="71"/>
      <c r="JA48" s="71"/>
      <c r="JB48" s="71"/>
      <c r="JC48" s="71"/>
      <c r="JD48" s="71"/>
      <c r="JE48" s="71"/>
      <c r="JF48" s="71"/>
      <c r="JG48" s="71"/>
      <c r="JH48" s="71"/>
      <c r="JI48" s="71"/>
      <c r="JJ48" s="71"/>
      <c r="JK48" s="71"/>
      <c r="JL48" s="71"/>
      <c r="JM48" s="71"/>
      <c r="JN48" s="71"/>
      <c r="JO48" s="71"/>
      <c r="JP48" s="71"/>
      <c r="JQ48" s="71"/>
      <c r="JR48" s="71"/>
      <c r="JS48" s="71"/>
      <c r="JT48" s="71"/>
      <c r="JU48" s="71"/>
      <c r="JV48" s="71"/>
      <c r="JW48" s="71"/>
      <c r="JX48" s="71"/>
      <c r="JY48" s="71"/>
      <c r="JZ48" s="71"/>
      <c r="KA48" s="71"/>
      <c r="KB48" s="71"/>
      <c r="KC48" s="71"/>
      <c r="KD48" s="71"/>
      <c r="KE48" s="71"/>
      <c r="KF48" s="71"/>
      <c r="KG48" s="71"/>
      <c r="KH48" s="71"/>
      <c r="KI48" s="71"/>
      <c r="KJ48" s="71"/>
      <c r="KK48" s="71"/>
      <c r="KL48" s="71"/>
      <c r="KM48" s="71"/>
      <c r="KN48" s="71"/>
      <c r="KO48" s="71"/>
      <c r="KP48" s="71"/>
      <c r="KQ48" s="71"/>
      <c r="KR48" s="71"/>
      <c r="KS48" s="71"/>
      <c r="KT48" s="71"/>
      <c r="KU48" s="71"/>
      <c r="KV48" s="71"/>
      <c r="KW48" s="71"/>
      <c r="KX48" s="71"/>
      <c r="KY48" s="71"/>
      <c r="KZ48" s="71"/>
      <c r="LA48" s="71"/>
      <c r="LB48" s="71"/>
      <c r="LC48" s="71"/>
      <c r="LD48" s="71"/>
      <c r="LE48" s="71"/>
      <c r="LF48" s="71"/>
      <c r="LG48" s="71"/>
      <c r="LH48" s="71"/>
      <c r="LI48" s="71"/>
      <c r="LJ48" s="71"/>
      <c r="LK48" s="71"/>
      <c r="LL48" s="71"/>
      <c r="LM48" s="71"/>
      <c r="LN48" s="71"/>
      <c r="LO48" s="71"/>
      <c r="LP48" s="71"/>
      <c r="LQ48" s="71"/>
      <c r="LR48" s="71"/>
      <c r="LS48" s="71"/>
      <c r="LT48" s="71"/>
      <c r="LU48" s="71"/>
      <c r="LV48" s="71"/>
      <c r="LW48" s="71"/>
      <c r="LX48" s="71"/>
      <c r="LY48" s="71"/>
      <c r="LZ48" s="71"/>
      <c r="MA48" s="71"/>
      <c r="MB48" s="71"/>
      <c r="MC48" s="71"/>
      <c r="MD48" s="71"/>
      <c r="ME48" s="71"/>
      <c r="MF48" s="71"/>
      <c r="MG48" s="71"/>
      <c r="MH48" s="71"/>
      <c r="MI48" s="71"/>
      <c r="MJ48" s="71"/>
      <c r="MK48" s="71"/>
      <c r="ML48" s="71"/>
      <c r="MM48" s="71"/>
      <c r="MN48" s="71"/>
      <c r="MO48" s="71"/>
      <c r="MP48" s="71"/>
      <c r="MQ48" s="71"/>
      <c r="MR48" s="71"/>
      <c r="MS48" s="71"/>
      <c r="MT48" s="71"/>
      <c r="MU48" s="71"/>
      <c r="MV48" s="71"/>
      <c r="MW48" s="71"/>
      <c r="MX48" s="71"/>
      <c r="MY48" s="71"/>
      <c r="MZ48" s="71"/>
      <c r="NA48" s="71"/>
      <c r="NB48" s="71"/>
      <c r="NC48" s="71"/>
      <c r="ND48" s="71"/>
      <c r="NE48" s="71"/>
      <c r="NF48" s="71"/>
      <c r="NG48" s="71"/>
      <c r="NH48" s="71"/>
      <c r="NI48" s="71"/>
      <c r="NJ48" s="71"/>
      <c r="NK48" s="71"/>
      <c r="NL48" s="71"/>
      <c r="NM48" s="71"/>
      <c r="NN48" s="71"/>
      <c r="NO48" s="71"/>
      <c r="NP48" s="71"/>
      <c r="NQ48" s="71"/>
      <c r="NR48" s="71"/>
      <c r="NS48" s="71"/>
      <c r="NT48" s="71"/>
      <c r="NU48" s="71"/>
      <c r="NV48" s="71"/>
      <c r="NW48" s="71"/>
      <c r="NX48" s="71"/>
      <c r="NY48" s="71"/>
      <c r="NZ48" s="71"/>
      <c r="OA48" s="71"/>
      <c r="OB48" s="71"/>
      <c r="OC48" s="71"/>
      <c r="OD48" s="71"/>
      <c r="OE48" s="71"/>
      <c r="OF48" s="71"/>
      <c r="OG48" s="71"/>
      <c r="OH48" s="71"/>
      <c r="OI48" s="71"/>
      <c r="OJ48" s="71"/>
      <c r="OK48" s="71"/>
      <c r="OL48" s="71"/>
      <c r="OM48" s="71"/>
      <c r="ON48" s="71"/>
      <c r="OO48" s="71"/>
      <c r="OP48" s="71"/>
      <c r="OQ48" s="71"/>
      <c r="OR48" s="71"/>
      <c r="OS48" s="71"/>
      <c r="OT48" s="71"/>
      <c r="OU48" s="71"/>
      <c r="OV48" s="71"/>
      <c r="OW48" s="71"/>
      <c r="OX48" s="71"/>
      <c r="OY48" s="71"/>
      <c r="OZ48" s="71"/>
      <c r="PA48" s="71"/>
      <c r="PB48" s="71"/>
      <c r="PC48" s="71"/>
      <c r="PD48" s="71"/>
      <c r="PE48" s="71"/>
      <c r="PF48" s="71"/>
      <c r="PG48" s="71"/>
      <c r="PH48" s="71"/>
      <c r="PI48" s="71"/>
      <c r="PJ48" s="71"/>
      <c r="PK48" s="71"/>
      <c r="PL48" s="71"/>
      <c r="PM48" s="71"/>
      <c r="PN48" s="71"/>
    </row>
    <row r="49" spans="1:430" x14ac:dyDescent="0.25">
      <c r="A49" s="176"/>
      <c r="B49" s="173"/>
      <c r="C49" s="167"/>
      <c r="D49" s="167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  <c r="DH49" s="71"/>
      <c r="DI49" s="71"/>
      <c r="DJ49" s="71"/>
      <c r="DK49" s="71"/>
      <c r="DL49" s="71"/>
      <c r="DM49" s="71"/>
      <c r="DN49" s="71"/>
      <c r="DO49" s="71"/>
      <c r="DP49" s="71"/>
      <c r="DQ49" s="71"/>
      <c r="DR49" s="71"/>
      <c r="DS49" s="71"/>
      <c r="DT49" s="71"/>
      <c r="DU49" s="71"/>
      <c r="DV49" s="71"/>
      <c r="DW49" s="71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71"/>
      <c r="EL49" s="71"/>
      <c r="EM49" s="71"/>
      <c r="EN49" s="71"/>
      <c r="EO49" s="71"/>
      <c r="EP49" s="71"/>
      <c r="EQ49" s="71"/>
      <c r="ER49" s="71"/>
      <c r="ES49" s="71"/>
      <c r="ET49" s="71"/>
      <c r="EU49" s="71"/>
      <c r="EV49" s="71"/>
      <c r="EW49" s="71"/>
      <c r="EX49" s="71"/>
      <c r="EY49" s="71"/>
      <c r="EZ49" s="71"/>
      <c r="FA49" s="71"/>
      <c r="FB49" s="71"/>
      <c r="FC49" s="71"/>
      <c r="FD49" s="71"/>
      <c r="FE49" s="71"/>
      <c r="FF49" s="71"/>
      <c r="FG49" s="71"/>
      <c r="FH49" s="71"/>
      <c r="FI49" s="71"/>
      <c r="FJ49" s="71"/>
      <c r="FK49" s="71"/>
      <c r="FL49" s="71"/>
      <c r="FM49" s="71"/>
      <c r="FN49" s="71"/>
      <c r="FO49" s="71"/>
      <c r="FP49" s="71"/>
      <c r="FQ49" s="71"/>
      <c r="FR49" s="71"/>
      <c r="FS49" s="71"/>
      <c r="FT49" s="71"/>
      <c r="FU49" s="71"/>
      <c r="FV49" s="71"/>
      <c r="FW49" s="71"/>
      <c r="FX49" s="71"/>
      <c r="FY49" s="71"/>
      <c r="FZ49" s="71"/>
      <c r="GA49" s="71"/>
      <c r="GB49" s="71"/>
      <c r="GC49" s="71"/>
      <c r="GD49" s="71"/>
      <c r="GE49" s="71"/>
      <c r="GF49" s="71"/>
      <c r="GG49" s="71"/>
      <c r="GH49" s="71"/>
      <c r="GI49" s="71"/>
      <c r="GJ49" s="71"/>
      <c r="GK49" s="71"/>
      <c r="GL49" s="71"/>
      <c r="GM49" s="71"/>
      <c r="GN49" s="71"/>
      <c r="GO49" s="71"/>
      <c r="GP49" s="71"/>
      <c r="GQ49" s="71"/>
      <c r="GR49" s="71"/>
      <c r="GS49" s="71"/>
      <c r="GT49" s="71"/>
      <c r="GU49" s="71"/>
      <c r="GV49" s="71"/>
      <c r="GW49" s="71"/>
      <c r="GX49" s="71"/>
      <c r="GY49" s="71"/>
      <c r="GZ49" s="71"/>
      <c r="HA49" s="71"/>
      <c r="HB49" s="71"/>
      <c r="HC49" s="71"/>
      <c r="HD49" s="71"/>
      <c r="HE49" s="71"/>
      <c r="HF49" s="71"/>
      <c r="HG49" s="71"/>
      <c r="HH49" s="71"/>
      <c r="HI49" s="71"/>
      <c r="HJ49" s="71"/>
      <c r="HK49" s="71"/>
      <c r="HL49" s="71"/>
      <c r="HM49" s="71"/>
      <c r="HN49" s="71"/>
      <c r="HO49" s="71"/>
      <c r="HP49" s="71"/>
      <c r="HQ49" s="71"/>
      <c r="HR49" s="71"/>
      <c r="HS49" s="71"/>
      <c r="HT49" s="71"/>
      <c r="HU49" s="71"/>
      <c r="HV49" s="71"/>
      <c r="HW49" s="71"/>
      <c r="HX49" s="71"/>
      <c r="HY49" s="71"/>
      <c r="HZ49" s="71"/>
      <c r="IA49" s="71"/>
      <c r="IB49" s="71"/>
      <c r="IC49" s="71"/>
      <c r="ID49" s="71"/>
      <c r="IE49" s="71"/>
      <c r="IF49" s="71"/>
      <c r="IG49" s="71"/>
      <c r="IH49" s="71"/>
      <c r="II49" s="71"/>
      <c r="IJ49" s="71"/>
      <c r="IK49" s="71"/>
      <c r="IL49" s="71"/>
      <c r="IM49" s="71"/>
      <c r="IN49" s="71"/>
      <c r="IO49" s="71"/>
      <c r="IP49" s="71"/>
      <c r="IQ49" s="71"/>
      <c r="IR49" s="71"/>
      <c r="IS49" s="71"/>
      <c r="IT49" s="71"/>
      <c r="IU49" s="71"/>
      <c r="IV49" s="71"/>
      <c r="IW49" s="71"/>
      <c r="IX49" s="71"/>
      <c r="IY49" s="71"/>
      <c r="IZ49" s="71"/>
      <c r="JA49" s="71"/>
      <c r="JB49" s="71"/>
      <c r="JC49" s="71"/>
      <c r="JD49" s="71"/>
      <c r="JE49" s="71"/>
      <c r="JF49" s="71"/>
      <c r="JG49" s="71"/>
      <c r="JH49" s="71"/>
      <c r="JI49" s="71"/>
      <c r="JJ49" s="71"/>
      <c r="JK49" s="71"/>
      <c r="JL49" s="71"/>
      <c r="JM49" s="71"/>
      <c r="JN49" s="71"/>
      <c r="JO49" s="71"/>
      <c r="JP49" s="71"/>
      <c r="JQ49" s="71"/>
      <c r="JR49" s="71"/>
      <c r="JS49" s="71"/>
      <c r="JT49" s="71"/>
      <c r="JU49" s="71"/>
      <c r="JV49" s="71"/>
      <c r="JW49" s="71"/>
      <c r="JX49" s="71"/>
      <c r="JY49" s="71"/>
      <c r="JZ49" s="71"/>
      <c r="KA49" s="71"/>
      <c r="KB49" s="71"/>
      <c r="KC49" s="71"/>
      <c r="KD49" s="71"/>
      <c r="KE49" s="71"/>
      <c r="KF49" s="71"/>
      <c r="KG49" s="71"/>
      <c r="KH49" s="71"/>
      <c r="KI49" s="71"/>
      <c r="KJ49" s="71"/>
      <c r="KK49" s="71"/>
      <c r="KL49" s="71"/>
      <c r="KM49" s="71"/>
      <c r="KN49" s="71"/>
      <c r="KO49" s="71"/>
      <c r="KP49" s="71"/>
      <c r="KQ49" s="71"/>
      <c r="KR49" s="71"/>
      <c r="KS49" s="71"/>
      <c r="KT49" s="71"/>
      <c r="KU49" s="71"/>
      <c r="KV49" s="71"/>
      <c r="KW49" s="71"/>
      <c r="KX49" s="71"/>
      <c r="KY49" s="71"/>
      <c r="KZ49" s="71"/>
      <c r="LA49" s="71"/>
      <c r="LB49" s="71"/>
      <c r="LC49" s="71"/>
      <c r="LD49" s="71"/>
      <c r="LE49" s="71"/>
      <c r="LF49" s="71"/>
      <c r="LG49" s="71"/>
      <c r="LH49" s="71"/>
      <c r="LI49" s="71"/>
      <c r="LJ49" s="71"/>
      <c r="LK49" s="71"/>
      <c r="LL49" s="71"/>
      <c r="LM49" s="71"/>
      <c r="LN49" s="71"/>
      <c r="LO49" s="71"/>
      <c r="LP49" s="71"/>
      <c r="LQ49" s="71"/>
      <c r="LR49" s="71"/>
      <c r="LS49" s="71"/>
      <c r="LT49" s="71"/>
      <c r="LU49" s="71"/>
      <c r="LV49" s="71"/>
      <c r="LW49" s="71"/>
      <c r="LX49" s="71"/>
      <c r="LY49" s="71"/>
      <c r="LZ49" s="71"/>
      <c r="MA49" s="71"/>
      <c r="MB49" s="71"/>
      <c r="MC49" s="71"/>
      <c r="MD49" s="71"/>
      <c r="ME49" s="71"/>
      <c r="MF49" s="71"/>
      <c r="MG49" s="71"/>
      <c r="MH49" s="71"/>
      <c r="MI49" s="71"/>
      <c r="MJ49" s="71"/>
      <c r="MK49" s="71"/>
      <c r="ML49" s="71"/>
      <c r="MM49" s="71"/>
      <c r="MN49" s="71"/>
      <c r="MO49" s="71"/>
      <c r="MP49" s="71"/>
      <c r="MQ49" s="71"/>
      <c r="MR49" s="71"/>
      <c r="MS49" s="71"/>
      <c r="MT49" s="71"/>
      <c r="MU49" s="71"/>
      <c r="MV49" s="71"/>
      <c r="MW49" s="71"/>
      <c r="MX49" s="71"/>
      <c r="MY49" s="71"/>
      <c r="MZ49" s="71"/>
      <c r="NA49" s="71"/>
      <c r="NB49" s="71"/>
      <c r="NC49" s="71"/>
      <c r="ND49" s="71"/>
      <c r="NE49" s="71"/>
      <c r="NF49" s="71"/>
      <c r="NG49" s="71"/>
      <c r="NH49" s="71"/>
      <c r="NI49" s="71"/>
      <c r="NJ49" s="71"/>
      <c r="NK49" s="71"/>
      <c r="NL49" s="71"/>
      <c r="NM49" s="71"/>
      <c r="NN49" s="71"/>
      <c r="NO49" s="71"/>
      <c r="NP49" s="71"/>
      <c r="NQ49" s="71"/>
      <c r="NR49" s="71"/>
      <c r="NS49" s="71"/>
      <c r="NT49" s="71"/>
      <c r="NU49" s="71"/>
      <c r="NV49" s="71"/>
      <c r="NW49" s="71"/>
      <c r="NX49" s="71"/>
      <c r="NY49" s="71"/>
      <c r="NZ49" s="71"/>
      <c r="OA49" s="71"/>
      <c r="OB49" s="71"/>
      <c r="OC49" s="71"/>
      <c r="OD49" s="71"/>
      <c r="OE49" s="71"/>
      <c r="OF49" s="71"/>
      <c r="OG49" s="71"/>
      <c r="OH49" s="71"/>
      <c r="OI49" s="71"/>
      <c r="OJ49" s="71"/>
      <c r="OK49" s="71"/>
      <c r="OL49" s="71"/>
      <c r="OM49" s="71"/>
      <c r="ON49" s="71"/>
      <c r="OO49" s="71"/>
      <c r="OP49" s="71"/>
      <c r="OQ49" s="71"/>
      <c r="OR49" s="71"/>
      <c r="OS49" s="71"/>
      <c r="OT49" s="71"/>
      <c r="OU49" s="71"/>
      <c r="OV49" s="71"/>
      <c r="OW49" s="71"/>
      <c r="OX49" s="71"/>
      <c r="OY49" s="71"/>
      <c r="OZ49" s="71"/>
      <c r="PA49" s="71"/>
      <c r="PB49" s="71"/>
      <c r="PC49" s="71"/>
      <c r="PD49" s="71"/>
      <c r="PE49" s="71"/>
      <c r="PF49" s="71"/>
      <c r="PG49" s="71"/>
      <c r="PH49" s="71"/>
      <c r="PI49" s="71"/>
      <c r="PJ49" s="71"/>
      <c r="PK49" s="71"/>
      <c r="PL49" s="71"/>
      <c r="PM49" s="71"/>
      <c r="PN49" s="71"/>
    </row>
    <row r="50" spans="1:430" x14ac:dyDescent="0.25">
      <c r="A50" s="176"/>
      <c r="B50" s="173"/>
      <c r="C50" s="167"/>
      <c r="D50" s="167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71"/>
      <c r="DU50" s="71"/>
      <c r="DV50" s="71"/>
      <c r="DW50" s="71"/>
      <c r="DX50" s="71"/>
      <c r="DY50" s="71"/>
      <c r="DZ50" s="71"/>
      <c r="EA50" s="71"/>
      <c r="EB50" s="71"/>
      <c r="EC50" s="71"/>
      <c r="ED50" s="71"/>
      <c r="EE50" s="71"/>
      <c r="EF50" s="71"/>
      <c r="EG50" s="71"/>
      <c r="EH50" s="71"/>
      <c r="EI50" s="71"/>
      <c r="EJ50" s="71"/>
      <c r="EK50" s="71"/>
      <c r="EL50" s="71"/>
      <c r="EM50" s="71"/>
      <c r="EN50" s="71"/>
      <c r="EO50" s="71"/>
      <c r="EP50" s="71"/>
      <c r="EQ50" s="71"/>
      <c r="ER50" s="71"/>
      <c r="ES50" s="71"/>
      <c r="ET50" s="71"/>
      <c r="EU50" s="71"/>
      <c r="EV50" s="71"/>
      <c r="EW50" s="71"/>
      <c r="EX50" s="71"/>
      <c r="EY50" s="71"/>
      <c r="EZ50" s="71"/>
      <c r="FA50" s="71"/>
      <c r="FB50" s="71"/>
      <c r="FC50" s="71"/>
      <c r="FD50" s="71"/>
      <c r="FE50" s="71"/>
      <c r="FF50" s="71"/>
      <c r="FG50" s="71"/>
      <c r="FH50" s="71"/>
      <c r="FI50" s="71"/>
      <c r="FJ50" s="71"/>
      <c r="FK50" s="71"/>
      <c r="FL50" s="71"/>
      <c r="FM50" s="71"/>
      <c r="FN50" s="71"/>
      <c r="FO50" s="71"/>
      <c r="FP50" s="71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71"/>
      <c r="GD50" s="71"/>
      <c r="GE50" s="71"/>
      <c r="GF50" s="71"/>
      <c r="GG50" s="71"/>
      <c r="GH50" s="71"/>
      <c r="GI50" s="71"/>
      <c r="GJ50" s="71"/>
      <c r="GK50" s="71"/>
      <c r="GL50" s="71"/>
      <c r="GM50" s="71"/>
      <c r="GN50" s="71"/>
      <c r="GO50" s="71"/>
      <c r="GP50" s="71"/>
      <c r="GQ50" s="71"/>
      <c r="GR50" s="71"/>
      <c r="GS50" s="71"/>
      <c r="GT50" s="71"/>
      <c r="GU50" s="71"/>
      <c r="GV50" s="71"/>
      <c r="GW50" s="71"/>
      <c r="GX50" s="71"/>
      <c r="GY50" s="71"/>
      <c r="GZ50" s="71"/>
      <c r="HA50" s="71"/>
      <c r="HB50" s="71"/>
      <c r="HC50" s="71"/>
      <c r="HD50" s="71"/>
      <c r="HE50" s="71"/>
      <c r="HF50" s="71"/>
      <c r="HG50" s="71"/>
      <c r="HH50" s="71"/>
      <c r="HI50" s="71"/>
      <c r="HJ50" s="71"/>
      <c r="HK50" s="71"/>
      <c r="HL50" s="71"/>
      <c r="HM50" s="71"/>
      <c r="HN50" s="71"/>
      <c r="HO50" s="71"/>
      <c r="HP50" s="71"/>
      <c r="HQ50" s="71"/>
      <c r="HR50" s="71"/>
      <c r="HS50" s="71"/>
      <c r="HT50" s="71"/>
      <c r="HU50" s="71"/>
      <c r="HV50" s="71"/>
      <c r="HW50" s="71"/>
      <c r="HX50" s="71"/>
      <c r="HY50" s="71"/>
      <c r="HZ50" s="71"/>
      <c r="IA50" s="71"/>
      <c r="IB50" s="71"/>
      <c r="IC50" s="71"/>
      <c r="ID50" s="71"/>
      <c r="IE50" s="71"/>
      <c r="IF50" s="71"/>
      <c r="IG50" s="71"/>
      <c r="IH50" s="71"/>
      <c r="II50" s="71"/>
      <c r="IJ50" s="71"/>
      <c r="IK50" s="71"/>
      <c r="IL50" s="71"/>
      <c r="IM50" s="71"/>
      <c r="IN50" s="71"/>
      <c r="IO50" s="71"/>
      <c r="IP50" s="71"/>
      <c r="IQ50" s="71"/>
      <c r="IR50" s="71"/>
      <c r="IS50" s="71"/>
      <c r="IT50" s="71"/>
      <c r="IU50" s="71"/>
      <c r="IV50" s="71"/>
      <c r="IW50" s="71"/>
      <c r="IX50" s="71"/>
      <c r="IY50" s="71"/>
      <c r="IZ50" s="71"/>
      <c r="JA50" s="71"/>
      <c r="JB50" s="71"/>
      <c r="JC50" s="71"/>
      <c r="JD50" s="71"/>
      <c r="JE50" s="71"/>
      <c r="JF50" s="71"/>
      <c r="JG50" s="71"/>
      <c r="JH50" s="71"/>
      <c r="JI50" s="71"/>
      <c r="JJ50" s="71"/>
      <c r="JK50" s="71"/>
      <c r="JL50" s="71"/>
      <c r="JM50" s="71"/>
      <c r="JN50" s="71"/>
      <c r="JO50" s="71"/>
      <c r="JP50" s="71"/>
      <c r="JQ50" s="71"/>
      <c r="JR50" s="71"/>
      <c r="JS50" s="71"/>
      <c r="JT50" s="71"/>
      <c r="JU50" s="71"/>
      <c r="JV50" s="71"/>
      <c r="JW50" s="71"/>
      <c r="JX50" s="71"/>
      <c r="JY50" s="71"/>
      <c r="JZ50" s="71"/>
      <c r="KA50" s="71"/>
      <c r="KB50" s="71"/>
      <c r="KC50" s="71"/>
      <c r="KD50" s="71"/>
      <c r="KE50" s="71"/>
      <c r="KF50" s="71"/>
      <c r="KG50" s="71"/>
      <c r="KH50" s="71"/>
      <c r="KI50" s="71"/>
      <c r="KJ50" s="71"/>
      <c r="KK50" s="71"/>
      <c r="KL50" s="71"/>
      <c r="KM50" s="71"/>
      <c r="KN50" s="71"/>
      <c r="KO50" s="71"/>
      <c r="KP50" s="71"/>
      <c r="KQ50" s="71"/>
      <c r="KR50" s="71"/>
      <c r="KS50" s="71"/>
      <c r="KT50" s="71"/>
      <c r="KU50" s="71"/>
      <c r="KV50" s="71"/>
      <c r="KW50" s="71"/>
      <c r="KX50" s="71"/>
      <c r="KY50" s="71"/>
      <c r="KZ50" s="71"/>
      <c r="LA50" s="71"/>
      <c r="LB50" s="71"/>
      <c r="LC50" s="71"/>
      <c r="LD50" s="71"/>
      <c r="LE50" s="71"/>
      <c r="LF50" s="71"/>
      <c r="LG50" s="71"/>
      <c r="LH50" s="71"/>
      <c r="LI50" s="71"/>
      <c r="LJ50" s="71"/>
      <c r="LK50" s="71"/>
      <c r="LL50" s="71"/>
      <c r="LM50" s="71"/>
      <c r="LN50" s="71"/>
      <c r="LO50" s="71"/>
      <c r="LP50" s="71"/>
      <c r="LQ50" s="71"/>
      <c r="LR50" s="71"/>
      <c r="LS50" s="71"/>
      <c r="LT50" s="71"/>
      <c r="LU50" s="71"/>
      <c r="LV50" s="71"/>
      <c r="LW50" s="71"/>
      <c r="LX50" s="71"/>
      <c r="LY50" s="71"/>
      <c r="LZ50" s="71"/>
      <c r="MA50" s="71"/>
      <c r="MB50" s="71"/>
      <c r="MC50" s="71"/>
      <c r="MD50" s="71"/>
      <c r="ME50" s="71"/>
      <c r="MF50" s="71"/>
      <c r="MG50" s="71"/>
      <c r="MH50" s="71"/>
      <c r="MI50" s="71"/>
      <c r="MJ50" s="71"/>
      <c r="MK50" s="71"/>
      <c r="ML50" s="71"/>
      <c r="MM50" s="71"/>
      <c r="MN50" s="71"/>
      <c r="MO50" s="71"/>
      <c r="MP50" s="71"/>
      <c r="MQ50" s="71"/>
      <c r="MR50" s="71"/>
      <c r="MS50" s="71"/>
      <c r="MT50" s="71"/>
      <c r="MU50" s="71"/>
      <c r="MV50" s="71"/>
      <c r="MW50" s="71"/>
      <c r="MX50" s="71"/>
      <c r="MY50" s="71"/>
      <c r="MZ50" s="71"/>
      <c r="NA50" s="71"/>
      <c r="NB50" s="71"/>
      <c r="NC50" s="71"/>
      <c r="ND50" s="71"/>
      <c r="NE50" s="71"/>
      <c r="NF50" s="71"/>
      <c r="NG50" s="71"/>
      <c r="NH50" s="71"/>
      <c r="NI50" s="71"/>
      <c r="NJ50" s="71"/>
      <c r="NK50" s="71"/>
      <c r="NL50" s="71"/>
      <c r="NM50" s="71"/>
      <c r="NN50" s="71"/>
      <c r="NO50" s="71"/>
      <c r="NP50" s="71"/>
      <c r="NQ50" s="71"/>
      <c r="NR50" s="71"/>
      <c r="NS50" s="71"/>
      <c r="NT50" s="71"/>
      <c r="NU50" s="71"/>
      <c r="NV50" s="71"/>
      <c r="NW50" s="71"/>
      <c r="NX50" s="71"/>
      <c r="NY50" s="71"/>
      <c r="NZ50" s="71"/>
      <c r="OA50" s="71"/>
      <c r="OB50" s="71"/>
      <c r="OC50" s="71"/>
      <c r="OD50" s="71"/>
      <c r="OE50" s="71"/>
      <c r="OF50" s="71"/>
      <c r="OG50" s="71"/>
      <c r="OH50" s="71"/>
      <c r="OI50" s="71"/>
      <c r="OJ50" s="71"/>
      <c r="OK50" s="71"/>
      <c r="OL50" s="71"/>
      <c r="OM50" s="71"/>
      <c r="ON50" s="71"/>
      <c r="OO50" s="71"/>
      <c r="OP50" s="71"/>
      <c r="OQ50" s="71"/>
      <c r="OR50" s="71"/>
      <c r="OS50" s="71"/>
      <c r="OT50" s="71"/>
      <c r="OU50" s="71"/>
      <c r="OV50" s="71"/>
      <c r="OW50" s="71"/>
      <c r="OX50" s="71"/>
      <c r="OY50" s="71"/>
      <c r="OZ50" s="71"/>
      <c r="PA50" s="71"/>
      <c r="PB50" s="71"/>
      <c r="PC50" s="71"/>
      <c r="PD50" s="71"/>
      <c r="PE50" s="71"/>
      <c r="PF50" s="71"/>
      <c r="PG50" s="71"/>
      <c r="PH50" s="71"/>
      <c r="PI50" s="71"/>
      <c r="PJ50" s="71"/>
      <c r="PK50" s="71"/>
      <c r="PL50" s="71"/>
      <c r="PM50" s="71"/>
      <c r="PN50" s="71"/>
    </row>
    <row r="51" spans="1:430" x14ac:dyDescent="0.25">
      <c r="A51" s="176"/>
      <c r="B51" s="173"/>
      <c r="C51" s="167"/>
      <c r="D51" s="167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  <c r="IT51" s="71"/>
      <c r="IU51" s="71"/>
      <c r="IV51" s="71"/>
      <c r="IW51" s="71"/>
      <c r="IX51" s="71"/>
      <c r="IY51" s="71"/>
      <c r="IZ51" s="71"/>
      <c r="JA51" s="71"/>
      <c r="JB51" s="71"/>
      <c r="JC51" s="71"/>
      <c r="JD51" s="71"/>
      <c r="JE51" s="71"/>
      <c r="JF51" s="71"/>
      <c r="JG51" s="71"/>
      <c r="JH51" s="71"/>
      <c r="JI51" s="71"/>
      <c r="JJ51" s="71"/>
      <c r="JK51" s="71"/>
      <c r="JL51" s="71"/>
      <c r="JM51" s="71"/>
      <c r="JN51" s="71"/>
      <c r="JO51" s="71"/>
      <c r="JP51" s="71"/>
      <c r="JQ51" s="71"/>
      <c r="JR51" s="71"/>
      <c r="JS51" s="71"/>
      <c r="JT51" s="71"/>
      <c r="JU51" s="71"/>
      <c r="JV51" s="71"/>
      <c r="JW51" s="71"/>
      <c r="JX51" s="71"/>
      <c r="JY51" s="71"/>
      <c r="JZ51" s="71"/>
      <c r="KA51" s="71"/>
      <c r="KB51" s="71"/>
      <c r="KC51" s="71"/>
      <c r="KD51" s="71"/>
      <c r="KE51" s="71"/>
      <c r="KF51" s="71"/>
      <c r="KG51" s="71"/>
      <c r="KH51" s="71"/>
      <c r="KI51" s="71"/>
      <c r="KJ51" s="71"/>
      <c r="KK51" s="71"/>
      <c r="KL51" s="71"/>
      <c r="KM51" s="71"/>
      <c r="KN51" s="71"/>
      <c r="KO51" s="71"/>
      <c r="KP51" s="71"/>
      <c r="KQ51" s="71"/>
      <c r="KR51" s="71"/>
      <c r="KS51" s="71"/>
      <c r="KT51" s="71"/>
      <c r="KU51" s="71"/>
      <c r="KV51" s="71"/>
      <c r="KW51" s="71"/>
      <c r="KX51" s="71"/>
      <c r="KY51" s="71"/>
      <c r="KZ51" s="71"/>
      <c r="LA51" s="71"/>
      <c r="LB51" s="71"/>
      <c r="LC51" s="71"/>
      <c r="LD51" s="71"/>
      <c r="LE51" s="71"/>
      <c r="LF51" s="71"/>
      <c r="LG51" s="71"/>
      <c r="LH51" s="71"/>
      <c r="LI51" s="71"/>
      <c r="LJ51" s="71"/>
      <c r="LK51" s="71"/>
      <c r="LL51" s="71"/>
      <c r="LM51" s="71"/>
      <c r="LN51" s="71"/>
      <c r="LO51" s="71"/>
      <c r="LP51" s="71"/>
      <c r="LQ51" s="71"/>
      <c r="LR51" s="71"/>
      <c r="LS51" s="71"/>
      <c r="LT51" s="71"/>
      <c r="LU51" s="71"/>
      <c r="LV51" s="71"/>
      <c r="LW51" s="71"/>
      <c r="LX51" s="71"/>
      <c r="LY51" s="71"/>
      <c r="LZ51" s="71"/>
      <c r="MA51" s="71"/>
      <c r="MB51" s="71"/>
      <c r="MC51" s="71"/>
      <c r="MD51" s="71"/>
      <c r="ME51" s="71"/>
      <c r="MF51" s="71"/>
      <c r="MG51" s="71"/>
      <c r="MH51" s="71"/>
      <c r="MI51" s="71"/>
      <c r="MJ51" s="71"/>
      <c r="MK51" s="71"/>
      <c r="ML51" s="71"/>
      <c r="MM51" s="71"/>
      <c r="MN51" s="71"/>
      <c r="MO51" s="71"/>
      <c r="MP51" s="71"/>
      <c r="MQ51" s="71"/>
      <c r="MR51" s="71"/>
      <c r="MS51" s="71"/>
      <c r="MT51" s="71"/>
      <c r="MU51" s="71"/>
      <c r="MV51" s="71"/>
      <c r="MW51" s="71"/>
      <c r="MX51" s="71"/>
      <c r="MY51" s="71"/>
      <c r="MZ51" s="71"/>
      <c r="NA51" s="71"/>
      <c r="NB51" s="71"/>
      <c r="NC51" s="71"/>
      <c r="ND51" s="71"/>
      <c r="NE51" s="71"/>
      <c r="NF51" s="71"/>
      <c r="NG51" s="71"/>
      <c r="NH51" s="71"/>
      <c r="NI51" s="71"/>
      <c r="NJ51" s="71"/>
      <c r="NK51" s="71"/>
      <c r="NL51" s="71"/>
      <c r="NM51" s="71"/>
      <c r="NN51" s="71"/>
      <c r="NO51" s="71"/>
      <c r="NP51" s="71"/>
      <c r="NQ51" s="71"/>
      <c r="NR51" s="71"/>
      <c r="NS51" s="71"/>
      <c r="NT51" s="71"/>
      <c r="NU51" s="71"/>
      <c r="NV51" s="71"/>
      <c r="NW51" s="71"/>
      <c r="NX51" s="71"/>
      <c r="NY51" s="71"/>
      <c r="NZ51" s="71"/>
      <c r="OA51" s="71"/>
      <c r="OB51" s="71"/>
      <c r="OC51" s="71"/>
      <c r="OD51" s="71"/>
      <c r="OE51" s="71"/>
      <c r="OF51" s="71"/>
      <c r="OG51" s="71"/>
      <c r="OH51" s="71"/>
      <c r="OI51" s="71"/>
      <c r="OJ51" s="71"/>
      <c r="OK51" s="71"/>
      <c r="OL51" s="71"/>
      <c r="OM51" s="71"/>
      <c r="ON51" s="71"/>
      <c r="OO51" s="71"/>
      <c r="OP51" s="71"/>
      <c r="OQ51" s="71"/>
      <c r="OR51" s="71"/>
      <c r="OS51" s="71"/>
      <c r="OT51" s="71"/>
      <c r="OU51" s="71"/>
      <c r="OV51" s="71"/>
      <c r="OW51" s="71"/>
      <c r="OX51" s="71"/>
      <c r="OY51" s="71"/>
      <c r="OZ51" s="71"/>
      <c r="PA51" s="71"/>
      <c r="PB51" s="71"/>
      <c r="PC51" s="71"/>
      <c r="PD51" s="71"/>
      <c r="PE51" s="71"/>
      <c r="PF51" s="71"/>
      <c r="PG51" s="71"/>
      <c r="PH51" s="71"/>
      <c r="PI51" s="71"/>
      <c r="PJ51" s="71"/>
      <c r="PK51" s="71"/>
      <c r="PL51" s="71"/>
      <c r="PM51" s="71"/>
      <c r="PN51" s="71"/>
    </row>
    <row r="52" spans="1:430" x14ac:dyDescent="0.25">
      <c r="A52" s="176"/>
      <c r="B52" s="173"/>
      <c r="C52" s="167"/>
      <c r="D52" s="167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71"/>
      <c r="EL52" s="71"/>
      <c r="EM52" s="71"/>
      <c r="EN52" s="71"/>
      <c r="EO52" s="71"/>
      <c r="EP52" s="71"/>
      <c r="EQ52" s="71"/>
      <c r="ER52" s="71"/>
      <c r="ES52" s="71"/>
      <c r="ET52" s="71"/>
      <c r="EU52" s="71"/>
      <c r="EV52" s="71"/>
      <c r="EW52" s="71"/>
      <c r="EX52" s="71"/>
      <c r="EY52" s="71"/>
      <c r="EZ52" s="71"/>
      <c r="FA52" s="71"/>
      <c r="FB52" s="71"/>
      <c r="FC52" s="71"/>
      <c r="FD52" s="71"/>
      <c r="FE52" s="71"/>
      <c r="FF52" s="71"/>
      <c r="FG52" s="71"/>
      <c r="FH52" s="71"/>
      <c r="FI52" s="71"/>
      <c r="FJ52" s="71"/>
      <c r="FK52" s="71"/>
      <c r="FL52" s="71"/>
      <c r="FM52" s="71"/>
      <c r="FN52" s="71"/>
      <c r="FO52" s="71"/>
      <c r="FP52" s="71"/>
      <c r="FQ52" s="71"/>
      <c r="FR52" s="71"/>
      <c r="FS52" s="71"/>
      <c r="FT52" s="71"/>
      <c r="FU52" s="71"/>
      <c r="FV52" s="71"/>
      <c r="FW52" s="71"/>
      <c r="FX52" s="71"/>
      <c r="FY52" s="71"/>
      <c r="FZ52" s="71"/>
      <c r="GA52" s="71"/>
      <c r="GB52" s="71"/>
      <c r="GC52" s="71"/>
      <c r="GD52" s="71"/>
      <c r="GE52" s="71"/>
      <c r="GF52" s="71"/>
      <c r="GG52" s="71"/>
      <c r="GH52" s="71"/>
      <c r="GI52" s="71"/>
      <c r="GJ52" s="71"/>
      <c r="GK52" s="71"/>
      <c r="GL52" s="71"/>
      <c r="GM52" s="71"/>
      <c r="GN52" s="71"/>
      <c r="GO52" s="71"/>
      <c r="GP52" s="71"/>
      <c r="GQ52" s="71"/>
      <c r="GR52" s="71"/>
      <c r="GS52" s="71"/>
      <c r="GT52" s="71"/>
      <c r="GU52" s="71"/>
      <c r="GV52" s="71"/>
      <c r="GW52" s="71"/>
      <c r="GX52" s="71"/>
      <c r="GY52" s="71"/>
      <c r="GZ52" s="71"/>
      <c r="HA52" s="71"/>
      <c r="HB52" s="71"/>
      <c r="HC52" s="71"/>
      <c r="HD52" s="71"/>
      <c r="HE52" s="71"/>
      <c r="HF52" s="71"/>
      <c r="HG52" s="71"/>
      <c r="HH52" s="71"/>
      <c r="HI52" s="71"/>
      <c r="HJ52" s="71"/>
      <c r="HK52" s="71"/>
      <c r="HL52" s="71"/>
      <c r="HM52" s="71"/>
      <c r="HN52" s="71"/>
      <c r="HO52" s="71"/>
      <c r="HP52" s="71"/>
      <c r="HQ52" s="71"/>
      <c r="HR52" s="71"/>
      <c r="HS52" s="71"/>
      <c r="HT52" s="71"/>
      <c r="HU52" s="71"/>
      <c r="HV52" s="71"/>
      <c r="HW52" s="71"/>
      <c r="HX52" s="71"/>
      <c r="HY52" s="71"/>
      <c r="HZ52" s="71"/>
      <c r="IA52" s="71"/>
      <c r="IB52" s="71"/>
      <c r="IC52" s="71"/>
      <c r="ID52" s="71"/>
      <c r="IE52" s="71"/>
      <c r="IF52" s="71"/>
      <c r="IG52" s="71"/>
      <c r="IH52" s="71"/>
      <c r="II52" s="71"/>
      <c r="IJ52" s="71"/>
      <c r="IK52" s="71"/>
      <c r="IL52" s="71"/>
      <c r="IM52" s="71"/>
      <c r="IN52" s="71"/>
      <c r="IO52" s="71"/>
      <c r="IP52" s="71"/>
      <c r="IQ52" s="71"/>
      <c r="IR52" s="71"/>
      <c r="IS52" s="71"/>
      <c r="IT52" s="71"/>
      <c r="IU52" s="71"/>
      <c r="IV52" s="71"/>
      <c r="IW52" s="71"/>
      <c r="IX52" s="71"/>
      <c r="IY52" s="71"/>
      <c r="IZ52" s="71"/>
      <c r="JA52" s="71"/>
      <c r="JB52" s="71"/>
      <c r="JC52" s="71"/>
      <c r="JD52" s="71"/>
      <c r="JE52" s="71"/>
      <c r="JF52" s="71"/>
      <c r="JG52" s="71"/>
      <c r="JH52" s="71"/>
      <c r="JI52" s="71"/>
      <c r="JJ52" s="71"/>
      <c r="JK52" s="71"/>
      <c r="JL52" s="71"/>
      <c r="JM52" s="71"/>
      <c r="JN52" s="71"/>
      <c r="JO52" s="71"/>
      <c r="JP52" s="71"/>
      <c r="JQ52" s="71"/>
      <c r="JR52" s="71"/>
      <c r="JS52" s="71"/>
      <c r="JT52" s="71"/>
      <c r="JU52" s="71"/>
      <c r="JV52" s="71"/>
      <c r="JW52" s="71"/>
      <c r="JX52" s="71"/>
      <c r="JY52" s="71"/>
      <c r="JZ52" s="71"/>
      <c r="KA52" s="71"/>
      <c r="KB52" s="71"/>
      <c r="KC52" s="71"/>
      <c r="KD52" s="71"/>
      <c r="KE52" s="71"/>
      <c r="KF52" s="71"/>
      <c r="KG52" s="71"/>
      <c r="KH52" s="71"/>
      <c r="KI52" s="71"/>
      <c r="KJ52" s="71"/>
      <c r="KK52" s="71"/>
      <c r="KL52" s="71"/>
      <c r="KM52" s="71"/>
      <c r="KN52" s="71"/>
      <c r="KO52" s="71"/>
      <c r="KP52" s="71"/>
      <c r="KQ52" s="71"/>
      <c r="KR52" s="71"/>
      <c r="KS52" s="71"/>
      <c r="KT52" s="71"/>
      <c r="KU52" s="71"/>
      <c r="KV52" s="71"/>
      <c r="KW52" s="71"/>
      <c r="KX52" s="71"/>
      <c r="KY52" s="71"/>
      <c r="KZ52" s="71"/>
      <c r="LA52" s="71"/>
      <c r="LB52" s="71"/>
      <c r="LC52" s="71"/>
      <c r="LD52" s="71"/>
      <c r="LE52" s="71"/>
      <c r="LF52" s="71"/>
      <c r="LG52" s="71"/>
      <c r="LH52" s="71"/>
      <c r="LI52" s="71"/>
      <c r="LJ52" s="71"/>
      <c r="LK52" s="71"/>
      <c r="LL52" s="71"/>
      <c r="LM52" s="71"/>
      <c r="LN52" s="71"/>
      <c r="LO52" s="71"/>
      <c r="LP52" s="71"/>
      <c r="LQ52" s="71"/>
      <c r="LR52" s="71"/>
      <c r="LS52" s="71"/>
      <c r="LT52" s="71"/>
      <c r="LU52" s="71"/>
      <c r="LV52" s="71"/>
      <c r="LW52" s="71"/>
      <c r="LX52" s="71"/>
      <c r="LY52" s="71"/>
      <c r="LZ52" s="71"/>
      <c r="MA52" s="71"/>
      <c r="MB52" s="71"/>
      <c r="MC52" s="71"/>
      <c r="MD52" s="71"/>
      <c r="ME52" s="71"/>
      <c r="MF52" s="71"/>
      <c r="MG52" s="71"/>
      <c r="MH52" s="71"/>
      <c r="MI52" s="71"/>
      <c r="MJ52" s="71"/>
      <c r="MK52" s="71"/>
      <c r="ML52" s="71"/>
      <c r="MM52" s="71"/>
      <c r="MN52" s="71"/>
      <c r="MO52" s="71"/>
      <c r="MP52" s="71"/>
      <c r="MQ52" s="71"/>
      <c r="MR52" s="71"/>
      <c r="MS52" s="71"/>
      <c r="MT52" s="71"/>
      <c r="MU52" s="71"/>
      <c r="MV52" s="71"/>
      <c r="MW52" s="71"/>
      <c r="MX52" s="71"/>
      <c r="MY52" s="71"/>
      <c r="MZ52" s="71"/>
      <c r="NA52" s="71"/>
      <c r="NB52" s="71"/>
      <c r="NC52" s="71"/>
      <c r="ND52" s="71"/>
      <c r="NE52" s="71"/>
      <c r="NF52" s="71"/>
      <c r="NG52" s="71"/>
      <c r="NH52" s="71"/>
      <c r="NI52" s="71"/>
      <c r="NJ52" s="71"/>
      <c r="NK52" s="71"/>
      <c r="NL52" s="71"/>
      <c r="NM52" s="71"/>
      <c r="NN52" s="71"/>
      <c r="NO52" s="71"/>
      <c r="NP52" s="71"/>
      <c r="NQ52" s="71"/>
      <c r="NR52" s="71"/>
      <c r="NS52" s="71"/>
      <c r="NT52" s="71"/>
      <c r="NU52" s="71"/>
      <c r="NV52" s="71"/>
      <c r="NW52" s="71"/>
      <c r="NX52" s="71"/>
      <c r="NY52" s="71"/>
      <c r="NZ52" s="71"/>
      <c r="OA52" s="71"/>
      <c r="OB52" s="71"/>
      <c r="OC52" s="71"/>
      <c r="OD52" s="71"/>
      <c r="OE52" s="71"/>
      <c r="OF52" s="71"/>
      <c r="OG52" s="71"/>
      <c r="OH52" s="71"/>
      <c r="OI52" s="71"/>
      <c r="OJ52" s="71"/>
      <c r="OK52" s="71"/>
      <c r="OL52" s="71"/>
      <c r="OM52" s="71"/>
      <c r="ON52" s="71"/>
      <c r="OO52" s="71"/>
      <c r="OP52" s="71"/>
      <c r="OQ52" s="71"/>
      <c r="OR52" s="71"/>
      <c r="OS52" s="71"/>
      <c r="OT52" s="71"/>
      <c r="OU52" s="71"/>
      <c r="OV52" s="71"/>
      <c r="OW52" s="71"/>
      <c r="OX52" s="71"/>
      <c r="OY52" s="71"/>
      <c r="OZ52" s="71"/>
      <c r="PA52" s="71"/>
      <c r="PB52" s="71"/>
      <c r="PC52" s="71"/>
      <c r="PD52" s="71"/>
      <c r="PE52" s="71"/>
      <c r="PF52" s="71"/>
      <c r="PG52" s="71"/>
      <c r="PH52" s="71"/>
      <c r="PI52" s="71"/>
      <c r="PJ52" s="71"/>
      <c r="PK52" s="71"/>
      <c r="PL52" s="71"/>
      <c r="PM52" s="71"/>
      <c r="PN52" s="71"/>
    </row>
    <row r="53" spans="1:430" x14ac:dyDescent="0.25">
      <c r="A53" s="176"/>
      <c r="B53" s="173"/>
      <c r="C53" s="167"/>
      <c r="D53" s="167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71"/>
      <c r="EL53" s="71"/>
      <c r="EM53" s="71"/>
      <c r="EN53" s="71"/>
      <c r="EO53" s="71"/>
      <c r="EP53" s="71"/>
      <c r="EQ53" s="71"/>
      <c r="ER53" s="71"/>
      <c r="ES53" s="71"/>
      <c r="ET53" s="71"/>
      <c r="EU53" s="71"/>
      <c r="EV53" s="71"/>
      <c r="EW53" s="71"/>
      <c r="EX53" s="71"/>
      <c r="EY53" s="71"/>
      <c r="EZ53" s="71"/>
      <c r="FA53" s="71"/>
      <c r="FB53" s="71"/>
      <c r="FC53" s="71"/>
      <c r="FD53" s="71"/>
      <c r="FE53" s="71"/>
      <c r="FF53" s="71"/>
      <c r="FG53" s="71"/>
      <c r="FH53" s="71"/>
      <c r="FI53" s="71"/>
      <c r="FJ53" s="71"/>
      <c r="FK53" s="71"/>
      <c r="FL53" s="71"/>
      <c r="FM53" s="71"/>
      <c r="FN53" s="71"/>
      <c r="FO53" s="71"/>
      <c r="FP53" s="71"/>
      <c r="FQ53" s="71"/>
      <c r="FR53" s="71"/>
      <c r="FS53" s="71"/>
      <c r="FT53" s="71"/>
      <c r="FU53" s="71"/>
      <c r="FV53" s="71"/>
      <c r="FW53" s="71"/>
      <c r="FX53" s="71"/>
      <c r="FY53" s="71"/>
      <c r="FZ53" s="71"/>
      <c r="GA53" s="71"/>
      <c r="GB53" s="71"/>
      <c r="GC53" s="71"/>
      <c r="GD53" s="71"/>
      <c r="GE53" s="71"/>
      <c r="GF53" s="71"/>
      <c r="GG53" s="71"/>
      <c r="GH53" s="71"/>
      <c r="GI53" s="71"/>
      <c r="GJ53" s="71"/>
      <c r="GK53" s="71"/>
      <c r="GL53" s="71"/>
      <c r="GM53" s="71"/>
      <c r="GN53" s="71"/>
      <c r="GO53" s="71"/>
      <c r="GP53" s="71"/>
      <c r="GQ53" s="71"/>
      <c r="GR53" s="71"/>
      <c r="GS53" s="71"/>
      <c r="GT53" s="71"/>
      <c r="GU53" s="71"/>
      <c r="GV53" s="71"/>
      <c r="GW53" s="71"/>
      <c r="GX53" s="71"/>
      <c r="GY53" s="71"/>
      <c r="GZ53" s="71"/>
      <c r="HA53" s="71"/>
      <c r="HB53" s="71"/>
      <c r="HC53" s="71"/>
      <c r="HD53" s="71"/>
      <c r="HE53" s="71"/>
      <c r="HF53" s="71"/>
      <c r="HG53" s="71"/>
      <c r="HH53" s="71"/>
      <c r="HI53" s="71"/>
      <c r="HJ53" s="71"/>
      <c r="HK53" s="71"/>
      <c r="HL53" s="71"/>
      <c r="HM53" s="71"/>
      <c r="HN53" s="71"/>
      <c r="HO53" s="71"/>
      <c r="HP53" s="71"/>
      <c r="HQ53" s="71"/>
      <c r="HR53" s="71"/>
      <c r="HS53" s="71"/>
      <c r="HT53" s="71"/>
      <c r="HU53" s="71"/>
      <c r="HV53" s="71"/>
      <c r="HW53" s="71"/>
      <c r="HX53" s="71"/>
      <c r="HY53" s="71"/>
      <c r="HZ53" s="71"/>
      <c r="IA53" s="71"/>
      <c r="IB53" s="71"/>
      <c r="IC53" s="71"/>
      <c r="ID53" s="71"/>
      <c r="IE53" s="71"/>
      <c r="IF53" s="71"/>
      <c r="IG53" s="71"/>
      <c r="IH53" s="71"/>
      <c r="II53" s="71"/>
      <c r="IJ53" s="71"/>
      <c r="IK53" s="71"/>
      <c r="IL53" s="71"/>
      <c r="IM53" s="71"/>
      <c r="IN53" s="71"/>
      <c r="IO53" s="71"/>
      <c r="IP53" s="71"/>
      <c r="IQ53" s="71"/>
      <c r="IR53" s="71"/>
      <c r="IS53" s="71"/>
      <c r="IT53" s="71"/>
      <c r="IU53" s="71"/>
      <c r="IV53" s="71"/>
      <c r="IW53" s="71"/>
      <c r="IX53" s="71"/>
      <c r="IY53" s="71"/>
      <c r="IZ53" s="71"/>
      <c r="JA53" s="71"/>
      <c r="JB53" s="71"/>
      <c r="JC53" s="71"/>
      <c r="JD53" s="71"/>
      <c r="JE53" s="71"/>
      <c r="JF53" s="71"/>
      <c r="JG53" s="71"/>
      <c r="JH53" s="71"/>
      <c r="JI53" s="71"/>
      <c r="JJ53" s="71"/>
      <c r="JK53" s="71"/>
      <c r="JL53" s="71"/>
      <c r="JM53" s="71"/>
      <c r="JN53" s="71"/>
      <c r="JO53" s="71"/>
      <c r="JP53" s="71"/>
      <c r="JQ53" s="71"/>
      <c r="JR53" s="71"/>
      <c r="JS53" s="71"/>
      <c r="JT53" s="71"/>
      <c r="JU53" s="71"/>
      <c r="JV53" s="71"/>
      <c r="JW53" s="71"/>
      <c r="JX53" s="71"/>
      <c r="JY53" s="71"/>
      <c r="JZ53" s="71"/>
      <c r="KA53" s="71"/>
      <c r="KB53" s="71"/>
      <c r="KC53" s="71"/>
      <c r="KD53" s="71"/>
      <c r="KE53" s="71"/>
      <c r="KF53" s="71"/>
      <c r="KG53" s="71"/>
      <c r="KH53" s="71"/>
      <c r="KI53" s="71"/>
      <c r="KJ53" s="71"/>
      <c r="KK53" s="71"/>
      <c r="KL53" s="71"/>
      <c r="KM53" s="71"/>
      <c r="KN53" s="71"/>
      <c r="KO53" s="71"/>
      <c r="KP53" s="71"/>
      <c r="KQ53" s="71"/>
      <c r="KR53" s="71"/>
      <c r="KS53" s="71"/>
      <c r="KT53" s="71"/>
      <c r="KU53" s="71"/>
      <c r="KV53" s="71"/>
      <c r="KW53" s="71"/>
      <c r="KX53" s="71"/>
      <c r="KY53" s="71"/>
      <c r="KZ53" s="71"/>
      <c r="LA53" s="71"/>
      <c r="LB53" s="71"/>
      <c r="LC53" s="71"/>
      <c r="LD53" s="71"/>
      <c r="LE53" s="71"/>
      <c r="LF53" s="71"/>
      <c r="LG53" s="71"/>
      <c r="LH53" s="71"/>
      <c r="LI53" s="71"/>
      <c r="LJ53" s="71"/>
      <c r="LK53" s="71"/>
      <c r="LL53" s="71"/>
      <c r="LM53" s="71"/>
      <c r="LN53" s="71"/>
      <c r="LO53" s="71"/>
      <c r="LP53" s="71"/>
      <c r="LQ53" s="71"/>
      <c r="LR53" s="71"/>
      <c r="LS53" s="71"/>
      <c r="LT53" s="71"/>
      <c r="LU53" s="71"/>
      <c r="LV53" s="71"/>
      <c r="LW53" s="71"/>
      <c r="LX53" s="71"/>
      <c r="LY53" s="71"/>
      <c r="LZ53" s="71"/>
      <c r="MA53" s="71"/>
      <c r="MB53" s="71"/>
      <c r="MC53" s="71"/>
      <c r="MD53" s="71"/>
      <c r="ME53" s="71"/>
      <c r="MF53" s="71"/>
      <c r="MG53" s="71"/>
      <c r="MH53" s="71"/>
      <c r="MI53" s="71"/>
      <c r="MJ53" s="71"/>
      <c r="MK53" s="71"/>
      <c r="ML53" s="71"/>
      <c r="MM53" s="71"/>
      <c r="MN53" s="71"/>
      <c r="MO53" s="71"/>
      <c r="MP53" s="71"/>
      <c r="MQ53" s="71"/>
      <c r="MR53" s="71"/>
      <c r="MS53" s="71"/>
      <c r="MT53" s="71"/>
      <c r="MU53" s="71"/>
      <c r="MV53" s="71"/>
      <c r="MW53" s="71"/>
      <c r="MX53" s="71"/>
      <c r="MY53" s="71"/>
      <c r="MZ53" s="71"/>
      <c r="NA53" s="71"/>
      <c r="NB53" s="71"/>
      <c r="NC53" s="71"/>
      <c r="ND53" s="71"/>
      <c r="NE53" s="71"/>
      <c r="NF53" s="71"/>
      <c r="NG53" s="71"/>
      <c r="NH53" s="71"/>
      <c r="NI53" s="71"/>
      <c r="NJ53" s="71"/>
      <c r="NK53" s="71"/>
      <c r="NL53" s="71"/>
      <c r="NM53" s="71"/>
      <c r="NN53" s="71"/>
      <c r="NO53" s="71"/>
      <c r="NP53" s="71"/>
      <c r="NQ53" s="71"/>
      <c r="NR53" s="71"/>
      <c r="NS53" s="71"/>
      <c r="NT53" s="71"/>
      <c r="NU53" s="71"/>
      <c r="NV53" s="71"/>
      <c r="NW53" s="71"/>
      <c r="NX53" s="71"/>
      <c r="NY53" s="71"/>
      <c r="NZ53" s="71"/>
      <c r="OA53" s="71"/>
      <c r="OB53" s="71"/>
      <c r="OC53" s="71"/>
      <c r="OD53" s="71"/>
      <c r="OE53" s="71"/>
      <c r="OF53" s="71"/>
      <c r="OG53" s="71"/>
      <c r="OH53" s="71"/>
      <c r="OI53" s="71"/>
      <c r="OJ53" s="71"/>
      <c r="OK53" s="71"/>
      <c r="OL53" s="71"/>
      <c r="OM53" s="71"/>
      <c r="ON53" s="71"/>
      <c r="OO53" s="71"/>
      <c r="OP53" s="71"/>
      <c r="OQ53" s="71"/>
      <c r="OR53" s="71"/>
      <c r="OS53" s="71"/>
      <c r="OT53" s="71"/>
      <c r="OU53" s="71"/>
      <c r="OV53" s="71"/>
      <c r="OW53" s="71"/>
      <c r="OX53" s="71"/>
      <c r="OY53" s="71"/>
      <c r="OZ53" s="71"/>
      <c r="PA53" s="71"/>
      <c r="PB53" s="71"/>
      <c r="PC53" s="71"/>
      <c r="PD53" s="71"/>
      <c r="PE53" s="71"/>
      <c r="PF53" s="71"/>
      <c r="PG53" s="71"/>
      <c r="PH53" s="71"/>
      <c r="PI53" s="71"/>
      <c r="PJ53" s="71"/>
      <c r="PK53" s="71"/>
      <c r="PL53" s="71"/>
      <c r="PM53" s="71"/>
      <c r="PN53" s="71"/>
    </row>
    <row r="54" spans="1:430" x14ac:dyDescent="0.25">
      <c r="A54" s="175"/>
      <c r="B54" s="191"/>
      <c r="C54" s="188"/>
      <c r="D54" s="188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1"/>
      <c r="GB54" s="71"/>
      <c r="GC54" s="71"/>
      <c r="GD54" s="71"/>
      <c r="GE54" s="71"/>
      <c r="GF54" s="71"/>
      <c r="GG54" s="71"/>
      <c r="GH54" s="71"/>
      <c r="GI54" s="71"/>
      <c r="GJ54" s="71"/>
      <c r="GK54" s="71"/>
      <c r="GL54" s="71"/>
      <c r="GM54" s="71"/>
      <c r="GN54" s="71"/>
      <c r="GO54" s="71"/>
      <c r="GP54" s="71"/>
      <c r="GQ54" s="71"/>
      <c r="GR54" s="71"/>
      <c r="GS54" s="71"/>
      <c r="GT54" s="71"/>
      <c r="GU54" s="71"/>
      <c r="GV54" s="71"/>
      <c r="GW54" s="71"/>
      <c r="GX54" s="71"/>
      <c r="GY54" s="71"/>
      <c r="GZ54" s="71"/>
      <c r="HA54" s="71"/>
      <c r="HB54" s="71"/>
      <c r="HC54" s="71"/>
      <c r="HD54" s="71"/>
      <c r="HE54" s="71"/>
      <c r="HF54" s="71"/>
      <c r="HG54" s="71"/>
      <c r="HH54" s="71"/>
      <c r="HI54" s="71"/>
      <c r="HJ54" s="71"/>
      <c r="HK54" s="71"/>
      <c r="HL54" s="71"/>
      <c r="HM54" s="71"/>
      <c r="HN54" s="71"/>
      <c r="HO54" s="71"/>
      <c r="HP54" s="71"/>
      <c r="HQ54" s="71"/>
      <c r="HR54" s="71"/>
      <c r="HS54" s="71"/>
      <c r="HT54" s="71"/>
      <c r="HU54" s="71"/>
      <c r="HV54" s="71"/>
      <c r="HW54" s="71"/>
      <c r="HX54" s="71"/>
      <c r="HY54" s="71"/>
      <c r="HZ54" s="71"/>
      <c r="IA54" s="71"/>
      <c r="IB54" s="71"/>
      <c r="IC54" s="71"/>
      <c r="ID54" s="71"/>
      <c r="IE54" s="71"/>
      <c r="IF54" s="71"/>
      <c r="IG54" s="71"/>
      <c r="IH54" s="71"/>
      <c r="II54" s="71"/>
      <c r="IJ54" s="71"/>
      <c r="IK54" s="71"/>
      <c r="IL54" s="71"/>
      <c r="IM54" s="71"/>
      <c r="IN54" s="71"/>
      <c r="IO54" s="71"/>
      <c r="IP54" s="71"/>
      <c r="IQ54" s="71"/>
      <c r="IR54" s="71"/>
      <c r="IS54" s="71"/>
      <c r="IT54" s="71"/>
      <c r="IU54" s="71"/>
      <c r="IV54" s="71"/>
      <c r="IW54" s="71"/>
      <c r="IX54" s="71"/>
      <c r="IY54" s="71"/>
      <c r="IZ54" s="71"/>
      <c r="JA54" s="71"/>
      <c r="JB54" s="71"/>
      <c r="JC54" s="71"/>
      <c r="JD54" s="71"/>
      <c r="JE54" s="71"/>
      <c r="JF54" s="71"/>
      <c r="JG54" s="71"/>
      <c r="JH54" s="71"/>
      <c r="JI54" s="71"/>
      <c r="JJ54" s="71"/>
      <c r="JK54" s="71"/>
      <c r="JL54" s="71"/>
      <c r="JM54" s="71"/>
      <c r="JN54" s="71"/>
      <c r="JO54" s="71"/>
      <c r="JP54" s="71"/>
      <c r="JQ54" s="71"/>
      <c r="JR54" s="71"/>
      <c r="JS54" s="71"/>
      <c r="JT54" s="71"/>
      <c r="JU54" s="71"/>
      <c r="JV54" s="71"/>
      <c r="JW54" s="71"/>
      <c r="JX54" s="71"/>
      <c r="JY54" s="71"/>
      <c r="JZ54" s="71"/>
      <c r="KA54" s="71"/>
      <c r="KB54" s="71"/>
      <c r="KC54" s="71"/>
      <c r="KD54" s="71"/>
      <c r="KE54" s="71"/>
      <c r="KF54" s="71"/>
      <c r="KG54" s="71"/>
      <c r="KH54" s="71"/>
      <c r="KI54" s="71"/>
      <c r="KJ54" s="71"/>
      <c r="KK54" s="71"/>
      <c r="KL54" s="71"/>
      <c r="KM54" s="71"/>
      <c r="KN54" s="71"/>
      <c r="KO54" s="71"/>
      <c r="KP54" s="71"/>
      <c r="KQ54" s="71"/>
      <c r="KR54" s="71"/>
      <c r="KS54" s="71"/>
      <c r="KT54" s="71"/>
      <c r="KU54" s="71"/>
      <c r="KV54" s="71"/>
      <c r="KW54" s="71"/>
      <c r="KX54" s="71"/>
      <c r="KY54" s="71"/>
      <c r="KZ54" s="71"/>
      <c r="LA54" s="71"/>
      <c r="LB54" s="71"/>
      <c r="LC54" s="71"/>
      <c r="LD54" s="71"/>
      <c r="LE54" s="71"/>
      <c r="LF54" s="71"/>
      <c r="LG54" s="71"/>
      <c r="LH54" s="71"/>
      <c r="LI54" s="71"/>
      <c r="LJ54" s="71"/>
      <c r="LK54" s="71"/>
      <c r="LL54" s="71"/>
      <c r="LM54" s="71"/>
      <c r="LN54" s="71"/>
      <c r="LO54" s="71"/>
      <c r="LP54" s="71"/>
      <c r="LQ54" s="71"/>
      <c r="LR54" s="71"/>
      <c r="LS54" s="71"/>
      <c r="LT54" s="71"/>
      <c r="LU54" s="71"/>
      <c r="LV54" s="71"/>
      <c r="LW54" s="71"/>
      <c r="LX54" s="71"/>
      <c r="LY54" s="71"/>
      <c r="LZ54" s="71"/>
      <c r="MA54" s="71"/>
      <c r="MB54" s="71"/>
      <c r="MC54" s="71"/>
      <c r="MD54" s="71"/>
      <c r="ME54" s="71"/>
      <c r="MF54" s="71"/>
      <c r="MG54" s="71"/>
      <c r="MH54" s="71"/>
      <c r="MI54" s="71"/>
      <c r="MJ54" s="71"/>
      <c r="MK54" s="71"/>
      <c r="ML54" s="71"/>
      <c r="MM54" s="71"/>
      <c r="MN54" s="71"/>
      <c r="MO54" s="71"/>
      <c r="MP54" s="71"/>
      <c r="MQ54" s="71"/>
      <c r="MR54" s="71"/>
      <c r="MS54" s="71"/>
      <c r="MT54" s="71"/>
      <c r="MU54" s="71"/>
      <c r="MV54" s="71"/>
      <c r="MW54" s="71"/>
      <c r="MX54" s="71"/>
      <c r="MY54" s="71"/>
      <c r="MZ54" s="71"/>
      <c r="NA54" s="71"/>
      <c r="NB54" s="71"/>
      <c r="NC54" s="71"/>
      <c r="ND54" s="71"/>
      <c r="NE54" s="71"/>
      <c r="NF54" s="71"/>
      <c r="NG54" s="71"/>
      <c r="NH54" s="71"/>
      <c r="NI54" s="71"/>
      <c r="NJ54" s="71"/>
      <c r="NK54" s="71"/>
      <c r="NL54" s="71"/>
      <c r="NM54" s="71"/>
      <c r="NN54" s="71"/>
      <c r="NO54" s="71"/>
      <c r="NP54" s="71"/>
      <c r="NQ54" s="71"/>
      <c r="NR54" s="71"/>
      <c r="NS54" s="71"/>
      <c r="NT54" s="71"/>
      <c r="NU54" s="71"/>
      <c r="NV54" s="71"/>
      <c r="NW54" s="71"/>
      <c r="NX54" s="71"/>
      <c r="NY54" s="71"/>
      <c r="NZ54" s="71"/>
      <c r="OA54" s="71"/>
      <c r="OB54" s="71"/>
      <c r="OC54" s="71"/>
      <c r="OD54" s="71"/>
      <c r="OE54" s="71"/>
      <c r="OF54" s="71"/>
      <c r="OG54" s="71"/>
      <c r="OH54" s="71"/>
      <c r="OI54" s="71"/>
      <c r="OJ54" s="71"/>
      <c r="OK54" s="71"/>
      <c r="OL54" s="71"/>
      <c r="OM54" s="71"/>
      <c r="ON54" s="71"/>
      <c r="OO54" s="71"/>
      <c r="OP54" s="71"/>
      <c r="OQ54" s="71"/>
      <c r="OR54" s="71"/>
      <c r="OS54" s="71"/>
      <c r="OT54" s="71"/>
      <c r="OU54" s="71"/>
      <c r="OV54" s="71"/>
      <c r="OW54" s="71"/>
      <c r="OX54" s="71"/>
      <c r="OY54" s="71"/>
      <c r="OZ54" s="71"/>
      <c r="PA54" s="71"/>
      <c r="PB54" s="71"/>
      <c r="PC54" s="71"/>
      <c r="PD54" s="71"/>
      <c r="PE54" s="71"/>
      <c r="PF54" s="71"/>
      <c r="PG54" s="71"/>
      <c r="PH54" s="71"/>
      <c r="PI54" s="71"/>
      <c r="PJ54" s="71"/>
      <c r="PK54" s="71"/>
      <c r="PL54" s="71"/>
      <c r="PM54" s="71"/>
      <c r="PN54" s="71"/>
    </row>
    <row r="55" spans="1:430" x14ac:dyDescent="0.25">
      <c r="A55" s="175"/>
      <c r="B55" s="191"/>
      <c r="C55" s="188"/>
      <c r="D55" s="188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71"/>
      <c r="EL55" s="71"/>
      <c r="EM55" s="71"/>
      <c r="EN55" s="71"/>
      <c r="EO55" s="71"/>
      <c r="EP55" s="71"/>
      <c r="EQ55" s="71"/>
      <c r="ER55" s="71"/>
      <c r="ES55" s="71"/>
      <c r="ET55" s="71"/>
      <c r="EU55" s="71"/>
      <c r="EV55" s="71"/>
      <c r="EW55" s="71"/>
      <c r="EX55" s="71"/>
      <c r="EY55" s="71"/>
      <c r="EZ55" s="71"/>
      <c r="FA55" s="71"/>
      <c r="FB55" s="71"/>
      <c r="FC55" s="71"/>
      <c r="FD55" s="71"/>
      <c r="FE55" s="71"/>
      <c r="FF55" s="71"/>
      <c r="FG55" s="71"/>
      <c r="FH55" s="71"/>
      <c r="FI55" s="71"/>
      <c r="FJ55" s="71"/>
      <c r="FK55" s="71"/>
      <c r="FL55" s="71"/>
      <c r="FM55" s="71"/>
      <c r="FN55" s="71"/>
      <c r="FO55" s="71"/>
      <c r="FP55" s="71"/>
      <c r="FQ55" s="71"/>
      <c r="FR55" s="71"/>
      <c r="FS55" s="71"/>
      <c r="FT55" s="71"/>
      <c r="FU55" s="71"/>
      <c r="FV55" s="71"/>
      <c r="FW55" s="71"/>
      <c r="FX55" s="71"/>
      <c r="FY55" s="71"/>
      <c r="FZ55" s="71"/>
      <c r="GA55" s="71"/>
      <c r="GB55" s="71"/>
      <c r="GC55" s="71"/>
      <c r="GD55" s="71"/>
      <c r="GE55" s="71"/>
      <c r="GF55" s="71"/>
      <c r="GG55" s="71"/>
      <c r="GH55" s="71"/>
      <c r="GI55" s="71"/>
      <c r="GJ55" s="71"/>
      <c r="GK55" s="71"/>
      <c r="GL55" s="71"/>
      <c r="GM55" s="71"/>
      <c r="GN55" s="71"/>
      <c r="GO55" s="71"/>
      <c r="GP55" s="71"/>
      <c r="GQ55" s="71"/>
      <c r="GR55" s="71"/>
      <c r="GS55" s="71"/>
      <c r="GT55" s="71"/>
      <c r="GU55" s="71"/>
      <c r="GV55" s="71"/>
      <c r="GW55" s="71"/>
      <c r="GX55" s="71"/>
      <c r="GY55" s="71"/>
      <c r="GZ55" s="71"/>
      <c r="HA55" s="71"/>
      <c r="HB55" s="71"/>
      <c r="HC55" s="71"/>
      <c r="HD55" s="71"/>
      <c r="HE55" s="71"/>
      <c r="HF55" s="71"/>
      <c r="HG55" s="71"/>
      <c r="HH55" s="71"/>
      <c r="HI55" s="71"/>
      <c r="HJ55" s="71"/>
      <c r="HK55" s="71"/>
      <c r="HL55" s="71"/>
      <c r="HM55" s="71"/>
      <c r="HN55" s="71"/>
      <c r="HO55" s="71"/>
      <c r="HP55" s="71"/>
      <c r="HQ55" s="71"/>
      <c r="HR55" s="71"/>
      <c r="HS55" s="71"/>
      <c r="HT55" s="71"/>
      <c r="HU55" s="71"/>
      <c r="HV55" s="71"/>
      <c r="HW55" s="71"/>
      <c r="HX55" s="71"/>
      <c r="HY55" s="71"/>
      <c r="HZ55" s="71"/>
      <c r="IA55" s="71"/>
      <c r="IB55" s="71"/>
      <c r="IC55" s="71"/>
      <c r="ID55" s="71"/>
      <c r="IE55" s="71"/>
      <c r="IF55" s="71"/>
      <c r="IG55" s="71"/>
      <c r="IH55" s="71"/>
      <c r="II55" s="71"/>
      <c r="IJ55" s="71"/>
      <c r="IK55" s="71"/>
      <c r="IL55" s="71"/>
      <c r="IM55" s="71"/>
      <c r="IN55" s="71"/>
      <c r="IO55" s="71"/>
      <c r="IP55" s="71"/>
      <c r="IQ55" s="71"/>
      <c r="IR55" s="71"/>
      <c r="IS55" s="71"/>
      <c r="IT55" s="71"/>
      <c r="IU55" s="71"/>
      <c r="IV55" s="71"/>
      <c r="IW55" s="71"/>
      <c r="IX55" s="71"/>
      <c r="IY55" s="71"/>
      <c r="IZ55" s="71"/>
      <c r="JA55" s="71"/>
      <c r="JB55" s="71"/>
      <c r="JC55" s="71"/>
      <c r="JD55" s="71"/>
      <c r="JE55" s="71"/>
      <c r="JF55" s="71"/>
      <c r="JG55" s="71"/>
      <c r="JH55" s="71"/>
      <c r="JI55" s="71"/>
      <c r="JJ55" s="71"/>
      <c r="JK55" s="71"/>
      <c r="JL55" s="71"/>
      <c r="JM55" s="71"/>
      <c r="JN55" s="71"/>
      <c r="JO55" s="71"/>
      <c r="JP55" s="71"/>
      <c r="JQ55" s="71"/>
      <c r="JR55" s="71"/>
      <c r="JS55" s="71"/>
      <c r="JT55" s="71"/>
      <c r="JU55" s="71"/>
      <c r="JV55" s="71"/>
      <c r="JW55" s="71"/>
      <c r="JX55" s="71"/>
      <c r="JY55" s="71"/>
      <c r="JZ55" s="71"/>
      <c r="KA55" s="71"/>
      <c r="KB55" s="71"/>
      <c r="KC55" s="71"/>
      <c r="KD55" s="71"/>
      <c r="KE55" s="71"/>
      <c r="KF55" s="71"/>
      <c r="KG55" s="71"/>
      <c r="KH55" s="71"/>
      <c r="KI55" s="71"/>
      <c r="KJ55" s="71"/>
      <c r="KK55" s="71"/>
      <c r="KL55" s="71"/>
      <c r="KM55" s="71"/>
      <c r="KN55" s="71"/>
      <c r="KO55" s="71"/>
      <c r="KP55" s="71"/>
      <c r="KQ55" s="71"/>
      <c r="KR55" s="71"/>
      <c r="KS55" s="71"/>
      <c r="KT55" s="71"/>
      <c r="KU55" s="71"/>
      <c r="KV55" s="71"/>
      <c r="KW55" s="71"/>
      <c r="KX55" s="71"/>
      <c r="KY55" s="71"/>
      <c r="KZ55" s="71"/>
      <c r="LA55" s="71"/>
      <c r="LB55" s="71"/>
      <c r="LC55" s="71"/>
      <c r="LD55" s="71"/>
      <c r="LE55" s="71"/>
      <c r="LF55" s="71"/>
      <c r="LG55" s="71"/>
      <c r="LH55" s="71"/>
      <c r="LI55" s="71"/>
      <c r="LJ55" s="71"/>
      <c r="LK55" s="71"/>
      <c r="LL55" s="71"/>
      <c r="LM55" s="71"/>
      <c r="LN55" s="71"/>
      <c r="LO55" s="71"/>
      <c r="LP55" s="71"/>
      <c r="LQ55" s="71"/>
      <c r="LR55" s="71"/>
      <c r="LS55" s="71"/>
      <c r="LT55" s="71"/>
      <c r="LU55" s="71"/>
      <c r="LV55" s="71"/>
      <c r="LW55" s="71"/>
      <c r="LX55" s="71"/>
      <c r="LY55" s="71"/>
      <c r="LZ55" s="71"/>
      <c r="MA55" s="71"/>
      <c r="MB55" s="71"/>
      <c r="MC55" s="71"/>
      <c r="MD55" s="71"/>
      <c r="ME55" s="71"/>
      <c r="MF55" s="71"/>
      <c r="MG55" s="71"/>
      <c r="MH55" s="71"/>
      <c r="MI55" s="71"/>
      <c r="MJ55" s="71"/>
      <c r="MK55" s="71"/>
      <c r="ML55" s="71"/>
      <c r="MM55" s="71"/>
      <c r="MN55" s="71"/>
      <c r="MO55" s="71"/>
      <c r="MP55" s="71"/>
      <c r="MQ55" s="71"/>
      <c r="MR55" s="71"/>
      <c r="MS55" s="71"/>
      <c r="MT55" s="71"/>
      <c r="MU55" s="71"/>
      <c r="MV55" s="71"/>
      <c r="MW55" s="71"/>
      <c r="MX55" s="71"/>
      <c r="MY55" s="71"/>
      <c r="MZ55" s="71"/>
      <c r="NA55" s="71"/>
      <c r="NB55" s="71"/>
      <c r="NC55" s="71"/>
      <c r="ND55" s="71"/>
      <c r="NE55" s="71"/>
      <c r="NF55" s="71"/>
      <c r="NG55" s="71"/>
      <c r="NH55" s="71"/>
      <c r="NI55" s="71"/>
      <c r="NJ55" s="71"/>
      <c r="NK55" s="71"/>
      <c r="NL55" s="71"/>
      <c r="NM55" s="71"/>
      <c r="NN55" s="71"/>
      <c r="NO55" s="71"/>
      <c r="NP55" s="71"/>
      <c r="NQ55" s="71"/>
      <c r="NR55" s="71"/>
      <c r="NS55" s="71"/>
      <c r="NT55" s="71"/>
      <c r="NU55" s="71"/>
      <c r="NV55" s="71"/>
      <c r="NW55" s="71"/>
      <c r="NX55" s="71"/>
      <c r="NY55" s="71"/>
      <c r="NZ55" s="71"/>
      <c r="OA55" s="71"/>
      <c r="OB55" s="71"/>
      <c r="OC55" s="71"/>
      <c r="OD55" s="71"/>
      <c r="OE55" s="71"/>
      <c r="OF55" s="71"/>
      <c r="OG55" s="71"/>
      <c r="OH55" s="71"/>
      <c r="OI55" s="71"/>
      <c r="OJ55" s="71"/>
      <c r="OK55" s="71"/>
      <c r="OL55" s="71"/>
      <c r="OM55" s="71"/>
      <c r="ON55" s="71"/>
      <c r="OO55" s="71"/>
      <c r="OP55" s="71"/>
      <c r="OQ55" s="71"/>
      <c r="OR55" s="71"/>
      <c r="OS55" s="71"/>
      <c r="OT55" s="71"/>
      <c r="OU55" s="71"/>
      <c r="OV55" s="71"/>
      <c r="OW55" s="71"/>
      <c r="OX55" s="71"/>
      <c r="OY55" s="71"/>
      <c r="OZ55" s="71"/>
      <c r="PA55" s="71"/>
      <c r="PB55" s="71"/>
      <c r="PC55" s="71"/>
      <c r="PD55" s="71"/>
      <c r="PE55" s="71"/>
      <c r="PF55" s="71"/>
      <c r="PG55" s="71"/>
      <c r="PH55" s="71"/>
      <c r="PI55" s="71"/>
      <c r="PJ55" s="71"/>
      <c r="PK55" s="71"/>
      <c r="PL55" s="71"/>
      <c r="PM55" s="71"/>
      <c r="PN55" s="71"/>
    </row>
    <row r="56" spans="1:430" x14ac:dyDescent="0.25">
      <c r="A56" s="175"/>
      <c r="B56" s="191"/>
      <c r="C56" s="188"/>
      <c r="D56" s="188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71"/>
      <c r="EL56" s="71"/>
      <c r="EM56" s="71"/>
      <c r="EN56" s="71"/>
      <c r="EO56" s="71"/>
      <c r="EP56" s="71"/>
      <c r="EQ56" s="71"/>
      <c r="ER56" s="71"/>
      <c r="ES56" s="71"/>
      <c r="ET56" s="71"/>
      <c r="EU56" s="71"/>
      <c r="EV56" s="71"/>
      <c r="EW56" s="71"/>
      <c r="EX56" s="71"/>
      <c r="EY56" s="71"/>
      <c r="EZ56" s="71"/>
      <c r="FA56" s="71"/>
      <c r="FB56" s="71"/>
      <c r="FC56" s="71"/>
      <c r="FD56" s="71"/>
      <c r="FE56" s="71"/>
      <c r="FF56" s="71"/>
      <c r="FG56" s="71"/>
      <c r="FH56" s="71"/>
      <c r="FI56" s="71"/>
      <c r="FJ56" s="71"/>
      <c r="FK56" s="71"/>
      <c r="FL56" s="71"/>
      <c r="FM56" s="71"/>
      <c r="FN56" s="71"/>
      <c r="FO56" s="71"/>
      <c r="FP56" s="71"/>
      <c r="FQ56" s="71"/>
      <c r="FR56" s="71"/>
      <c r="FS56" s="71"/>
      <c r="FT56" s="71"/>
      <c r="FU56" s="71"/>
      <c r="FV56" s="71"/>
      <c r="FW56" s="71"/>
      <c r="FX56" s="71"/>
      <c r="FY56" s="71"/>
      <c r="FZ56" s="71"/>
      <c r="GA56" s="71"/>
      <c r="GB56" s="71"/>
      <c r="GC56" s="71"/>
      <c r="GD56" s="71"/>
      <c r="GE56" s="71"/>
      <c r="GF56" s="71"/>
      <c r="GG56" s="71"/>
      <c r="GH56" s="71"/>
      <c r="GI56" s="71"/>
      <c r="GJ56" s="71"/>
      <c r="GK56" s="71"/>
      <c r="GL56" s="71"/>
      <c r="GM56" s="71"/>
      <c r="GN56" s="71"/>
      <c r="GO56" s="71"/>
      <c r="GP56" s="71"/>
      <c r="GQ56" s="71"/>
      <c r="GR56" s="71"/>
      <c r="GS56" s="71"/>
      <c r="GT56" s="71"/>
      <c r="GU56" s="71"/>
      <c r="GV56" s="71"/>
      <c r="GW56" s="71"/>
      <c r="GX56" s="71"/>
      <c r="GY56" s="71"/>
      <c r="GZ56" s="71"/>
      <c r="HA56" s="71"/>
      <c r="HB56" s="71"/>
      <c r="HC56" s="71"/>
      <c r="HD56" s="71"/>
      <c r="HE56" s="71"/>
      <c r="HF56" s="71"/>
      <c r="HG56" s="71"/>
      <c r="HH56" s="71"/>
      <c r="HI56" s="71"/>
      <c r="HJ56" s="71"/>
      <c r="HK56" s="71"/>
      <c r="HL56" s="71"/>
      <c r="HM56" s="71"/>
      <c r="HN56" s="71"/>
      <c r="HO56" s="71"/>
      <c r="HP56" s="71"/>
      <c r="HQ56" s="71"/>
      <c r="HR56" s="71"/>
      <c r="HS56" s="71"/>
      <c r="HT56" s="71"/>
      <c r="HU56" s="71"/>
      <c r="HV56" s="71"/>
      <c r="HW56" s="71"/>
      <c r="HX56" s="71"/>
      <c r="HY56" s="71"/>
      <c r="HZ56" s="71"/>
      <c r="IA56" s="71"/>
      <c r="IB56" s="71"/>
      <c r="IC56" s="71"/>
      <c r="ID56" s="71"/>
      <c r="IE56" s="71"/>
      <c r="IF56" s="71"/>
      <c r="IG56" s="71"/>
      <c r="IH56" s="71"/>
      <c r="II56" s="71"/>
      <c r="IJ56" s="71"/>
      <c r="IK56" s="71"/>
      <c r="IL56" s="71"/>
      <c r="IM56" s="71"/>
      <c r="IN56" s="71"/>
      <c r="IO56" s="71"/>
      <c r="IP56" s="71"/>
      <c r="IQ56" s="71"/>
      <c r="IR56" s="71"/>
      <c r="IS56" s="71"/>
      <c r="IT56" s="71"/>
      <c r="IU56" s="71"/>
      <c r="IV56" s="71"/>
      <c r="IW56" s="71"/>
      <c r="IX56" s="71"/>
      <c r="IY56" s="71"/>
      <c r="IZ56" s="71"/>
      <c r="JA56" s="71"/>
      <c r="JB56" s="71"/>
      <c r="JC56" s="71"/>
      <c r="JD56" s="71"/>
      <c r="JE56" s="71"/>
      <c r="JF56" s="71"/>
      <c r="JG56" s="71"/>
      <c r="JH56" s="71"/>
      <c r="JI56" s="71"/>
      <c r="JJ56" s="71"/>
      <c r="JK56" s="71"/>
      <c r="JL56" s="71"/>
      <c r="JM56" s="71"/>
      <c r="JN56" s="71"/>
      <c r="JO56" s="71"/>
      <c r="JP56" s="71"/>
      <c r="JQ56" s="71"/>
      <c r="JR56" s="71"/>
      <c r="JS56" s="71"/>
      <c r="JT56" s="71"/>
      <c r="JU56" s="71"/>
      <c r="JV56" s="71"/>
      <c r="JW56" s="71"/>
      <c r="JX56" s="71"/>
      <c r="JY56" s="71"/>
      <c r="JZ56" s="71"/>
      <c r="KA56" s="71"/>
      <c r="KB56" s="71"/>
      <c r="KC56" s="71"/>
      <c r="KD56" s="71"/>
      <c r="KE56" s="71"/>
      <c r="KF56" s="71"/>
      <c r="KG56" s="71"/>
      <c r="KH56" s="71"/>
      <c r="KI56" s="71"/>
      <c r="KJ56" s="71"/>
      <c r="KK56" s="71"/>
      <c r="KL56" s="71"/>
      <c r="KM56" s="71"/>
      <c r="KN56" s="71"/>
      <c r="KO56" s="71"/>
      <c r="KP56" s="71"/>
      <c r="KQ56" s="71"/>
      <c r="KR56" s="71"/>
      <c r="KS56" s="71"/>
      <c r="KT56" s="71"/>
      <c r="KU56" s="71"/>
      <c r="KV56" s="71"/>
      <c r="KW56" s="71"/>
      <c r="KX56" s="71"/>
      <c r="KY56" s="71"/>
      <c r="KZ56" s="71"/>
      <c r="LA56" s="71"/>
      <c r="LB56" s="71"/>
      <c r="LC56" s="71"/>
      <c r="LD56" s="71"/>
      <c r="LE56" s="71"/>
      <c r="LF56" s="71"/>
      <c r="LG56" s="71"/>
      <c r="LH56" s="71"/>
      <c r="LI56" s="71"/>
      <c r="LJ56" s="71"/>
      <c r="LK56" s="71"/>
      <c r="LL56" s="71"/>
      <c r="LM56" s="71"/>
      <c r="LN56" s="71"/>
      <c r="LO56" s="71"/>
      <c r="LP56" s="71"/>
      <c r="LQ56" s="71"/>
      <c r="LR56" s="71"/>
      <c r="LS56" s="71"/>
      <c r="LT56" s="71"/>
      <c r="LU56" s="71"/>
      <c r="LV56" s="71"/>
      <c r="LW56" s="71"/>
      <c r="LX56" s="71"/>
      <c r="LY56" s="71"/>
      <c r="LZ56" s="71"/>
      <c r="MA56" s="71"/>
      <c r="MB56" s="71"/>
      <c r="MC56" s="71"/>
      <c r="MD56" s="71"/>
      <c r="ME56" s="71"/>
      <c r="MF56" s="71"/>
      <c r="MG56" s="71"/>
      <c r="MH56" s="71"/>
      <c r="MI56" s="71"/>
      <c r="MJ56" s="71"/>
      <c r="MK56" s="71"/>
      <c r="ML56" s="71"/>
      <c r="MM56" s="71"/>
      <c r="MN56" s="71"/>
      <c r="MO56" s="71"/>
      <c r="MP56" s="71"/>
      <c r="MQ56" s="71"/>
      <c r="MR56" s="71"/>
      <c r="MS56" s="71"/>
      <c r="MT56" s="71"/>
      <c r="MU56" s="71"/>
      <c r="MV56" s="71"/>
      <c r="MW56" s="71"/>
      <c r="MX56" s="71"/>
      <c r="MY56" s="71"/>
      <c r="MZ56" s="71"/>
      <c r="NA56" s="71"/>
      <c r="NB56" s="71"/>
      <c r="NC56" s="71"/>
      <c r="ND56" s="71"/>
      <c r="NE56" s="71"/>
      <c r="NF56" s="71"/>
      <c r="NG56" s="71"/>
      <c r="NH56" s="71"/>
      <c r="NI56" s="71"/>
      <c r="NJ56" s="71"/>
      <c r="NK56" s="71"/>
      <c r="NL56" s="71"/>
      <c r="NM56" s="71"/>
      <c r="NN56" s="71"/>
      <c r="NO56" s="71"/>
      <c r="NP56" s="71"/>
      <c r="NQ56" s="71"/>
      <c r="NR56" s="71"/>
      <c r="NS56" s="71"/>
      <c r="NT56" s="71"/>
      <c r="NU56" s="71"/>
      <c r="NV56" s="71"/>
      <c r="NW56" s="71"/>
      <c r="NX56" s="71"/>
      <c r="NY56" s="71"/>
      <c r="NZ56" s="71"/>
      <c r="OA56" s="71"/>
      <c r="OB56" s="71"/>
      <c r="OC56" s="71"/>
      <c r="OD56" s="71"/>
      <c r="OE56" s="71"/>
      <c r="OF56" s="71"/>
      <c r="OG56" s="71"/>
      <c r="OH56" s="71"/>
      <c r="OI56" s="71"/>
      <c r="OJ56" s="71"/>
      <c r="OK56" s="71"/>
      <c r="OL56" s="71"/>
      <c r="OM56" s="71"/>
      <c r="ON56" s="71"/>
      <c r="OO56" s="71"/>
      <c r="OP56" s="71"/>
      <c r="OQ56" s="71"/>
      <c r="OR56" s="71"/>
      <c r="OS56" s="71"/>
      <c r="OT56" s="71"/>
      <c r="OU56" s="71"/>
      <c r="OV56" s="71"/>
      <c r="OW56" s="71"/>
      <c r="OX56" s="71"/>
      <c r="OY56" s="71"/>
      <c r="OZ56" s="71"/>
      <c r="PA56" s="71"/>
      <c r="PB56" s="71"/>
      <c r="PC56" s="71"/>
      <c r="PD56" s="71"/>
      <c r="PE56" s="71"/>
      <c r="PF56" s="71"/>
      <c r="PG56" s="71"/>
      <c r="PH56" s="71"/>
      <c r="PI56" s="71"/>
      <c r="PJ56" s="71"/>
      <c r="PK56" s="71"/>
      <c r="PL56" s="71"/>
      <c r="PM56" s="71"/>
      <c r="PN56" s="71"/>
    </row>
    <row r="57" spans="1:430" x14ac:dyDescent="0.25">
      <c r="A57" s="175"/>
      <c r="B57" s="191"/>
      <c r="C57" s="188"/>
      <c r="D57" s="188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71"/>
      <c r="EL57" s="71"/>
      <c r="EM57" s="71"/>
      <c r="EN57" s="71"/>
      <c r="EO57" s="71"/>
      <c r="EP57" s="71"/>
      <c r="EQ57" s="71"/>
      <c r="ER57" s="71"/>
      <c r="ES57" s="71"/>
      <c r="ET57" s="71"/>
      <c r="EU57" s="71"/>
      <c r="EV57" s="71"/>
      <c r="EW57" s="71"/>
      <c r="EX57" s="71"/>
      <c r="EY57" s="71"/>
      <c r="EZ57" s="71"/>
      <c r="FA57" s="71"/>
      <c r="FB57" s="71"/>
      <c r="FC57" s="71"/>
      <c r="FD57" s="71"/>
      <c r="FE57" s="71"/>
      <c r="FF57" s="71"/>
      <c r="FG57" s="71"/>
      <c r="FH57" s="71"/>
      <c r="FI57" s="71"/>
      <c r="FJ57" s="71"/>
      <c r="FK57" s="71"/>
      <c r="FL57" s="71"/>
      <c r="FM57" s="71"/>
      <c r="FN57" s="71"/>
      <c r="FO57" s="71"/>
      <c r="FP57" s="71"/>
      <c r="FQ57" s="71"/>
      <c r="FR57" s="71"/>
      <c r="FS57" s="71"/>
      <c r="FT57" s="71"/>
      <c r="FU57" s="71"/>
      <c r="FV57" s="71"/>
      <c r="FW57" s="71"/>
      <c r="FX57" s="71"/>
      <c r="FY57" s="71"/>
      <c r="FZ57" s="71"/>
      <c r="GA57" s="71"/>
      <c r="GB57" s="71"/>
      <c r="GC57" s="71"/>
      <c r="GD57" s="71"/>
      <c r="GE57" s="71"/>
      <c r="GF57" s="71"/>
      <c r="GG57" s="71"/>
      <c r="GH57" s="71"/>
      <c r="GI57" s="71"/>
      <c r="GJ57" s="71"/>
      <c r="GK57" s="71"/>
      <c r="GL57" s="71"/>
      <c r="GM57" s="71"/>
      <c r="GN57" s="71"/>
      <c r="GO57" s="71"/>
      <c r="GP57" s="71"/>
      <c r="GQ57" s="71"/>
      <c r="GR57" s="71"/>
      <c r="GS57" s="71"/>
      <c r="GT57" s="71"/>
      <c r="GU57" s="71"/>
      <c r="GV57" s="71"/>
      <c r="GW57" s="71"/>
      <c r="GX57" s="71"/>
      <c r="GY57" s="71"/>
      <c r="GZ57" s="71"/>
      <c r="HA57" s="71"/>
      <c r="HB57" s="71"/>
      <c r="HC57" s="71"/>
      <c r="HD57" s="71"/>
      <c r="HE57" s="71"/>
      <c r="HF57" s="71"/>
      <c r="HG57" s="71"/>
      <c r="HH57" s="71"/>
      <c r="HI57" s="71"/>
      <c r="HJ57" s="71"/>
      <c r="HK57" s="71"/>
      <c r="HL57" s="71"/>
      <c r="HM57" s="71"/>
      <c r="HN57" s="71"/>
      <c r="HO57" s="71"/>
      <c r="HP57" s="71"/>
      <c r="HQ57" s="71"/>
      <c r="HR57" s="71"/>
      <c r="HS57" s="71"/>
      <c r="HT57" s="71"/>
      <c r="HU57" s="71"/>
      <c r="HV57" s="71"/>
      <c r="HW57" s="71"/>
      <c r="HX57" s="71"/>
      <c r="HY57" s="71"/>
      <c r="HZ57" s="71"/>
      <c r="IA57" s="71"/>
      <c r="IB57" s="71"/>
      <c r="IC57" s="71"/>
      <c r="ID57" s="71"/>
      <c r="IE57" s="71"/>
      <c r="IF57" s="71"/>
      <c r="IG57" s="71"/>
      <c r="IH57" s="71"/>
      <c r="II57" s="71"/>
      <c r="IJ57" s="71"/>
      <c r="IK57" s="71"/>
      <c r="IL57" s="71"/>
      <c r="IM57" s="71"/>
      <c r="IN57" s="71"/>
      <c r="IO57" s="71"/>
      <c r="IP57" s="71"/>
      <c r="IQ57" s="71"/>
      <c r="IR57" s="71"/>
      <c r="IS57" s="71"/>
      <c r="IT57" s="71"/>
      <c r="IU57" s="71"/>
      <c r="IV57" s="71"/>
      <c r="IW57" s="71"/>
      <c r="IX57" s="71"/>
      <c r="IY57" s="71"/>
      <c r="IZ57" s="71"/>
      <c r="JA57" s="71"/>
      <c r="JB57" s="71"/>
      <c r="JC57" s="71"/>
      <c r="JD57" s="71"/>
      <c r="JE57" s="71"/>
      <c r="JF57" s="71"/>
      <c r="JG57" s="71"/>
      <c r="JH57" s="71"/>
      <c r="JI57" s="71"/>
      <c r="JJ57" s="71"/>
      <c r="JK57" s="71"/>
      <c r="JL57" s="71"/>
      <c r="JM57" s="71"/>
      <c r="JN57" s="71"/>
      <c r="JO57" s="71"/>
      <c r="JP57" s="71"/>
      <c r="JQ57" s="71"/>
      <c r="JR57" s="71"/>
      <c r="JS57" s="71"/>
      <c r="JT57" s="71"/>
      <c r="JU57" s="71"/>
      <c r="JV57" s="71"/>
      <c r="JW57" s="71"/>
      <c r="JX57" s="71"/>
      <c r="JY57" s="71"/>
      <c r="JZ57" s="71"/>
      <c r="KA57" s="71"/>
      <c r="KB57" s="71"/>
      <c r="KC57" s="71"/>
      <c r="KD57" s="71"/>
      <c r="KE57" s="71"/>
      <c r="KF57" s="71"/>
      <c r="KG57" s="71"/>
      <c r="KH57" s="71"/>
      <c r="KI57" s="71"/>
      <c r="KJ57" s="71"/>
      <c r="KK57" s="71"/>
      <c r="KL57" s="71"/>
      <c r="KM57" s="71"/>
      <c r="KN57" s="71"/>
      <c r="KO57" s="71"/>
      <c r="KP57" s="71"/>
      <c r="KQ57" s="71"/>
      <c r="KR57" s="71"/>
      <c r="KS57" s="71"/>
      <c r="KT57" s="71"/>
      <c r="KU57" s="71"/>
      <c r="KV57" s="71"/>
      <c r="KW57" s="71"/>
      <c r="KX57" s="71"/>
      <c r="KY57" s="71"/>
      <c r="KZ57" s="71"/>
      <c r="LA57" s="71"/>
      <c r="LB57" s="71"/>
      <c r="LC57" s="71"/>
      <c r="LD57" s="71"/>
      <c r="LE57" s="71"/>
      <c r="LF57" s="71"/>
      <c r="LG57" s="71"/>
      <c r="LH57" s="71"/>
      <c r="LI57" s="71"/>
      <c r="LJ57" s="71"/>
      <c r="LK57" s="71"/>
      <c r="LL57" s="71"/>
      <c r="LM57" s="71"/>
      <c r="LN57" s="71"/>
      <c r="LO57" s="71"/>
      <c r="LP57" s="71"/>
      <c r="LQ57" s="71"/>
      <c r="LR57" s="71"/>
      <c r="LS57" s="71"/>
      <c r="LT57" s="71"/>
      <c r="LU57" s="71"/>
      <c r="LV57" s="71"/>
      <c r="LW57" s="71"/>
      <c r="LX57" s="71"/>
      <c r="LY57" s="71"/>
      <c r="LZ57" s="71"/>
      <c r="MA57" s="71"/>
      <c r="MB57" s="71"/>
      <c r="MC57" s="71"/>
      <c r="MD57" s="71"/>
      <c r="ME57" s="71"/>
      <c r="MF57" s="71"/>
      <c r="MG57" s="71"/>
      <c r="MH57" s="71"/>
      <c r="MI57" s="71"/>
      <c r="MJ57" s="71"/>
      <c r="MK57" s="71"/>
      <c r="ML57" s="71"/>
      <c r="MM57" s="71"/>
      <c r="MN57" s="71"/>
      <c r="MO57" s="71"/>
      <c r="MP57" s="71"/>
      <c r="MQ57" s="71"/>
      <c r="MR57" s="71"/>
      <c r="MS57" s="71"/>
      <c r="MT57" s="71"/>
      <c r="MU57" s="71"/>
      <c r="MV57" s="71"/>
      <c r="MW57" s="71"/>
      <c r="MX57" s="71"/>
      <c r="MY57" s="71"/>
      <c r="MZ57" s="71"/>
      <c r="NA57" s="71"/>
      <c r="NB57" s="71"/>
      <c r="NC57" s="71"/>
      <c r="ND57" s="71"/>
      <c r="NE57" s="71"/>
      <c r="NF57" s="71"/>
      <c r="NG57" s="71"/>
      <c r="NH57" s="71"/>
      <c r="NI57" s="71"/>
      <c r="NJ57" s="71"/>
      <c r="NK57" s="71"/>
      <c r="NL57" s="71"/>
      <c r="NM57" s="71"/>
      <c r="NN57" s="71"/>
      <c r="NO57" s="71"/>
      <c r="NP57" s="71"/>
      <c r="NQ57" s="71"/>
      <c r="NR57" s="71"/>
      <c r="NS57" s="71"/>
      <c r="NT57" s="71"/>
      <c r="NU57" s="71"/>
      <c r="NV57" s="71"/>
      <c r="NW57" s="71"/>
      <c r="NX57" s="71"/>
      <c r="NY57" s="71"/>
      <c r="NZ57" s="71"/>
      <c r="OA57" s="71"/>
      <c r="OB57" s="71"/>
      <c r="OC57" s="71"/>
      <c r="OD57" s="71"/>
      <c r="OE57" s="71"/>
      <c r="OF57" s="71"/>
      <c r="OG57" s="71"/>
      <c r="OH57" s="71"/>
      <c r="OI57" s="71"/>
      <c r="OJ57" s="71"/>
      <c r="OK57" s="71"/>
      <c r="OL57" s="71"/>
      <c r="OM57" s="71"/>
      <c r="ON57" s="71"/>
      <c r="OO57" s="71"/>
      <c r="OP57" s="71"/>
      <c r="OQ57" s="71"/>
      <c r="OR57" s="71"/>
      <c r="OS57" s="71"/>
      <c r="OT57" s="71"/>
      <c r="OU57" s="71"/>
      <c r="OV57" s="71"/>
      <c r="OW57" s="71"/>
      <c r="OX57" s="71"/>
      <c r="OY57" s="71"/>
      <c r="OZ57" s="71"/>
      <c r="PA57" s="71"/>
      <c r="PB57" s="71"/>
      <c r="PC57" s="71"/>
      <c r="PD57" s="71"/>
      <c r="PE57" s="71"/>
      <c r="PF57" s="71"/>
      <c r="PG57" s="71"/>
      <c r="PH57" s="71"/>
      <c r="PI57" s="71"/>
      <c r="PJ57" s="71"/>
      <c r="PK57" s="71"/>
      <c r="PL57" s="71"/>
      <c r="PM57" s="71"/>
      <c r="PN57" s="71"/>
    </row>
    <row r="58" spans="1:430" x14ac:dyDescent="0.25">
      <c r="A58" s="175"/>
      <c r="B58" s="191"/>
      <c r="C58" s="188"/>
      <c r="D58" s="188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71"/>
      <c r="EL58" s="71"/>
      <c r="EM58" s="71"/>
      <c r="EN58" s="71"/>
      <c r="EO58" s="71"/>
      <c r="EP58" s="71"/>
      <c r="EQ58" s="71"/>
      <c r="ER58" s="71"/>
      <c r="ES58" s="71"/>
      <c r="ET58" s="71"/>
      <c r="EU58" s="71"/>
      <c r="EV58" s="71"/>
      <c r="EW58" s="71"/>
      <c r="EX58" s="71"/>
      <c r="EY58" s="71"/>
      <c r="EZ58" s="71"/>
      <c r="FA58" s="71"/>
      <c r="FB58" s="71"/>
      <c r="FC58" s="71"/>
      <c r="FD58" s="71"/>
      <c r="FE58" s="71"/>
      <c r="FF58" s="71"/>
      <c r="FG58" s="71"/>
      <c r="FH58" s="71"/>
      <c r="FI58" s="71"/>
      <c r="FJ58" s="71"/>
      <c r="FK58" s="71"/>
      <c r="FL58" s="71"/>
      <c r="FM58" s="71"/>
      <c r="FN58" s="71"/>
      <c r="FO58" s="71"/>
      <c r="FP58" s="71"/>
      <c r="FQ58" s="71"/>
      <c r="FR58" s="71"/>
      <c r="FS58" s="71"/>
      <c r="FT58" s="71"/>
      <c r="FU58" s="71"/>
      <c r="FV58" s="71"/>
      <c r="FW58" s="71"/>
      <c r="FX58" s="71"/>
      <c r="FY58" s="71"/>
      <c r="FZ58" s="71"/>
      <c r="GA58" s="71"/>
      <c r="GB58" s="71"/>
      <c r="GC58" s="71"/>
      <c r="GD58" s="71"/>
      <c r="GE58" s="71"/>
      <c r="GF58" s="71"/>
      <c r="GG58" s="71"/>
      <c r="GH58" s="71"/>
      <c r="GI58" s="71"/>
      <c r="GJ58" s="71"/>
      <c r="GK58" s="71"/>
      <c r="GL58" s="71"/>
      <c r="GM58" s="71"/>
      <c r="GN58" s="71"/>
      <c r="GO58" s="71"/>
      <c r="GP58" s="71"/>
      <c r="GQ58" s="71"/>
      <c r="GR58" s="71"/>
      <c r="GS58" s="71"/>
      <c r="GT58" s="71"/>
      <c r="GU58" s="71"/>
      <c r="GV58" s="71"/>
      <c r="GW58" s="71"/>
      <c r="GX58" s="71"/>
      <c r="GY58" s="71"/>
      <c r="GZ58" s="71"/>
      <c r="HA58" s="71"/>
      <c r="HB58" s="71"/>
      <c r="HC58" s="71"/>
      <c r="HD58" s="71"/>
      <c r="HE58" s="71"/>
      <c r="HF58" s="71"/>
      <c r="HG58" s="71"/>
      <c r="HH58" s="71"/>
      <c r="HI58" s="71"/>
      <c r="HJ58" s="71"/>
      <c r="HK58" s="71"/>
      <c r="HL58" s="71"/>
      <c r="HM58" s="71"/>
      <c r="HN58" s="71"/>
      <c r="HO58" s="71"/>
      <c r="HP58" s="71"/>
      <c r="HQ58" s="71"/>
      <c r="HR58" s="71"/>
      <c r="HS58" s="71"/>
      <c r="HT58" s="71"/>
      <c r="HU58" s="71"/>
      <c r="HV58" s="71"/>
      <c r="HW58" s="71"/>
      <c r="HX58" s="71"/>
      <c r="HY58" s="71"/>
      <c r="HZ58" s="71"/>
      <c r="IA58" s="71"/>
      <c r="IB58" s="71"/>
      <c r="IC58" s="71"/>
      <c r="ID58" s="71"/>
      <c r="IE58" s="71"/>
      <c r="IF58" s="71"/>
      <c r="IG58" s="71"/>
      <c r="IH58" s="71"/>
      <c r="II58" s="71"/>
      <c r="IJ58" s="71"/>
      <c r="IK58" s="71"/>
      <c r="IL58" s="71"/>
      <c r="IM58" s="71"/>
      <c r="IN58" s="71"/>
      <c r="IO58" s="71"/>
      <c r="IP58" s="71"/>
      <c r="IQ58" s="71"/>
      <c r="IR58" s="71"/>
      <c r="IS58" s="71"/>
      <c r="IT58" s="71"/>
      <c r="IU58" s="71"/>
      <c r="IV58" s="71"/>
      <c r="IW58" s="71"/>
      <c r="IX58" s="71"/>
      <c r="IY58" s="71"/>
      <c r="IZ58" s="71"/>
      <c r="JA58" s="71"/>
      <c r="JB58" s="71"/>
      <c r="JC58" s="71"/>
      <c r="JD58" s="71"/>
      <c r="JE58" s="71"/>
      <c r="JF58" s="71"/>
      <c r="JG58" s="71"/>
      <c r="JH58" s="71"/>
      <c r="JI58" s="71"/>
      <c r="JJ58" s="71"/>
      <c r="JK58" s="71"/>
      <c r="JL58" s="71"/>
      <c r="JM58" s="71"/>
      <c r="JN58" s="71"/>
      <c r="JO58" s="71"/>
      <c r="JP58" s="71"/>
      <c r="JQ58" s="71"/>
      <c r="JR58" s="71"/>
      <c r="JS58" s="71"/>
      <c r="JT58" s="71"/>
      <c r="JU58" s="71"/>
      <c r="JV58" s="71"/>
      <c r="JW58" s="71"/>
      <c r="JX58" s="71"/>
      <c r="JY58" s="71"/>
      <c r="JZ58" s="71"/>
      <c r="KA58" s="71"/>
      <c r="KB58" s="71"/>
      <c r="KC58" s="71"/>
      <c r="KD58" s="71"/>
      <c r="KE58" s="71"/>
      <c r="KF58" s="71"/>
      <c r="KG58" s="71"/>
      <c r="KH58" s="71"/>
      <c r="KI58" s="71"/>
      <c r="KJ58" s="71"/>
      <c r="KK58" s="71"/>
      <c r="KL58" s="71"/>
      <c r="KM58" s="71"/>
      <c r="KN58" s="71"/>
      <c r="KO58" s="71"/>
      <c r="KP58" s="71"/>
      <c r="KQ58" s="71"/>
      <c r="KR58" s="71"/>
      <c r="KS58" s="71"/>
      <c r="KT58" s="71"/>
      <c r="KU58" s="71"/>
      <c r="KV58" s="71"/>
      <c r="KW58" s="71"/>
      <c r="KX58" s="71"/>
      <c r="KY58" s="71"/>
      <c r="KZ58" s="71"/>
      <c r="LA58" s="71"/>
      <c r="LB58" s="71"/>
      <c r="LC58" s="71"/>
      <c r="LD58" s="71"/>
      <c r="LE58" s="71"/>
      <c r="LF58" s="71"/>
      <c r="LG58" s="71"/>
      <c r="LH58" s="71"/>
      <c r="LI58" s="71"/>
      <c r="LJ58" s="71"/>
      <c r="LK58" s="71"/>
      <c r="LL58" s="71"/>
      <c r="LM58" s="71"/>
      <c r="LN58" s="71"/>
      <c r="LO58" s="71"/>
      <c r="LP58" s="71"/>
      <c r="LQ58" s="71"/>
      <c r="LR58" s="71"/>
      <c r="LS58" s="71"/>
      <c r="LT58" s="71"/>
      <c r="LU58" s="71"/>
      <c r="LV58" s="71"/>
      <c r="LW58" s="71"/>
      <c r="LX58" s="71"/>
      <c r="LY58" s="71"/>
      <c r="LZ58" s="71"/>
      <c r="MA58" s="71"/>
      <c r="MB58" s="71"/>
      <c r="MC58" s="71"/>
      <c r="MD58" s="71"/>
      <c r="ME58" s="71"/>
      <c r="MF58" s="71"/>
      <c r="MG58" s="71"/>
      <c r="MH58" s="71"/>
      <c r="MI58" s="71"/>
      <c r="MJ58" s="71"/>
      <c r="MK58" s="71"/>
      <c r="ML58" s="71"/>
      <c r="MM58" s="71"/>
      <c r="MN58" s="71"/>
      <c r="MO58" s="71"/>
      <c r="MP58" s="71"/>
      <c r="MQ58" s="71"/>
      <c r="MR58" s="71"/>
      <c r="MS58" s="71"/>
      <c r="MT58" s="71"/>
      <c r="MU58" s="71"/>
      <c r="MV58" s="71"/>
      <c r="MW58" s="71"/>
      <c r="MX58" s="71"/>
      <c r="MY58" s="71"/>
      <c r="MZ58" s="71"/>
      <c r="NA58" s="71"/>
      <c r="NB58" s="71"/>
      <c r="NC58" s="71"/>
      <c r="ND58" s="71"/>
      <c r="NE58" s="71"/>
      <c r="NF58" s="71"/>
      <c r="NG58" s="71"/>
      <c r="NH58" s="71"/>
      <c r="NI58" s="71"/>
      <c r="NJ58" s="71"/>
      <c r="NK58" s="71"/>
      <c r="NL58" s="71"/>
      <c r="NM58" s="71"/>
      <c r="NN58" s="71"/>
      <c r="NO58" s="71"/>
      <c r="NP58" s="71"/>
      <c r="NQ58" s="71"/>
      <c r="NR58" s="71"/>
      <c r="NS58" s="71"/>
      <c r="NT58" s="71"/>
      <c r="NU58" s="71"/>
      <c r="NV58" s="71"/>
      <c r="NW58" s="71"/>
      <c r="NX58" s="71"/>
      <c r="NY58" s="71"/>
      <c r="NZ58" s="71"/>
      <c r="OA58" s="71"/>
      <c r="OB58" s="71"/>
      <c r="OC58" s="71"/>
      <c r="OD58" s="71"/>
      <c r="OE58" s="71"/>
      <c r="OF58" s="71"/>
      <c r="OG58" s="71"/>
      <c r="OH58" s="71"/>
      <c r="OI58" s="71"/>
      <c r="OJ58" s="71"/>
      <c r="OK58" s="71"/>
      <c r="OL58" s="71"/>
      <c r="OM58" s="71"/>
      <c r="ON58" s="71"/>
      <c r="OO58" s="71"/>
      <c r="OP58" s="71"/>
      <c r="OQ58" s="71"/>
      <c r="OR58" s="71"/>
      <c r="OS58" s="71"/>
      <c r="OT58" s="71"/>
      <c r="OU58" s="71"/>
      <c r="OV58" s="71"/>
      <c r="OW58" s="71"/>
      <c r="OX58" s="71"/>
      <c r="OY58" s="71"/>
      <c r="OZ58" s="71"/>
      <c r="PA58" s="71"/>
      <c r="PB58" s="71"/>
      <c r="PC58" s="71"/>
      <c r="PD58" s="71"/>
      <c r="PE58" s="71"/>
      <c r="PF58" s="71"/>
      <c r="PG58" s="71"/>
      <c r="PH58" s="71"/>
      <c r="PI58" s="71"/>
      <c r="PJ58" s="71"/>
      <c r="PK58" s="71"/>
      <c r="PL58" s="71"/>
      <c r="PM58" s="71"/>
      <c r="PN58" s="71"/>
    </row>
    <row r="59" spans="1:430" x14ac:dyDescent="0.25">
      <c r="A59" s="175"/>
      <c r="B59" s="191"/>
      <c r="C59" s="188"/>
      <c r="D59" s="188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71"/>
      <c r="EL59" s="71"/>
      <c r="EM59" s="71"/>
      <c r="EN59" s="71"/>
      <c r="EO59" s="71"/>
      <c r="EP59" s="71"/>
      <c r="EQ59" s="71"/>
      <c r="ER59" s="71"/>
      <c r="ES59" s="71"/>
      <c r="ET59" s="71"/>
      <c r="EU59" s="71"/>
      <c r="EV59" s="71"/>
      <c r="EW59" s="71"/>
      <c r="EX59" s="71"/>
      <c r="EY59" s="71"/>
      <c r="EZ59" s="71"/>
      <c r="FA59" s="71"/>
      <c r="FB59" s="71"/>
      <c r="FC59" s="71"/>
      <c r="FD59" s="71"/>
      <c r="FE59" s="71"/>
      <c r="FF59" s="71"/>
      <c r="FG59" s="71"/>
      <c r="FH59" s="71"/>
      <c r="FI59" s="71"/>
      <c r="FJ59" s="71"/>
      <c r="FK59" s="71"/>
      <c r="FL59" s="71"/>
      <c r="FM59" s="71"/>
      <c r="FN59" s="71"/>
      <c r="FO59" s="71"/>
      <c r="FP59" s="71"/>
      <c r="FQ59" s="71"/>
      <c r="FR59" s="71"/>
      <c r="FS59" s="71"/>
      <c r="FT59" s="71"/>
      <c r="FU59" s="71"/>
      <c r="FV59" s="71"/>
      <c r="FW59" s="71"/>
      <c r="FX59" s="71"/>
      <c r="FY59" s="71"/>
      <c r="FZ59" s="71"/>
      <c r="GA59" s="71"/>
      <c r="GB59" s="71"/>
      <c r="GC59" s="71"/>
      <c r="GD59" s="71"/>
      <c r="GE59" s="71"/>
      <c r="GF59" s="71"/>
      <c r="GG59" s="71"/>
      <c r="GH59" s="71"/>
      <c r="GI59" s="71"/>
      <c r="GJ59" s="71"/>
      <c r="GK59" s="71"/>
      <c r="GL59" s="71"/>
      <c r="GM59" s="71"/>
      <c r="GN59" s="71"/>
      <c r="GO59" s="71"/>
      <c r="GP59" s="71"/>
      <c r="GQ59" s="71"/>
      <c r="GR59" s="71"/>
      <c r="GS59" s="71"/>
      <c r="GT59" s="71"/>
      <c r="GU59" s="71"/>
      <c r="GV59" s="71"/>
      <c r="GW59" s="71"/>
      <c r="GX59" s="71"/>
      <c r="GY59" s="71"/>
      <c r="GZ59" s="71"/>
      <c r="HA59" s="71"/>
      <c r="HB59" s="71"/>
      <c r="HC59" s="71"/>
      <c r="HD59" s="71"/>
      <c r="HE59" s="71"/>
      <c r="HF59" s="71"/>
      <c r="HG59" s="71"/>
      <c r="HH59" s="71"/>
      <c r="HI59" s="71"/>
      <c r="HJ59" s="71"/>
      <c r="HK59" s="71"/>
      <c r="HL59" s="71"/>
      <c r="HM59" s="71"/>
      <c r="HN59" s="71"/>
      <c r="HO59" s="71"/>
      <c r="HP59" s="71"/>
      <c r="HQ59" s="71"/>
      <c r="HR59" s="71"/>
      <c r="HS59" s="71"/>
      <c r="HT59" s="71"/>
      <c r="HU59" s="71"/>
      <c r="HV59" s="71"/>
      <c r="HW59" s="71"/>
      <c r="HX59" s="71"/>
      <c r="HY59" s="71"/>
      <c r="HZ59" s="71"/>
      <c r="IA59" s="71"/>
      <c r="IB59" s="71"/>
      <c r="IC59" s="71"/>
      <c r="ID59" s="71"/>
      <c r="IE59" s="71"/>
      <c r="IF59" s="71"/>
      <c r="IG59" s="71"/>
      <c r="IH59" s="71"/>
      <c r="II59" s="71"/>
      <c r="IJ59" s="71"/>
      <c r="IK59" s="71"/>
      <c r="IL59" s="71"/>
      <c r="IM59" s="71"/>
      <c r="IN59" s="71"/>
      <c r="IO59" s="71"/>
      <c r="IP59" s="71"/>
      <c r="IQ59" s="71"/>
      <c r="IR59" s="71"/>
      <c r="IS59" s="71"/>
      <c r="IT59" s="71"/>
      <c r="IU59" s="71"/>
      <c r="IV59" s="71"/>
      <c r="IW59" s="71"/>
      <c r="IX59" s="71"/>
      <c r="IY59" s="71"/>
      <c r="IZ59" s="71"/>
      <c r="JA59" s="71"/>
      <c r="JB59" s="71"/>
      <c r="JC59" s="71"/>
      <c r="JD59" s="71"/>
      <c r="JE59" s="71"/>
      <c r="JF59" s="71"/>
      <c r="JG59" s="71"/>
      <c r="JH59" s="71"/>
      <c r="JI59" s="71"/>
      <c r="JJ59" s="71"/>
      <c r="JK59" s="71"/>
      <c r="JL59" s="71"/>
      <c r="JM59" s="71"/>
      <c r="JN59" s="71"/>
      <c r="JO59" s="71"/>
      <c r="JP59" s="71"/>
      <c r="JQ59" s="71"/>
      <c r="JR59" s="71"/>
      <c r="JS59" s="71"/>
      <c r="JT59" s="71"/>
      <c r="JU59" s="71"/>
      <c r="JV59" s="71"/>
      <c r="JW59" s="71"/>
      <c r="JX59" s="71"/>
      <c r="JY59" s="71"/>
      <c r="JZ59" s="71"/>
      <c r="KA59" s="71"/>
      <c r="KB59" s="71"/>
      <c r="KC59" s="71"/>
      <c r="KD59" s="71"/>
      <c r="KE59" s="71"/>
      <c r="KF59" s="71"/>
      <c r="KG59" s="71"/>
      <c r="KH59" s="71"/>
      <c r="KI59" s="71"/>
      <c r="KJ59" s="71"/>
      <c r="KK59" s="71"/>
      <c r="KL59" s="71"/>
      <c r="KM59" s="71"/>
      <c r="KN59" s="71"/>
      <c r="KO59" s="71"/>
      <c r="KP59" s="71"/>
      <c r="KQ59" s="71"/>
      <c r="KR59" s="71"/>
      <c r="KS59" s="71"/>
      <c r="KT59" s="71"/>
      <c r="KU59" s="71"/>
      <c r="KV59" s="71"/>
      <c r="KW59" s="71"/>
      <c r="KX59" s="71"/>
      <c r="KY59" s="71"/>
      <c r="KZ59" s="71"/>
      <c r="LA59" s="71"/>
      <c r="LB59" s="71"/>
      <c r="LC59" s="71"/>
      <c r="LD59" s="71"/>
      <c r="LE59" s="71"/>
      <c r="LF59" s="71"/>
      <c r="LG59" s="71"/>
      <c r="LH59" s="71"/>
      <c r="LI59" s="71"/>
      <c r="LJ59" s="71"/>
      <c r="LK59" s="71"/>
      <c r="LL59" s="71"/>
      <c r="LM59" s="71"/>
      <c r="LN59" s="71"/>
      <c r="LO59" s="71"/>
      <c r="LP59" s="71"/>
      <c r="LQ59" s="71"/>
      <c r="LR59" s="71"/>
      <c r="LS59" s="71"/>
      <c r="LT59" s="71"/>
      <c r="LU59" s="71"/>
      <c r="LV59" s="71"/>
      <c r="LW59" s="71"/>
      <c r="LX59" s="71"/>
      <c r="LY59" s="71"/>
      <c r="LZ59" s="71"/>
      <c r="MA59" s="71"/>
      <c r="MB59" s="71"/>
      <c r="MC59" s="71"/>
      <c r="MD59" s="71"/>
      <c r="ME59" s="71"/>
      <c r="MF59" s="71"/>
      <c r="MG59" s="71"/>
      <c r="MH59" s="71"/>
      <c r="MI59" s="71"/>
      <c r="MJ59" s="71"/>
      <c r="MK59" s="71"/>
      <c r="ML59" s="71"/>
      <c r="MM59" s="71"/>
      <c r="MN59" s="71"/>
      <c r="MO59" s="71"/>
      <c r="MP59" s="71"/>
      <c r="MQ59" s="71"/>
      <c r="MR59" s="71"/>
      <c r="MS59" s="71"/>
      <c r="MT59" s="71"/>
      <c r="MU59" s="71"/>
      <c r="MV59" s="71"/>
      <c r="MW59" s="71"/>
      <c r="MX59" s="71"/>
      <c r="MY59" s="71"/>
      <c r="MZ59" s="71"/>
      <c r="NA59" s="71"/>
      <c r="NB59" s="71"/>
      <c r="NC59" s="71"/>
      <c r="ND59" s="71"/>
      <c r="NE59" s="71"/>
      <c r="NF59" s="71"/>
      <c r="NG59" s="71"/>
      <c r="NH59" s="71"/>
      <c r="NI59" s="71"/>
      <c r="NJ59" s="71"/>
      <c r="NK59" s="71"/>
      <c r="NL59" s="71"/>
      <c r="NM59" s="71"/>
      <c r="NN59" s="71"/>
      <c r="NO59" s="71"/>
      <c r="NP59" s="71"/>
      <c r="NQ59" s="71"/>
      <c r="NR59" s="71"/>
      <c r="NS59" s="71"/>
      <c r="NT59" s="71"/>
      <c r="NU59" s="71"/>
      <c r="NV59" s="71"/>
      <c r="NW59" s="71"/>
      <c r="NX59" s="71"/>
      <c r="NY59" s="71"/>
      <c r="NZ59" s="71"/>
      <c r="OA59" s="71"/>
      <c r="OB59" s="71"/>
      <c r="OC59" s="71"/>
      <c r="OD59" s="71"/>
      <c r="OE59" s="71"/>
      <c r="OF59" s="71"/>
      <c r="OG59" s="71"/>
      <c r="OH59" s="71"/>
      <c r="OI59" s="71"/>
      <c r="OJ59" s="71"/>
      <c r="OK59" s="71"/>
      <c r="OL59" s="71"/>
      <c r="OM59" s="71"/>
      <c r="ON59" s="71"/>
      <c r="OO59" s="71"/>
      <c r="OP59" s="71"/>
      <c r="OQ59" s="71"/>
      <c r="OR59" s="71"/>
      <c r="OS59" s="71"/>
      <c r="OT59" s="71"/>
      <c r="OU59" s="71"/>
      <c r="OV59" s="71"/>
      <c r="OW59" s="71"/>
      <c r="OX59" s="71"/>
      <c r="OY59" s="71"/>
      <c r="OZ59" s="71"/>
      <c r="PA59" s="71"/>
      <c r="PB59" s="71"/>
      <c r="PC59" s="71"/>
      <c r="PD59" s="71"/>
      <c r="PE59" s="71"/>
      <c r="PF59" s="71"/>
      <c r="PG59" s="71"/>
      <c r="PH59" s="71"/>
      <c r="PI59" s="71"/>
      <c r="PJ59" s="71"/>
      <c r="PK59" s="71"/>
      <c r="PL59" s="71"/>
      <c r="PM59" s="71"/>
      <c r="PN59" s="71"/>
    </row>
    <row r="60" spans="1:430" x14ac:dyDescent="0.25">
      <c r="A60" s="175"/>
      <c r="B60" s="191"/>
      <c r="C60" s="188"/>
      <c r="D60" s="188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71"/>
      <c r="EL60" s="71"/>
      <c r="EM60" s="71"/>
      <c r="EN60" s="71"/>
      <c r="EO60" s="71"/>
      <c r="EP60" s="71"/>
      <c r="EQ60" s="71"/>
      <c r="ER60" s="71"/>
      <c r="ES60" s="71"/>
      <c r="ET60" s="71"/>
      <c r="EU60" s="71"/>
      <c r="EV60" s="71"/>
      <c r="EW60" s="71"/>
      <c r="EX60" s="71"/>
      <c r="EY60" s="71"/>
      <c r="EZ60" s="71"/>
      <c r="FA60" s="71"/>
      <c r="FB60" s="71"/>
      <c r="FC60" s="71"/>
      <c r="FD60" s="71"/>
      <c r="FE60" s="71"/>
      <c r="FF60" s="71"/>
      <c r="FG60" s="71"/>
      <c r="FH60" s="71"/>
      <c r="FI60" s="71"/>
      <c r="FJ60" s="71"/>
      <c r="FK60" s="71"/>
      <c r="FL60" s="71"/>
      <c r="FM60" s="71"/>
      <c r="FN60" s="71"/>
      <c r="FO60" s="71"/>
      <c r="FP60" s="71"/>
      <c r="FQ60" s="71"/>
      <c r="FR60" s="71"/>
      <c r="FS60" s="71"/>
      <c r="FT60" s="71"/>
      <c r="FU60" s="71"/>
      <c r="FV60" s="71"/>
      <c r="FW60" s="71"/>
      <c r="FX60" s="71"/>
      <c r="FY60" s="71"/>
      <c r="FZ60" s="71"/>
      <c r="GA60" s="71"/>
      <c r="GB60" s="71"/>
      <c r="GC60" s="71"/>
      <c r="GD60" s="71"/>
      <c r="GE60" s="71"/>
      <c r="GF60" s="71"/>
      <c r="GG60" s="71"/>
      <c r="GH60" s="71"/>
      <c r="GI60" s="71"/>
      <c r="GJ60" s="71"/>
      <c r="GK60" s="71"/>
      <c r="GL60" s="71"/>
      <c r="GM60" s="71"/>
      <c r="GN60" s="71"/>
      <c r="GO60" s="71"/>
      <c r="GP60" s="71"/>
      <c r="GQ60" s="71"/>
      <c r="GR60" s="71"/>
      <c r="GS60" s="71"/>
      <c r="GT60" s="71"/>
      <c r="GU60" s="71"/>
      <c r="GV60" s="71"/>
      <c r="GW60" s="71"/>
      <c r="GX60" s="71"/>
      <c r="GY60" s="71"/>
      <c r="GZ60" s="71"/>
      <c r="HA60" s="71"/>
      <c r="HB60" s="71"/>
      <c r="HC60" s="71"/>
      <c r="HD60" s="71"/>
      <c r="HE60" s="71"/>
      <c r="HF60" s="71"/>
      <c r="HG60" s="71"/>
      <c r="HH60" s="71"/>
      <c r="HI60" s="71"/>
      <c r="HJ60" s="71"/>
      <c r="HK60" s="71"/>
      <c r="HL60" s="71"/>
      <c r="HM60" s="71"/>
      <c r="HN60" s="71"/>
      <c r="HO60" s="71"/>
      <c r="HP60" s="71"/>
      <c r="HQ60" s="71"/>
      <c r="HR60" s="71"/>
      <c r="HS60" s="71"/>
      <c r="HT60" s="71"/>
      <c r="HU60" s="71"/>
      <c r="HV60" s="71"/>
      <c r="HW60" s="71"/>
      <c r="HX60" s="71"/>
      <c r="HY60" s="71"/>
      <c r="HZ60" s="71"/>
      <c r="IA60" s="71"/>
      <c r="IB60" s="71"/>
      <c r="IC60" s="71"/>
      <c r="ID60" s="71"/>
      <c r="IE60" s="71"/>
      <c r="IF60" s="71"/>
      <c r="IG60" s="71"/>
      <c r="IH60" s="71"/>
      <c r="II60" s="71"/>
      <c r="IJ60" s="71"/>
      <c r="IK60" s="71"/>
      <c r="IL60" s="71"/>
      <c r="IM60" s="71"/>
      <c r="IN60" s="71"/>
      <c r="IO60" s="71"/>
      <c r="IP60" s="71"/>
      <c r="IQ60" s="71"/>
      <c r="IR60" s="71"/>
      <c r="IS60" s="71"/>
      <c r="IT60" s="71"/>
      <c r="IU60" s="71"/>
      <c r="IV60" s="71"/>
      <c r="IW60" s="71"/>
      <c r="IX60" s="71"/>
      <c r="IY60" s="71"/>
      <c r="IZ60" s="71"/>
      <c r="JA60" s="71"/>
      <c r="JB60" s="71"/>
      <c r="JC60" s="71"/>
      <c r="JD60" s="71"/>
      <c r="JE60" s="71"/>
      <c r="JF60" s="71"/>
      <c r="JG60" s="71"/>
      <c r="JH60" s="71"/>
      <c r="JI60" s="71"/>
      <c r="JJ60" s="71"/>
      <c r="JK60" s="71"/>
      <c r="JL60" s="71"/>
      <c r="JM60" s="71"/>
      <c r="JN60" s="71"/>
      <c r="JO60" s="71"/>
      <c r="JP60" s="71"/>
      <c r="JQ60" s="71"/>
      <c r="JR60" s="71"/>
      <c r="JS60" s="71"/>
      <c r="JT60" s="71"/>
      <c r="JU60" s="71"/>
      <c r="JV60" s="71"/>
      <c r="JW60" s="71"/>
      <c r="JX60" s="71"/>
      <c r="JY60" s="71"/>
      <c r="JZ60" s="71"/>
      <c r="KA60" s="71"/>
      <c r="KB60" s="71"/>
      <c r="KC60" s="71"/>
      <c r="KD60" s="71"/>
      <c r="KE60" s="71"/>
      <c r="KF60" s="71"/>
      <c r="KG60" s="71"/>
      <c r="KH60" s="71"/>
      <c r="KI60" s="71"/>
      <c r="KJ60" s="71"/>
      <c r="KK60" s="71"/>
      <c r="KL60" s="71"/>
      <c r="KM60" s="71"/>
      <c r="KN60" s="71"/>
      <c r="KO60" s="71"/>
      <c r="KP60" s="71"/>
      <c r="KQ60" s="71"/>
      <c r="KR60" s="71"/>
      <c r="KS60" s="71"/>
      <c r="KT60" s="71"/>
      <c r="KU60" s="71"/>
      <c r="KV60" s="71"/>
      <c r="KW60" s="71"/>
      <c r="KX60" s="71"/>
      <c r="KY60" s="71"/>
      <c r="KZ60" s="71"/>
      <c r="LA60" s="71"/>
      <c r="LB60" s="71"/>
      <c r="LC60" s="71"/>
      <c r="LD60" s="71"/>
      <c r="LE60" s="71"/>
      <c r="LF60" s="71"/>
      <c r="LG60" s="71"/>
      <c r="LH60" s="71"/>
      <c r="LI60" s="71"/>
      <c r="LJ60" s="71"/>
      <c r="LK60" s="71"/>
      <c r="LL60" s="71"/>
      <c r="LM60" s="71"/>
      <c r="LN60" s="71"/>
      <c r="LO60" s="71"/>
      <c r="LP60" s="71"/>
      <c r="LQ60" s="71"/>
      <c r="LR60" s="71"/>
      <c r="LS60" s="71"/>
      <c r="LT60" s="71"/>
      <c r="LU60" s="71"/>
      <c r="LV60" s="71"/>
      <c r="LW60" s="71"/>
      <c r="LX60" s="71"/>
      <c r="LY60" s="71"/>
      <c r="LZ60" s="71"/>
      <c r="MA60" s="71"/>
      <c r="MB60" s="71"/>
      <c r="MC60" s="71"/>
      <c r="MD60" s="71"/>
      <c r="ME60" s="71"/>
      <c r="MF60" s="71"/>
      <c r="MG60" s="71"/>
      <c r="MH60" s="71"/>
      <c r="MI60" s="71"/>
      <c r="MJ60" s="71"/>
      <c r="MK60" s="71"/>
      <c r="ML60" s="71"/>
      <c r="MM60" s="71"/>
      <c r="MN60" s="71"/>
      <c r="MO60" s="71"/>
      <c r="MP60" s="71"/>
      <c r="MQ60" s="71"/>
      <c r="MR60" s="71"/>
      <c r="MS60" s="71"/>
      <c r="MT60" s="71"/>
      <c r="MU60" s="71"/>
      <c r="MV60" s="71"/>
      <c r="MW60" s="71"/>
      <c r="MX60" s="71"/>
      <c r="MY60" s="71"/>
      <c r="MZ60" s="71"/>
      <c r="NA60" s="71"/>
      <c r="NB60" s="71"/>
      <c r="NC60" s="71"/>
      <c r="ND60" s="71"/>
      <c r="NE60" s="71"/>
      <c r="NF60" s="71"/>
      <c r="NG60" s="71"/>
      <c r="NH60" s="71"/>
      <c r="NI60" s="71"/>
      <c r="NJ60" s="71"/>
      <c r="NK60" s="71"/>
      <c r="NL60" s="71"/>
      <c r="NM60" s="71"/>
      <c r="NN60" s="71"/>
      <c r="NO60" s="71"/>
      <c r="NP60" s="71"/>
      <c r="NQ60" s="71"/>
      <c r="NR60" s="71"/>
      <c r="NS60" s="71"/>
      <c r="NT60" s="71"/>
      <c r="NU60" s="71"/>
      <c r="NV60" s="71"/>
      <c r="NW60" s="71"/>
      <c r="NX60" s="71"/>
      <c r="NY60" s="71"/>
      <c r="NZ60" s="71"/>
      <c r="OA60" s="71"/>
      <c r="OB60" s="71"/>
      <c r="OC60" s="71"/>
      <c r="OD60" s="71"/>
      <c r="OE60" s="71"/>
      <c r="OF60" s="71"/>
      <c r="OG60" s="71"/>
      <c r="OH60" s="71"/>
      <c r="OI60" s="71"/>
      <c r="OJ60" s="71"/>
      <c r="OK60" s="71"/>
      <c r="OL60" s="71"/>
      <c r="OM60" s="71"/>
      <c r="ON60" s="71"/>
      <c r="OO60" s="71"/>
      <c r="OP60" s="71"/>
      <c r="OQ60" s="71"/>
      <c r="OR60" s="71"/>
      <c r="OS60" s="71"/>
      <c r="OT60" s="71"/>
      <c r="OU60" s="71"/>
      <c r="OV60" s="71"/>
      <c r="OW60" s="71"/>
      <c r="OX60" s="71"/>
      <c r="OY60" s="71"/>
      <c r="OZ60" s="71"/>
      <c r="PA60" s="71"/>
      <c r="PB60" s="71"/>
      <c r="PC60" s="71"/>
      <c r="PD60" s="71"/>
      <c r="PE60" s="71"/>
      <c r="PF60" s="71"/>
      <c r="PG60" s="71"/>
      <c r="PH60" s="71"/>
      <c r="PI60" s="71"/>
      <c r="PJ60" s="71"/>
      <c r="PK60" s="71"/>
      <c r="PL60" s="71"/>
      <c r="PM60" s="71"/>
      <c r="PN60" s="71"/>
    </row>
    <row r="61" spans="1:430" x14ac:dyDescent="0.25">
      <c r="A61" s="175"/>
      <c r="B61" s="175"/>
      <c r="C61" s="188"/>
      <c r="D61" s="188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71"/>
      <c r="EL61" s="71"/>
      <c r="EM61" s="71"/>
      <c r="EN61" s="71"/>
      <c r="EO61" s="71"/>
      <c r="EP61" s="71"/>
      <c r="EQ61" s="71"/>
      <c r="ER61" s="71"/>
      <c r="ES61" s="71"/>
      <c r="ET61" s="71"/>
      <c r="EU61" s="71"/>
      <c r="EV61" s="71"/>
      <c r="EW61" s="71"/>
      <c r="EX61" s="71"/>
      <c r="EY61" s="71"/>
      <c r="EZ61" s="71"/>
      <c r="FA61" s="71"/>
      <c r="FB61" s="71"/>
      <c r="FC61" s="71"/>
      <c r="FD61" s="71"/>
      <c r="FE61" s="71"/>
      <c r="FF61" s="71"/>
      <c r="FG61" s="71"/>
      <c r="FH61" s="71"/>
      <c r="FI61" s="71"/>
      <c r="FJ61" s="71"/>
      <c r="FK61" s="71"/>
      <c r="FL61" s="71"/>
      <c r="FM61" s="71"/>
      <c r="FN61" s="71"/>
      <c r="FO61" s="71"/>
      <c r="FP61" s="71"/>
      <c r="FQ61" s="71"/>
      <c r="FR61" s="71"/>
      <c r="FS61" s="71"/>
      <c r="FT61" s="71"/>
      <c r="FU61" s="71"/>
      <c r="FV61" s="71"/>
      <c r="FW61" s="71"/>
      <c r="FX61" s="71"/>
      <c r="FY61" s="71"/>
      <c r="FZ61" s="71"/>
      <c r="GA61" s="71"/>
      <c r="GB61" s="71"/>
      <c r="GC61" s="71"/>
      <c r="GD61" s="71"/>
      <c r="GE61" s="71"/>
      <c r="GF61" s="71"/>
      <c r="GG61" s="71"/>
      <c r="GH61" s="71"/>
      <c r="GI61" s="71"/>
      <c r="GJ61" s="71"/>
      <c r="GK61" s="71"/>
      <c r="GL61" s="71"/>
      <c r="GM61" s="71"/>
      <c r="GN61" s="71"/>
      <c r="GO61" s="71"/>
      <c r="GP61" s="71"/>
      <c r="GQ61" s="71"/>
      <c r="GR61" s="71"/>
      <c r="GS61" s="71"/>
      <c r="GT61" s="71"/>
      <c r="GU61" s="71"/>
      <c r="GV61" s="71"/>
      <c r="GW61" s="71"/>
      <c r="GX61" s="71"/>
      <c r="GY61" s="71"/>
      <c r="GZ61" s="71"/>
      <c r="HA61" s="71"/>
      <c r="HB61" s="71"/>
      <c r="HC61" s="71"/>
      <c r="HD61" s="71"/>
      <c r="HE61" s="71"/>
      <c r="HF61" s="71"/>
      <c r="HG61" s="71"/>
      <c r="HH61" s="71"/>
      <c r="HI61" s="71"/>
      <c r="HJ61" s="71"/>
      <c r="HK61" s="71"/>
      <c r="HL61" s="71"/>
      <c r="HM61" s="71"/>
      <c r="HN61" s="71"/>
      <c r="HO61" s="71"/>
      <c r="HP61" s="71"/>
      <c r="HQ61" s="71"/>
      <c r="HR61" s="71"/>
      <c r="HS61" s="71"/>
      <c r="HT61" s="71"/>
      <c r="HU61" s="71"/>
      <c r="HV61" s="71"/>
      <c r="HW61" s="71"/>
      <c r="HX61" s="71"/>
      <c r="HY61" s="71"/>
      <c r="HZ61" s="71"/>
      <c r="IA61" s="71"/>
      <c r="IB61" s="71"/>
      <c r="IC61" s="71"/>
      <c r="ID61" s="71"/>
      <c r="IE61" s="71"/>
      <c r="IF61" s="71"/>
      <c r="IG61" s="71"/>
      <c r="IH61" s="71"/>
      <c r="II61" s="71"/>
      <c r="IJ61" s="71"/>
      <c r="IK61" s="71"/>
      <c r="IL61" s="71"/>
      <c r="IM61" s="71"/>
      <c r="IN61" s="71"/>
      <c r="IO61" s="71"/>
      <c r="IP61" s="71"/>
      <c r="IQ61" s="71"/>
      <c r="IR61" s="71"/>
      <c r="IS61" s="71"/>
      <c r="IT61" s="71"/>
      <c r="IU61" s="71"/>
      <c r="IV61" s="71"/>
      <c r="IW61" s="71"/>
      <c r="IX61" s="71"/>
      <c r="IY61" s="71"/>
      <c r="IZ61" s="71"/>
      <c r="JA61" s="71"/>
      <c r="JB61" s="71"/>
      <c r="JC61" s="71"/>
      <c r="JD61" s="71"/>
      <c r="JE61" s="71"/>
      <c r="JF61" s="71"/>
      <c r="JG61" s="71"/>
      <c r="JH61" s="71"/>
      <c r="JI61" s="71"/>
      <c r="JJ61" s="71"/>
      <c r="JK61" s="71"/>
      <c r="JL61" s="71"/>
      <c r="JM61" s="71"/>
      <c r="JN61" s="71"/>
      <c r="JO61" s="71"/>
      <c r="JP61" s="71"/>
      <c r="JQ61" s="71"/>
      <c r="JR61" s="71"/>
      <c r="JS61" s="71"/>
      <c r="JT61" s="71"/>
      <c r="JU61" s="71"/>
      <c r="JV61" s="71"/>
      <c r="JW61" s="71"/>
      <c r="JX61" s="71"/>
      <c r="JY61" s="71"/>
      <c r="JZ61" s="71"/>
      <c r="KA61" s="71"/>
      <c r="KB61" s="71"/>
      <c r="KC61" s="71"/>
      <c r="KD61" s="71"/>
      <c r="KE61" s="71"/>
      <c r="KF61" s="71"/>
      <c r="KG61" s="71"/>
      <c r="KH61" s="71"/>
      <c r="KI61" s="71"/>
      <c r="KJ61" s="71"/>
      <c r="KK61" s="71"/>
      <c r="KL61" s="71"/>
      <c r="KM61" s="71"/>
      <c r="KN61" s="71"/>
      <c r="KO61" s="71"/>
      <c r="KP61" s="71"/>
      <c r="KQ61" s="71"/>
      <c r="KR61" s="71"/>
      <c r="KS61" s="71"/>
      <c r="KT61" s="71"/>
      <c r="KU61" s="71"/>
      <c r="KV61" s="71"/>
      <c r="KW61" s="71"/>
      <c r="KX61" s="71"/>
      <c r="KY61" s="71"/>
      <c r="KZ61" s="71"/>
      <c r="LA61" s="71"/>
      <c r="LB61" s="71"/>
      <c r="LC61" s="71"/>
      <c r="LD61" s="71"/>
      <c r="LE61" s="71"/>
      <c r="LF61" s="71"/>
      <c r="LG61" s="71"/>
      <c r="LH61" s="71"/>
      <c r="LI61" s="71"/>
      <c r="LJ61" s="71"/>
      <c r="LK61" s="71"/>
      <c r="LL61" s="71"/>
      <c r="LM61" s="71"/>
      <c r="LN61" s="71"/>
      <c r="LO61" s="71"/>
      <c r="LP61" s="71"/>
      <c r="LQ61" s="71"/>
      <c r="LR61" s="71"/>
      <c r="LS61" s="71"/>
      <c r="LT61" s="71"/>
      <c r="LU61" s="71"/>
      <c r="LV61" s="71"/>
      <c r="LW61" s="71"/>
      <c r="LX61" s="71"/>
      <c r="LY61" s="71"/>
      <c r="LZ61" s="71"/>
      <c r="MA61" s="71"/>
      <c r="MB61" s="71"/>
      <c r="MC61" s="71"/>
      <c r="MD61" s="71"/>
      <c r="ME61" s="71"/>
      <c r="MF61" s="71"/>
      <c r="MG61" s="71"/>
      <c r="MH61" s="71"/>
      <c r="MI61" s="71"/>
      <c r="MJ61" s="71"/>
      <c r="MK61" s="71"/>
      <c r="ML61" s="71"/>
      <c r="MM61" s="71"/>
      <c r="MN61" s="71"/>
      <c r="MO61" s="71"/>
      <c r="MP61" s="71"/>
      <c r="MQ61" s="71"/>
      <c r="MR61" s="71"/>
      <c r="MS61" s="71"/>
      <c r="MT61" s="71"/>
      <c r="MU61" s="71"/>
      <c r="MV61" s="71"/>
      <c r="MW61" s="71"/>
      <c r="MX61" s="71"/>
      <c r="MY61" s="71"/>
      <c r="MZ61" s="71"/>
      <c r="NA61" s="71"/>
      <c r="NB61" s="71"/>
      <c r="NC61" s="71"/>
      <c r="ND61" s="71"/>
      <c r="NE61" s="71"/>
      <c r="NF61" s="71"/>
      <c r="NG61" s="71"/>
      <c r="NH61" s="71"/>
      <c r="NI61" s="71"/>
      <c r="NJ61" s="71"/>
      <c r="NK61" s="71"/>
      <c r="NL61" s="71"/>
      <c r="NM61" s="71"/>
      <c r="NN61" s="71"/>
      <c r="NO61" s="71"/>
      <c r="NP61" s="71"/>
      <c r="NQ61" s="71"/>
      <c r="NR61" s="71"/>
      <c r="NS61" s="71"/>
      <c r="NT61" s="71"/>
      <c r="NU61" s="71"/>
      <c r="NV61" s="71"/>
      <c r="NW61" s="71"/>
      <c r="NX61" s="71"/>
      <c r="NY61" s="71"/>
      <c r="NZ61" s="71"/>
      <c r="OA61" s="71"/>
      <c r="OB61" s="71"/>
      <c r="OC61" s="71"/>
      <c r="OD61" s="71"/>
      <c r="OE61" s="71"/>
      <c r="OF61" s="71"/>
      <c r="OG61" s="71"/>
      <c r="OH61" s="71"/>
      <c r="OI61" s="71"/>
      <c r="OJ61" s="71"/>
      <c r="OK61" s="71"/>
      <c r="OL61" s="71"/>
      <c r="OM61" s="71"/>
      <c r="ON61" s="71"/>
      <c r="OO61" s="71"/>
      <c r="OP61" s="71"/>
      <c r="OQ61" s="71"/>
      <c r="OR61" s="71"/>
      <c r="OS61" s="71"/>
      <c r="OT61" s="71"/>
      <c r="OU61" s="71"/>
      <c r="OV61" s="71"/>
      <c r="OW61" s="71"/>
      <c r="OX61" s="71"/>
      <c r="OY61" s="71"/>
      <c r="OZ61" s="71"/>
      <c r="PA61" s="71"/>
      <c r="PB61" s="71"/>
      <c r="PC61" s="71"/>
      <c r="PD61" s="71"/>
      <c r="PE61" s="71"/>
      <c r="PF61" s="71"/>
      <c r="PG61" s="71"/>
      <c r="PH61" s="71"/>
      <c r="PI61" s="71"/>
      <c r="PJ61" s="71"/>
      <c r="PK61" s="71"/>
      <c r="PL61" s="71"/>
      <c r="PM61" s="71"/>
      <c r="PN61" s="71"/>
    </row>
    <row r="62" spans="1:430" x14ac:dyDescent="0.25">
      <c r="A62" s="188"/>
      <c r="B62" s="188"/>
      <c r="C62" s="188"/>
      <c r="D62" s="188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71"/>
      <c r="EL62" s="71"/>
      <c r="EM62" s="71"/>
      <c r="EN62" s="71"/>
      <c r="EO62" s="71"/>
      <c r="EP62" s="71"/>
      <c r="EQ62" s="71"/>
      <c r="ER62" s="71"/>
      <c r="ES62" s="71"/>
      <c r="ET62" s="71"/>
      <c r="EU62" s="71"/>
      <c r="EV62" s="71"/>
      <c r="EW62" s="71"/>
      <c r="EX62" s="71"/>
      <c r="EY62" s="71"/>
      <c r="EZ62" s="71"/>
      <c r="FA62" s="71"/>
      <c r="FB62" s="71"/>
      <c r="FC62" s="71"/>
      <c r="FD62" s="71"/>
      <c r="FE62" s="71"/>
      <c r="FF62" s="71"/>
      <c r="FG62" s="71"/>
      <c r="FH62" s="71"/>
      <c r="FI62" s="71"/>
      <c r="FJ62" s="71"/>
      <c r="FK62" s="71"/>
      <c r="FL62" s="71"/>
      <c r="FM62" s="71"/>
      <c r="FN62" s="71"/>
      <c r="FO62" s="71"/>
      <c r="FP62" s="71"/>
      <c r="FQ62" s="71"/>
      <c r="FR62" s="71"/>
      <c r="FS62" s="71"/>
      <c r="FT62" s="71"/>
      <c r="FU62" s="71"/>
      <c r="FV62" s="71"/>
      <c r="FW62" s="71"/>
      <c r="FX62" s="71"/>
      <c r="FY62" s="71"/>
      <c r="FZ62" s="71"/>
      <c r="GA62" s="71"/>
      <c r="GB62" s="71"/>
      <c r="GC62" s="71"/>
      <c r="GD62" s="71"/>
      <c r="GE62" s="71"/>
      <c r="GF62" s="71"/>
      <c r="GG62" s="71"/>
      <c r="GH62" s="71"/>
      <c r="GI62" s="71"/>
      <c r="GJ62" s="71"/>
      <c r="GK62" s="71"/>
      <c r="GL62" s="71"/>
      <c r="GM62" s="71"/>
      <c r="GN62" s="71"/>
      <c r="GO62" s="71"/>
      <c r="GP62" s="71"/>
      <c r="GQ62" s="71"/>
      <c r="GR62" s="71"/>
      <c r="GS62" s="71"/>
      <c r="GT62" s="71"/>
      <c r="GU62" s="71"/>
      <c r="GV62" s="71"/>
      <c r="GW62" s="71"/>
      <c r="GX62" s="71"/>
      <c r="GY62" s="71"/>
      <c r="GZ62" s="71"/>
      <c r="HA62" s="71"/>
      <c r="HB62" s="71"/>
      <c r="HC62" s="71"/>
      <c r="HD62" s="71"/>
      <c r="HE62" s="71"/>
      <c r="HF62" s="71"/>
      <c r="HG62" s="71"/>
      <c r="HH62" s="71"/>
      <c r="HI62" s="71"/>
      <c r="HJ62" s="71"/>
      <c r="HK62" s="71"/>
      <c r="HL62" s="71"/>
      <c r="HM62" s="71"/>
      <c r="HN62" s="71"/>
      <c r="HO62" s="71"/>
      <c r="HP62" s="71"/>
      <c r="HQ62" s="71"/>
      <c r="HR62" s="71"/>
      <c r="HS62" s="71"/>
      <c r="HT62" s="71"/>
      <c r="HU62" s="71"/>
      <c r="HV62" s="71"/>
      <c r="HW62" s="71"/>
      <c r="HX62" s="71"/>
      <c r="HY62" s="71"/>
      <c r="HZ62" s="71"/>
      <c r="IA62" s="71"/>
      <c r="IB62" s="71"/>
      <c r="IC62" s="71"/>
      <c r="ID62" s="71"/>
      <c r="IE62" s="71"/>
      <c r="IF62" s="71"/>
      <c r="IG62" s="71"/>
      <c r="IH62" s="71"/>
      <c r="II62" s="71"/>
      <c r="IJ62" s="71"/>
      <c r="IK62" s="71"/>
      <c r="IL62" s="71"/>
      <c r="IM62" s="71"/>
      <c r="IN62" s="71"/>
      <c r="IO62" s="71"/>
      <c r="IP62" s="71"/>
      <c r="IQ62" s="71"/>
      <c r="IR62" s="71"/>
      <c r="IS62" s="71"/>
      <c r="IT62" s="71"/>
      <c r="IU62" s="71"/>
      <c r="IV62" s="71"/>
      <c r="IW62" s="71"/>
      <c r="IX62" s="71"/>
      <c r="IY62" s="71"/>
      <c r="IZ62" s="71"/>
      <c r="JA62" s="71"/>
      <c r="JB62" s="71"/>
      <c r="JC62" s="71"/>
      <c r="JD62" s="71"/>
      <c r="JE62" s="71"/>
      <c r="JF62" s="71"/>
      <c r="JG62" s="71"/>
      <c r="JH62" s="71"/>
      <c r="JI62" s="71"/>
      <c r="JJ62" s="71"/>
      <c r="JK62" s="71"/>
      <c r="JL62" s="71"/>
      <c r="JM62" s="71"/>
      <c r="JN62" s="71"/>
      <c r="JO62" s="71"/>
      <c r="JP62" s="71"/>
      <c r="JQ62" s="71"/>
      <c r="JR62" s="71"/>
      <c r="JS62" s="71"/>
      <c r="JT62" s="71"/>
      <c r="JU62" s="71"/>
      <c r="JV62" s="71"/>
      <c r="JW62" s="71"/>
      <c r="JX62" s="71"/>
      <c r="JY62" s="71"/>
      <c r="JZ62" s="71"/>
      <c r="KA62" s="71"/>
      <c r="KB62" s="71"/>
      <c r="KC62" s="71"/>
      <c r="KD62" s="71"/>
      <c r="KE62" s="71"/>
      <c r="KF62" s="71"/>
      <c r="KG62" s="71"/>
      <c r="KH62" s="71"/>
      <c r="KI62" s="71"/>
      <c r="KJ62" s="71"/>
      <c r="KK62" s="71"/>
      <c r="KL62" s="71"/>
      <c r="KM62" s="71"/>
      <c r="KN62" s="71"/>
      <c r="KO62" s="71"/>
      <c r="KP62" s="71"/>
      <c r="KQ62" s="71"/>
      <c r="KR62" s="71"/>
      <c r="KS62" s="71"/>
      <c r="KT62" s="71"/>
      <c r="KU62" s="71"/>
      <c r="KV62" s="71"/>
      <c r="KW62" s="71"/>
      <c r="KX62" s="71"/>
      <c r="KY62" s="71"/>
      <c r="KZ62" s="71"/>
      <c r="LA62" s="71"/>
      <c r="LB62" s="71"/>
      <c r="LC62" s="71"/>
      <c r="LD62" s="71"/>
      <c r="LE62" s="71"/>
      <c r="LF62" s="71"/>
      <c r="LG62" s="71"/>
      <c r="LH62" s="71"/>
      <c r="LI62" s="71"/>
      <c r="LJ62" s="71"/>
      <c r="LK62" s="71"/>
      <c r="LL62" s="71"/>
      <c r="LM62" s="71"/>
      <c r="LN62" s="71"/>
      <c r="LO62" s="71"/>
      <c r="LP62" s="71"/>
      <c r="LQ62" s="71"/>
      <c r="LR62" s="71"/>
      <c r="LS62" s="71"/>
      <c r="LT62" s="71"/>
      <c r="LU62" s="71"/>
      <c r="LV62" s="71"/>
      <c r="LW62" s="71"/>
      <c r="LX62" s="71"/>
      <c r="LY62" s="71"/>
      <c r="LZ62" s="71"/>
      <c r="MA62" s="71"/>
      <c r="MB62" s="71"/>
      <c r="MC62" s="71"/>
      <c r="MD62" s="71"/>
      <c r="ME62" s="71"/>
      <c r="MF62" s="71"/>
      <c r="MG62" s="71"/>
      <c r="MH62" s="71"/>
      <c r="MI62" s="71"/>
      <c r="MJ62" s="71"/>
      <c r="MK62" s="71"/>
      <c r="ML62" s="71"/>
      <c r="MM62" s="71"/>
      <c r="MN62" s="71"/>
      <c r="MO62" s="71"/>
      <c r="MP62" s="71"/>
      <c r="MQ62" s="71"/>
      <c r="MR62" s="71"/>
      <c r="MS62" s="71"/>
      <c r="MT62" s="71"/>
      <c r="MU62" s="71"/>
      <c r="MV62" s="71"/>
      <c r="MW62" s="71"/>
      <c r="MX62" s="71"/>
      <c r="MY62" s="71"/>
      <c r="MZ62" s="71"/>
      <c r="NA62" s="71"/>
      <c r="NB62" s="71"/>
      <c r="NC62" s="71"/>
      <c r="ND62" s="71"/>
      <c r="NE62" s="71"/>
      <c r="NF62" s="71"/>
      <c r="NG62" s="71"/>
      <c r="NH62" s="71"/>
      <c r="NI62" s="71"/>
      <c r="NJ62" s="71"/>
      <c r="NK62" s="71"/>
      <c r="NL62" s="71"/>
      <c r="NM62" s="71"/>
      <c r="NN62" s="71"/>
      <c r="NO62" s="71"/>
      <c r="NP62" s="71"/>
      <c r="NQ62" s="71"/>
      <c r="NR62" s="71"/>
      <c r="NS62" s="71"/>
      <c r="NT62" s="71"/>
      <c r="NU62" s="71"/>
      <c r="NV62" s="71"/>
      <c r="NW62" s="71"/>
      <c r="NX62" s="71"/>
      <c r="NY62" s="71"/>
      <c r="NZ62" s="71"/>
      <c r="OA62" s="71"/>
      <c r="OB62" s="71"/>
      <c r="OC62" s="71"/>
      <c r="OD62" s="71"/>
      <c r="OE62" s="71"/>
      <c r="OF62" s="71"/>
      <c r="OG62" s="71"/>
      <c r="OH62" s="71"/>
      <c r="OI62" s="71"/>
      <c r="OJ62" s="71"/>
      <c r="OK62" s="71"/>
      <c r="OL62" s="71"/>
      <c r="OM62" s="71"/>
      <c r="ON62" s="71"/>
      <c r="OO62" s="71"/>
      <c r="OP62" s="71"/>
      <c r="OQ62" s="71"/>
      <c r="OR62" s="71"/>
      <c r="OS62" s="71"/>
      <c r="OT62" s="71"/>
      <c r="OU62" s="71"/>
      <c r="OV62" s="71"/>
      <c r="OW62" s="71"/>
      <c r="OX62" s="71"/>
      <c r="OY62" s="71"/>
      <c r="OZ62" s="71"/>
      <c r="PA62" s="71"/>
      <c r="PB62" s="71"/>
      <c r="PC62" s="71"/>
      <c r="PD62" s="71"/>
      <c r="PE62" s="71"/>
      <c r="PF62" s="71"/>
      <c r="PG62" s="71"/>
      <c r="PH62" s="71"/>
      <c r="PI62" s="71"/>
      <c r="PJ62" s="71"/>
      <c r="PK62" s="71"/>
      <c r="PL62" s="71"/>
      <c r="PM62" s="71"/>
      <c r="PN62" s="71"/>
    </row>
    <row r="63" spans="1:430" x14ac:dyDescent="0.25">
      <c r="A63" s="188"/>
      <c r="B63" s="188"/>
      <c r="C63" s="188"/>
      <c r="D63" s="188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71"/>
      <c r="EL63" s="71"/>
      <c r="EM63" s="71"/>
      <c r="EN63" s="71"/>
      <c r="EO63" s="71"/>
      <c r="EP63" s="71"/>
      <c r="EQ63" s="71"/>
      <c r="ER63" s="71"/>
      <c r="ES63" s="71"/>
      <c r="ET63" s="71"/>
      <c r="EU63" s="71"/>
      <c r="EV63" s="71"/>
      <c r="EW63" s="71"/>
      <c r="EX63" s="71"/>
      <c r="EY63" s="71"/>
      <c r="EZ63" s="71"/>
      <c r="FA63" s="71"/>
      <c r="FB63" s="71"/>
      <c r="FC63" s="71"/>
      <c r="FD63" s="71"/>
      <c r="FE63" s="71"/>
      <c r="FF63" s="71"/>
      <c r="FG63" s="71"/>
      <c r="FH63" s="71"/>
      <c r="FI63" s="71"/>
      <c r="FJ63" s="71"/>
      <c r="FK63" s="71"/>
      <c r="FL63" s="71"/>
      <c r="FM63" s="71"/>
      <c r="FN63" s="71"/>
      <c r="FO63" s="71"/>
      <c r="FP63" s="71"/>
      <c r="FQ63" s="71"/>
      <c r="FR63" s="71"/>
      <c r="FS63" s="71"/>
      <c r="FT63" s="71"/>
      <c r="FU63" s="71"/>
      <c r="FV63" s="71"/>
      <c r="FW63" s="71"/>
      <c r="FX63" s="71"/>
      <c r="FY63" s="71"/>
      <c r="FZ63" s="71"/>
      <c r="GA63" s="71"/>
      <c r="GB63" s="71"/>
      <c r="GC63" s="71"/>
      <c r="GD63" s="71"/>
      <c r="GE63" s="71"/>
      <c r="GF63" s="71"/>
      <c r="GG63" s="71"/>
      <c r="GH63" s="71"/>
      <c r="GI63" s="71"/>
      <c r="GJ63" s="71"/>
      <c r="GK63" s="71"/>
      <c r="GL63" s="71"/>
      <c r="GM63" s="71"/>
      <c r="GN63" s="71"/>
      <c r="GO63" s="71"/>
      <c r="GP63" s="71"/>
      <c r="GQ63" s="71"/>
      <c r="GR63" s="71"/>
      <c r="GS63" s="71"/>
      <c r="GT63" s="71"/>
      <c r="GU63" s="71"/>
      <c r="GV63" s="71"/>
      <c r="GW63" s="71"/>
      <c r="GX63" s="71"/>
      <c r="GY63" s="71"/>
      <c r="GZ63" s="71"/>
      <c r="HA63" s="71"/>
      <c r="HB63" s="71"/>
      <c r="HC63" s="71"/>
      <c r="HD63" s="71"/>
      <c r="HE63" s="71"/>
      <c r="HF63" s="71"/>
      <c r="HG63" s="71"/>
      <c r="HH63" s="71"/>
      <c r="HI63" s="71"/>
      <c r="HJ63" s="71"/>
      <c r="HK63" s="71"/>
      <c r="HL63" s="71"/>
      <c r="HM63" s="71"/>
      <c r="HN63" s="71"/>
      <c r="HO63" s="71"/>
      <c r="HP63" s="71"/>
      <c r="HQ63" s="71"/>
      <c r="HR63" s="71"/>
      <c r="HS63" s="71"/>
      <c r="HT63" s="71"/>
      <c r="HU63" s="71"/>
      <c r="HV63" s="71"/>
      <c r="HW63" s="71"/>
      <c r="HX63" s="71"/>
      <c r="HY63" s="71"/>
      <c r="HZ63" s="71"/>
      <c r="IA63" s="71"/>
      <c r="IB63" s="71"/>
      <c r="IC63" s="71"/>
      <c r="ID63" s="71"/>
      <c r="IE63" s="71"/>
      <c r="IF63" s="71"/>
      <c r="IG63" s="71"/>
      <c r="IH63" s="71"/>
      <c r="II63" s="71"/>
      <c r="IJ63" s="71"/>
      <c r="IK63" s="71"/>
      <c r="IL63" s="71"/>
      <c r="IM63" s="71"/>
      <c r="IN63" s="71"/>
      <c r="IO63" s="71"/>
      <c r="IP63" s="71"/>
      <c r="IQ63" s="71"/>
      <c r="IR63" s="71"/>
      <c r="IS63" s="71"/>
      <c r="IT63" s="71"/>
      <c r="IU63" s="71"/>
      <c r="IV63" s="71"/>
      <c r="IW63" s="71"/>
      <c r="IX63" s="71"/>
      <c r="IY63" s="71"/>
      <c r="IZ63" s="71"/>
      <c r="JA63" s="71"/>
      <c r="JB63" s="71"/>
      <c r="JC63" s="71"/>
      <c r="JD63" s="71"/>
      <c r="JE63" s="71"/>
      <c r="JF63" s="71"/>
      <c r="JG63" s="71"/>
      <c r="JH63" s="71"/>
      <c r="JI63" s="71"/>
      <c r="JJ63" s="71"/>
      <c r="JK63" s="71"/>
      <c r="JL63" s="71"/>
      <c r="JM63" s="71"/>
      <c r="JN63" s="71"/>
      <c r="JO63" s="71"/>
      <c r="JP63" s="71"/>
      <c r="JQ63" s="71"/>
      <c r="JR63" s="71"/>
      <c r="JS63" s="71"/>
      <c r="JT63" s="71"/>
      <c r="JU63" s="71"/>
      <c r="JV63" s="71"/>
      <c r="JW63" s="71"/>
      <c r="JX63" s="71"/>
      <c r="JY63" s="71"/>
      <c r="JZ63" s="71"/>
      <c r="KA63" s="71"/>
      <c r="KB63" s="71"/>
      <c r="KC63" s="71"/>
      <c r="KD63" s="71"/>
      <c r="KE63" s="71"/>
      <c r="KF63" s="71"/>
      <c r="KG63" s="71"/>
      <c r="KH63" s="71"/>
      <c r="KI63" s="71"/>
      <c r="KJ63" s="71"/>
      <c r="KK63" s="71"/>
      <c r="KL63" s="71"/>
      <c r="KM63" s="71"/>
      <c r="KN63" s="71"/>
      <c r="KO63" s="71"/>
      <c r="KP63" s="71"/>
      <c r="KQ63" s="71"/>
      <c r="KR63" s="71"/>
      <c r="KS63" s="71"/>
      <c r="KT63" s="71"/>
      <c r="KU63" s="71"/>
      <c r="KV63" s="71"/>
      <c r="KW63" s="71"/>
      <c r="KX63" s="71"/>
      <c r="KY63" s="71"/>
      <c r="KZ63" s="71"/>
      <c r="LA63" s="71"/>
      <c r="LB63" s="71"/>
      <c r="LC63" s="71"/>
      <c r="LD63" s="71"/>
      <c r="LE63" s="71"/>
      <c r="LF63" s="71"/>
      <c r="LG63" s="71"/>
      <c r="LH63" s="71"/>
      <c r="LI63" s="71"/>
      <c r="LJ63" s="71"/>
      <c r="LK63" s="71"/>
      <c r="LL63" s="71"/>
      <c r="LM63" s="71"/>
      <c r="LN63" s="71"/>
      <c r="LO63" s="71"/>
      <c r="LP63" s="71"/>
      <c r="LQ63" s="71"/>
      <c r="LR63" s="71"/>
      <c r="LS63" s="71"/>
      <c r="LT63" s="71"/>
      <c r="LU63" s="71"/>
      <c r="LV63" s="71"/>
      <c r="LW63" s="71"/>
      <c r="LX63" s="71"/>
      <c r="LY63" s="71"/>
      <c r="LZ63" s="71"/>
      <c r="MA63" s="71"/>
      <c r="MB63" s="71"/>
      <c r="MC63" s="71"/>
      <c r="MD63" s="71"/>
      <c r="ME63" s="71"/>
      <c r="MF63" s="71"/>
      <c r="MG63" s="71"/>
      <c r="MH63" s="71"/>
      <c r="MI63" s="71"/>
      <c r="MJ63" s="71"/>
      <c r="MK63" s="71"/>
      <c r="ML63" s="71"/>
      <c r="MM63" s="71"/>
      <c r="MN63" s="71"/>
      <c r="MO63" s="71"/>
      <c r="MP63" s="71"/>
      <c r="MQ63" s="71"/>
      <c r="MR63" s="71"/>
      <c r="MS63" s="71"/>
      <c r="MT63" s="71"/>
      <c r="MU63" s="71"/>
      <c r="MV63" s="71"/>
      <c r="MW63" s="71"/>
      <c r="MX63" s="71"/>
      <c r="MY63" s="71"/>
      <c r="MZ63" s="71"/>
      <c r="NA63" s="71"/>
      <c r="NB63" s="71"/>
      <c r="NC63" s="71"/>
      <c r="ND63" s="71"/>
      <c r="NE63" s="71"/>
      <c r="NF63" s="71"/>
      <c r="NG63" s="71"/>
      <c r="NH63" s="71"/>
      <c r="NI63" s="71"/>
      <c r="NJ63" s="71"/>
      <c r="NK63" s="71"/>
      <c r="NL63" s="71"/>
      <c r="NM63" s="71"/>
      <c r="NN63" s="71"/>
      <c r="NO63" s="71"/>
      <c r="NP63" s="71"/>
      <c r="NQ63" s="71"/>
      <c r="NR63" s="71"/>
      <c r="NS63" s="71"/>
      <c r="NT63" s="71"/>
      <c r="NU63" s="71"/>
      <c r="NV63" s="71"/>
      <c r="NW63" s="71"/>
      <c r="NX63" s="71"/>
      <c r="NY63" s="71"/>
      <c r="NZ63" s="71"/>
      <c r="OA63" s="71"/>
      <c r="OB63" s="71"/>
      <c r="OC63" s="71"/>
      <c r="OD63" s="71"/>
      <c r="OE63" s="71"/>
      <c r="OF63" s="71"/>
      <c r="OG63" s="71"/>
      <c r="OH63" s="71"/>
      <c r="OI63" s="71"/>
      <c r="OJ63" s="71"/>
      <c r="OK63" s="71"/>
      <c r="OL63" s="71"/>
      <c r="OM63" s="71"/>
      <c r="ON63" s="71"/>
      <c r="OO63" s="71"/>
      <c r="OP63" s="71"/>
      <c r="OQ63" s="71"/>
      <c r="OR63" s="71"/>
      <c r="OS63" s="71"/>
      <c r="OT63" s="71"/>
      <c r="OU63" s="71"/>
      <c r="OV63" s="71"/>
      <c r="OW63" s="71"/>
      <c r="OX63" s="71"/>
      <c r="OY63" s="71"/>
      <c r="OZ63" s="71"/>
      <c r="PA63" s="71"/>
      <c r="PB63" s="71"/>
      <c r="PC63" s="71"/>
      <c r="PD63" s="71"/>
      <c r="PE63" s="71"/>
      <c r="PF63" s="71"/>
      <c r="PG63" s="71"/>
      <c r="PH63" s="71"/>
      <c r="PI63" s="71"/>
      <c r="PJ63" s="71"/>
      <c r="PK63" s="71"/>
      <c r="PL63" s="71"/>
      <c r="PM63" s="71"/>
      <c r="PN63" s="71"/>
    </row>
    <row r="64" spans="1:430" x14ac:dyDescent="0.25">
      <c r="A64" s="188"/>
      <c r="B64" s="188"/>
      <c r="C64" s="188"/>
      <c r="D64" s="188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1"/>
      <c r="ER64" s="71"/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1"/>
      <c r="FH64" s="71"/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1"/>
      <c r="FX64" s="71"/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1"/>
      <c r="GN64" s="71"/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1"/>
      <c r="HD64" s="71"/>
      <c r="HE64" s="71"/>
      <c r="HF64" s="71"/>
      <c r="HG64" s="71"/>
      <c r="HH64" s="71"/>
      <c r="HI64" s="71"/>
      <c r="HJ64" s="71"/>
      <c r="HK64" s="71"/>
      <c r="HL64" s="71"/>
      <c r="HM64" s="71"/>
      <c r="HN64" s="71"/>
      <c r="HO64" s="71"/>
      <c r="HP64" s="71"/>
      <c r="HQ64" s="71"/>
      <c r="HR64" s="71"/>
      <c r="HS64" s="71"/>
      <c r="HT64" s="71"/>
      <c r="HU64" s="71"/>
      <c r="HV64" s="71"/>
      <c r="HW64" s="71"/>
      <c r="HX64" s="71"/>
      <c r="HY64" s="71"/>
      <c r="HZ64" s="71"/>
      <c r="IA64" s="71"/>
      <c r="IB64" s="71"/>
      <c r="IC64" s="71"/>
      <c r="ID64" s="71"/>
      <c r="IE64" s="71"/>
      <c r="IF64" s="71"/>
      <c r="IG64" s="71"/>
      <c r="IH64" s="71"/>
      <c r="II64" s="71"/>
      <c r="IJ64" s="71"/>
      <c r="IK64" s="71"/>
      <c r="IL64" s="71"/>
      <c r="IM64" s="71"/>
      <c r="IN64" s="71"/>
      <c r="IO64" s="71"/>
      <c r="IP64" s="71"/>
      <c r="IQ64" s="71"/>
      <c r="IR64" s="71"/>
      <c r="IS64" s="71"/>
      <c r="IT64" s="71"/>
      <c r="IU64" s="71"/>
      <c r="IV64" s="71"/>
      <c r="IW64" s="71"/>
      <c r="IX64" s="71"/>
      <c r="IY64" s="71"/>
      <c r="IZ64" s="71"/>
      <c r="JA64" s="71"/>
      <c r="JB64" s="71"/>
      <c r="JC64" s="71"/>
      <c r="JD64" s="71"/>
      <c r="JE64" s="71"/>
      <c r="JF64" s="71"/>
      <c r="JG64" s="71"/>
      <c r="JH64" s="71"/>
      <c r="JI64" s="71"/>
      <c r="JJ64" s="71"/>
      <c r="JK64" s="71"/>
      <c r="JL64" s="71"/>
      <c r="JM64" s="71"/>
      <c r="JN64" s="71"/>
      <c r="JO64" s="71"/>
      <c r="JP64" s="71"/>
      <c r="JQ64" s="71"/>
      <c r="JR64" s="71"/>
      <c r="JS64" s="71"/>
      <c r="JT64" s="71"/>
      <c r="JU64" s="71"/>
      <c r="JV64" s="71"/>
      <c r="JW64" s="71"/>
      <c r="JX64" s="71"/>
      <c r="JY64" s="71"/>
      <c r="JZ64" s="71"/>
      <c r="KA64" s="71"/>
      <c r="KB64" s="71"/>
      <c r="KC64" s="71"/>
      <c r="KD64" s="71"/>
      <c r="KE64" s="71"/>
      <c r="KF64" s="71"/>
      <c r="KG64" s="71"/>
      <c r="KH64" s="71"/>
      <c r="KI64" s="71"/>
      <c r="KJ64" s="71"/>
      <c r="KK64" s="71"/>
      <c r="KL64" s="71"/>
      <c r="KM64" s="71"/>
      <c r="KN64" s="71"/>
      <c r="KO64" s="71"/>
      <c r="KP64" s="71"/>
      <c r="KQ64" s="71"/>
      <c r="KR64" s="71"/>
      <c r="KS64" s="71"/>
      <c r="KT64" s="71"/>
      <c r="KU64" s="71"/>
      <c r="KV64" s="71"/>
      <c r="KW64" s="71"/>
      <c r="KX64" s="71"/>
      <c r="KY64" s="71"/>
      <c r="KZ64" s="71"/>
      <c r="LA64" s="71"/>
      <c r="LB64" s="71"/>
      <c r="LC64" s="71"/>
      <c r="LD64" s="71"/>
      <c r="LE64" s="71"/>
      <c r="LF64" s="71"/>
      <c r="LG64" s="71"/>
      <c r="LH64" s="71"/>
      <c r="LI64" s="71"/>
      <c r="LJ64" s="71"/>
      <c r="LK64" s="71"/>
      <c r="LL64" s="71"/>
      <c r="LM64" s="71"/>
      <c r="LN64" s="71"/>
      <c r="LO64" s="71"/>
      <c r="LP64" s="71"/>
      <c r="LQ64" s="71"/>
      <c r="LR64" s="71"/>
      <c r="LS64" s="71"/>
      <c r="LT64" s="71"/>
      <c r="LU64" s="71"/>
      <c r="LV64" s="71"/>
      <c r="LW64" s="71"/>
      <c r="LX64" s="71"/>
      <c r="LY64" s="71"/>
      <c r="LZ64" s="71"/>
      <c r="MA64" s="71"/>
      <c r="MB64" s="71"/>
      <c r="MC64" s="71"/>
      <c r="MD64" s="71"/>
      <c r="ME64" s="71"/>
      <c r="MF64" s="71"/>
      <c r="MG64" s="71"/>
      <c r="MH64" s="71"/>
      <c r="MI64" s="71"/>
      <c r="MJ64" s="71"/>
      <c r="MK64" s="71"/>
      <c r="ML64" s="71"/>
      <c r="MM64" s="71"/>
      <c r="MN64" s="71"/>
      <c r="MO64" s="71"/>
      <c r="MP64" s="71"/>
      <c r="MQ64" s="71"/>
      <c r="MR64" s="71"/>
      <c r="MS64" s="71"/>
      <c r="MT64" s="71"/>
      <c r="MU64" s="71"/>
      <c r="MV64" s="71"/>
      <c r="MW64" s="71"/>
      <c r="MX64" s="71"/>
      <c r="MY64" s="71"/>
      <c r="MZ64" s="71"/>
      <c r="NA64" s="71"/>
      <c r="NB64" s="71"/>
      <c r="NC64" s="71"/>
      <c r="ND64" s="71"/>
      <c r="NE64" s="71"/>
      <c r="NF64" s="71"/>
      <c r="NG64" s="71"/>
      <c r="NH64" s="71"/>
      <c r="NI64" s="71"/>
      <c r="NJ64" s="71"/>
      <c r="NK64" s="71"/>
      <c r="NL64" s="71"/>
      <c r="NM64" s="71"/>
      <c r="NN64" s="71"/>
      <c r="NO64" s="71"/>
      <c r="NP64" s="71"/>
      <c r="NQ64" s="71"/>
      <c r="NR64" s="71"/>
      <c r="NS64" s="71"/>
      <c r="NT64" s="71"/>
      <c r="NU64" s="71"/>
      <c r="NV64" s="71"/>
      <c r="NW64" s="71"/>
      <c r="NX64" s="71"/>
      <c r="NY64" s="71"/>
      <c r="NZ64" s="71"/>
      <c r="OA64" s="71"/>
      <c r="OB64" s="71"/>
      <c r="OC64" s="71"/>
      <c r="OD64" s="71"/>
      <c r="OE64" s="71"/>
      <c r="OF64" s="71"/>
      <c r="OG64" s="71"/>
      <c r="OH64" s="71"/>
      <c r="OI64" s="71"/>
      <c r="OJ64" s="71"/>
      <c r="OK64" s="71"/>
      <c r="OL64" s="71"/>
      <c r="OM64" s="71"/>
      <c r="ON64" s="71"/>
      <c r="OO64" s="71"/>
      <c r="OP64" s="71"/>
      <c r="OQ64" s="71"/>
      <c r="OR64" s="71"/>
      <c r="OS64" s="71"/>
      <c r="OT64" s="71"/>
      <c r="OU64" s="71"/>
      <c r="OV64" s="71"/>
      <c r="OW64" s="71"/>
      <c r="OX64" s="71"/>
      <c r="OY64" s="71"/>
      <c r="OZ64" s="71"/>
      <c r="PA64" s="71"/>
      <c r="PB64" s="71"/>
      <c r="PC64" s="71"/>
      <c r="PD64" s="71"/>
      <c r="PE64" s="71"/>
      <c r="PF64" s="71"/>
      <c r="PG64" s="71"/>
      <c r="PH64" s="71"/>
      <c r="PI64" s="71"/>
      <c r="PJ64" s="71"/>
      <c r="PK64" s="71"/>
      <c r="PL64" s="71"/>
      <c r="PM64" s="71"/>
      <c r="PN64" s="71"/>
    </row>
    <row r="65" spans="1:430" x14ac:dyDescent="0.25">
      <c r="A65" s="188"/>
      <c r="B65" s="188"/>
      <c r="C65" s="188"/>
      <c r="D65" s="188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71"/>
      <c r="EL65" s="71"/>
      <c r="EM65" s="71"/>
      <c r="EN65" s="71"/>
      <c r="EO65" s="71"/>
      <c r="EP65" s="71"/>
      <c r="EQ65" s="71"/>
      <c r="ER65" s="71"/>
      <c r="ES65" s="71"/>
      <c r="ET65" s="71"/>
      <c r="EU65" s="71"/>
      <c r="EV65" s="71"/>
      <c r="EW65" s="71"/>
      <c r="EX65" s="71"/>
      <c r="EY65" s="71"/>
      <c r="EZ65" s="71"/>
      <c r="FA65" s="71"/>
      <c r="FB65" s="71"/>
      <c r="FC65" s="71"/>
      <c r="FD65" s="71"/>
      <c r="FE65" s="71"/>
      <c r="FF65" s="71"/>
      <c r="FG65" s="71"/>
      <c r="FH65" s="71"/>
      <c r="FI65" s="71"/>
      <c r="FJ65" s="71"/>
      <c r="FK65" s="71"/>
      <c r="FL65" s="71"/>
      <c r="FM65" s="71"/>
      <c r="FN65" s="71"/>
      <c r="FO65" s="71"/>
      <c r="FP65" s="71"/>
      <c r="FQ65" s="71"/>
      <c r="FR65" s="71"/>
      <c r="FS65" s="71"/>
      <c r="FT65" s="71"/>
      <c r="FU65" s="71"/>
      <c r="FV65" s="71"/>
      <c r="FW65" s="71"/>
      <c r="FX65" s="71"/>
      <c r="FY65" s="71"/>
      <c r="FZ65" s="71"/>
      <c r="GA65" s="71"/>
      <c r="GB65" s="71"/>
      <c r="GC65" s="71"/>
      <c r="GD65" s="71"/>
      <c r="GE65" s="71"/>
      <c r="GF65" s="71"/>
      <c r="GG65" s="71"/>
      <c r="GH65" s="71"/>
      <c r="GI65" s="71"/>
      <c r="GJ65" s="71"/>
      <c r="GK65" s="71"/>
      <c r="GL65" s="71"/>
      <c r="GM65" s="71"/>
      <c r="GN65" s="71"/>
      <c r="GO65" s="71"/>
      <c r="GP65" s="71"/>
      <c r="GQ65" s="71"/>
      <c r="GR65" s="71"/>
      <c r="GS65" s="71"/>
      <c r="GT65" s="71"/>
      <c r="GU65" s="71"/>
      <c r="GV65" s="71"/>
      <c r="GW65" s="71"/>
      <c r="GX65" s="71"/>
      <c r="GY65" s="71"/>
      <c r="GZ65" s="71"/>
      <c r="HA65" s="71"/>
      <c r="HB65" s="71"/>
      <c r="HC65" s="71"/>
      <c r="HD65" s="71"/>
      <c r="HE65" s="71"/>
      <c r="HF65" s="71"/>
      <c r="HG65" s="71"/>
      <c r="HH65" s="71"/>
      <c r="HI65" s="71"/>
      <c r="HJ65" s="71"/>
      <c r="HK65" s="71"/>
      <c r="HL65" s="71"/>
      <c r="HM65" s="71"/>
      <c r="HN65" s="71"/>
      <c r="HO65" s="71"/>
      <c r="HP65" s="71"/>
      <c r="HQ65" s="71"/>
      <c r="HR65" s="71"/>
      <c r="HS65" s="71"/>
      <c r="HT65" s="71"/>
      <c r="HU65" s="71"/>
      <c r="HV65" s="71"/>
      <c r="HW65" s="71"/>
      <c r="HX65" s="71"/>
      <c r="HY65" s="71"/>
      <c r="HZ65" s="71"/>
      <c r="IA65" s="71"/>
      <c r="IB65" s="71"/>
      <c r="IC65" s="71"/>
      <c r="ID65" s="71"/>
      <c r="IE65" s="71"/>
      <c r="IF65" s="71"/>
      <c r="IG65" s="71"/>
      <c r="IH65" s="71"/>
      <c r="II65" s="71"/>
      <c r="IJ65" s="71"/>
      <c r="IK65" s="71"/>
      <c r="IL65" s="71"/>
      <c r="IM65" s="71"/>
      <c r="IN65" s="71"/>
      <c r="IO65" s="71"/>
      <c r="IP65" s="71"/>
      <c r="IQ65" s="71"/>
      <c r="IR65" s="71"/>
      <c r="IS65" s="71"/>
      <c r="IT65" s="71"/>
      <c r="IU65" s="71"/>
      <c r="IV65" s="71"/>
      <c r="IW65" s="71"/>
      <c r="IX65" s="71"/>
      <c r="IY65" s="71"/>
      <c r="IZ65" s="71"/>
      <c r="JA65" s="71"/>
      <c r="JB65" s="71"/>
      <c r="JC65" s="71"/>
      <c r="JD65" s="71"/>
      <c r="JE65" s="71"/>
      <c r="JF65" s="71"/>
      <c r="JG65" s="71"/>
      <c r="JH65" s="71"/>
      <c r="JI65" s="71"/>
      <c r="JJ65" s="71"/>
      <c r="JK65" s="71"/>
      <c r="JL65" s="71"/>
      <c r="JM65" s="71"/>
      <c r="JN65" s="71"/>
      <c r="JO65" s="71"/>
      <c r="JP65" s="71"/>
      <c r="JQ65" s="71"/>
      <c r="JR65" s="71"/>
      <c r="JS65" s="71"/>
      <c r="JT65" s="71"/>
      <c r="JU65" s="71"/>
      <c r="JV65" s="71"/>
      <c r="JW65" s="71"/>
      <c r="JX65" s="71"/>
      <c r="JY65" s="71"/>
      <c r="JZ65" s="71"/>
      <c r="KA65" s="71"/>
      <c r="KB65" s="71"/>
      <c r="KC65" s="71"/>
      <c r="KD65" s="71"/>
      <c r="KE65" s="71"/>
      <c r="KF65" s="71"/>
      <c r="KG65" s="71"/>
      <c r="KH65" s="71"/>
      <c r="KI65" s="71"/>
      <c r="KJ65" s="71"/>
      <c r="KK65" s="71"/>
      <c r="KL65" s="71"/>
      <c r="KM65" s="71"/>
      <c r="KN65" s="71"/>
      <c r="KO65" s="71"/>
      <c r="KP65" s="71"/>
      <c r="KQ65" s="71"/>
      <c r="KR65" s="71"/>
      <c r="KS65" s="71"/>
      <c r="KT65" s="71"/>
      <c r="KU65" s="71"/>
      <c r="KV65" s="71"/>
      <c r="KW65" s="71"/>
      <c r="KX65" s="71"/>
      <c r="KY65" s="71"/>
      <c r="KZ65" s="71"/>
      <c r="LA65" s="71"/>
      <c r="LB65" s="71"/>
      <c r="LC65" s="71"/>
      <c r="LD65" s="71"/>
      <c r="LE65" s="71"/>
      <c r="LF65" s="71"/>
      <c r="LG65" s="71"/>
      <c r="LH65" s="71"/>
      <c r="LI65" s="71"/>
      <c r="LJ65" s="71"/>
      <c r="LK65" s="71"/>
      <c r="LL65" s="71"/>
      <c r="LM65" s="71"/>
      <c r="LN65" s="71"/>
      <c r="LO65" s="71"/>
      <c r="LP65" s="71"/>
      <c r="LQ65" s="71"/>
      <c r="LR65" s="71"/>
      <c r="LS65" s="71"/>
      <c r="LT65" s="71"/>
      <c r="LU65" s="71"/>
      <c r="LV65" s="71"/>
      <c r="LW65" s="71"/>
      <c r="LX65" s="71"/>
      <c r="LY65" s="71"/>
      <c r="LZ65" s="71"/>
      <c r="MA65" s="71"/>
      <c r="MB65" s="71"/>
      <c r="MC65" s="71"/>
      <c r="MD65" s="71"/>
      <c r="ME65" s="71"/>
      <c r="MF65" s="71"/>
      <c r="MG65" s="71"/>
      <c r="MH65" s="71"/>
      <c r="MI65" s="71"/>
      <c r="MJ65" s="71"/>
      <c r="MK65" s="71"/>
      <c r="ML65" s="71"/>
      <c r="MM65" s="71"/>
      <c r="MN65" s="71"/>
      <c r="MO65" s="71"/>
      <c r="MP65" s="71"/>
      <c r="MQ65" s="71"/>
      <c r="MR65" s="71"/>
      <c r="MS65" s="71"/>
      <c r="MT65" s="71"/>
      <c r="MU65" s="71"/>
      <c r="MV65" s="71"/>
      <c r="MW65" s="71"/>
      <c r="MX65" s="71"/>
      <c r="MY65" s="71"/>
      <c r="MZ65" s="71"/>
      <c r="NA65" s="71"/>
      <c r="NB65" s="71"/>
      <c r="NC65" s="71"/>
      <c r="ND65" s="71"/>
      <c r="NE65" s="71"/>
      <c r="NF65" s="71"/>
      <c r="NG65" s="71"/>
      <c r="NH65" s="71"/>
      <c r="NI65" s="71"/>
      <c r="NJ65" s="71"/>
      <c r="NK65" s="71"/>
      <c r="NL65" s="71"/>
      <c r="NM65" s="71"/>
      <c r="NN65" s="71"/>
      <c r="NO65" s="71"/>
      <c r="NP65" s="71"/>
      <c r="NQ65" s="71"/>
      <c r="NR65" s="71"/>
      <c r="NS65" s="71"/>
      <c r="NT65" s="71"/>
      <c r="NU65" s="71"/>
      <c r="NV65" s="71"/>
      <c r="NW65" s="71"/>
      <c r="NX65" s="71"/>
      <c r="NY65" s="71"/>
      <c r="NZ65" s="71"/>
      <c r="OA65" s="71"/>
      <c r="OB65" s="71"/>
      <c r="OC65" s="71"/>
      <c r="OD65" s="71"/>
      <c r="OE65" s="71"/>
      <c r="OF65" s="71"/>
      <c r="OG65" s="71"/>
      <c r="OH65" s="71"/>
      <c r="OI65" s="71"/>
      <c r="OJ65" s="71"/>
      <c r="OK65" s="71"/>
      <c r="OL65" s="71"/>
      <c r="OM65" s="71"/>
      <c r="ON65" s="71"/>
      <c r="OO65" s="71"/>
      <c r="OP65" s="71"/>
      <c r="OQ65" s="71"/>
      <c r="OR65" s="71"/>
      <c r="OS65" s="71"/>
      <c r="OT65" s="71"/>
      <c r="OU65" s="71"/>
      <c r="OV65" s="71"/>
      <c r="OW65" s="71"/>
      <c r="OX65" s="71"/>
      <c r="OY65" s="71"/>
      <c r="OZ65" s="71"/>
      <c r="PA65" s="71"/>
      <c r="PB65" s="71"/>
      <c r="PC65" s="71"/>
      <c r="PD65" s="71"/>
      <c r="PE65" s="71"/>
      <c r="PF65" s="71"/>
      <c r="PG65" s="71"/>
      <c r="PH65" s="71"/>
      <c r="PI65" s="71"/>
      <c r="PJ65" s="71"/>
      <c r="PK65" s="71"/>
      <c r="PL65" s="71"/>
      <c r="PM65" s="71"/>
      <c r="PN65" s="71"/>
    </row>
  </sheetData>
  <mergeCells count="4">
    <mergeCell ref="A2:AK2"/>
    <mergeCell ref="A3:AK3"/>
    <mergeCell ref="A4:AK4"/>
    <mergeCell ref="A5:A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P36"/>
  <sheetViews>
    <sheetView showGridLines="0" workbookViewId="0">
      <selection activeCell="J6" sqref="J6"/>
    </sheetView>
  </sheetViews>
  <sheetFormatPr baseColWidth="10" defaultColWidth="16.28515625" defaultRowHeight="13.5" x14ac:dyDescent="0.25"/>
  <cols>
    <col min="1" max="1" width="18.7109375" style="4" customWidth="1"/>
    <col min="2" max="2" width="10" style="4" customWidth="1"/>
    <col min="3" max="4" width="9.140625" style="4" customWidth="1"/>
    <col min="5" max="5" width="8" style="4" customWidth="1"/>
    <col min="6" max="6" width="10.7109375" style="4" customWidth="1"/>
    <col min="7" max="7" width="14.28515625" style="4" customWidth="1"/>
    <col min="8" max="8" width="8.5703125" style="4" customWidth="1"/>
    <col min="9" max="9" width="11.28515625" style="4" customWidth="1"/>
    <col min="10" max="10" width="10.5703125" style="4" customWidth="1"/>
    <col min="11" max="11" width="10.85546875" style="4" customWidth="1"/>
    <col min="12" max="12" width="10.5703125" style="4" customWidth="1"/>
    <col min="13" max="13" width="16.28515625" style="4"/>
    <col min="14" max="14" width="10.140625" style="4" customWidth="1"/>
    <col min="15" max="15" width="16.28515625" style="4"/>
    <col min="16" max="16" width="18.140625" style="4" customWidth="1"/>
    <col min="17" max="17" width="17.140625" style="4" customWidth="1"/>
    <col min="18" max="18" width="12.5703125" style="4" customWidth="1"/>
    <col min="19" max="19" width="12.85546875" style="4" customWidth="1"/>
    <col min="20" max="20" width="11" style="4" customWidth="1"/>
    <col min="21" max="21" width="11.140625" style="4" customWidth="1"/>
    <col min="22" max="24" width="16.28515625" style="4"/>
    <col min="25" max="25" width="14.85546875" style="4" customWidth="1"/>
    <col min="26" max="26" width="10.42578125" style="4" customWidth="1"/>
    <col min="27" max="28" width="16.28515625" style="4"/>
    <col min="29" max="29" width="10.5703125" style="4" customWidth="1"/>
    <col min="30" max="30" width="14.140625" style="4" customWidth="1"/>
    <col min="31" max="31" width="25.5703125" style="4" customWidth="1"/>
    <col min="32" max="32" width="18.7109375" style="4" customWidth="1"/>
    <col min="33" max="33" width="11.7109375" style="4" customWidth="1"/>
    <col min="34" max="34" width="10.7109375" style="4" customWidth="1"/>
    <col min="35" max="41" width="16.28515625" style="4"/>
    <col min="42" max="42" width="19" style="4" customWidth="1"/>
    <col min="43" max="16384" width="16.28515625" style="4"/>
  </cols>
  <sheetData>
    <row r="2" spans="1:43" ht="15" x14ac:dyDescent="0.25">
      <c r="A2" s="381" t="s">
        <v>183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209"/>
      <c r="AK2" s="209"/>
      <c r="AL2" s="209"/>
      <c r="AM2" s="209"/>
      <c r="AN2" s="209"/>
      <c r="AO2" s="209"/>
      <c r="AP2" s="209"/>
      <c r="AQ2" s="209"/>
    </row>
    <row r="3" spans="1:43" ht="15" x14ac:dyDescent="0.25">
      <c r="A3" s="382" t="s">
        <v>224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  <c r="AB3" s="382"/>
      <c r="AC3" s="382"/>
      <c r="AD3" s="382"/>
      <c r="AE3" s="382"/>
      <c r="AF3" s="382"/>
      <c r="AG3" s="382"/>
      <c r="AH3" s="382"/>
      <c r="AI3" s="382"/>
      <c r="AJ3" s="209"/>
      <c r="AK3" s="209"/>
      <c r="AL3" s="209"/>
      <c r="AM3" s="209"/>
      <c r="AN3" s="209"/>
      <c r="AO3" s="209"/>
      <c r="AP3" s="209"/>
      <c r="AQ3" s="209"/>
    </row>
    <row r="4" spans="1:43" ht="15" x14ac:dyDescent="0.25">
      <c r="A4" s="382" t="s">
        <v>207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2"/>
      <c r="AC4" s="382"/>
      <c r="AD4" s="382"/>
      <c r="AE4" s="382"/>
      <c r="AF4" s="382"/>
      <c r="AG4" s="382"/>
      <c r="AH4" s="382"/>
      <c r="AI4" s="382"/>
      <c r="AJ4" s="209"/>
      <c r="AK4" s="209"/>
      <c r="AL4" s="209"/>
      <c r="AM4" s="209"/>
      <c r="AN4" s="209"/>
      <c r="AO4" s="209"/>
      <c r="AP4" s="209"/>
      <c r="AQ4" s="209"/>
    </row>
    <row r="5" spans="1:43" ht="15" x14ac:dyDescent="0.25">
      <c r="A5" s="382" t="s">
        <v>208</v>
      </c>
      <c r="B5" s="382"/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3"/>
      <c r="AC5" s="382"/>
      <c r="AD5" s="382"/>
      <c r="AE5" s="382"/>
      <c r="AF5" s="382"/>
      <c r="AG5" s="382"/>
      <c r="AH5" s="382"/>
      <c r="AI5" s="382"/>
      <c r="AJ5" s="209"/>
      <c r="AK5" s="209"/>
      <c r="AL5" s="209"/>
      <c r="AM5" s="209"/>
      <c r="AN5" s="209"/>
      <c r="AO5" s="209"/>
      <c r="AP5" s="209"/>
      <c r="AQ5" s="209"/>
    </row>
    <row r="6" spans="1:43" ht="153" customHeight="1" x14ac:dyDescent="0.25">
      <c r="A6" s="221" t="s">
        <v>203</v>
      </c>
      <c r="B6" s="221" t="s">
        <v>199</v>
      </c>
      <c r="C6" s="221" t="s">
        <v>211</v>
      </c>
      <c r="D6" s="221" t="s">
        <v>164</v>
      </c>
      <c r="E6" s="221" t="s">
        <v>165</v>
      </c>
      <c r="F6" s="221" t="s">
        <v>166</v>
      </c>
      <c r="G6" s="215" t="s">
        <v>284</v>
      </c>
      <c r="H6" s="221" t="s">
        <v>167</v>
      </c>
      <c r="I6" s="221" t="s">
        <v>212</v>
      </c>
      <c r="J6" s="221" t="s">
        <v>213</v>
      </c>
      <c r="K6" s="221" t="s">
        <v>210</v>
      </c>
      <c r="L6" s="225" t="s">
        <v>285</v>
      </c>
      <c r="M6" s="229" t="s">
        <v>286</v>
      </c>
      <c r="N6" s="223" t="s">
        <v>302</v>
      </c>
      <c r="O6" s="231" t="s">
        <v>301</v>
      </c>
      <c r="P6" s="225" t="s">
        <v>283</v>
      </c>
      <c r="Q6" s="212" t="s">
        <v>279</v>
      </c>
      <c r="R6" s="212" t="s">
        <v>280</v>
      </c>
      <c r="S6" s="215" t="s">
        <v>298</v>
      </c>
      <c r="T6" s="215" t="s">
        <v>287</v>
      </c>
      <c r="U6" s="229" t="s">
        <v>288</v>
      </c>
      <c r="V6" s="245" t="s">
        <v>289</v>
      </c>
      <c r="W6" s="229" t="s">
        <v>290</v>
      </c>
      <c r="X6" s="229" t="s">
        <v>291</v>
      </c>
      <c r="Y6" s="212" t="s">
        <v>292</v>
      </c>
      <c r="Z6" s="226" t="s">
        <v>293</v>
      </c>
      <c r="AA6" s="224" t="s">
        <v>294</v>
      </c>
      <c r="AB6" s="229" t="s">
        <v>299</v>
      </c>
      <c r="AC6" s="230" t="s">
        <v>295</v>
      </c>
      <c r="AD6" s="212" t="s">
        <v>296</v>
      </c>
      <c r="AE6" s="215" t="s">
        <v>300</v>
      </c>
      <c r="AF6" s="220" t="s">
        <v>225</v>
      </c>
      <c r="AG6" s="221" t="s">
        <v>172</v>
      </c>
      <c r="AH6" s="220" t="s">
        <v>173</v>
      </c>
      <c r="AI6" s="221" t="s">
        <v>226</v>
      </c>
      <c r="AJ6" s="209"/>
      <c r="AK6" s="209"/>
      <c r="AL6" s="209"/>
      <c r="AM6" s="209"/>
      <c r="AN6" s="209"/>
      <c r="AO6" s="209"/>
      <c r="AP6" s="209"/>
      <c r="AQ6" s="209"/>
    </row>
    <row r="7" spans="1:43" ht="15.75" x14ac:dyDescent="0.3">
      <c r="A7" s="233" t="s">
        <v>44</v>
      </c>
      <c r="B7" s="233">
        <v>4.6804508923884956E-2</v>
      </c>
      <c r="C7" s="233">
        <v>122.20759665466881</v>
      </c>
      <c r="D7" s="233">
        <v>134.20677347618053</v>
      </c>
      <c r="E7" s="233">
        <v>5.3023674113818879</v>
      </c>
      <c r="F7" s="233">
        <v>0</v>
      </c>
      <c r="G7" s="218">
        <v>261.76354205115513</v>
      </c>
      <c r="H7" s="233">
        <v>0</v>
      </c>
      <c r="I7" s="233">
        <v>0</v>
      </c>
      <c r="J7" s="233">
        <v>635.92427817606358</v>
      </c>
      <c r="K7" s="233">
        <v>38.754495286288716</v>
      </c>
      <c r="L7" s="218">
        <v>674.6787734623523</v>
      </c>
      <c r="M7" s="218">
        <v>208.57247315925147</v>
      </c>
      <c r="N7" s="233">
        <v>65.853173916736452</v>
      </c>
      <c r="O7" s="233">
        <v>17.307335549700795</v>
      </c>
      <c r="P7" s="218">
        <v>83.160509466437247</v>
      </c>
      <c r="Q7" s="233">
        <v>185.83435075392558</v>
      </c>
      <c r="R7" s="233">
        <v>169.47875602668717</v>
      </c>
      <c r="S7" s="218">
        <v>355.31310678061277</v>
      </c>
      <c r="T7" s="218">
        <v>676.34451139692897</v>
      </c>
      <c r="U7" s="218">
        <v>93.816156306140527</v>
      </c>
      <c r="V7" s="218">
        <v>33.402046515886617</v>
      </c>
      <c r="W7" s="218">
        <v>210.18945187019955</v>
      </c>
      <c r="X7" s="218">
        <v>351.91517732101977</v>
      </c>
      <c r="Y7" s="233">
        <v>166.9180830487478</v>
      </c>
      <c r="Z7" s="233">
        <v>121.13170282974174</v>
      </c>
      <c r="AA7" s="233">
        <v>207.70093170851004</v>
      </c>
      <c r="AB7" s="251">
        <v>495.7507175869996</v>
      </c>
      <c r="AC7" s="233">
        <v>58.467097305112659</v>
      </c>
      <c r="AD7" s="233">
        <v>24.928357571256658</v>
      </c>
      <c r="AE7" s="233">
        <v>83.395454876369314</v>
      </c>
      <c r="AF7" s="243">
        <v>3769.7590805795066</v>
      </c>
      <c r="AG7" s="233">
        <v>386.74811959486527</v>
      </c>
      <c r="AH7" s="227">
        <v>4156.507200174372</v>
      </c>
      <c r="AI7" s="233">
        <v>3.122966081999881</v>
      </c>
      <c r="AJ7" s="209"/>
      <c r="AK7" s="209"/>
      <c r="AL7" s="209"/>
      <c r="AM7" s="217"/>
      <c r="AN7" s="246"/>
      <c r="AO7" s="209"/>
      <c r="AP7" s="241"/>
      <c r="AQ7" s="242"/>
    </row>
    <row r="8" spans="1:43" ht="15" x14ac:dyDescent="0.25">
      <c r="A8" s="233" t="s">
        <v>50</v>
      </c>
      <c r="B8" s="233">
        <v>1.087696087818109</v>
      </c>
      <c r="C8" s="233">
        <v>91.612404578494704</v>
      </c>
      <c r="D8" s="233">
        <v>130.28113047220734</v>
      </c>
      <c r="E8" s="233">
        <v>2.2286913833791688</v>
      </c>
      <c r="F8" s="233">
        <v>0</v>
      </c>
      <c r="G8" s="218">
        <v>225.2099225218993</v>
      </c>
      <c r="H8" s="233">
        <v>0</v>
      </c>
      <c r="I8" s="233">
        <v>570.99999999999989</v>
      </c>
      <c r="J8" s="233">
        <v>57.057118241941176</v>
      </c>
      <c r="K8" s="233">
        <v>46.333179206442736</v>
      </c>
      <c r="L8" s="218">
        <v>674.39029744838388</v>
      </c>
      <c r="M8" s="218">
        <v>634.36206279354872</v>
      </c>
      <c r="N8" s="233">
        <v>159.39243086489472</v>
      </c>
      <c r="O8" s="233">
        <v>6.8078094487591638</v>
      </c>
      <c r="P8" s="218">
        <v>166.20024031365389</v>
      </c>
      <c r="Q8" s="233">
        <v>164.20894092047598</v>
      </c>
      <c r="R8" s="233">
        <v>149.75663499647226</v>
      </c>
      <c r="S8" s="218">
        <v>313.96557591694824</v>
      </c>
      <c r="T8" s="218">
        <v>276.31122941898275</v>
      </c>
      <c r="U8" s="218">
        <v>39.735511923182038</v>
      </c>
      <c r="V8" s="218">
        <v>21.024380824105496</v>
      </c>
      <c r="W8" s="218">
        <v>109.21058360594088</v>
      </c>
      <c r="X8" s="218">
        <v>221.7687418884924</v>
      </c>
      <c r="Y8" s="233">
        <v>66.492748919943494</v>
      </c>
      <c r="Z8" s="233">
        <v>36.178164039213016</v>
      </c>
      <c r="AA8" s="233">
        <v>69.954284447466634</v>
      </c>
      <c r="AB8" s="251">
        <v>172.62519740662316</v>
      </c>
      <c r="AC8" s="233">
        <v>28.268272484250339</v>
      </c>
      <c r="AD8" s="233">
        <v>14.606227991934819</v>
      </c>
      <c r="AE8" s="233">
        <v>42.874500476185162</v>
      </c>
      <c r="AF8" s="243">
        <v>3030.4109186849018</v>
      </c>
      <c r="AG8" s="233">
        <v>310.89671762816397</v>
      </c>
      <c r="AH8" s="227">
        <v>3341.3076363130663</v>
      </c>
      <c r="AI8" s="233">
        <v>2.5104709110801355</v>
      </c>
      <c r="AJ8" s="209"/>
      <c r="AK8" s="209"/>
      <c r="AL8" s="209"/>
      <c r="AM8" s="217"/>
      <c r="AN8" s="247"/>
      <c r="AO8" s="209"/>
      <c r="AP8" s="239"/>
      <c r="AQ8" s="240"/>
    </row>
    <row r="9" spans="1:43" ht="15" x14ac:dyDescent="0.25">
      <c r="A9" s="233" t="s">
        <v>16</v>
      </c>
      <c r="B9" s="233">
        <v>40.674339242045342</v>
      </c>
      <c r="C9" s="233">
        <v>237.88249049835264</v>
      </c>
      <c r="D9" s="233">
        <v>171.87113689800407</v>
      </c>
      <c r="E9" s="233">
        <v>2.3382547843593384</v>
      </c>
      <c r="F9" s="233">
        <v>0</v>
      </c>
      <c r="G9" s="218">
        <v>452.76622142276136</v>
      </c>
      <c r="H9" s="233">
        <v>0</v>
      </c>
      <c r="I9" s="233">
        <v>0</v>
      </c>
      <c r="J9" s="233">
        <v>437.69530076860701</v>
      </c>
      <c r="K9" s="233">
        <v>108.95949560767974</v>
      </c>
      <c r="L9" s="218">
        <v>546.65479637628675</v>
      </c>
      <c r="M9" s="218">
        <v>389.79441363689352</v>
      </c>
      <c r="N9" s="233">
        <v>766.07700953781421</v>
      </c>
      <c r="O9" s="233">
        <v>8.8179675900068357</v>
      </c>
      <c r="P9" s="218">
        <v>774.89497712782099</v>
      </c>
      <c r="Q9" s="233">
        <v>154.86899592904638</v>
      </c>
      <c r="R9" s="233">
        <v>141.23871432097121</v>
      </c>
      <c r="S9" s="218">
        <v>296.10771025001759</v>
      </c>
      <c r="T9" s="218">
        <v>420.93546300456387</v>
      </c>
      <c r="U9" s="218">
        <v>64.567949852975943</v>
      </c>
      <c r="V9" s="218">
        <v>27.331314236276135</v>
      </c>
      <c r="W9" s="218">
        <v>203.21781216410182</v>
      </c>
      <c r="X9" s="218">
        <v>285.73670830241582</v>
      </c>
      <c r="Y9" s="233">
        <v>122.2617934871395</v>
      </c>
      <c r="Z9" s="233">
        <v>69.176351425139757</v>
      </c>
      <c r="AA9" s="233">
        <v>132.81357826967852</v>
      </c>
      <c r="AB9" s="251">
        <v>324.2517231819578</v>
      </c>
      <c r="AC9" s="233">
        <v>41.674116681858521</v>
      </c>
      <c r="AD9" s="233">
        <v>12.344847728541714</v>
      </c>
      <c r="AE9" s="233">
        <v>54.018964410400237</v>
      </c>
      <c r="AF9" s="243">
        <v>3893.0647980826188</v>
      </c>
      <c r="AG9" s="233">
        <v>399.39833234328677</v>
      </c>
      <c r="AH9" s="227">
        <v>4292.4631304259055</v>
      </c>
      <c r="AI9" s="233">
        <v>3.2251157327461781</v>
      </c>
      <c r="AJ9" s="209"/>
      <c r="AK9" s="209"/>
      <c r="AL9" s="209"/>
      <c r="AM9" s="217"/>
      <c r="AN9" s="247"/>
      <c r="AO9" s="209"/>
      <c r="AP9" s="214"/>
      <c r="AQ9" s="213"/>
    </row>
    <row r="10" spans="1:43" ht="15" x14ac:dyDescent="0.25">
      <c r="A10" s="233" t="s">
        <v>22</v>
      </c>
      <c r="B10" s="233">
        <v>73.665311348505213</v>
      </c>
      <c r="C10" s="233">
        <v>391.74626306937205</v>
      </c>
      <c r="D10" s="233">
        <v>634.76583478923249</v>
      </c>
      <c r="E10" s="233">
        <v>1.0698752699082592</v>
      </c>
      <c r="F10" s="233">
        <v>0</v>
      </c>
      <c r="G10" s="218">
        <v>1101.247284477018</v>
      </c>
      <c r="H10" s="233">
        <v>0</v>
      </c>
      <c r="I10" s="233">
        <v>0</v>
      </c>
      <c r="J10" s="233">
        <v>19.33440478054511</v>
      </c>
      <c r="K10" s="233">
        <v>1.3260585811146994</v>
      </c>
      <c r="L10" s="218">
        <v>20.660463361659811</v>
      </c>
      <c r="M10" s="218">
        <v>857.18711961435906</v>
      </c>
      <c r="N10" s="233">
        <v>452.09016685050443</v>
      </c>
      <c r="O10" s="233">
        <v>10.81889968404546</v>
      </c>
      <c r="P10" s="218">
        <v>462.90906653454988</v>
      </c>
      <c r="Q10" s="233">
        <v>250.74640434235101</v>
      </c>
      <c r="R10" s="233">
        <v>228.67779026697872</v>
      </c>
      <c r="S10" s="218">
        <v>479.42419460932973</v>
      </c>
      <c r="T10" s="218">
        <v>617.20914852057024</v>
      </c>
      <c r="U10" s="218">
        <v>88.418809054396689</v>
      </c>
      <c r="V10" s="218">
        <v>55.740607559687902</v>
      </c>
      <c r="W10" s="218">
        <v>320.88801927966421</v>
      </c>
      <c r="X10" s="218">
        <v>351.10906532703063</v>
      </c>
      <c r="Y10" s="233">
        <v>151.54063122727229</v>
      </c>
      <c r="Z10" s="233">
        <v>134.54627152259602</v>
      </c>
      <c r="AA10" s="233">
        <v>175.08878635986164</v>
      </c>
      <c r="AB10" s="251">
        <v>461.17568910972989</v>
      </c>
      <c r="AC10" s="233">
        <v>64.576820376518228</v>
      </c>
      <c r="AD10" s="233">
        <v>14.533698587362288</v>
      </c>
      <c r="AE10" s="233">
        <v>79.110518963880509</v>
      </c>
      <c r="AF10" s="243">
        <v>4901.4525965662106</v>
      </c>
      <c r="AG10" s="233">
        <v>502.85111978931718</v>
      </c>
      <c r="AH10" s="227">
        <v>5404.3037163555273</v>
      </c>
      <c r="AI10" s="233">
        <v>4.0604903083762691</v>
      </c>
      <c r="AJ10" s="209"/>
      <c r="AK10" s="209"/>
      <c r="AL10" s="209"/>
      <c r="AM10" s="217"/>
      <c r="AN10" s="247"/>
      <c r="AO10" s="209"/>
      <c r="AP10" s="214"/>
      <c r="AQ10" s="213"/>
    </row>
    <row r="11" spans="1:43" ht="15" x14ac:dyDescent="0.25">
      <c r="A11" s="233" t="s">
        <v>8</v>
      </c>
      <c r="B11" s="233">
        <v>201.66394212809962</v>
      </c>
      <c r="C11" s="233">
        <v>167.83832297643477</v>
      </c>
      <c r="D11" s="233">
        <v>139.24349573458886</v>
      </c>
      <c r="E11" s="233">
        <v>1.0004069373655449</v>
      </c>
      <c r="F11" s="233">
        <v>0</v>
      </c>
      <c r="G11" s="218">
        <v>509.74616777648879</v>
      </c>
      <c r="H11" s="233">
        <v>0</v>
      </c>
      <c r="I11" s="233">
        <v>0</v>
      </c>
      <c r="J11" s="233">
        <v>13.794946372682723</v>
      </c>
      <c r="K11" s="233">
        <v>6.7153479379562553</v>
      </c>
      <c r="L11" s="218">
        <v>20.510294310638979</v>
      </c>
      <c r="M11" s="218">
        <v>109.68373283639441</v>
      </c>
      <c r="N11" s="233">
        <v>61.656395461699539</v>
      </c>
      <c r="O11" s="233">
        <v>11.125083259913723</v>
      </c>
      <c r="P11" s="218">
        <v>72.781478721613269</v>
      </c>
      <c r="Q11" s="233">
        <v>166.67389531084311</v>
      </c>
      <c r="R11" s="233">
        <v>152.00464459236841</v>
      </c>
      <c r="S11" s="218">
        <v>318.67853990321152</v>
      </c>
      <c r="T11" s="218">
        <v>477.81956770588312</v>
      </c>
      <c r="U11" s="218">
        <v>68.145372335146746</v>
      </c>
      <c r="V11" s="218">
        <v>23.681617343323424</v>
      </c>
      <c r="W11" s="218">
        <v>302.31267884098474</v>
      </c>
      <c r="X11" s="218">
        <v>215.30988094966108</v>
      </c>
      <c r="Y11" s="233">
        <v>140.07374780878752</v>
      </c>
      <c r="Z11" s="233">
        <v>83.473968564155612</v>
      </c>
      <c r="AA11" s="233">
        <v>142.85829603649424</v>
      </c>
      <c r="AB11" s="251">
        <v>366.40601240943738</v>
      </c>
      <c r="AC11" s="233">
        <v>45.92433498651318</v>
      </c>
      <c r="AD11" s="233">
        <v>17.55197379510156</v>
      </c>
      <c r="AE11" s="233">
        <v>63.47630878161474</v>
      </c>
      <c r="AF11" s="243">
        <v>2545.8553666443536</v>
      </c>
      <c r="AG11" s="233">
        <v>261.1850664098252</v>
      </c>
      <c r="AH11" s="227">
        <v>2807.0404330541787</v>
      </c>
      <c r="AI11" s="233">
        <v>2.1090525388390278</v>
      </c>
      <c r="AJ11" s="209"/>
      <c r="AK11" s="209"/>
      <c r="AL11" s="209"/>
      <c r="AM11" s="217"/>
      <c r="AN11" s="247"/>
      <c r="AO11" s="209"/>
      <c r="AP11" s="214"/>
      <c r="AQ11" s="213"/>
    </row>
    <row r="12" spans="1:43" ht="15" x14ac:dyDescent="0.25">
      <c r="A12" s="233" t="s">
        <v>5</v>
      </c>
      <c r="B12" s="233">
        <v>129.77791436122914</v>
      </c>
      <c r="C12" s="233">
        <v>1069.6941077870149</v>
      </c>
      <c r="D12" s="233">
        <v>345.07376637150361</v>
      </c>
      <c r="E12" s="233">
        <v>22.775663352607189</v>
      </c>
      <c r="F12" s="233">
        <v>0</v>
      </c>
      <c r="G12" s="218">
        <v>1567.3214518723546</v>
      </c>
      <c r="H12" s="233">
        <v>0</v>
      </c>
      <c r="I12" s="233">
        <v>0</v>
      </c>
      <c r="J12" s="233">
        <v>5.1178214700389466</v>
      </c>
      <c r="K12" s="233">
        <v>135.39073869722378</v>
      </c>
      <c r="L12" s="218">
        <v>140.50856016726271</v>
      </c>
      <c r="M12" s="218">
        <v>2228.3968044092944</v>
      </c>
      <c r="N12" s="233">
        <v>1730.1074169956494</v>
      </c>
      <c r="O12" s="233">
        <v>44.631663518717502</v>
      </c>
      <c r="P12" s="218">
        <v>1774.7390805143668</v>
      </c>
      <c r="Q12" s="233">
        <v>440.00245500688419</v>
      </c>
      <c r="R12" s="233">
        <v>401.27709662245996</v>
      </c>
      <c r="S12" s="218">
        <v>841.27955162934416</v>
      </c>
      <c r="T12" s="218">
        <v>1769.0945213077962</v>
      </c>
      <c r="U12" s="218">
        <v>292.99794828678557</v>
      </c>
      <c r="V12" s="218">
        <v>223.30096394006344</v>
      </c>
      <c r="W12" s="218">
        <v>1075.2410756157565</v>
      </c>
      <c r="X12" s="218">
        <v>963.99167617997466</v>
      </c>
      <c r="Y12" s="233">
        <v>306.64932305455977</v>
      </c>
      <c r="Z12" s="233">
        <v>324.99607847724695</v>
      </c>
      <c r="AA12" s="233">
        <v>450.8325666852902</v>
      </c>
      <c r="AB12" s="251">
        <v>1082.477968217097</v>
      </c>
      <c r="AC12" s="233">
        <v>162.26643001294516</v>
      </c>
      <c r="AD12" s="233">
        <v>38.831482431883821</v>
      </c>
      <c r="AE12" s="233">
        <v>201.09791244482898</v>
      </c>
      <c r="AF12" s="243">
        <v>12036.582882011235</v>
      </c>
      <c r="AG12" s="233">
        <v>1234.8602911913354</v>
      </c>
      <c r="AH12" s="227">
        <v>13271.443173202573</v>
      </c>
      <c r="AI12" s="233">
        <v>9.9714170800333921</v>
      </c>
      <c r="AJ12" s="209"/>
      <c r="AK12" s="209"/>
      <c r="AL12" s="209"/>
      <c r="AM12" s="217"/>
      <c r="AN12" s="247"/>
      <c r="AO12" s="209"/>
      <c r="AP12" s="214"/>
      <c r="AQ12" s="213"/>
    </row>
    <row r="13" spans="1:43" ht="15" x14ac:dyDescent="0.25">
      <c r="A13" s="233" t="s">
        <v>13</v>
      </c>
      <c r="B13" s="233">
        <v>517.49735975723831</v>
      </c>
      <c r="C13" s="233">
        <v>520.9245408092039</v>
      </c>
      <c r="D13" s="233">
        <v>235.67786478675643</v>
      </c>
      <c r="E13" s="233">
        <v>2.0649990765713842</v>
      </c>
      <c r="F13" s="233">
        <v>0</v>
      </c>
      <c r="G13" s="218">
        <v>1276.16476442977</v>
      </c>
      <c r="H13" s="233">
        <v>18</v>
      </c>
      <c r="I13" s="233">
        <v>0</v>
      </c>
      <c r="J13" s="233">
        <v>6.7172232974463748</v>
      </c>
      <c r="K13" s="233">
        <v>95.937330939903447</v>
      </c>
      <c r="L13" s="218">
        <v>120.65455423734983</v>
      </c>
      <c r="M13" s="218">
        <v>375.24215374586947</v>
      </c>
      <c r="N13" s="233">
        <v>116.51042844023357</v>
      </c>
      <c r="O13" s="233">
        <v>16.367703292280034</v>
      </c>
      <c r="P13" s="218">
        <v>132.87813173251359</v>
      </c>
      <c r="Q13" s="233">
        <v>175.82670557296541</v>
      </c>
      <c r="R13" s="233">
        <v>160.35190058179967</v>
      </c>
      <c r="S13" s="218">
        <v>336.17860615476508</v>
      </c>
      <c r="T13" s="218">
        <v>796.76892770435006</v>
      </c>
      <c r="U13" s="218">
        <v>126.98786562051285</v>
      </c>
      <c r="V13" s="218">
        <v>69.866518147720313</v>
      </c>
      <c r="W13" s="218">
        <v>477.14386777813627</v>
      </c>
      <c r="X13" s="218">
        <v>384.53417055054587</v>
      </c>
      <c r="Y13" s="233">
        <v>238.05629627069698</v>
      </c>
      <c r="Z13" s="233">
        <v>112.98907385448716</v>
      </c>
      <c r="AA13" s="233">
        <v>238.84967103889673</v>
      </c>
      <c r="AB13" s="251">
        <v>589.89504116408091</v>
      </c>
      <c r="AC13" s="233">
        <v>86.132365072931336</v>
      </c>
      <c r="AD13" s="233">
        <v>37.211355663501429</v>
      </c>
      <c r="AE13" s="233">
        <v>123.34372073643277</v>
      </c>
      <c r="AF13" s="243">
        <v>4718.7028874612233</v>
      </c>
      <c r="AG13" s="233">
        <v>484.10241334890515</v>
      </c>
      <c r="AH13" s="227">
        <v>5202.8053008101278</v>
      </c>
      <c r="AI13" s="233">
        <v>3.9090957150266892</v>
      </c>
      <c r="AJ13" s="209"/>
      <c r="AK13" s="209"/>
      <c r="AL13" s="209"/>
      <c r="AM13" s="217"/>
      <c r="AN13" s="247"/>
      <c r="AO13" s="209"/>
      <c r="AP13" s="214"/>
      <c r="AQ13" s="213"/>
    </row>
    <row r="14" spans="1:43" ht="15" x14ac:dyDescent="0.25">
      <c r="A14" s="233" t="s">
        <v>29</v>
      </c>
      <c r="B14" s="233">
        <v>0</v>
      </c>
      <c r="C14" s="233">
        <v>1435.9471047033296</v>
      </c>
      <c r="D14" s="233">
        <v>184.39958794324244</v>
      </c>
      <c r="E14" s="233">
        <v>6.5028752787492179</v>
      </c>
      <c r="F14" s="233">
        <v>0</v>
      </c>
      <c r="G14" s="218">
        <v>1626.8495679253213</v>
      </c>
      <c r="H14" s="233">
        <v>0</v>
      </c>
      <c r="I14" s="233">
        <v>0</v>
      </c>
      <c r="J14" s="233">
        <v>9.9092050254329074</v>
      </c>
      <c r="K14" s="233">
        <v>81.553032777780942</v>
      </c>
      <c r="L14" s="218">
        <v>91.462237803213853</v>
      </c>
      <c r="M14" s="218">
        <v>297.96562521355389</v>
      </c>
      <c r="N14" s="233">
        <v>118.65866635060506</v>
      </c>
      <c r="O14" s="233">
        <v>32.085158395751122</v>
      </c>
      <c r="P14" s="218">
        <v>150.74382474635618</v>
      </c>
      <c r="Q14" s="233">
        <v>323.19776756154647</v>
      </c>
      <c r="R14" s="233">
        <v>294.75258677801901</v>
      </c>
      <c r="S14" s="218">
        <v>617.95035433956548</v>
      </c>
      <c r="T14" s="218">
        <v>1434.2210834072309</v>
      </c>
      <c r="U14" s="218">
        <v>216.3932366475031</v>
      </c>
      <c r="V14" s="218">
        <v>122.55067234576636</v>
      </c>
      <c r="W14" s="218">
        <v>430.04284544305852</v>
      </c>
      <c r="X14" s="218">
        <v>642.06898820905383</v>
      </c>
      <c r="Y14" s="233">
        <v>378.19161945161392</v>
      </c>
      <c r="Z14" s="233">
        <v>485.31825027955568</v>
      </c>
      <c r="AA14" s="233">
        <v>430.68623847708278</v>
      </c>
      <c r="AB14" s="251">
        <v>1294.1961082082523</v>
      </c>
      <c r="AC14" s="233">
        <v>113.20460372049585</v>
      </c>
      <c r="AD14" s="233">
        <v>97.726195938758309</v>
      </c>
      <c r="AE14" s="233">
        <v>210.93079965925415</v>
      </c>
      <c r="AF14" s="243">
        <v>7059.0878311515216</v>
      </c>
      <c r="AG14" s="233">
        <v>724.20780384012335</v>
      </c>
      <c r="AH14" s="227">
        <v>7783.2956349916458</v>
      </c>
      <c r="AI14" s="233">
        <v>5.8479312325591355</v>
      </c>
      <c r="AJ14" s="209"/>
      <c r="AK14" s="209"/>
      <c r="AL14" s="209"/>
      <c r="AM14" s="217"/>
      <c r="AN14" s="247"/>
      <c r="AO14" s="209"/>
      <c r="AP14" s="214"/>
      <c r="AQ14" s="213"/>
    </row>
    <row r="15" spans="1:43" ht="15" x14ac:dyDescent="0.25">
      <c r="A15" s="233" t="s">
        <v>34</v>
      </c>
      <c r="B15" s="233">
        <v>20.586632566140356</v>
      </c>
      <c r="C15" s="233">
        <v>87.157168923127998</v>
      </c>
      <c r="D15" s="233">
        <v>389.48040952828472</v>
      </c>
      <c r="E15" s="233">
        <v>0.71686650567798593</v>
      </c>
      <c r="F15" s="233">
        <v>0</v>
      </c>
      <c r="G15" s="218">
        <v>497.94107752323112</v>
      </c>
      <c r="H15" s="233">
        <v>0</v>
      </c>
      <c r="I15" s="233">
        <v>0</v>
      </c>
      <c r="J15" s="233">
        <v>4.4497018672415534</v>
      </c>
      <c r="K15" s="233">
        <v>143.0303209656096</v>
      </c>
      <c r="L15" s="218">
        <v>147.48002283285115</v>
      </c>
      <c r="M15" s="218">
        <v>15370.126176533178</v>
      </c>
      <c r="N15" s="233">
        <v>1691.4011693062914</v>
      </c>
      <c r="O15" s="233">
        <v>585.03837926082508</v>
      </c>
      <c r="P15" s="218">
        <v>2276.4395485671166</v>
      </c>
      <c r="Q15" s="233">
        <v>3275.6404846019627</v>
      </c>
      <c r="R15" s="233">
        <v>2987.3458392851426</v>
      </c>
      <c r="S15" s="218">
        <v>6262.9863238871058</v>
      </c>
      <c r="T15" s="218">
        <v>16359.295547533706</v>
      </c>
      <c r="U15" s="218">
        <v>2831.9371499733561</v>
      </c>
      <c r="V15" s="218">
        <v>5650.6915928246935</v>
      </c>
      <c r="W15" s="218">
        <v>8424.1171453004772</v>
      </c>
      <c r="X15" s="218">
        <v>8399.4905724037599</v>
      </c>
      <c r="Y15" s="233">
        <v>3188.4478480362527</v>
      </c>
      <c r="Z15" s="233">
        <v>4264.3758012140106</v>
      </c>
      <c r="AA15" s="233">
        <v>2920.2156469767192</v>
      </c>
      <c r="AB15" s="251">
        <v>10373.039296226983</v>
      </c>
      <c r="AC15" s="233">
        <v>1815.4859593593753</v>
      </c>
      <c r="AD15" s="233">
        <v>486.4542417243369</v>
      </c>
      <c r="AE15" s="233">
        <v>2301.9402010837121</v>
      </c>
      <c r="AF15" s="243">
        <v>78755.939331667745</v>
      </c>
      <c r="AG15" s="233">
        <v>8079.7501358541786</v>
      </c>
      <c r="AH15" s="227">
        <v>86835.689467521923</v>
      </c>
      <c r="AI15" s="233">
        <v>65.243460399339298</v>
      </c>
      <c r="AJ15" s="209"/>
      <c r="AK15" s="209"/>
      <c r="AL15" s="209"/>
      <c r="AM15" s="217"/>
      <c r="AN15" s="247"/>
      <c r="AO15" s="209"/>
      <c r="AP15" s="214"/>
      <c r="AQ15" s="213"/>
    </row>
    <row r="16" spans="1:43" s="31" customFormat="1" ht="15" x14ac:dyDescent="0.3">
      <c r="A16" s="219" t="s">
        <v>191</v>
      </c>
      <c r="B16" s="219">
        <v>984.99999999999989</v>
      </c>
      <c r="C16" s="219">
        <v>4125.0099999999993</v>
      </c>
      <c r="D16" s="219">
        <v>2365.0000000000005</v>
      </c>
      <c r="E16" s="219">
        <v>43.999999999999972</v>
      </c>
      <c r="F16" s="219">
        <v>0</v>
      </c>
      <c r="G16" s="234">
        <v>7519.0099999999993</v>
      </c>
      <c r="H16" s="219">
        <v>18</v>
      </c>
      <c r="I16" s="219">
        <v>570.99999999999989</v>
      </c>
      <c r="J16" s="219">
        <v>1189.9999999999995</v>
      </c>
      <c r="K16" s="219">
        <v>657.99999999999989</v>
      </c>
      <c r="L16" s="234">
        <v>2436.9999999999995</v>
      </c>
      <c r="M16" s="234">
        <v>20471.330561942345</v>
      </c>
      <c r="N16" s="219">
        <v>5161.746857724429</v>
      </c>
      <c r="O16" s="219">
        <v>732.99999999999977</v>
      </c>
      <c r="P16" s="234">
        <v>5894.7468577244281</v>
      </c>
      <c r="Q16" s="219">
        <v>5137.0000000000009</v>
      </c>
      <c r="R16" s="219">
        <v>4684.8839634708993</v>
      </c>
      <c r="S16" s="234">
        <v>9821.8839634709002</v>
      </c>
      <c r="T16" s="234">
        <v>22828.000000000011</v>
      </c>
      <c r="U16" s="218">
        <v>3822.9999999999995</v>
      </c>
      <c r="V16" s="234">
        <v>6227.5897137375232</v>
      </c>
      <c r="W16" s="234">
        <v>11552.363479898318</v>
      </c>
      <c r="X16" s="234">
        <v>11815.924981131953</v>
      </c>
      <c r="Y16" s="219">
        <v>4758.632091305014</v>
      </c>
      <c r="Z16" s="219">
        <v>5632.1856622061468</v>
      </c>
      <c r="AA16" s="219">
        <v>4769</v>
      </c>
      <c r="AB16" s="252">
        <v>15159.817753511161</v>
      </c>
      <c r="AC16" s="219">
        <v>2416.0000000000005</v>
      </c>
      <c r="AD16" s="219">
        <v>744.18838143267749</v>
      </c>
      <c r="AE16" s="235">
        <v>3160.1883814326779</v>
      </c>
      <c r="AF16" s="244">
        <v>120710.85569284932</v>
      </c>
      <c r="AG16" s="219">
        <v>12384</v>
      </c>
      <c r="AH16" s="228">
        <v>133094.85569284932</v>
      </c>
      <c r="AI16" s="219">
        <v>100</v>
      </c>
      <c r="AJ16" s="236"/>
      <c r="AK16" s="236"/>
      <c r="AL16" s="236"/>
      <c r="AM16" s="248"/>
      <c r="AN16" s="249"/>
      <c r="AO16" s="236"/>
      <c r="AP16" s="214"/>
      <c r="AQ16" s="213"/>
    </row>
    <row r="17" spans="1:172" s="31" customFormat="1" ht="15" x14ac:dyDescent="0.3">
      <c r="A17" s="211" t="s">
        <v>215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22"/>
      <c r="AN17" s="250"/>
      <c r="AO17" s="211"/>
      <c r="AP17" s="238"/>
      <c r="AQ17" s="237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  <c r="EK17" s="211"/>
      <c r="EL17" s="211"/>
      <c r="EM17" s="211"/>
      <c r="EN17" s="211"/>
      <c r="EO17" s="211"/>
      <c r="EP17" s="211"/>
      <c r="EQ17" s="211"/>
      <c r="ER17" s="211"/>
      <c r="ES17" s="211"/>
      <c r="ET17" s="211"/>
      <c r="EU17" s="211"/>
      <c r="EV17" s="211"/>
      <c r="EW17" s="211"/>
      <c r="EX17" s="211"/>
      <c r="EY17" s="211"/>
      <c r="EZ17" s="211"/>
      <c r="FA17" s="211"/>
      <c r="FB17" s="211"/>
      <c r="FC17" s="211"/>
      <c r="FD17" s="211"/>
      <c r="FE17" s="211"/>
      <c r="FF17" s="211"/>
      <c r="FG17" s="211"/>
      <c r="FH17" s="211"/>
      <c r="FI17" s="211"/>
      <c r="FJ17" s="211"/>
      <c r="FK17" s="211"/>
      <c r="FL17" s="211"/>
      <c r="FM17" s="211"/>
      <c r="FN17" s="211"/>
      <c r="FO17" s="211"/>
      <c r="FP17" s="211"/>
    </row>
    <row r="18" spans="1:172" ht="15.75" customHeight="1" x14ac:dyDescent="0.25">
      <c r="A18" s="209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32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09"/>
      <c r="CE18" s="209"/>
      <c r="CF18" s="209"/>
      <c r="CG18" s="209"/>
      <c r="CH18" s="209"/>
      <c r="CI18" s="209"/>
      <c r="CJ18" s="209"/>
      <c r="CK18" s="209"/>
      <c r="CL18" s="209"/>
      <c r="CM18" s="209"/>
      <c r="CN18" s="209"/>
      <c r="CO18" s="209"/>
      <c r="CP18" s="209"/>
      <c r="CQ18" s="209"/>
      <c r="CR18" s="209"/>
      <c r="CS18" s="209"/>
      <c r="CT18" s="209"/>
      <c r="CU18" s="209"/>
      <c r="CV18" s="209"/>
      <c r="CW18" s="209"/>
      <c r="CX18" s="209"/>
      <c r="CY18" s="209"/>
      <c r="CZ18" s="209"/>
      <c r="DA18" s="209"/>
      <c r="DB18" s="209"/>
      <c r="DC18" s="209"/>
      <c r="DD18" s="209"/>
      <c r="DE18" s="209"/>
      <c r="DF18" s="209"/>
      <c r="DG18" s="209"/>
      <c r="DH18" s="209"/>
      <c r="DI18" s="209"/>
      <c r="DJ18" s="209"/>
      <c r="DK18" s="209"/>
      <c r="DL18" s="209"/>
      <c r="DM18" s="209"/>
      <c r="DN18" s="209"/>
      <c r="DO18" s="209"/>
      <c r="DP18" s="209"/>
      <c r="DQ18" s="209"/>
      <c r="DR18" s="209"/>
      <c r="DS18" s="209"/>
      <c r="DT18" s="209"/>
      <c r="DU18" s="209"/>
      <c r="DV18" s="209"/>
      <c r="DW18" s="209"/>
      <c r="DX18" s="209"/>
      <c r="DY18" s="209"/>
      <c r="DZ18" s="209"/>
      <c r="EA18" s="209"/>
      <c r="EB18" s="209"/>
      <c r="EC18" s="209"/>
      <c r="ED18" s="209"/>
      <c r="EE18" s="209"/>
      <c r="EF18" s="209"/>
      <c r="EG18" s="209"/>
      <c r="EH18" s="209"/>
      <c r="EI18" s="209"/>
      <c r="EJ18" s="209"/>
      <c r="EK18" s="209"/>
      <c r="EL18" s="209"/>
      <c r="EM18" s="209"/>
      <c r="EN18" s="209"/>
      <c r="EO18" s="209"/>
      <c r="EP18" s="209"/>
      <c r="EQ18" s="209"/>
      <c r="ER18" s="209"/>
      <c r="ES18" s="209"/>
      <c r="ET18" s="209"/>
      <c r="EU18" s="209"/>
      <c r="EV18" s="209"/>
      <c r="EW18" s="209"/>
      <c r="EX18" s="209"/>
      <c r="EY18" s="209"/>
      <c r="EZ18" s="209"/>
      <c r="FA18" s="209"/>
      <c r="FB18" s="209"/>
      <c r="FC18" s="209"/>
      <c r="FD18" s="209"/>
      <c r="FE18" s="209"/>
      <c r="FF18" s="209"/>
      <c r="FG18" s="209"/>
      <c r="FH18" s="209"/>
      <c r="FI18" s="209"/>
      <c r="FJ18" s="209"/>
      <c r="FK18" s="209"/>
      <c r="FL18" s="209"/>
      <c r="FM18" s="209"/>
      <c r="FN18" s="209"/>
      <c r="FO18" s="209"/>
      <c r="FP18" s="209"/>
    </row>
    <row r="19" spans="1:172" ht="15" x14ac:dyDescent="0.25">
      <c r="A19" s="378" t="s">
        <v>184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379"/>
      <c r="AB19" s="379"/>
      <c r="AC19" s="379"/>
      <c r="AD19" s="379"/>
      <c r="AE19" s="379"/>
      <c r="AF19" s="380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09"/>
      <c r="CE19" s="209"/>
      <c r="CF19" s="209"/>
      <c r="CG19" s="209"/>
      <c r="CH19" s="209"/>
      <c r="CI19" s="209"/>
      <c r="CJ19" s="209"/>
      <c r="CK19" s="209"/>
      <c r="CL19" s="209"/>
      <c r="CM19" s="209"/>
      <c r="CN19" s="209"/>
      <c r="CO19" s="209"/>
      <c r="CP19" s="209"/>
      <c r="CQ19" s="209"/>
      <c r="CR19" s="209"/>
      <c r="CS19" s="209"/>
      <c r="CT19" s="209"/>
      <c r="CU19" s="209"/>
      <c r="CV19" s="209"/>
      <c r="CW19" s="209"/>
      <c r="CX19" s="209"/>
      <c r="CY19" s="209"/>
      <c r="CZ19" s="209"/>
      <c r="DA19" s="209"/>
      <c r="DB19" s="209"/>
      <c r="DC19" s="209"/>
      <c r="DD19" s="209"/>
      <c r="DE19" s="209"/>
      <c r="DF19" s="209"/>
      <c r="DG19" s="209"/>
      <c r="DH19" s="209"/>
      <c r="DI19" s="209"/>
      <c r="DJ19" s="209"/>
      <c r="DK19" s="209"/>
      <c r="DL19" s="209"/>
      <c r="DM19" s="209"/>
      <c r="DN19" s="209"/>
      <c r="DO19" s="209"/>
      <c r="DP19" s="209"/>
      <c r="DQ19" s="209"/>
      <c r="DR19" s="209"/>
      <c r="DS19" s="209"/>
      <c r="DT19" s="209"/>
      <c r="DU19" s="209"/>
      <c r="DV19" s="209"/>
      <c r="DW19" s="209"/>
      <c r="DX19" s="209"/>
      <c r="DY19" s="209"/>
      <c r="DZ19" s="209"/>
      <c r="EA19" s="209"/>
      <c r="EB19" s="209"/>
      <c r="EC19" s="209"/>
      <c r="ED19" s="209"/>
      <c r="EE19" s="209"/>
      <c r="EF19" s="209"/>
      <c r="EG19" s="209"/>
      <c r="EH19" s="209"/>
      <c r="EI19" s="209"/>
      <c r="EJ19" s="209"/>
      <c r="EK19" s="209"/>
      <c r="EL19" s="209"/>
      <c r="EM19" s="209"/>
      <c r="EN19" s="209"/>
      <c r="EO19" s="209"/>
      <c r="EP19" s="209"/>
      <c r="EQ19" s="209"/>
      <c r="ER19" s="209"/>
      <c r="ES19" s="209"/>
      <c r="ET19" s="209"/>
      <c r="EU19" s="209"/>
      <c r="EV19" s="209"/>
      <c r="EW19" s="209"/>
      <c r="EX19" s="209"/>
      <c r="EY19" s="209"/>
      <c r="EZ19" s="209"/>
      <c r="FA19" s="209"/>
      <c r="FB19" s="209"/>
      <c r="FC19" s="209"/>
      <c r="FD19" s="209"/>
      <c r="FE19" s="209"/>
      <c r="FF19" s="209"/>
      <c r="FG19" s="209"/>
      <c r="FH19" s="209"/>
      <c r="FI19" s="209"/>
      <c r="FJ19" s="209"/>
      <c r="FK19" s="209"/>
      <c r="FL19" s="209"/>
      <c r="FM19" s="209"/>
      <c r="FN19" s="209"/>
      <c r="FO19" s="209"/>
      <c r="FP19" s="209"/>
    </row>
    <row r="20" spans="1:172" ht="15" x14ac:dyDescent="0.25">
      <c r="A20" s="374" t="s">
        <v>216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7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09"/>
      <c r="CE20" s="209"/>
      <c r="CF20" s="209"/>
      <c r="CG20" s="209"/>
      <c r="CH20" s="209"/>
      <c r="CI20" s="209"/>
      <c r="CJ20" s="209"/>
      <c r="CK20" s="209"/>
      <c r="CL20" s="209"/>
      <c r="CM20" s="209"/>
      <c r="CN20" s="209"/>
      <c r="CO20" s="209"/>
      <c r="CP20" s="209"/>
      <c r="CQ20" s="209"/>
      <c r="CR20" s="209"/>
      <c r="CS20" s="209"/>
      <c r="CT20" s="209"/>
      <c r="CU20" s="209"/>
      <c r="CV20" s="209"/>
      <c r="CW20" s="209"/>
      <c r="CX20" s="209"/>
      <c r="CY20" s="209"/>
      <c r="CZ20" s="209"/>
      <c r="DA20" s="209"/>
      <c r="DB20" s="209"/>
      <c r="DC20" s="209"/>
      <c r="DD20" s="209"/>
      <c r="DE20" s="209"/>
      <c r="DF20" s="209"/>
      <c r="DG20" s="209"/>
      <c r="DH20" s="209"/>
      <c r="DI20" s="209"/>
      <c r="DJ20" s="209"/>
      <c r="DK20" s="209"/>
      <c r="DL20" s="209"/>
      <c r="DM20" s="209"/>
      <c r="DN20" s="209"/>
      <c r="DO20" s="209"/>
      <c r="DP20" s="209"/>
      <c r="DQ20" s="209"/>
      <c r="DR20" s="209"/>
      <c r="DS20" s="209"/>
      <c r="DT20" s="209"/>
      <c r="DU20" s="209"/>
      <c r="DV20" s="209"/>
      <c r="DW20" s="209"/>
      <c r="DX20" s="209"/>
      <c r="DY20" s="209"/>
      <c r="DZ20" s="209"/>
      <c r="EA20" s="209"/>
      <c r="EB20" s="209"/>
      <c r="EC20" s="209"/>
      <c r="ED20" s="209"/>
      <c r="EE20" s="209"/>
      <c r="EF20" s="209"/>
      <c r="EG20" s="209"/>
      <c r="EH20" s="209"/>
      <c r="EI20" s="209"/>
      <c r="EJ20" s="209"/>
      <c r="EK20" s="209"/>
      <c r="EL20" s="209"/>
      <c r="EM20" s="209"/>
      <c r="EN20" s="209"/>
      <c r="EO20" s="209"/>
      <c r="EP20" s="209"/>
      <c r="EQ20" s="209"/>
      <c r="ER20" s="209"/>
      <c r="ES20" s="209"/>
      <c r="ET20" s="209"/>
      <c r="EU20" s="209"/>
      <c r="EV20" s="209"/>
      <c r="EW20" s="209"/>
      <c r="EX20" s="209"/>
      <c r="EY20" s="209"/>
      <c r="EZ20" s="209"/>
      <c r="FA20" s="209"/>
      <c r="FB20" s="209"/>
      <c r="FC20" s="209"/>
      <c r="FD20" s="209"/>
      <c r="FE20" s="209"/>
      <c r="FF20" s="209"/>
      <c r="FG20" s="209"/>
      <c r="FH20" s="209"/>
      <c r="FI20" s="209"/>
      <c r="FJ20" s="209"/>
      <c r="FK20" s="209"/>
      <c r="FL20" s="209"/>
      <c r="FM20" s="209"/>
      <c r="FN20" s="209"/>
      <c r="FO20" s="209"/>
      <c r="FP20" s="209"/>
    </row>
    <row r="21" spans="1:172" ht="15" x14ac:dyDescent="0.25">
      <c r="A21" s="374" t="s">
        <v>217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  <c r="AB21" s="376"/>
      <c r="AC21" s="375"/>
      <c r="AD21" s="375"/>
      <c r="AE21" s="375"/>
      <c r="AF21" s="377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09"/>
      <c r="CE21" s="209"/>
      <c r="CF21" s="209"/>
      <c r="CG21" s="209"/>
      <c r="CH21" s="209"/>
      <c r="CI21" s="209"/>
      <c r="CJ21" s="209"/>
      <c r="CK21" s="209"/>
      <c r="CL21" s="209"/>
      <c r="CM21" s="209"/>
      <c r="CN21" s="209"/>
      <c r="CO21" s="209"/>
      <c r="CP21" s="209"/>
      <c r="CQ21" s="209"/>
      <c r="CR21" s="209"/>
      <c r="CS21" s="209"/>
      <c r="CT21" s="209"/>
      <c r="CU21" s="209"/>
      <c r="CV21" s="209"/>
      <c r="CW21" s="209"/>
      <c r="CX21" s="209"/>
      <c r="CY21" s="209"/>
      <c r="CZ21" s="209"/>
      <c r="DA21" s="209"/>
      <c r="DB21" s="209"/>
      <c r="DC21" s="209"/>
      <c r="DD21" s="209"/>
      <c r="DE21" s="209"/>
      <c r="DF21" s="209"/>
      <c r="DG21" s="209"/>
      <c r="DH21" s="209"/>
      <c r="DI21" s="209"/>
      <c r="DJ21" s="209"/>
      <c r="DK21" s="209"/>
      <c r="DL21" s="209"/>
      <c r="DM21" s="209"/>
      <c r="DN21" s="209"/>
      <c r="DO21" s="209"/>
      <c r="DP21" s="209"/>
      <c r="DQ21" s="209"/>
      <c r="DR21" s="209"/>
      <c r="DS21" s="209"/>
      <c r="DT21" s="209"/>
      <c r="DU21" s="209"/>
      <c r="DV21" s="209"/>
      <c r="DW21" s="209"/>
      <c r="DX21" s="209"/>
      <c r="DY21" s="209"/>
      <c r="DZ21" s="209"/>
      <c r="EA21" s="209"/>
      <c r="EB21" s="209"/>
      <c r="EC21" s="209"/>
      <c r="ED21" s="209"/>
      <c r="EE21" s="209"/>
      <c r="EF21" s="209"/>
      <c r="EG21" s="209"/>
      <c r="EH21" s="209"/>
      <c r="EI21" s="209"/>
      <c r="EJ21" s="209"/>
      <c r="EK21" s="209"/>
      <c r="EL21" s="209"/>
      <c r="EM21" s="209"/>
      <c r="EN21" s="209"/>
      <c r="EO21" s="209"/>
      <c r="EP21" s="209"/>
      <c r="EQ21" s="209"/>
      <c r="ER21" s="209"/>
      <c r="ES21" s="209"/>
      <c r="ET21" s="209"/>
      <c r="EU21" s="209"/>
      <c r="EV21" s="209"/>
      <c r="EW21" s="209"/>
      <c r="EX21" s="209"/>
      <c r="EY21" s="209"/>
      <c r="EZ21" s="209"/>
      <c r="FA21" s="209"/>
      <c r="FB21" s="209"/>
      <c r="FC21" s="209"/>
      <c r="FD21" s="209"/>
      <c r="FE21" s="209"/>
      <c r="FF21" s="209"/>
      <c r="FG21" s="209"/>
      <c r="FH21" s="209"/>
      <c r="FI21" s="209"/>
      <c r="FJ21" s="209"/>
      <c r="FK21" s="209"/>
      <c r="FL21" s="209"/>
      <c r="FM21" s="209"/>
      <c r="FN21" s="209"/>
      <c r="FO21" s="209"/>
      <c r="FP21" s="209"/>
    </row>
    <row r="22" spans="1:172" ht="177" x14ac:dyDescent="0.25">
      <c r="A22" s="221" t="s">
        <v>203</v>
      </c>
      <c r="B22" s="221" t="s">
        <v>199</v>
      </c>
      <c r="C22" s="221" t="s">
        <v>211</v>
      </c>
      <c r="D22" s="221" t="s">
        <v>164</v>
      </c>
      <c r="E22" s="221" t="s">
        <v>165</v>
      </c>
      <c r="F22" s="221" t="s">
        <v>166</v>
      </c>
      <c r="G22" s="215" t="s">
        <v>284</v>
      </c>
      <c r="H22" s="221" t="s">
        <v>167</v>
      </c>
      <c r="I22" s="221" t="s">
        <v>212</v>
      </c>
      <c r="J22" s="221" t="s">
        <v>213</v>
      </c>
      <c r="K22" s="221" t="s">
        <v>210</v>
      </c>
      <c r="L22" s="225" t="s">
        <v>285</v>
      </c>
      <c r="M22" s="229" t="s">
        <v>286</v>
      </c>
      <c r="N22" s="221" t="s">
        <v>169</v>
      </c>
      <c r="O22" s="221" t="s">
        <v>171</v>
      </c>
      <c r="P22" s="225" t="s">
        <v>283</v>
      </c>
      <c r="Q22" s="212" t="s">
        <v>279</v>
      </c>
      <c r="R22" s="212" t="s">
        <v>280</v>
      </c>
      <c r="S22" s="215" t="s">
        <v>298</v>
      </c>
      <c r="T22" s="215" t="s">
        <v>287</v>
      </c>
      <c r="U22" s="229" t="s">
        <v>288</v>
      </c>
      <c r="V22" s="245" t="s">
        <v>289</v>
      </c>
      <c r="W22" s="229" t="s">
        <v>290</v>
      </c>
      <c r="X22" s="229" t="s">
        <v>291</v>
      </c>
      <c r="Y22" s="212" t="s">
        <v>292</v>
      </c>
      <c r="Z22" s="226" t="s">
        <v>293</v>
      </c>
      <c r="AA22" s="224" t="s">
        <v>294</v>
      </c>
      <c r="AB22" s="229" t="s">
        <v>299</v>
      </c>
      <c r="AC22" s="230" t="s">
        <v>295</v>
      </c>
      <c r="AD22" s="212" t="s">
        <v>296</v>
      </c>
      <c r="AE22" s="215" t="s">
        <v>300</v>
      </c>
      <c r="AF22" s="220" t="s">
        <v>305</v>
      </c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09"/>
      <c r="CE22" s="209"/>
      <c r="CF22" s="209"/>
      <c r="CG22" s="209"/>
      <c r="CH22" s="209"/>
      <c r="CI22" s="209"/>
      <c r="CJ22" s="209"/>
      <c r="CK22" s="209"/>
      <c r="CL22" s="209"/>
      <c r="CM22" s="209"/>
      <c r="CN22" s="209"/>
      <c r="CO22" s="209"/>
      <c r="CP22" s="209"/>
      <c r="CQ22" s="209"/>
      <c r="CR22" s="209"/>
      <c r="CS22" s="209"/>
      <c r="CT22" s="209"/>
      <c r="CU22" s="209"/>
      <c r="CV22" s="209"/>
      <c r="CW22" s="209"/>
      <c r="CX22" s="209"/>
      <c r="CY22" s="209"/>
      <c r="CZ22" s="209"/>
      <c r="DA22" s="209"/>
      <c r="DB22" s="209"/>
      <c r="DC22" s="209"/>
      <c r="DD22" s="209"/>
      <c r="DE22" s="209"/>
      <c r="DF22" s="209"/>
      <c r="DG22" s="209"/>
      <c r="DH22" s="209"/>
      <c r="DI22" s="209"/>
      <c r="DJ22" s="209"/>
      <c r="DK22" s="209"/>
      <c r="DL22" s="209"/>
      <c r="DM22" s="209"/>
      <c r="DN22" s="209"/>
      <c r="DO22" s="209"/>
      <c r="DP22" s="209"/>
      <c r="DQ22" s="209"/>
      <c r="DR22" s="209"/>
      <c r="DS22" s="209"/>
      <c r="DT22" s="209"/>
      <c r="DU22" s="209"/>
      <c r="DV22" s="209"/>
      <c r="DW22" s="209"/>
      <c r="DX22" s="209"/>
      <c r="DY22" s="209"/>
      <c r="DZ22" s="209"/>
      <c r="EA22" s="209"/>
      <c r="EB22" s="209"/>
      <c r="EC22" s="209"/>
      <c r="ED22" s="209"/>
      <c r="EE22" s="209"/>
      <c r="EF22" s="209"/>
      <c r="EG22" s="209"/>
      <c r="EH22" s="209"/>
      <c r="EI22" s="209"/>
      <c r="EJ22" s="209"/>
      <c r="EK22" s="209"/>
      <c r="EL22" s="209"/>
      <c r="EM22" s="209"/>
      <c r="EN22" s="209"/>
      <c r="EO22" s="209"/>
      <c r="EP22" s="209"/>
      <c r="EQ22" s="209"/>
      <c r="ER22" s="209"/>
      <c r="ES22" s="209"/>
      <c r="ET22" s="209"/>
      <c r="EU22" s="209"/>
      <c r="EV22" s="209"/>
      <c r="EW22" s="209"/>
      <c r="EX22" s="209"/>
      <c r="EY22" s="209"/>
      <c r="EZ22" s="209"/>
      <c r="FA22" s="209"/>
      <c r="FB22" s="209"/>
      <c r="FC22" s="209"/>
      <c r="FD22" s="209"/>
      <c r="FE22" s="209"/>
      <c r="FF22" s="209"/>
      <c r="FG22" s="209"/>
      <c r="FH22" s="209"/>
      <c r="FI22" s="209"/>
      <c r="FJ22" s="209"/>
      <c r="FK22" s="209"/>
      <c r="FL22" s="209"/>
      <c r="FM22" s="209"/>
      <c r="FN22" s="209"/>
      <c r="FO22" s="209"/>
      <c r="FP22" s="209"/>
    </row>
    <row r="23" spans="1:172" ht="15" x14ac:dyDescent="0.25">
      <c r="A23" s="233" t="s">
        <v>44</v>
      </c>
      <c r="B23" s="233">
        <v>1.2415782527060038E-3</v>
      </c>
      <c r="C23" s="233">
        <v>3.24178797749278</v>
      </c>
      <c r="D23" s="233">
        <v>3.5600888706009712</v>
      </c>
      <c r="E23" s="233">
        <v>0.14065533892332402</v>
      </c>
      <c r="F23" s="233">
        <v>0</v>
      </c>
      <c r="G23" s="218">
        <v>6.9437737652697828</v>
      </c>
      <c r="H23" s="233">
        <v>0</v>
      </c>
      <c r="I23" s="233">
        <v>0</v>
      </c>
      <c r="J23" s="233">
        <v>16.869095997463742</v>
      </c>
      <c r="K23" s="233">
        <v>1.0280363932522494</v>
      </c>
      <c r="L23" s="218">
        <v>17.897132390715992</v>
      </c>
      <c r="M23" s="218">
        <v>5.5327799124815327</v>
      </c>
      <c r="N23" s="233">
        <v>1.7468801721571332</v>
      </c>
      <c r="O23" s="233">
        <v>0.45910985767929297</v>
      </c>
      <c r="P23" s="218">
        <v>2.2059900298364266</v>
      </c>
      <c r="Q23" s="233">
        <v>4.9296081468781328</v>
      </c>
      <c r="R23" s="233">
        <v>4.4957450172288995</v>
      </c>
      <c r="S23" s="218">
        <v>9.4253531641070332</v>
      </c>
      <c r="T23" s="218">
        <v>17.941319244543283</v>
      </c>
      <c r="U23" s="218">
        <v>2.4886512453660203</v>
      </c>
      <c r="V23" s="218">
        <v>0.88605255142065686</v>
      </c>
      <c r="W23" s="218">
        <v>5.5756733355461048</v>
      </c>
      <c r="X23" s="218">
        <v>9.3352166490947628</v>
      </c>
      <c r="Y23" s="233">
        <v>4.4278183162593061</v>
      </c>
      <c r="Z23" s="233">
        <v>3.2132478559112791</v>
      </c>
      <c r="AA23" s="233">
        <v>5.5096606246938515</v>
      </c>
      <c r="AB23" s="218">
        <v>13.150726796864436</v>
      </c>
      <c r="AC23" s="233">
        <v>1.5509504998957333</v>
      </c>
      <c r="AD23" s="233">
        <v>0.66127190195466135</v>
      </c>
      <c r="AE23" s="218">
        <v>2.2122224018503944</v>
      </c>
      <c r="AF23" s="233">
        <v>3.1229660819998806</v>
      </c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09"/>
      <c r="CE23" s="209"/>
      <c r="CF23" s="209"/>
      <c r="CG23" s="209"/>
      <c r="CH23" s="209"/>
      <c r="CI23" s="209"/>
      <c r="CJ23" s="209"/>
      <c r="CK23" s="209"/>
      <c r="CL23" s="209"/>
      <c r="CM23" s="209"/>
      <c r="CN23" s="209"/>
      <c r="CO23" s="209"/>
      <c r="CP23" s="209"/>
      <c r="CQ23" s="209"/>
      <c r="CR23" s="209"/>
      <c r="CS23" s="209"/>
      <c r="CT23" s="209"/>
      <c r="CU23" s="209"/>
      <c r="CV23" s="209"/>
      <c r="CW23" s="209"/>
      <c r="CX23" s="209"/>
      <c r="CY23" s="209"/>
      <c r="CZ23" s="209"/>
      <c r="DA23" s="209"/>
      <c r="DB23" s="209"/>
      <c r="DC23" s="209"/>
      <c r="DD23" s="209"/>
      <c r="DE23" s="209"/>
      <c r="DF23" s="209"/>
      <c r="DG23" s="209"/>
      <c r="DH23" s="209"/>
      <c r="DI23" s="209"/>
      <c r="DJ23" s="209"/>
      <c r="DK23" s="209"/>
      <c r="DL23" s="209"/>
      <c r="DM23" s="209"/>
      <c r="DN23" s="209"/>
      <c r="DO23" s="209"/>
      <c r="DP23" s="209"/>
      <c r="DQ23" s="209"/>
      <c r="DR23" s="209"/>
      <c r="DS23" s="209"/>
      <c r="DT23" s="209"/>
      <c r="DU23" s="209"/>
      <c r="DV23" s="209"/>
      <c r="DW23" s="209"/>
      <c r="DX23" s="209"/>
      <c r="DY23" s="209"/>
      <c r="DZ23" s="209"/>
      <c r="EA23" s="209"/>
      <c r="EB23" s="209"/>
      <c r="EC23" s="209"/>
      <c r="ED23" s="209"/>
      <c r="EE23" s="209"/>
      <c r="EF23" s="209"/>
      <c r="EG23" s="209"/>
      <c r="EH23" s="209"/>
      <c r="EI23" s="209"/>
      <c r="EJ23" s="209"/>
      <c r="EK23" s="209"/>
      <c r="EL23" s="209"/>
      <c r="EM23" s="209"/>
      <c r="EN23" s="209"/>
      <c r="EO23" s="209"/>
      <c r="EP23" s="209"/>
      <c r="EQ23" s="209"/>
      <c r="ER23" s="209"/>
      <c r="ES23" s="209"/>
      <c r="ET23" s="209"/>
      <c r="EU23" s="209"/>
      <c r="EV23" s="209"/>
      <c r="EW23" s="209"/>
      <c r="EX23" s="209"/>
      <c r="EY23" s="209"/>
      <c r="EZ23" s="209"/>
      <c r="FA23" s="209"/>
      <c r="FB23" s="209"/>
      <c r="FC23" s="209"/>
      <c r="FD23" s="209"/>
      <c r="FE23" s="209"/>
      <c r="FF23" s="209"/>
      <c r="FG23" s="209"/>
      <c r="FH23" s="209"/>
      <c r="FI23" s="209"/>
      <c r="FJ23" s="209"/>
      <c r="FK23" s="209"/>
      <c r="FL23" s="209"/>
      <c r="FM23" s="209"/>
      <c r="FN23" s="209"/>
      <c r="FO23" s="209"/>
      <c r="FP23" s="209"/>
    </row>
    <row r="24" spans="1:172" ht="15" x14ac:dyDescent="0.25">
      <c r="A24" s="233" t="s">
        <v>50</v>
      </c>
      <c r="B24" s="233">
        <v>3.5892693004489738E-2</v>
      </c>
      <c r="C24" s="233">
        <v>3.0231017190979323</v>
      </c>
      <c r="D24" s="233">
        <v>4.2991242431486834</v>
      </c>
      <c r="E24" s="233">
        <v>7.3544197245248424E-2</v>
      </c>
      <c r="F24" s="233">
        <v>0</v>
      </c>
      <c r="G24" s="218">
        <v>7.4316628524963528</v>
      </c>
      <c r="H24" s="233">
        <v>0</v>
      </c>
      <c r="I24" s="233">
        <v>18.842329153426988</v>
      </c>
      <c r="J24" s="233">
        <v>1.8828178677069338</v>
      </c>
      <c r="K24" s="233">
        <v>1.5289404786909164</v>
      </c>
      <c r="L24" s="218">
        <v>22.254087499824841</v>
      </c>
      <c r="M24" s="218">
        <v>20.933202783893112</v>
      </c>
      <c r="N24" s="233">
        <v>5.2597629543278499</v>
      </c>
      <c r="O24" s="233">
        <v>0.22464971356800445</v>
      </c>
      <c r="P24" s="218">
        <v>5.484412667895854</v>
      </c>
      <c r="Q24" s="233">
        <v>5.4187021274242646</v>
      </c>
      <c r="R24" s="233">
        <v>4.9417930114065749</v>
      </c>
      <c r="S24" s="218">
        <v>10.36049513883084</v>
      </c>
      <c r="T24" s="218">
        <v>9.1179459430832797</v>
      </c>
      <c r="U24" s="218">
        <v>1.3112252096961798</v>
      </c>
      <c r="V24" s="218">
        <v>0.69377986643571699</v>
      </c>
      <c r="W24" s="218">
        <v>3.6038209515604129</v>
      </c>
      <c r="X24" s="218">
        <v>7.3181079345085216</v>
      </c>
      <c r="Y24" s="233">
        <v>2.1941825945109499</v>
      </c>
      <c r="Z24" s="233">
        <v>1.1938369089203633</v>
      </c>
      <c r="AA24" s="233">
        <v>2.3084092000904115</v>
      </c>
      <c r="AB24" s="218">
        <v>5.6964287035217254</v>
      </c>
      <c r="AC24" s="233">
        <v>0.93281978064274651</v>
      </c>
      <c r="AD24" s="233">
        <v>0.48198836342212759</v>
      </c>
      <c r="AE24" s="218">
        <v>1.4148081440648741</v>
      </c>
      <c r="AF24" s="233">
        <v>2.5104709110801355</v>
      </c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  <c r="DB24" s="209"/>
      <c r="DC24" s="209"/>
      <c r="DD24" s="209"/>
      <c r="DE24" s="209"/>
      <c r="DF24" s="209"/>
      <c r="DG24" s="209"/>
      <c r="DH24" s="209"/>
      <c r="DI24" s="209"/>
      <c r="DJ24" s="209"/>
      <c r="DK24" s="209"/>
      <c r="DL24" s="209"/>
      <c r="DM24" s="209"/>
      <c r="DN24" s="209"/>
      <c r="DO24" s="209"/>
      <c r="DP24" s="209"/>
      <c r="DQ24" s="209"/>
      <c r="DR24" s="209"/>
      <c r="DS24" s="209"/>
      <c r="DT24" s="209"/>
      <c r="DU24" s="209"/>
      <c r="DV24" s="209"/>
      <c r="DW24" s="209"/>
      <c r="DX24" s="209"/>
      <c r="DY24" s="209"/>
      <c r="DZ24" s="209"/>
      <c r="EA24" s="209"/>
      <c r="EB24" s="209"/>
      <c r="EC24" s="209"/>
      <c r="ED24" s="209"/>
      <c r="EE24" s="209"/>
      <c r="EF24" s="209"/>
      <c r="EG24" s="209"/>
      <c r="EH24" s="209"/>
      <c r="EI24" s="209"/>
      <c r="EJ24" s="209"/>
      <c r="EK24" s="209"/>
      <c r="EL24" s="209"/>
      <c r="EM24" s="209"/>
      <c r="EN24" s="209"/>
      <c r="EO24" s="209"/>
      <c r="EP24" s="209"/>
      <c r="EQ24" s="209"/>
      <c r="ER24" s="209"/>
      <c r="ES24" s="209"/>
      <c r="ET24" s="209"/>
      <c r="EU24" s="209"/>
      <c r="EV24" s="209"/>
      <c r="EW24" s="209"/>
      <c r="EX24" s="209"/>
      <c r="EY24" s="209"/>
      <c r="EZ24" s="209"/>
      <c r="FA24" s="209"/>
      <c r="FB24" s="209"/>
      <c r="FC24" s="209"/>
      <c r="FD24" s="209"/>
      <c r="FE24" s="209"/>
      <c r="FF24" s="209"/>
      <c r="FG24" s="209"/>
      <c r="FH24" s="209"/>
      <c r="FI24" s="209"/>
      <c r="FJ24" s="209"/>
      <c r="FK24" s="209"/>
      <c r="FL24" s="209"/>
      <c r="FM24" s="209"/>
      <c r="FN24" s="209"/>
      <c r="FO24" s="209"/>
      <c r="FP24" s="209"/>
    </row>
    <row r="25" spans="1:172" ht="15" x14ac:dyDescent="0.25">
      <c r="A25" s="233" t="s">
        <v>16</v>
      </c>
      <c r="B25" s="233">
        <v>1.0447896798963618</v>
      </c>
      <c r="C25" s="233">
        <v>6.1104169294976192</v>
      </c>
      <c r="D25" s="233">
        <v>4.4148028818490941</v>
      </c>
      <c r="E25" s="233">
        <v>6.0062056647784461E-2</v>
      </c>
      <c r="F25" s="233">
        <v>0</v>
      </c>
      <c r="G25" s="218">
        <v>11.630071547890859</v>
      </c>
      <c r="H25" s="233">
        <v>0</v>
      </c>
      <c r="I25" s="233">
        <v>0</v>
      </c>
      <c r="J25" s="233">
        <v>11.242949282122845</v>
      </c>
      <c r="K25" s="233">
        <v>2.7988102243082005</v>
      </c>
      <c r="L25" s="218">
        <v>14.041759506431045</v>
      </c>
      <c r="M25" s="218">
        <v>10.012533411436458</v>
      </c>
      <c r="N25" s="233">
        <v>19.677992771019799</v>
      </c>
      <c r="O25" s="233">
        <v>0.22650451629651247</v>
      </c>
      <c r="P25" s="218">
        <v>19.904497287316307</v>
      </c>
      <c r="Q25" s="233">
        <v>3.9780739330442487</v>
      </c>
      <c r="R25" s="233">
        <v>3.6279569348687173</v>
      </c>
      <c r="S25" s="218">
        <v>7.606030867912966</v>
      </c>
      <c r="T25" s="218">
        <v>10.812444303826632</v>
      </c>
      <c r="U25" s="218">
        <v>1.6585377639944867</v>
      </c>
      <c r="V25" s="218">
        <v>0.70205135680600883</v>
      </c>
      <c r="W25" s="218">
        <v>5.2199956256620501</v>
      </c>
      <c r="X25" s="218">
        <v>7.3396340190161888</v>
      </c>
      <c r="Y25" s="233">
        <v>3.1405024017929244</v>
      </c>
      <c r="Z25" s="233">
        <v>1.7769124073971216</v>
      </c>
      <c r="AA25" s="233">
        <v>3.411542965714077</v>
      </c>
      <c r="AB25" s="218">
        <v>8.3289577749041239</v>
      </c>
      <c r="AC25" s="233">
        <v>1.0704706662571741</v>
      </c>
      <c r="AD25" s="233">
        <v>0.31709843963094836</v>
      </c>
      <c r="AE25" s="218">
        <v>1.3875691058881225</v>
      </c>
      <c r="AF25" s="233">
        <v>3.2251157327461781</v>
      </c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09"/>
      <c r="CE25" s="209"/>
      <c r="CF25" s="209"/>
      <c r="CG25" s="209"/>
      <c r="CH25" s="209"/>
      <c r="CI25" s="209"/>
      <c r="CJ25" s="209"/>
      <c r="CK25" s="209"/>
      <c r="CL25" s="209"/>
      <c r="CM25" s="209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09"/>
      <c r="CY25" s="209"/>
      <c r="CZ25" s="209"/>
      <c r="DA25" s="209"/>
      <c r="DB25" s="209"/>
      <c r="DC25" s="209"/>
      <c r="DD25" s="209"/>
      <c r="DE25" s="209"/>
      <c r="DF25" s="209"/>
      <c r="DG25" s="209"/>
      <c r="DH25" s="209"/>
      <c r="DI25" s="209"/>
      <c r="DJ25" s="209"/>
      <c r="DK25" s="209"/>
      <c r="DL25" s="209"/>
      <c r="DM25" s="209"/>
      <c r="DN25" s="209"/>
      <c r="DO25" s="209"/>
      <c r="DP25" s="209"/>
      <c r="DQ25" s="209"/>
      <c r="DR25" s="209"/>
      <c r="DS25" s="209"/>
      <c r="DT25" s="209"/>
      <c r="DU25" s="209"/>
      <c r="DV25" s="209"/>
      <c r="DW25" s="209"/>
      <c r="DX25" s="209"/>
      <c r="DY25" s="209"/>
      <c r="DZ25" s="209"/>
      <c r="EA25" s="209"/>
      <c r="EB25" s="209"/>
      <c r="EC25" s="209"/>
      <c r="ED25" s="209"/>
      <c r="EE25" s="209"/>
      <c r="EF25" s="209"/>
      <c r="EG25" s="209"/>
      <c r="EH25" s="209"/>
      <c r="EI25" s="209"/>
      <c r="EJ25" s="209"/>
      <c r="EK25" s="209"/>
      <c r="EL25" s="209"/>
      <c r="EM25" s="209"/>
      <c r="EN25" s="209"/>
      <c r="EO25" s="209"/>
      <c r="EP25" s="209"/>
      <c r="EQ25" s="209"/>
      <c r="ER25" s="209"/>
      <c r="ES25" s="209"/>
      <c r="ET25" s="209"/>
      <c r="EU25" s="209"/>
      <c r="EV25" s="209"/>
      <c r="EW25" s="209"/>
      <c r="EX25" s="209"/>
      <c r="EY25" s="209"/>
      <c r="EZ25" s="209"/>
      <c r="FA25" s="209"/>
      <c r="FB25" s="209"/>
      <c r="FC25" s="209"/>
      <c r="FD25" s="209"/>
      <c r="FE25" s="209"/>
      <c r="FF25" s="209"/>
      <c r="FG25" s="209"/>
      <c r="FH25" s="209"/>
      <c r="FI25" s="209"/>
      <c r="FJ25" s="209"/>
      <c r="FK25" s="209"/>
      <c r="FL25" s="209"/>
      <c r="FM25" s="209"/>
      <c r="FN25" s="209"/>
      <c r="FO25" s="209"/>
      <c r="FP25" s="209"/>
    </row>
    <row r="26" spans="1:172" ht="15" x14ac:dyDescent="0.25">
      <c r="A26" s="233" t="s">
        <v>22</v>
      </c>
      <c r="B26" s="233">
        <v>1.5029281605235274</v>
      </c>
      <c r="C26" s="233">
        <v>7.9924523465516328</v>
      </c>
      <c r="D26" s="233">
        <v>12.950565618729593</v>
      </c>
      <c r="E26" s="233">
        <v>2.1827718392253288E-2</v>
      </c>
      <c r="F26" s="233">
        <v>0</v>
      </c>
      <c r="G26" s="218">
        <v>22.467773844197005</v>
      </c>
      <c r="H26" s="233">
        <v>0</v>
      </c>
      <c r="I26" s="233">
        <v>0</v>
      </c>
      <c r="J26" s="233">
        <v>0.39446275159511146</v>
      </c>
      <c r="K26" s="233">
        <v>2.7054399792496017E-2</v>
      </c>
      <c r="L26" s="218">
        <v>0.42151715138760748</v>
      </c>
      <c r="M26" s="218">
        <v>17.488430270954268</v>
      </c>
      <c r="N26" s="233">
        <v>9.2235956166794981</v>
      </c>
      <c r="O26" s="233">
        <v>0.22072843653787064</v>
      </c>
      <c r="P26" s="218">
        <v>9.4443240532173682</v>
      </c>
      <c r="Q26" s="233">
        <v>5.1157570006494675</v>
      </c>
      <c r="R26" s="233">
        <v>4.6655105963318411</v>
      </c>
      <c r="S26" s="218">
        <v>9.7812675969813085</v>
      </c>
      <c r="T26" s="218">
        <v>12.592372084817585</v>
      </c>
      <c r="U26" s="218">
        <v>1.8039307187493736</v>
      </c>
      <c r="V26" s="218">
        <v>1.1372262908089299</v>
      </c>
      <c r="W26" s="218">
        <v>6.5467943014376457</v>
      </c>
      <c r="X26" s="218">
        <v>7.1633675611390304</v>
      </c>
      <c r="Y26" s="233">
        <v>3.0917493996256629</v>
      </c>
      <c r="Z26" s="233">
        <v>2.7450285169921771</v>
      </c>
      <c r="AA26" s="233">
        <v>3.5721815708780462</v>
      </c>
      <c r="AB26" s="218">
        <v>9.4089594874958848</v>
      </c>
      <c r="AC26" s="233">
        <v>1.3175037216876999</v>
      </c>
      <c r="AD26" s="233">
        <v>0.29651819131218565</v>
      </c>
      <c r="AE26" s="218">
        <v>1.6140219129998852</v>
      </c>
      <c r="AF26" s="233">
        <v>4.0604903083762691</v>
      </c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09"/>
      <c r="CE26" s="209"/>
      <c r="CF26" s="209"/>
      <c r="CG26" s="209"/>
      <c r="CH26" s="209"/>
      <c r="CI26" s="209"/>
      <c r="CJ26" s="209"/>
      <c r="CK26" s="209"/>
      <c r="CL26" s="209"/>
      <c r="CM26" s="209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09"/>
      <c r="CY26" s="209"/>
      <c r="CZ26" s="209"/>
      <c r="DA26" s="209"/>
      <c r="DB26" s="209"/>
      <c r="DC26" s="209"/>
      <c r="DD26" s="209"/>
      <c r="DE26" s="209"/>
      <c r="DF26" s="209"/>
      <c r="DG26" s="209"/>
      <c r="DH26" s="209"/>
      <c r="DI26" s="209"/>
      <c r="DJ26" s="209"/>
      <c r="DK26" s="209"/>
      <c r="DL26" s="209"/>
      <c r="DM26" s="209"/>
      <c r="DN26" s="209"/>
      <c r="DO26" s="209"/>
      <c r="DP26" s="209"/>
      <c r="DQ26" s="209"/>
      <c r="DR26" s="209"/>
      <c r="DS26" s="209"/>
      <c r="DT26" s="209"/>
      <c r="DU26" s="209"/>
      <c r="DV26" s="209"/>
      <c r="DW26" s="209"/>
      <c r="DX26" s="209"/>
      <c r="DY26" s="209"/>
      <c r="DZ26" s="209"/>
      <c r="EA26" s="209"/>
      <c r="EB26" s="209"/>
      <c r="EC26" s="209"/>
      <c r="ED26" s="209"/>
      <c r="EE26" s="209"/>
      <c r="EF26" s="209"/>
      <c r="EG26" s="209"/>
      <c r="EH26" s="209"/>
      <c r="EI26" s="209"/>
      <c r="EJ26" s="209"/>
      <c r="EK26" s="209"/>
      <c r="EL26" s="209"/>
      <c r="EM26" s="209"/>
      <c r="EN26" s="209"/>
      <c r="EO26" s="209"/>
      <c r="EP26" s="209"/>
      <c r="EQ26" s="209"/>
      <c r="ER26" s="209"/>
      <c r="ES26" s="209"/>
      <c r="ET26" s="209"/>
      <c r="EU26" s="209"/>
      <c r="EV26" s="209"/>
      <c r="EW26" s="209"/>
      <c r="EX26" s="209"/>
      <c r="EY26" s="209"/>
      <c r="EZ26" s="209"/>
      <c r="FA26" s="209"/>
      <c r="FB26" s="209"/>
      <c r="FC26" s="209"/>
      <c r="FD26" s="209"/>
      <c r="FE26" s="209"/>
      <c r="FF26" s="209"/>
      <c r="FG26" s="209"/>
      <c r="FH26" s="209"/>
      <c r="FI26" s="209"/>
      <c r="FJ26" s="209"/>
      <c r="FK26" s="209"/>
      <c r="FL26" s="209"/>
      <c r="FM26" s="209"/>
      <c r="FN26" s="209"/>
      <c r="FO26" s="209"/>
      <c r="FP26" s="209"/>
    </row>
    <row r="27" spans="1:172" ht="15" x14ac:dyDescent="0.25">
      <c r="A27" s="233" t="s">
        <v>8</v>
      </c>
      <c r="B27" s="233">
        <v>7.9212646865288843</v>
      </c>
      <c r="C27" s="233">
        <v>6.59261029418413</v>
      </c>
      <c r="D27" s="233">
        <v>5.4694189449624249</v>
      </c>
      <c r="E27" s="233">
        <v>3.92955134244002E-2</v>
      </c>
      <c r="F27" s="233">
        <v>0</v>
      </c>
      <c r="G27" s="218">
        <v>20.022589439099839</v>
      </c>
      <c r="H27" s="233">
        <v>0</v>
      </c>
      <c r="I27" s="233">
        <v>0</v>
      </c>
      <c r="J27" s="233">
        <v>0.54185899770361257</v>
      </c>
      <c r="K27" s="233">
        <v>0.26377570485504975</v>
      </c>
      <c r="L27" s="218">
        <v>0.80563470255866232</v>
      </c>
      <c r="M27" s="218">
        <v>4.3083253775318191</v>
      </c>
      <c r="N27" s="233">
        <v>2.4218341807440433</v>
      </c>
      <c r="O27" s="233">
        <v>0.43698803182906243</v>
      </c>
      <c r="P27" s="218">
        <v>2.8588222125731062</v>
      </c>
      <c r="Q27" s="233">
        <v>6.5468721237896945</v>
      </c>
      <c r="R27" s="233">
        <v>5.9706708630790368</v>
      </c>
      <c r="S27" s="218">
        <v>12.517542986868731</v>
      </c>
      <c r="T27" s="218">
        <v>18.768527622041962</v>
      </c>
      <c r="U27" s="218">
        <v>2.6767181367796216</v>
      </c>
      <c r="V27" s="218">
        <v>0.93020277795818929</v>
      </c>
      <c r="W27" s="218">
        <v>11.874699670761647</v>
      </c>
      <c r="X27" s="218">
        <v>8.4572707377896794</v>
      </c>
      <c r="Y27" s="233">
        <v>5.5020308554847803</v>
      </c>
      <c r="Z27" s="233">
        <v>3.2788181786690087</v>
      </c>
      <c r="AA27" s="233">
        <v>5.6114065986707331</v>
      </c>
      <c r="AB27" s="218">
        <v>14.392255632824522</v>
      </c>
      <c r="AC27" s="233">
        <v>1.8038862532495405</v>
      </c>
      <c r="AD27" s="233">
        <v>0.68943326573325736</v>
      </c>
      <c r="AE27" s="218">
        <v>2.4933195189827977</v>
      </c>
      <c r="AF27" s="233">
        <v>2.1090525388390278</v>
      </c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09"/>
      <c r="CE27" s="209"/>
      <c r="CF27" s="209"/>
      <c r="CG27" s="209"/>
      <c r="CH27" s="209"/>
      <c r="CI27" s="209"/>
      <c r="CJ27" s="209"/>
      <c r="CK27" s="209"/>
      <c r="CL27" s="209"/>
      <c r="CM27" s="209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09"/>
      <c r="CY27" s="209"/>
      <c r="CZ27" s="209"/>
      <c r="DA27" s="209"/>
      <c r="DB27" s="209"/>
      <c r="DC27" s="209"/>
      <c r="DD27" s="209"/>
      <c r="DE27" s="209"/>
      <c r="DF27" s="209"/>
      <c r="DG27" s="209"/>
      <c r="DH27" s="209"/>
      <c r="DI27" s="209"/>
      <c r="DJ27" s="209"/>
      <c r="DK27" s="209"/>
      <c r="DL27" s="209"/>
      <c r="DM27" s="209"/>
      <c r="DN27" s="209"/>
      <c r="DO27" s="209"/>
      <c r="DP27" s="209"/>
      <c r="DQ27" s="209"/>
      <c r="DR27" s="209"/>
      <c r="DS27" s="209"/>
      <c r="DT27" s="209"/>
      <c r="DU27" s="209"/>
      <c r="DV27" s="209"/>
      <c r="DW27" s="209"/>
      <c r="DX27" s="209"/>
      <c r="DY27" s="209"/>
      <c r="DZ27" s="209"/>
      <c r="EA27" s="209"/>
      <c r="EB27" s="209"/>
      <c r="EC27" s="209"/>
      <c r="ED27" s="209"/>
      <c r="EE27" s="209"/>
      <c r="EF27" s="209"/>
      <c r="EG27" s="209"/>
      <c r="EH27" s="209"/>
      <c r="EI27" s="209"/>
      <c r="EJ27" s="209"/>
      <c r="EK27" s="209"/>
      <c r="EL27" s="209"/>
      <c r="EM27" s="209"/>
      <c r="EN27" s="209"/>
      <c r="EO27" s="209"/>
      <c r="EP27" s="209"/>
      <c r="EQ27" s="209"/>
      <c r="ER27" s="209"/>
      <c r="ES27" s="209"/>
      <c r="ET27" s="209"/>
      <c r="EU27" s="209"/>
      <c r="EV27" s="209"/>
      <c r="EW27" s="209"/>
      <c r="EX27" s="209"/>
      <c r="EY27" s="209"/>
      <c r="EZ27" s="209"/>
      <c r="FA27" s="209"/>
      <c r="FB27" s="209"/>
      <c r="FC27" s="209"/>
      <c r="FD27" s="209"/>
      <c r="FE27" s="209"/>
      <c r="FF27" s="209"/>
      <c r="FG27" s="209"/>
      <c r="FH27" s="209"/>
      <c r="FI27" s="209"/>
      <c r="FJ27" s="209"/>
      <c r="FK27" s="209"/>
      <c r="FL27" s="209"/>
      <c r="FM27" s="209"/>
      <c r="FN27" s="209"/>
      <c r="FO27" s="209"/>
      <c r="FP27" s="209"/>
    </row>
    <row r="28" spans="1:172" ht="15" x14ac:dyDescent="0.25">
      <c r="A28" s="233" t="s">
        <v>5</v>
      </c>
      <c r="B28" s="233">
        <v>1.0781956609560943</v>
      </c>
      <c r="C28" s="233">
        <v>8.8870248165339429</v>
      </c>
      <c r="D28" s="233">
        <v>2.8668748410914779</v>
      </c>
      <c r="E28" s="233">
        <v>0.18922034248312777</v>
      </c>
      <c r="F28" s="233">
        <v>0</v>
      </c>
      <c r="G28" s="218">
        <v>13.021315661064643</v>
      </c>
      <c r="H28" s="233">
        <v>0</v>
      </c>
      <c r="I28" s="233">
        <v>0</v>
      </c>
      <c r="J28" s="233">
        <v>4.2518890288103031E-2</v>
      </c>
      <c r="K28" s="233">
        <v>1.1248270379092913</v>
      </c>
      <c r="L28" s="218">
        <v>1.1673459281973944</v>
      </c>
      <c r="M28" s="218">
        <v>18.513533502433241</v>
      </c>
      <c r="N28" s="233">
        <v>14.373742398112906</v>
      </c>
      <c r="O28" s="233">
        <v>0.37080011790904432</v>
      </c>
      <c r="P28" s="218">
        <v>14.744542516021951</v>
      </c>
      <c r="Q28" s="233">
        <v>3.6555429337380394</v>
      </c>
      <c r="R28" s="233">
        <v>3.3338124329469929</v>
      </c>
      <c r="S28" s="218">
        <v>6.9893553666850323</v>
      </c>
      <c r="T28" s="218">
        <v>14.697647485580992</v>
      </c>
      <c r="U28" s="218">
        <v>2.4342286441168719</v>
      </c>
      <c r="V28" s="218">
        <v>1.8551856962144002</v>
      </c>
      <c r="W28" s="218">
        <v>8.9331090572450798</v>
      </c>
      <c r="X28" s="218">
        <v>8.008848405145514</v>
      </c>
      <c r="Y28" s="233">
        <v>2.5476443444164669</v>
      </c>
      <c r="Z28" s="233">
        <v>2.7000692942758371</v>
      </c>
      <c r="AA28" s="233">
        <v>3.7455195640206398</v>
      </c>
      <c r="AB28" s="218">
        <v>8.9932332027129434</v>
      </c>
      <c r="AC28" s="233">
        <v>1.3481104363552681</v>
      </c>
      <c r="AD28" s="233">
        <v>0.32261217998937031</v>
      </c>
      <c r="AE28" s="218">
        <v>1.6707226163446383</v>
      </c>
      <c r="AF28" s="233">
        <v>9.9714170800333903</v>
      </c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09"/>
      <c r="CE28" s="209"/>
      <c r="CF28" s="209"/>
      <c r="CG28" s="209"/>
      <c r="CH28" s="209"/>
      <c r="CI28" s="209"/>
      <c r="CJ28" s="209"/>
      <c r="CK28" s="209"/>
      <c r="CL28" s="209"/>
      <c r="CM28" s="209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09"/>
      <c r="CY28" s="209"/>
      <c r="CZ28" s="209"/>
      <c r="DA28" s="209"/>
      <c r="DB28" s="209"/>
      <c r="DC28" s="209"/>
      <c r="DD28" s="209"/>
      <c r="DE28" s="209"/>
      <c r="DF28" s="209"/>
      <c r="DG28" s="209"/>
      <c r="DH28" s="209"/>
      <c r="DI28" s="209"/>
      <c r="DJ28" s="209"/>
      <c r="DK28" s="209"/>
      <c r="DL28" s="209"/>
      <c r="DM28" s="209"/>
      <c r="DN28" s="209"/>
      <c r="DO28" s="209"/>
      <c r="DP28" s="209"/>
      <c r="DQ28" s="209"/>
      <c r="DR28" s="209"/>
      <c r="DS28" s="209"/>
      <c r="DT28" s="209"/>
      <c r="DU28" s="209"/>
      <c r="DV28" s="209"/>
      <c r="DW28" s="209"/>
      <c r="DX28" s="209"/>
      <c r="DY28" s="209"/>
      <c r="DZ28" s="209"/>
      <c r="EA28" s="209"/>
      <c r="EB28" s="209"/>
      <c r="EC28" s="209"/>
      <c r="ED28" s="209"/>
      <c r="EE28" s="209"/>
      <c r="EF28" s="209"/>
      <c r="EG28" s="209"/>
      <c r="EH28" s="209"/>
      <c r="EI28" s="209"/>
      <c r="EJ28" s="209"/>
      <c r="EK28" s="209"/>
      <c r="EL28" s="209"/>
      <c r="EM28" s="209"/>
      <c r="EN28" s="209"/>
      <c r="EO28" s="209"/>
      <c r="EP28" s="209"/>
      <c r="EQ28" s="209"/>
      <c r="ER28" s="209"/>
      <c r="ES28" s="209"/>
      <c r="ET28" s="209"/>
      <c r="EU28" s="209"/>
      <c r="EV28" s="209"/>
      <c r="EW28" s="209"/>
      <c r="EX28" s="209"/>
      <c r="EY28" s="209"/>
      <c r="EZ28" s="209"/>
      <c r="FA28" s="209"/>
      <c r="FB28" s="209"/>
      <c r="FC28" s="209"/>
      <c r="FD28" s="209"/>
      <c r="FE28" s="209"/>
      <c r="FF28" s="209"/>
      <c r="FG28" s="209"/>
      <c r="FH28" s="209"/>
      <c r="FI28" s="209"/>
      <c r="FJ28" s="209"/>
      <c r="FK28" s="209"/>
      <c r="FL28" s="209"/>
      <c r="FM28" s="209"/>
      <c r="FN28" s="209"/>
      <c r="FO28" s="209"/>
      <c r="FP28" s="209"/>
    </row>
    <row r="29" spans="1:172" ht="15" x14ac:dyDescent="0.25">
      <c r="A29" s="233" t="s">
        <v>13</v>
      </c>
      <c r="B29" s="233">
        <v>10.966940960244784</v>
      </c>
      <c r="C29" s="233">
        <v>11.03957068781404</v>
      </c>
      <c r="D29" s="233">
        <v>4.994547662939568</v>
      </c>
      <c r="E29" s="233">
        <v>4.3762006759497499E-2</v>
      </c>
      <c r="F29" s="233">
        <v>0</v>
      </c>
      <c r="G29" s="218">
        <v>27.04482131775789</v>
      </c>
      <c r="H29" s="233">
        <v>0.38146076219018821</v>
      </c>
      <c r="I29" s="233">
        <v>0</v>
      </c>
      <c r="J29" s="233">
        <v>0.14235317326919905</v>
      </c>
      <c r="K29" s="233">
        <v>2.0331292990459939</v>
      </c>
      <c r="L29" s="218">
        <v>2.5569432345053813</v>
      </c>
      <c r="M29" s="218">
        <v>7.9522309985437296</v>
      </c>
      <c r="N29" s="233">
        <v>2.469119824217604</v>
      </c>
      <c r="O29" s="233">
        <v>0.34686869850977747</v>
      </c>
      <c r="P29" s="218">
        <v>2.8159885227273813</v>
      </c>
      <c r="Q29" s="233">
        <v>3.7261660622918442</v>
      </c>
      <c r="R29" s="233">
        <v>3.3982199008099214</v>
      </c>
      <c r="S29" s="218">
        <v>7.1243859631017648</v>
      </c>
      <c r="T29" s="218">
        <v>16.885337913975572</v>
      </c>
      <c r="U29" s="218">
        <v>2.691160444917001</v>
      </c>
      <c r="V29" s="218">
        <v>1.4806297369002226</v>
      </c>
      <c r="W29" s="218">
        <v>10.111759082056791</v>
      </c>
      <c r="X29" s="218">
        <v>8.14914987702128</v>
      </c>
      <c r="Y29" s="233">
        <v>5.0449520121996283</v>
      </c>
      <c r="Z29" s="233">
        <v>2.3944943462053407</v>
      </c>
      <c r="AA29" s="233">
        <v>5.0617654201874034</v>
      </c>
      <c r="AB29" s="218">
        <v>12.501211778592374</v>
      </c>
      <c r="AC29" s="233">
        <v>1.8253398683313296</v>
      </c>
      <c r="AD29" s="233">
        <v>0.78859289408496835</v>
      </c>
      <c r="AE29" s="218">
        <v>2.6139327624162978</v>
      </c>
      <c r="AF29" s="233">
        <v>3.9090957150266892</v>
      </c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09"/>
      <c r="CE29" s="209"/>
      <c r="CF29" s="209"/>
      <c r="CG29" s="209"/>
      <c r="CH29" s="209"/>
      <c r="CI29" s="209"/>
      <c r="CJ29" s="209"/>
      <c r="CK29" s="209"/>
      <c r="CL29" s="209"/>
      <c r="CM29" s="209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09"/>
      <c r="CY29" s="209"/>
      <c r="CZ29" s="209"/>
      <c r="DA29" s="209"/>
      <c r="DB29" s="209"/>
      <c r="DC29" s="209"/>
      <c r="DD29" s="209"/>
      <c r="DE29" s="209"/>
      <c r="DF29" s="209"/>
      <c r="DG29" s="209"/>
      <c r="DH29" s="209"/>
      <c r="DI29" s="209"/>
      <c r="DJ29" s="209"/>
      <c r="DK29" s="209"/>
      <c r="DL29" s="209"/>
      <c r="DM29" s="209"/>
      <c r="DN29" s="209"/>
      <c r="DO29" s="209"/>
      <c r="DP29" s="209"/>
      <c r="DQ29" s="209"/>
      <c r="DR29" s="209"/>
      <c r="DS29" s="209"/>
      <c r="DT29" s="209"/>
      <c r="DU29" s="209"/>
      <c r="DV29" s="209"/>
      <c r="DW29" s="209"/>
      <c r="DX29" s="209"/>
      <c r="DY29" s="209"/>
      <c r="DZ29" s="209"/>
      <c r="EA29" s="209"/>
      <c r="EB29" s="209"/>
      <c r="EC29" s="209"/>
      <c r="ED29" s="209"/>
      <c r="EE29" s="209"/>
      <c r="EF29" s="209"/>
      <c r="EG29" s="209"/>
      <c r="EH29" s="209"/>
      <c r="EI29" s="209"/>
      <c r="EJ29" s="209"/>
      <c r="EK29" s="209"/>
      <c r="EL29" s="209"/>
      <c r="EM29" s="209"/>
      <c r="EN29" s="209"/>
      <c r="EO29" s="209"/>
      <c r="EP29" s="209"/>
      <c r="EQ29" s="209"/>
      <c r="ER29" s="209"/>
      <c r="ES29" s="209"/>
      <c r="ET29" s="209"/>
      <c r="EU29" s="209"/>
      <c r="EV29" s="209"/>
      <c r="EW29" s="209"/>
      <c r="EX29" s="209"/>
      <c r="EY29" s="209"/>
      <c r="EZ29" s="209"/>
      <c r="FA29" s="209"/>
      <c r="FB29" s="209"/>
      <c r="FC29" s="209"/>
      <c r="FD29" s="209"/>
      <c r="FE29" s="209"/>
      <c r="FF29" s="209"/>
      <c r="FG29" s="209"/>
      <c r="FH29" s="209"/>
      <c r="FI29" s="209"/>
      <c r="FJ29" s="209"/>
      <c r="FK29" s="209"/>
      <c r="FL29" s="209"/>
      <c r="FM29" s="209"/>
      <c r="FN29" s="209"/>
      <c r="FO29" s="209"/>
      <c r="FP29" s="209"/>
    </row>
    <row r="30" spans="1:172" ht="15" x14ac:dyDescent="0.25">
      <c r="A30" s="233" t="s">
        <v>29</v>
      </c>
      <c r="B30" s="233">
        <v>0</v>
      </c>
      <c r="C30" s="233">
        <v>20.341822329601033</v>
      </c>
      <c r="D30" s="233">
        <v>2.6122296868087282</v>
      </c>
      <c r="E30" s="233">
        <v>9.2120617200033172E-2</v>
      </c>
      <c r="F30" s="233">
        <v>0</v>
      </c>
      <c r="G30" s="218">
        <v>23.046172633609796</v>
      </c>
      <c r="H30" s="233">
        <v>0</v>
      </c>
      <c r="I30" s="233">
        <v>0</v>
      </c>
      <c r="J30" s="233">
        <v>0.14037514849587099</v>
      </c>
      <c r="K30" s="233">
        <v>1.1552913737365627</v>
      </c>
      <c r="L30" s="218">
        <v>1.2956665222324337</v>
      </c>
      <c r="M30" s="218">
        <v>4.2210216438821089</v>
      </c>
      <c r="N30" s="233">
        <v>1.6809348344834056</v>
      </c>
      <c r="O30" s="233">
        <v>0.45452272536063909</v>
      </c>
      <c r="P30" s="218">
        <v>2.1354575598440446</v>
      </c>
      <c r="Q30" s="233">
        <v>4.5784636102030829</v>
      </c>
      <c r="R30" s="233">
        <v>4.1755053036354868</v>
      </c>
      <c r="S30" s="218">
        <v>8.7539689138385697</v>
      </c>
      <c r="T30" s="218">
        <v>20.317371276754209</v>
      </c>
      <c r="U30" s="218">
        <v>3.065456073411736</v>
      </c>
      <c r="V30" s="218">
        <v>1.7360695216874098</v>
      </c>
      <c r="W30" s="218">
        <v>6.0920455408600196</v>
      </c>
      <c r="X30" s="218">
        <v>9.0956367673401726</v>
      </c>
      <c r="Y30" s="233">
        <v>5.3575140088591446</v>
      </c>
      <c r="Z30" s="233">
        <v>6.875084456916122</v>
      </c>
      <c r="AA30" s="233">
        <v>6.1011599342407754</v>
      </c>
      <c r="AB30" s="218">
        <v>18.333758400016041</v>
      </c>
      <c r="AC30" s="233">
        <v>1.6036718401622327</v>
      </c>
      <c r="AD30" s="233">
        <v>1.3844026066299364</v>
      </c>
      <c r="AE30" s="218">
        <v>2.9880744467921687</v>
      </c>
      <c r="AF30" s="233">
        <v>5.8479312325591346</v>
      </c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09"/>
      <c r="CE30" s="209"/>
      <c r="CF30" s="209"/>
      <c r="CG30" s="209"/>
      <c r="CH30" s="209"/>
      <c r="CI30" s="209"/>
      <c r="CJ30" s="209"/>
      <c r="CK30" s="209"/>
      <c r="CL30" s="209"/>
      <c r="CM30" s="209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09"/>
      <c r="CY30" s="209"/>
      <c r="CZ30" s="209"/>
      <c r="DA30" s="209"/>
      <c r="DB30" s="209"/>
      <c r="DC30" s="209"/>
      <c r="DD30" s="209"/>
      <c r="DE30" s="209"/>
      <c r="DF30" s="209"/>
      <c r="DG30" s="209"/>
      <c r="DH30" s="209"/>
      <c r="DI30" s="209"/>
      <c r="DJ30" s="209"/>
      <c r="DK30" s="209"/>
      <c r="DL30" s="209"/>
      <c r="DM30" s="209"/>
      <c r="DN30" s="209"/>
      <c r="DO30" s="209"/>
      <c r="DP30" s="209"/>
      <c r="DQ30" s="209"/>
      <c r="DR30" s="209"/>
      <c r="DS30" s="209"/>
      <c r="DT30" s="209"/>
      <c r="DU30" s="209"/>
      <c r="DV30" s="209"/>
      <c r="DW30" s="209"/>
      <c r="DX30" s="209"/>
      <c r="DY30" s="209"/>
      <c r="DZ30" s="209"/>
      <c r="EA30" s="209"/>
      <c r="EB30" s="209"/>
      <c r="EC30" s="209"/>
      <c r="ED30" s="209"/>
      <c r="EE30" s="209"/>
      <c r="EF30" s="209"/>
      <c r="EG30" s="209"/>
      <c r="EH30" s="209"/>
      <c r="EI30" s="209"/>
      <c r="EJ30" s="209"/>
      <c r="EK30" s="209"/>
      <c r="EL30" s="209"/>
      <c r="EM30" s="209"/>
      <c r="EN30" s="209"/>
      <c r="EO30" s="209"/>
      <c r="EP30" s="209"/>
      <c r="EQ30" s="209"/>
      <c r="ER30" s="209"/>
      <c r="ES30" s="209"/>
      <c r="ET30" s="209"/>
      <c r="EU30" s="209"/>
      <c r="EV30" s="209"/>
      <c r="EW30" s="209"/>
      <c r="EX30" s="209"/>
      <c r="EY30" s="209"/>
      <c r="EZ30" s="209"/>
      <c r="FA30" s="209"/>
      <c r="FB30" s="209"/>
      <c r="FC30" s="209"/>
      <c r="FD30" s="209"/>
      <c r="FE30" s="209"/>
      <c r="FF30" s="209"/>
      <c r="FG30" s="209"/>
      <c r="FH30" s="209"/>
      <c r="FI30" s="209"/>
      <c r="FJ30" s="209"/>
      <c r="FK30" s="209"/>
      <c r="FL30" s="209"/>
      <c r="FM30" s="209"/>
      <c r="FN30" s="209"/>
      <c r="FO30" s="209"/>
      <c r="FP30" s="209"/>
    </row>
    <row r="31" spans="1:172" ht="15" x14ac:dyDescent="0.25">
      <c r="A31" s="233" t="s">
        <v>34</v>
      </c>
      <c r="B31" s="233">
        <v>2.6139784174807595E-2</v>
      </c>
      <c r="C31" s="233">
        <v>0.11066742351466326</v>
      </c>
      <c r="D31" s="233">
        <v>0.4945409994896407</v>
      </c>
      <c r="E31" s="233">
        <v>9.1023802364799432E-4</v>
      </c>
      <c r="F31" s="233">
        <v>0</v>
      </c>
      <c r="G31" s="218">
        <v>0.63225844520275964</v>
      </c>
      <c r="H31" s="233">
        <v>0</v>
      </c>
      <c r="I31" s="233">
        <v>0</v>
      </c>
      <c r="J31" s="233">
        <v>5.6499889468683276E-3</v>
      </c>
      <c r="K31" s="233">
        <v>0.18161210720027199</v>
      </c>
      <c r="L31" s="218">
        <v>0.18726209614714032</v>
      </c>
      <c r="M31" s="218">
        <v>19.516148632047177</v>
      </c>
      <c r="N31" s="233">
        <v>2.1476490327710174</v>
      </c>
      <c r="O31" s="233">
        <v>0.74284985262766245</v>
      </c>
      <c r="P31" s="218">
        <v>2.8904988853986797</v>
      </c>
      <c r="Q31" s="233">
        <v>4.1592297830480307</v>
      </c>
      <c r="R31" s="233">
        <v>3.7931689528892858</v>
      </c>
      <c r="S31" s="218">
        <v>7.9523987359373161</v>
      </c>
      <c r="T31" s="218">
        <v>20.772141995080791</v>
      </c>
      <c r="U31" s="218">
        <v>3.5958394681156891</v>
      </c>
      <c r="V31" s="218">
        <v>7.1749402531125064</v>
      </c>
      <c r="W31" s="218">
        <v>10.696484883284404</v>
      </c>
      <c r="X31" s="218">
        <v>10.665215403032246</v>
      </c>
      <c r="Y31" s="233">
        <v>4.0485173246536066</v>
      </c>
      <c r="Z31" s="233">
        <v>5.4146720074727188</v>
      </c>
      <c r="AA31" s="233">
        <v>3.7079306929204527</v>
      </c>
      <c r="AB31" s="218">
        <v>13.171120025046779</v>
      </c>
      <c r="AC31" s="233">
        <v>2.3052051372452729</v>
      </c>
      <c r="AD31" s="233">
        <v>0.61767308707437862</v>
      </c>
      <c r="AE31" s="218">
        <v>2.9228782243196512</v>
      </c>
      <c r="AF31" s="233">
        <v>65.243460399339298</v>
      </c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  <c r="CE31" s="209"/>
      <c r="CF31" s="209"/>
      <c r="CG31" s="209"/>
      <c r="CH31" s="209"/>
      <c r="CI31" s="209"/>
      <c r="CJ31" s="209"/>
      <c r="CK31" s="209"/>
      <c r="CL31" s="209"/>
      <c r="CM31" s="209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09"/>
      <c r="CY31" s="209"/>
      <c r="CZ31" s="209"/>
      <c r="DA31" s="209"/>
      <c r="DB31" s="209"/>
      <c r="DC31" s="209"/>
      <c r="DD31" s="209"/>
      <c r="DE31" s="209"/>
      <c r="DF31" s="209"/>
      <c r="DG31" s="209"/>
      <c r="DH31" s="209"/>
      <c r="DI31" s="209"/>
      <c r="DJ31" s="209"/>
      <c r="DK31" s="209"/>
      <c r="DL31" s="209"/>
      <c r="DM31" s="209"/>
      <c r="DN31" s="209"/>
      <c r="DO31" s="209"/>
      <c r="DP31" s="209"/>
      <c r="DQ31" s="209"/>
      <c r="DR31" s="209"/>
      <c r="DS31" s="209"/>
      <c r="DT31" s="209"/>
      <c r="DU31" s="209"/>
      <c r="DV31" s="209"/>
      <c r="DW31" s="209"/>
      <c r="DX31" s="209"/>
      <c r="DY31" s="209"/>
      <c r="DZ31" s="209"/>
      <c r="EA31" s="209"/>
      <c r="EB31" s="209"/>
      <c r="EC31" s="209"/>
      <c r="ED31" s="209"/>
      <c r="EE31" s="209"/>
      <c r="EF31" s="209"/>
      <c r="EG31" s="209"/>
      <c r="EH31" s="209"/>
      <c r="EI31" s="209"/>
      <c r="EJ31" s="209"/>
      <c r="EK31" s="209"/>
      <c r="EL31" s="209"/>
      <c r="EM31" s="209"/>
      <c r="EN31" s="209"/>
      <c r="EO31" s="209"/>
      <c r="EP31" s="209"/>
      <c r="EQ31" s="209"/>
      <c r="ER31" s="209"/>
      <c r="ES31" s="209"/>
      <c r="ET31" s="209"/>
      <c r="EU31" s="209"/>
      <c r="EV31" s="209"/>
      <c r="EW31" s="209"/>
      <c r="EX31" s="209"/>
      <c r="EY31" s="209"/>
      <c r="EZ31" s="209"/>
      <c r="FA31" s="209"/>
      <c r="FB31" s="209"/>
      <c r="FC31" s="209"/>
      <c r="FD31" s="209"/>
      <c r="FE31" s="209"/>
      <c r="FF31" s="209"/>
      <c r="FG31" s="209"/>
      <c r="FH31" s="209"/>
      <c r="FI31" s="209"/>
      <c r="FJ31" s="209"/>
      <c r="FK31" s="209"/>
      <c r="FL31" s="209"/>
      <c r="FM31" s="209"/>
      <c r="FN31" s="209"/>
      <c r="FO31" s="209"/>
      <c r="FP31" s="209"/>
    </row>
    <row r="32" spans="1:172" s="5" customFormat="1" ht="15" x14ac:dyDescent="0.3">
      <c r="A32" s="219" t="s">
        <v>191</v>
      </c>
      <c r="B32" s="235">
        <v>0.81599951748030675</v>
      </c>
      <c r="C32" s="235">
        <v>3.417265146803492</v>
      </c>
      <c r="D32" s="235">
        <v>1.9592272678588083</v>
      </c>
      <c r="E32" s="235">
        <v>3.6450739867140584E-2</v>
      </c>
      <c r="F32" s="235">
        <v>0</v>
      </c>
      <c r="G32" s="234">
        <v>6.2289426720097474</v>
      </c>
      <c r="H32" s="235">
        <v>1.4911666309284796E-2</v>
      </c>
      <c r="I32" s="235">
        <v>0.4730311923667565</v>
      </c>
      <c r="J32" s="235">
        <v>0.98582682822493883</v>
      </c>
      <c r="K32" s="235">
        <v>0.54510424619496634</v>
      </c>
      <c r="L32" s="234">
        <v>2.0188739330959464</v>
      </c>
      <c r="M32" s="234">
        <v>16.958980569263769</v>
      </c>
      <c r="N32" s="235">
        <v>4.2761248175214464</v>
      </c>
      <c r="O32" s="235">
        <v>0.60723618915031952</v>
      </c>
      <c r="P32" s="234">
        <v>4.8833610066717652</v>
      </c>
      <c r="Q32" s="235">
        <v>4.2556238794886676</v>
      </c>
      <c r="R32" s="235">
        <v>3.8810792422776466</v>
      </c>
      <c r="S32" s="234">
        <v>8.1367031217663133</v>
      </c>
      <c r="T32" s="234">
        <v>18.911306583797415</v>
      </c>
      <c r="U32" s="234">
        <v>3.1670722389108756</v>
      </c>
      <c r="V32" s="234">
        <v>5.1590966512437983</v>
      </c>
      <c r="W32" s="234">
        <v>9.5702771831006554</v>
      </c>
      <c r="X32" s="234">
        <v>9.7886183585656639</v>
      </c>
      <c r="Y32" s="235">
        <v>3.9421741018996905</v>
      </c>
      <c r="Z32" s="235">
        <v>4.6658485103753486</v>
      </c>
      <c r="AA32" s="235">
        <v>3.9507631460543995</v>
      </c>
      <c r="AB32" s="218">
        <v>12.558785758329439</v>
      </c>
      <c r="AC32" s="235">
        <v>2.0014769890684487</v>
      </c>
      <c r="AD32" s="235">
        <v>0.61650493417615781</v>
      </c>
      <c r="AE32" s="218">
        <v>2.6179819232446064</v>
      </c>
      <c r="AF32" s="233">
        <v>100</v>
      </c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216"/>
      <c r="BO32" s="216"/>
      <c r="BP32" s="216"/>
      <c r="BQ32" s="216"/>
      <c r="BR32" s="216"/>
      <c r="BS32" s="216"/>
      <c r="BT32" s="216"/>
      <c r="BU32" s="216"/>
      <c r="BV32" s="216"/>
      <c r="BW32" s="216"/>
      <c r="BX32" s="216"/>
      <c r="BY32" s="216"/>
      <c r="BZ32" s="216"/>
      <c r="CA32" s="216"/>
      <c r="CB32" s="216"/>
      <c r="CC32" s="216"/>
      <c r="CD32" s="216"/>
      <c r="CE32" s="216"/>
      <c r="CF32" s="216"/>
      <c r="CG32" s="216"/>
      <c r="CH32" s="216"/>
      <c r="CI32" s="216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  <c r="DE32" s="216"/>
      <c r="DF32" s="216"/>
      <c r="DG32" s="216"/>
      <c r="DH32" s="216"/>
      <c r="DI32" s="216"/>
      <c r="DJ32" s="216"/>
      <c r="DK32" s="216"/>
      <c r="DL32" s="216"/>
      <c r="DM32" s="216"/>
      <c r="DN32" s="216"/>
      <c r="DO32" s="216"/>
      <c r="DP32" s="216"/>
      <c r="DQ32" s="216"/>
      <c r="DR32" s="216"/>
      <c r="DS32" s="216"/>
      <c r="DT32" s="216"/>
      <c r="DU32" s="216"/>
      <c r="DV32" s="216"/>
      <c r="DW32" s="216"/>
      <c r="DX32" s="216"/>
      <c r="DY32" s="216"/>
      <c r="DZ32" s="216"/>
      <c r="EA32" s="216"/>
      <c r="EB32" s="216"/>
      <c r="EC32" s="216"/>
      <c r="ED32" s="216"/>
      <c r="EE32" s="216"/>
      <c r="EF32" s="216"/>
      <c r="EG32" s="216"/>
      <c r="EH32" s="216"/>
      <c r="EI32" s="216"/>
      <c r="EJ32" s="216"/>
      <c r="EK32" s="216"/>
      <c r="EL32" s="216"/>
      <c r="EM32" s="216"/>
      <c r="EN32" s="216"/>
      <c r="EO32" s="216"/>
      <c r="EP32" s="216"/>
      <c r="EQ32" s="216"/>
      <c r="ER32" s="216"/>
      <c r="ES32" s="216"/>
      <c r="ET32" s="216"/>
      <c r="EU32" s="216"/>
      <c r="EV32" s="216"/>
      <c r="EW32" s="216"/>
      <c r="EX32" s="216"/>
      <c r="EY32" s="216"/>
      <c r="EZ32" s="216"/>
      <c r="FA32" s="216"/>
      <c r="FB32" s="216"/>
      <c r="FC32" s="216"/>
      <c r="FD32" s="216"/>
      <c r="FE32" s="216"/>
      <c r="FF32" s="216"/>
      <c r="FG32" s="216"/>
      <c r="FH32" s="216"/>
      <c r="FI32" s="216"/>
      <c r="FJ32" s="216"/>
      <c r="FK32" s="216"/>
      <c r="FL32" s="216"/>
      <c r="FM32" s="216"/>
      <c r="FN32" s="216"/>
      <c r="FO32" s="216"/>
      <c r="FP32" s="216"/>
    </row>
    <row r="35" spans="21:29" ht="15" x14ac:dyDescent="0.25">
      <c r="U35" s="209"/>
      <c r="V35" s="209"/>
      <c r="W35" s="209"/>
      <c r="X35" s="209"/>
      <c r="Y35" s="209"/>
      <c r="Z35" s="209"/>
      <c r="AA35" s="209"/>
      <c r="AB35" s="209"/>
      <c r="AC35" s="210"/>
    </row>
    <row r="36" spans="21:29" ht="15" x14ac:dyDescent="0.25">
      <c r="U36" s="210"/>
      <c r="V36" s="209"/>
      <c r="W36" s="209"/>
      <c r="X36" s="209"/>
      <c r="Y36" s="209"/>
      <c r="Z36" s="209"/>
      <c r="AA36" s="209"/>
      <c r="AB36" s="209"/>
      <c r="AC36" s="209"/>
    </row>
  </sheetData>
  <mergeCells count="7">
    <mergeCell ref="A21:AF21"/>
    <mergeCell ref="A19:AF19"/>
    <mergeCell ref="A20:AF20"/>
    <mergeCell ref="A2:AI2"/>
    <mergeCell ref="A3:AI3"/>
    <mergeCell ref="A4:AI4"/>
    <mergeCell ref="A5:A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58"/>
  <sheetViews>
    <sheetView showGridLines="0" tabSelected="1" workbookViewId="0">
      <selection sqref="A1:T1"/>
    </sheetView>
  </sheetViews>
  <sheetFormatPr baseColWidth="10" defaultRowHeight="15" x14ac:dyDescent="0.25"/>
  <cols>
    <col min="1" max="1" width="17.85546875" style="1" customWidth="1"/>
    <col min="2" max="2" width="15.7109375" style="1" customWidth="1"/>
    <col min="3" max="3" width="23.5703125" customWidth="1"/>
    <col min="4" max="4" width="18.28515625" customWidth="1"/>
    <col min="5" max="5" width="13.28515625" customWidth="1"/>
    <col min="6" max="6" width="14.140625" customWidth="1"/>
    <col min="7" max="7" width="22.5703125" customWidth="1"/>
    <col min="8" max="8" width="12.85546875" customWidth="1"/>
    <col min="9" max="9" width="13.42578125" style="1" customWidth="1"/>
    <col min="10" max="10" width="16" customWidth="1"/>
    <col min="11" max="11" width="12.5703125" style="1" customWidth="1"/>
    <col min="12" max="12" width="13.28515625" style="1" customWidth="1"/>
    <col min="13" max="13" width="21.7109375" style="1" customWidth="1"/>
    <col min="14" max="14" width="32.140625" customWidth="1"/>
    <col min="15" max="15" width="48.7109375" style="1" customWidth="1"/>
    <col min="16" max="16" width="18.28515625" customWidth="1"/>
    <col min="17" max="17" width="20.28515625" style="1" customWidth="1"/>
    <col min="18" max="18" width="15.42578125" customWidth="1"/>
    <col min="19" max="19" width="17.140625" customWidth="1"/>
    <col min="20" max="20" width="21.5703125" style="12" customWidth="1"/>
  </cols>
  <sheetData>
    <row r="1" spans="1:46" s="1" customFormat="1" x14ac:dyDescent="0.25">
      <c r="A1" s="387" t="s">
        <v>185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64"/>
      <c r="AT1" s="264"/>
    </row>
    <row r="2" spans="1:46" s="1" customFormat="1" x14ac:dyDescent="0.25">
      <c r="A2" s="388" t="s">
        <v>236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64"/>
      <c r="AT2" s="264"/>
    </row>
    <row r="3" spans="1:46" s="1" customFormat="1" x14ac:dyDescent="0.25">
      <c r="A3" s="388" t="s">
        <v>207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271"/>
      <c r="AQ3" s="271"/>
      <c r="AR3" s="271"/>
      <c r="AS3" s="264"/>
      <c r="AT3" s="264"/>
    </row>
    <row r="4" spans="1:46" s="1" customFormat="1" x14ac:dyDescent="0.25">
      <c r="A4" s="388" t="s">
        <v>208</v>
      </c>
      <c r="B4" s="388"/>
      <c r="C4" s="388"/>
      <c r="D4" s="388"/>
      <c r="E4" s="388"/>
      <c r="F4" s="388"/>
      <c r="G4" s="388"/>
      <c r="H4" s="388"/>
      <c r="I4" s="388"/>
      <c r="J4" s="388"/>
      <c r="K4" s="389"/>
      <c r="L4" s="389"/>
      <c r="M4" s="389"/>
      <c r="N4" s="388"/>
      <c r="O4" s="388"/>
      <c r="P4" s="388"/>
      <c r="Q4" s="388"/>
      <c r="R4" s="388"/>
      <c r="S4" s="388"/>
      <c r="T4" s="388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64"/>
      <c r="AT4" s="264"/>
    </row>
    <row r="5" spans="1:46" s="45" customFormat="1" ht="95.25" customHeight="1" x14ac:dyDescent="0.25">
      <c r="A5" s="317" t="s">
        <v>0</v>
      </c>
      <c r="B5" s="317" t="s">
        <v>1</v>
      </c>
      <c r="C5" s="317" t="s">
        <v>2</v>
      </c>
      <c r="D5" s="317" t="s">
        <v>284</v>
      </c>
      <c r="E5" s="317" t="s">
        <v>285</v>
      </c>
      <c r="F5" s="317" t="s">
        <v>286</v>
      </c>
      <c r="G5" s="317" t="s">
        <v>283</v>
      </c>
      <c r="H5" s="317" t="s">
        <v>298</v>
      </c>
      <c r="I5" s="317" t="s">
        <v>287</v>
      </c>
      <c r="J5" s="318" t="s">
        <v>315</v>
      </c>
      <c r="K5" s="317" t="s">
        <v>289</v>
      </c>
      <c r="L5" s="317" t="s">
        <v>290</v>
      </c>
      <c r="M5" s="317" t="s">
        <v>291</v>
      </c>
      <c r="N5" s="317" t="s">
        <v>299</v>
      </c>
      <c r="O5" s="317" t="s">
        <v>300</v>
      </c>
      <c r="P5" s="317" t="s">
        <v>237</v>
      </c>
      <c r="Q5" s="317" t="s">
        <v>238</v>
      </c>
      <c r="R5" s="317" t="s">
        <v>214</v>
      </c>
      <c r="S5" s="317" t="s">
        <v>201</v>
      </c>
      <c r="T5" s="319" t="s">
        <v>220</v>
      </c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8"/>
      <c r="AT5" s="278"/>
    </row>
    <row r="6" spans="1:46" x14ac:dyDescent="0.25">
      <c r="A6" s="273" t="s">
        <v>4</v>
      </c>
      <c r="B6" s="273" t="s">
        <v>5</v>
      </c>
      <c r="C6" s="273" t="s">
        <v>6</v>
      </c>
      <c r="D6" s="294">
        <v>96.714839353025127</v>
      </c>
      <c r="E6" s="294">
        <v>1.9700764434932246E-2</v>
      </c>
      <c r="F6" s="294">
        <v>1.6108765079353007</v>
      </c>
      <c r="G6" s="294">
        <v>2.5959179308763356</v>
      </c>
      <c r="H6" s="294">
        <v>44.941668006375352</v>
      </c>
      <c r="I6" s="294">
        <v>36.682128633712772</v>
      </c>
      <c r="J6" s="294">
        <v>6.0619810153024254</v>
      </c>
      <c r="K6" s="295">
        <v>2.6566874598175874</v>
      </c>
      <c r="L6" s="295">
        <v>21.834817731004005</v>
      </c>
      <c r="M6" s="295">
        <v>18.770513176270583</v>
      </c>
      <c r="N6" s="294">
        <v>36.004831752016024</v>
      </c>
      <c r="O6" s="294">
        <v>3.8872776517685912</v>
      </c>
      <c r="P6" s="296">
        <v>271.78123998253903</v>
      </c>
      <c r="Q6" s="294">
        <v>0.22515061998573746</v>
      </c>
      <c r="R6" s="294">
        <v>27.882652779033727</v>
      </c>
      <c r="S6" s="258">
        <v>299.66389276157275</v>
      </c>
      <c r="T6" s="276">
        <v>0.22515061998573735</v>
      </c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64"/>
      <c r="AT6" s="264"/>
    </row>
    <row r="7" spans="1:46" x14ac:dyDescent="0.25">
      <c r="A7" s="273" t="s">
        <v>7</v>
      </c>
      <c r="B7" s="273" t="s">
        <v>8</v>
      </c>
      <c r="C7" s="273" t="s">
        <v>9</v>
      </c>
      <c r="D7" s="294">
        <v>5.001353943184748</v>
      </c>
      <c r="E7" s="294">
        <v>0.13188428216477865</v>
      </c>
      <c r="F7" s="294">
        <v>1.8663795660122169</v>
      </c>
      <c r="G7" s="294">
        <v>0.47953068906592927</v>
      </c>
      <c r="H7" s="294">
        <v>5.0681374773525789</v>
      </c>
      <c r="I7" s="294">
        <v>4.0360240160670706</v>
      </c>
      <c r="J7" s="294">
        <v>0.56064032511339468</v>
      </c>
      <c r="K7" s="295">
        <v>0.173646537369366</v>
      </c>
      <c r="L7" s="295">
        <v>2.9136635277941236</v>
      </c>
      <c r="M7" s="295">
        <v>2.0759346380047918</v>
      </c>
      <c r="N7" s="294">
        <v>3.7551511943638509</v>
      </c>
      <c r="O7" s="294">
        <v>0.72303787281433951</v>
      </c>
      <c r="P7" s="296">
        <v>26.785384069307185</v>
      </c>
      <c r="Q7" s="294">
        <v>2.2189706067085646E-2</v>
      </c>
      <c r="R7" s="294">
        <v>2.7479731993478866</v>
      </c>
      <c r="S7" s="258">
        <v>29.53335726865507</v>
      </c>
      <c r="T7" s="276">
        <v>2.2189706067085643E-2</v>
      </c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53"/>
      <c r="AT7" s="253"/>
    </row>
    <row r="8" spans="1:46" x14ac:dyDescent="0.25">
      <c r="A8" s="273" t="s">
        <v>10</v>
      </c>
      <c r="B8" s="273" t="s">
        <v>5</v>
      </c>
      <c r="C8" s="273" t="s">
        <v>11</v>
      </c>
      <c r="D8" s="294">
        <v>11.702254844259635</v>
      </c>
      <c r="E8" s="294">
        <v>0</v>
      </c>
      <c r="F8" s="294">
        <v>0.90682647375773906</v>
      </c>
      <c r="G8" s="294">
        <v>3.18742716800628</v>
      </c>
      <c r="H8" s="294">
        <v>8.6945329075990863</v>
      </c>
      <c r="I8" s="294">
        <v>7.3763387274473313</v>
      </c>
      <c r="J8" s="294">
        <v>1.2404895856249849</v>
      </c>
      <c r="K8" s="295">
        <v>0.42925500107734199</v>
      </c>
      <c r="L8" s="295">
        <v>6.7001705532423665</v>
      </c>
      <c r="M8" s="295">
        <v>3.9950100259689192</v>
      </c>
      <c r="N8" s="294">
        <v>7.2881840257828614</v>
      </c>
      <c r="O8" s="294">
        <v>1.0593127275179364</v>
      </c>
      <c r="P8" s="296">
        <v>52.579802040284477</v>
      </c>
      <c r="Q8" s="294">
        <v>4.355847014627634E-2</v>
      </c>
      <c r="R8" s="294">
        <v>5.3942809429148619</v>
      </c>
      <c r="S8" s="258">
        <v>57.974082983199338</v>
      </c>
      <c r="T8" s="276">
        <v>4.3558470146276326E-2</v>
      </c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53"/>
      <c r="AT8" s="253"/>
    </row>
    <row r="9" spans="1:46" x14ac:dyDescent="0.25">
      <c r="A9" s="273" t="s">
        <v>12</v>
      </c>
      <c r="B9" s="273" t="s">
        <v>13</v>
      </c>
      <c r="C9" s="273" t="s">
        <v>14</v>
      </c>
      <c r="D9" s="294">
        <v>23.718438792947531</v>
      </c>
      <c r="E9" s="294">
        <v>2.6057529412661338</v>
      </c>
      <c r="F9" s="294">
        <v>181.43709402939265</v>
      </c>
      <c r="G9" s="294">
        <v>14.601355613172439</v>
      </c>
      <c r="H9" s="294">
        <v>40.829149089138006</v>
      </c>
      <c r="I9" s="294">
        <v>70.100485453017157</v>
      </c>
      <c r="J9" s="294">
        <v>11.637083557861112</v>
      </c>
      <c r="K9" s="295">
        <v>8.3376833824905336</v>
      </c>
      <c r="L9" s="295">
        <v>34.028381838501375</v>
      </c>
      <c r="M9" s="295">
        <v>43.132957228084187</v>
      </c>
      <c r="N9" s="294">
        <v>48.264730294466204</v>
      </c>
      <c r="O9" s="294">
        <v>8.8382762278769533</v>
      </c>
      <c r="P9" s="296">
        <v>487.53138844821427</v>
      </c>
      <c r="Q9" s="294">
        <v>0.4038836322134487</v>
      </c>
      <c r="R9" s="294">
        <v>50.016949013313486</v>
      </c>
      <c r="S9" s="258">
        <v>537.54833746152781</v>
      </c>
      <c r="T9" s="276">
        <v>0.40388363221344864</v>
      </c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9"/>
      <c r="AO9" s="269"/>
      <c r="AP9" s="269"/>
      <c r="AQ9" s="269"/>
      <c r="AR9" s="269"/>
      <c r="AS9" s="253"/>
      <c r="AT9" s="253"/>
    </row>
    <row r="10" spans="1:46" x14ac:dyDescent="0.25">
      <c r="A10" s="273" t="s">
        <v>15</v>
      </c>
      <c r="B10" s="273" t="s">
        <v>16</v>
      </c>
      <c r="C10" s="273" t="s">
        <v>17</v>
      </c>
      <c r="D10" s="294">
        <v>35.083995287106802</v>
      </c>
      <c r="E10" s="294">
        <v>37.123608570992488</v>
      </c>
      <c r="F10" s="294">
        <v>9.6307217877308702</v>
      </c>
      <c r="G10" s="294">
        <v>475.25710531061765</v>
      </c>
      <c r="H10" s="294">
        <v>33.362077853690359</v>
      </c>
      <c r="I10" s="294">
        <v>47.843698046142535</v>
      </c>
      <c r="J10" s="294">
        <v>7.6558007470423606</v>
      </c>
      <c r="K10" s="295">
        <v>7.5643150842710636</v>
      </c>
      <c r="L10" s="295">
        <v>28.171472489680678</v>
      </c>
      <c r="M10" s="295">
        <v>46.040936086539531</v>
      </c>
      <c r="N10" s="294">
        <v>44.127442469816529</v>
      </c>
      <c r="O10" s="294">
        <v>8.2797659455616781</v>
      </c>
      <c r="P10" s="296">
        <v>780.14093967919257</v>
      </c>
      <c r="Q10" s="294">
        <v>0.64628896481711107</v>
      </c>
      <c r="R10" s="294">
        <v>80.036425402951039</v>
      </c>
      <c r="S10" s="258">
        <v>860.17736508214364</v>
      </c>
      <c r="T10" s="276">
        <v>0.64628896481711096</v>
      </c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9"/>
      <c r="AO10" s="269"/>
      <c r="AP10" s="269"/>
      <c r="AQ10" s="269"/>
      <c r="AR10" s="269"/>
      <c r="AS10" s="253"/>
      <c r="AT10" s="253"/>
    </row>
    <row r="11" spans="1:46" x14ac:dyDescent="0.25">
      <c r="A11" s="273" t="s">
        <v>18</v>
      </c>
      <c r="B11" s="273" t="s">
        <v>13</v>
      </c>
      <c r="C11" s="273" t="s">
        <v>19</v>
      </c>
      <c r="D11" s="294">
        <v>118.58528116028013</v>
      </c>
      <c r="E11" s="294">
        <v>0</v>
      </c>
      <c r="F11" s="294">
        <v>25.468480298607009</v>
      </c>
      <c r="G11" s="294">
        <v>8.0387557674100627</v>
      </c>
      <c r="H11" s="294">
        <v>17.696307708717129</v>
      </c>
      <c r="I11" s="294">
        <v>111.41430566942071</v>
      </c>
      <c r="J11" s="294">
        <v>15.427958331514795</v>
      </c>
      <c r="K11" s="295">
        <v>14.391130889209256</v>
      </c>
      <c r="L11" s="295">
        <v>48.100243950050839</v>
      </c>
      <c r="M11" s="295">
        <v>45.660075920421299</v>
      </c>
      <c r="N11" s="294">
        <v>71.194555272295915</v>
      </c>
      <c r="O11" s="294">
        <v>12.414633035231752</v>
      </c>
      <c r="P11" s="296">
        <v>488.3917280031589</v>
      </c>
      <c r="Q11" s="294">
        <v>0.40459635978878272</v>
      </c>
      <c r="R11" s="294">
        <v>50.105213196242858</v>
      </c>
      <c r="S11" s="258">
        <v>538.49694119940182</v>
      </c>
      <c r="T11" s="276">
        <v>0.40459635978878267</v>
      </c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53"/>
      <c r="AT11" s="253"/>
    </row>
    <row r="12" spans="1:46" x14ac:dyDescent="0.25">
      <c r="A12" s="273" t="s">
        <v>20</v>
      </c>
      <c r="B12" s="273" t="s">
        <v>13</v>
      </c>
      <c r="C12" s="273" t="s">
        <v>14</v>
      </c>
      <c r="D12" s="294">
        <v>21.685965422647886</v>
      </c>
      <c r="E12" s="294">
        <v>0.23830133209378218</v>
      </c>
      <c r="F12" s="294">
        <v>18.171073546289897</v>
      </c>
      <c r="G12" s="294">
        <v>2.2496159176026267</v>
      </c>
      <c r="H12" s="294">
        <v>11.582585584347573</v>
      </c>
      <c r="I12" s="294">
        <v>10.505044387552594</v>
      </c>
      <c r="J12" s="294">
        <v>2.3526956683666791</v>
      </c>
      <c r="K12" s="295">
        <v>0.82392070764834224</v>
      </c>
      <c r="L12" s="295">
        <v>6.3684542088946046</v>
      </c>
      <c r="M12" s="295">
        <v>7.6065118200876887</v>
      </c>
      <c r="N12" s="294">
        <v>10.436391654362389</v>
      </c>
      <c r="O12" s="294">
        <v>2.620406591725374</v>
      </c>
      <c r="P12" s="296">
        <v>94.640966841619431</v>
      </c>
      <c r="Q12" s="294">
        <v>7.8403028707239794E-2</v>
      </c>
      <c r="R12" s="294">
        <v>9.7094310751045754</v>
      </c>
      <c r="S12" s="258">
        <v>104.35039791672401</v>
      </c>
      <c r="T12" s="276">
        <v>7.8403028707239752E-2</v>
      </c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69"/>
      <c r="AN12" s="269"/>
      <c r="AO12" s="269"/>
      <c r="AP12" s="269"/>
      <c r="AQ12" s="269"/>
      <c r="AR12" s="269"/>
      <c r="AS12" s="253"/>
      <c r="AT12" s="253"/>
    </row>
    <row r="13" spans="1:46" x14ac:dyDescent="0.25">
      <c r="A13" s="273" t="s">
        <v>21</v>
      </c>
      <c r="B13" s="273" t="s">
        <v>22</v>
      </c>
      <c r="C13" s="273" t="s">
        <v>23</v>
      </c>
      <c r="D13" s="294">
        <v>60.228349502582333</v>
      </c>
      <c r="E13" s="294">
        <v>0</v>
      </c>
      <c r="F13" s="294">
        <v>1.7813835716370159</v>
      </c>
      <c r="G13" s="294">
        <v>1.2336664287240335</v>
      </c>
      <c r="H13" s="294">
        <v>27.000344114389868</v>
      </c>
      <c r="I13" s="294">
        <v>15.509241689455848</v>
      </c>
      <c r="J13" s="294">
        <v>2.9152146301887765</v>
      </c>
      <c r="K13" s="295">
        <v>0.72029781949691396</v>
      </c>
      <c r="L13" s="295">
        <v>12.013339761796718</v>
      </c>
      <c r="M13" s="295">
        <v>9.5781472237144989</v>
      </c>
      <c r="N13" s="294">
        <v>19.113803224435063</v>
      </c>
      <c r="O13" s="294">
        <v>2.6163398243180165</v>
      </c>
      <c r="P13" s="296">
        <v>152.71012779073908</v>
      </c>
      <c r="Q13" s="294">
        <v>0.12650902598131888</v>
      </c>
      <c r="R13" s="294">
        <v>15.666877777526532</v>
      </c>
      <c r="S13" s="258">
        <v>168.37700556826562</v>
      </c>
      <c r="T13" s="276">
        <v>0.12650902598131886</v>
      </c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69"/>
      <c r="AN13" s="269"/>
      <c r="AO13" s="269"/>
      <c r="AP13" s="269"/>
      <c r="AQ13" s="269"/>
      <c r="AR13" s="269"/>
      <c r="AS13" s="253"/>
      <c r="AT13" s="253"/>
    </row>
    <row r="14" spans="1:46" x14ac:dyDescent="0.25">
      <c r="A14" s="273" t="s">
        <v>24</v>
      </c>
      <c r="B14" s="273" t="s">
        <v>16</v>
      </c>
      <c r="C14" s="273" t="s">
        <v>56</v>
      </c>
      <c r="D14" s="294">
        <v>29.878359003458741</v>
      </c>
      <c r="E14" s="294">
        <v>3.4285976812953827</v>
      </c>
      <c r="F14" s="294">
        <v>4.6716218935593892</v>
      </c>
      <c r="G14" s="294">
        <v>245.02992901971564</v>
      </c>
      <c r="H14" s="294">
        <v>43.652063372133085</v>
      </c>
      <c r="I14" s="294">
        <v>22.323504321119927</v>
      </c>
      <c r="J14" s="294">
        <v>4.8918774824558282</v>
      </c>
      <c r="K14" s="295">
        <v>1.2126721369033504</v>
      </c>
      <c r="L14" s="295">
        <v>21.506109592735296</v>
      </c>
      <c r="M14" s="295">
        <v>24.372533718901078</v>
      </c>
      <c r="N14" s="294">
        <v>28.478375116177979</v>
      </c>
      <c r="O14" s="294">
        <v>4.4286434520756837</v>
      </c>
      <c r="P14" s="296">
        <v>433.8742867905313</v>
      </c>
      <c r="Q14" s="294">
        <v>0.35943269915551868</v>
      </c>
      <c r="R14" s="294">
        <v>44.512145463419429</v>
      </c>
      <c r="S14" s="258">
        <v>478.38643225395072</v>
      </c>
      <c r="T14" s="276">
        <v>0.35943269915551851</v>
      </c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9"/>
      <c r="AO14" s="269"/>
      <c r="AP14" s="269"/>
      <c r="AQ14" s="269"/>
      <c r="AR14" s="269"/>
      <c r="AS14" s="253"/>
      <c r="AT14" s="253"/>
    </row>
    <row r="15" spans="1:46" x14ac:dyDescent="0.25">
      <c r="A15" s="273" t="s">
        <v>26</v>
      </c>
      <c r="B15" s="273" t="s">
        <v>8</v>
      </c>
      <c r="C15" s="273" t="s">
        <v>27</v>
      </c>
      <c r="D15" s="294">
        <v>19.133547665477771</v>
      </c>
      <c r="E15" s="294">
        <v>0</v>
      </c>
      <c r="F15" s="294">
        <v>0.67669633841359789</v>
      </c>
      <c r="G15" s="294">
        <v>0.93067412324998944</v>
      </c>
      <c r="H15" s="294">
        <v>15.133290001801148</v>
      </c>
      <c r="I15" s="294">
        <v>9.2067301439793283</v>
      </c>
      <c r="J15" s="294">
        <v>1.8832169969717223</v>
      </c>
      <c r="K15" s="295">
        <v>0.75650799214080122</v>
      </c>
      <c r="L15" s="295">
        <v>8.4355177117573561</v>
      </c>
      <c r="M15" s="295">
        <v>6.2952682455976241</v>
      </c>
      <c r="N15" s="294">
        <v>14.417992073193483</v>
      </c>
      <c r="O15" s="294">
        <v>2.1025975261058685</v>
      </c>
      <c r="P15" s="296">
        <v>78.972038818688702</v>
      </c>
      <c r="Q15" s="294">
        <v>6.5422482812676194E-2</v>
      </c>
      <c r="R15" s="294">
        <v>8.1019202715218199</v>
      </c>
      <c r="S15" s="258">
        <v>87.073959090210522</v>
      </c>
      <c r="T15" s="276">
        <v>6.542248281267618E-2</v>
      </c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69"/>
      <c r="AN15" s="269"/>
      <c r="AO15" s="269"/>
      <c r="AP15" s="269"/>
      <c r="AQ15" s="269"/>
      <c r="AR15" s="269"/>
      <c r="AS15" s="253"/>
      <c r="AT15" s="253"/>
    </row>
    <row r="16" spans="1:46" x14ac:dyDescent="0.25">
      <c r="A16" s="273" t="s">
        <v>28</v>
      </c>
      <c r="B16" s="273" t="s">
        <v>29</v>
      </c>
      <c r="C16" s="273" t="s">
        <v>158</v>
      </c>
      <c r="D16" s="294">
        <v>347.23063188937687</v>
      </c>
      <c r="E16" s="294">
        <v>0</v>
      </c>
      <c r="F16" s="294">
        <v>135.19451816390236</v>
      </c>
      <c r="G16" s="294">
        <v>47.606533278842718</v>
      </c>
      <c r="H16" s="294">
        <v>213.68901204925299</v>
      </c>
      <c r="I16" s="294">
        <v>545.90988902303047</v>
      </c>
      <c r="J16" s="294">
        <v>67.823256960915558</v>
      </c>
      <c r="K16" s="295">
        <v>58.755747391432742</v>
      </c>
      <c r="L16" s="295">
        <v>123.03807156907645</v>
      </c>
      <c r="M16" s="295">
        <v>206.93367326176673</v>
      </c>
      <c r="N16" s="294">
        <v>354.30387142700954</v>
      </c>
      <c r="O16" s="294">
        <v>81.109442836219884</v>
      </c>
      <c r="P16" s="296">
        <v>2181.5946478508263</v>
      </c>
      <c r="Q16" s="294">
        <v>1.8072895228262886</v>
      </c>
      <c r="R16" s="294">
        <v>223.81473450680758</v>
      </c>
      <c r="S16" s="258">
        <v>2405.4093823576341</v>
      </c>
      <c r="T16" s="276">
        <v>1.8072895228262882</v>
      </c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69"/>
      <c r="AN16" s="269"/>
      <c r="AO16" s="269"/>
      <c r="AP16" s="269"/>
      <c r="AQ16" s="269"/>
      <c r="AR16" s="269"/>
      <c r="AS16" s="253"/>
      <c r="AT16" s="253"/>
    </row>
    <row r="17" spans="1:46" x14ac:dyDescent="0.25">
      <c r="A17" s="273" t="s">
        <v>30</v>
      </c>
      <c r="B17" s="273" t="s">
        <v>29</v>
      </c>
      <c r="C17" s="273" t="s">
        <v>159</v>
      </c>
      <c r="D17" s="294">
        <v>78.538325858961088</v>
      </c>
      <c r="E17" s="294">
        <v>0</v>
      </c>
      <c r="F17" s="294">
        <v>1.4804898578861179</v>
      </c>
      <c r="G17" s="294">
        <v>4.92039681846465</v>
      </c>
      <c r="H17" s="294">
        <v>29.902919639286761</v>
      </c>
      <c r="I17" s="294">
        <v>63.131759330310189</v>
      </c>
      <c r="J17" s="294">
        <v>10.877954409546573</v>
      </c>
      <c r="K17" s="295">
        <v>2.3836895389842829</v>
      </c>
      <c r="L17" s="295">
        <v>21.86483379213167</v>
      </c>
      <c r="M17" s="295">
        <v>28.971339486894671</v>
      </c>
      <c r="N17" s="294">
        <v>59.759565202714654</v>
      </c>
      <c r="O17" s="294">
        <v>13.748471315435914</v>
      </c>
      <c r="P17" s="296">
        <v>315.5797452506165</v>
      </c>
      <c r="Q17" s="294">
        <v>0.26143443639701652</v>
      </c>
      <c r="R17" s="294">
        <v>32.376040603406523</v>
      </c>
      <c r="S17" s="258">
        <v>347.95578585402302</v>
      </c>
      <c r="T17" s="276">
        <v>0.26143443639701641</v>
      </c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09"/>
      <c r="AT17" s="209"/>
    </row>
    <row r="18" spans="1:46" x14ac:dyDescent="0.25">
      <c r="A18" s="273" t="s">
        <v>31</v>
      </c>
      <c r="B18" s="273" t="s">
        <v>5</v>
      </c>
      <c r="C18" s="273" t="s">
        <v>6</v>
      </c>
      <c r="D18" s="294">
        <v>21.84633832877412</v>
      </c>
      <c r="E18" s="294">
        <v>0</v>
      </c>
      <c r="F18" s="294">
        <v>0.22285815634184108</v>
      </c>
      <c r="G18" s="294">
        <v>0.58134289991302213</v>
      </c>
      <c r="H18" s="294">
        <v>12.477780152179804</v>
      </c>
      <c r="I18" s="294">
        <v>11.166926665632481</v>
      </c>
      <c r="J18" s="294">
        <v>2.2310988356951937</v>
      </c>
      <c r="K18" s="295">
        <v>0.52908520313338891</v>
      </c>
      <c r="L18" s="295">
        <v>7.832020280493607</v>
      </c>
      <c r="M18" s="295">
        <v>6.4938118322548846</v>
      </c>
      <c r="N18" s="294">
        <v>14.736427292168091</v>
      </c>
      <c r="O18" s="294">
        <v>1.5376398404635467</v>
      </c>
      <c r="P18" s="296">
        <v>79.655329487049968</v>
      </c>
      <c r="Q18" s="294">
        <v>6.5988538503723493E-2</v>
      </c>
      <c r="R18" s="294">
        <v>8.1720206083011178</v>
      </c>
      <c r="S18" s="258">
        <v>87.827350095351079</v>
      </c>
      <c r="T18" s="276">
        <v>6.5988538503723465E-2</v>
      </c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09"/>
      <c r="AT18" s="209"/>
    </row>
    <row r="19" spans="1:46" x14ac:dyDescent="0.25">
      <c r="A19" s="273" t="s">
        <v>32</v>
      </c>
      <c r="B19" s="273" t="s">
        <v>8</v>
      </c>
      <c r="C19" s="273" t="s">
        <v>27</v>
      </c>
      <c r="D19" s="294">
        <v>15.112836014127744</v>
      </c>
      <c r="E19" s="294">
        <v>0</v>
      </c>
      <c r="F19" s="294">
        <v>0.72675164047233898</v>
      </c>
      <c r="G19" s="294">
        <v>0.59606237728580413</v>
      </c>
      <c r="H19" s="294">
        <v>2.1720338314208512</v>
      </c>
      <c r="I19" s="294">
        <v>5.2699921195069699</v>
      </c>
      <c r="J19" s="294">
        <v>2.0962360254420065</v>
      </c>
      <c r="K19" s="295">
        <v>0.65000522166025998</v>
      </c>
      <c r="L19" s="295">
        <v>6.5117697619625661</v>
      </c>
      <c r="M19" s="295">
        <v>5.4292837805142478</v>
      </c>
      <c r="N19" s="294">
        <v>14.909116686337118</v>
      </c>
      <c r="O19" s="294">
        <v>1.2209458526825012</v>
      </c>
      <c r="P19" s="296">
        <v>54.695033311412402</v>
      </c>
      <c r="Q19" s="294">
        <v>4.5310782528611003E-2</v>
      </c>
      <c r="R19" s="294">
        <v>5.6112873083431865</v>
      </c>
      <c r="S19" s="258">
        <v>60.306320619755589</v>
      </c>
      <c r="T19" s="276">
        <v>4.5310782528610989E-2</v>
      </c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69"/>
      <c r="AN19" s="269"/>
      <c r="AO19" s="269"/>
      <c r="AP19" s="269"/>
      <c r="AQ19" s="269"/>
      <c r="AR19" s="269"/>
      <c r="AS19" s="209"/>
      <c r="AT19" s="209"/>
    </row>
    <row r="20" spans="1:46" x14ac:dyDescent="0.25">
      <c r="A20" s="273" t="s">
        <v>33</v>
      </c>
      <c r="B20" s="273" t="s">
        <v>34</v>
      </c>
      <c r="C20" s="273" t="s">
        <v>156</v>
      </c>
      <c r="D20" s="294">
        <v>226.48561636993495</v>
      </c>
      <c r="E20" s="294">
        <v>1.7432869819477648</v>
      </c>
      <c r="F20" s="294">
        <v>870.42562505878379</v>
      </c>
      <c r="G20" s="294">
        <v>293.18463188320828</v>
      </c>
      <c r="H20" s="294">
        <v>106.21993185943666</v>
      </c>
      <c r="I20" s="294">
        <v>141.4084920859722</v>
      </c>
      <c r="J20" s="294">
        <v>22.65447463862515</v>
      </c>
      <c r="K20" s="295">
        <v>12.963289397877036</v>
      </c>
      <c r="L20" s="295">
        <v>64.46757773721707</v>
      </c>
      <c r="M20" s="295">
        <v>129.48752677905725</v>
      </c>
      <c r="N20" s="294">
        <v>79.785875583387977</v>
      </c>
      <c r="O20" s="294">
        <v>18.091840832853453</v>
      </c>
      <c r="P20" s="296">
        <v>1966.9181692083014</v>
      </c>
      <c r="Q20" s="294">
        <v>1.6294459664946426</v>
      </c>
      <c r="R20" s="294">
        <v>201.79058849069654</v>
      </c>
      <c r="S20" s="258">
        <v>2168.7087576989979</v>
      </c>
      <c r="T20" s="276">
        <v>1.6294459664946419</v>
      </c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69"/>
      <c r="AN20" s="269"/>
      <c r="AO20" s="269"/>
      <c r="AP20" s="269"/>
      <c r="AQ20" s="269"/>
      <c r="AR20" s="269"/>
      <c r="AS20" s="209"/>
      <c r="AT20" s="209"/>
    </row>
    <row r="21" spans="1:46" x14ac:dyDescent="0.25">
      <c r="A21" s="273" t="s">
        <v>35</v>
      </c>
      <c r="B21" s="273" t="s">
        <v>34</v>
      </c>
      <c r="C21" s="273" t="s">
        <v>156</v>
      </c>
      <c r="D21" s="294">
        <v>35.754192354809121</v>
      </c>
      <c r="E21" s="294">
        <v>9.4566935843952607E-2</v>
      </c>
      <c r="F21" s="294">
        <v>531.70250664160073</v>
      </c>
      <c r="G21" s="294">
        <v>182.69902158202174</v>
      </c>
      <c r="H21" s="294">
        <v>302.46676589518802</v>
      </c>
      <c r="I21" s="294">
        <v>1876.405069886808</v>
      </c>
      <c r="J21" s="294">
        <v>309.47408271942095</v>
      </c>
      <c r="K21" s="295">
        <v>177.71378500410788</v>
      </c>
      <c r="L21" s="295">
        <v>662.43601430887668</v>
      </c>
      <c r="M21" s="295">
        <v>747.9972889227256</v>
      </c>
      <c r="N21" s="294">
        <v>1024.8689502689276</v>
      </c>
      <c r="O21" s="294">
        <v>195.46439389527436</v>
      </c>
      <c r="P21" s="296">
        <v>6047.0766384156041</v>
      </c>
      <c r="Q21" s="294">
        <v>5.0095549432625068</v>
      </c>
      <c r="R21" s="294">
        <v>620.38328417362891</v>
      </c>
      <c r="S21" s="258">
        <v>6667.4599225892325</v>
      </c>
      <c r="T21" s="276">
        <v>5.0095549432625051</v>
      </c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09"/>
      <c r="AT21" s="209"/>
    </row>
    <row r="22" spans="1:46" x14ac:dyDescent="0.25">
      <c r="A22" s="273" t="s">
        <v>36</v>
      </c>
      <c r="B22" s="273" t="s">
        <v>22</v>
      </c>
      <c r="C22" s="273" t="s">
        <v>37</v>
      </c>
      <c r="D22" s="294">
        <v>58.453765254050865</v>
      </c>
      <c r="E22" s="294">
        <v>0</v>
      </c>
      <c r="F22" s="294">
        <v>7.5988136885075406</v>
      </c>
      <c r="G22" s="294">
        <v>1.8131332924760497</v>
      </c>
      <c r="H22" s="294">
        <v>21.907910316542885</v>
      </c>
      <c r="I22" s="294">
        <v>12.726209893408821</v>
      </c>
      <c r="J22" s="294">
        <v>2.0073504682771377</v>
      </c>
      <c r="K22" s="295">
        <v>0.49993052487081674</v>
      </c>
      <c r="L22" s="295">
        <v>7.6330725197735196</v>
      </c>
      <c r="M22" s="295">
        <v>7.3955960225392952</v>
      </c>
      <c r="N22" s="294">
        <v>8.8473878414715443</v>
      </c>
      <c r="O22" s="294">
        <v>2.1997617821595465</v>
      </c>
      <c r="P22" s="296">
        <v>131.08293160407803</v>
      </c>
      <c r="Q22" s="294">
        <v>0.10859249638460076</v>
      </c>
      <c r="R22" s="294">
        <v>13.448094752268958</v>
      </c>
      <c r="S22" s="258">
        <v>144.53102635634698</v>
      </c>
      <c r="T22" s="276">
        <v>0.10859249638460072</v>
      </c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09"/>
      <c r="AT22" s="209"/>
    </row>
    <row r="23" spans="1:46" x14ac:dyDescent="0.25">
      <c r="A23" s="273" t="s">
        <v>38</v>
      </c>
      <c r="B23" s="273" t="s">
        <v>13</v>
      </c>
      <c r="C23" s="273" t="s">
        <v>19</v>
      </c>
      <c r="D23" s="294">
        <v>57.362353012748429</v>
      </c>
      <c r="E23" s="294">
        <v>0</v>
      </c>
      <c r="F23" s="294">
        <v>4.7787128076773788</v>
      </c>
      <c r="G23" s="294">
        <v>1.2072307948813013</v>
      </c>
      <c r="H23" s="294">
        <v>8.7717263776376875</v>
      </c>
      <c r="I23" s="294">
        <v>17.184572446770737</v>
      </c>
      <c r="J23" s="294">
        <v>2.8256107634537209</v>
      </c>
      <c r="K23" s="295">
        <v>0.86534330784504676</v>
      </c>
      <c r="L23" s="295">
        <v>10.280707811981626</v>
      </c>
      <c r="M23" s="295">
        <v>8.7132245128943868</v>
      </c>
      <c r="N23" s="294">
        <v>16.361060725394761</v>
      </c>
      <c r="O23" s="294">
        <v>2.4965570753500979</v>
      </c>
      <c r="P23" s="296">
        <v>130.84709963663519</v>
      </c>
      <c r="Q23" s="294">
        <v>0.10839712707329133</v>
      </c>
      <c r="R23" s="294">
        <v>13.423900216756397</v>
      </c>
      <c r="S23" s="258">
        <v>144.2709998533916</v>
      </c>
      <c r="T23" s="276">
        <v>0.1083971270732913</v>
      </c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09"/>
      <c r="AT23" s="209"/>
    </row>
    <row r="24" spans="1:46" x14ac:dyDescent="0.25">
      <c r="A24" s="273" t="s">
        <v>39</v>
      </c>
      <c r="B24" s="273" t="s">
        <v>13</v>
      </c>
      <c r="C24" s="273" t="s">
        <v>40</v>
      </c>
      <c r="D24" s="294">
        <v>80.019678855354144</v>
      </c>
      <c r="E24" s="294">
        <v>0</v>
      </c>
      <c r="F24" s="294">
        <v>2.5639709055671553</v>
      </c>
      <c r="G24" s="294">
        <v>2.3870302622464554</v>
      </c>
      <c r="H24" s="294">
        <v>7.7577632063514947</v>
      </c>
      <c r="I24" s="294">
        <v>30.111270835904573</v>
      </c>
      <c r="J24" s="294">
        <v>5.0007312495200553</v>
      </c>
      <c r="K24" s="295">
        <v>1.2104909589737742</v>
      </c>
      <c r="L24" s="295">
        <v>20.651456314333412</v>
      </c>
      <c r="M24" s="295">
        <v>14.532403375404371</v>
      </c>
      <c r="N24" s="294">
        <v>27.40517098128754</v>
      </c>
      <c r="O24" s="294">
        <v>5.1120137966585091</v>
      </c>
      <c r="P24" s="296">
        <v>196.75198074160153</v>
      </c>
      <c r="Q24" s="294">
        <v>0.1629944379171995</v>
      </c>
      <c r="R24" s="294">
        <v>20.185231191665984</v>
      </c>
      <c r="S24" s="258">
        <v>216.93721193326752</v>
      </c>
      <c r="T24" s="276">
        <v>0.16299443791719945</v>
      </c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269"/>
      <c r="AR24" s="269"/>
      <c r="AS24" s="209"/>
      <c r="AT24" s="209"/>
    </row>
    <row r="25" spans="1:46" x14ac:dyDescent="0.25">
      <c r="A25" s="273" t="s">
        <v>41</v>
      </c>
      <c r="B25" s="273" t="s">
        <v>22</v>
      </c>
      <c r="C25" s="273" t="s">
        <v>23</v>
      </c>
      <c r="D25" s="294">
        <v>13.673056568991756</v>
      </c>
      <c r="E25" s="294">
        <v>9.4263557390720472</v>
      </c>
      <c r="F25" s="294">
        <v>0.72994087162955668</v>
      </c>
      <c r="G25" s="294">
        <v>0.91710798311787611</v>
      </c>
      <c r="H25" s="294">
        <v>13.825430054730091</v>
      </c>
      <c r="I25" s="294">
        <v>12.621606016435386</v>
      </c>
      <c r="J25" s="294">
        <v>2.3232921590094091</v>
      </c>
      <c r="K25" s="295">
        <v>0.52004519133568772</v>
      </c>
      <c r="L25" s="295">
        <v>8.3478080368855796</v>
      </c>
      <c r="M25" s="295">
        <v>7.5796820200765831</v>
      </c>
      <c r="N25" s="294">
        <v>14.541672862379759</v>
      </c>
      <c r="O25" s="294">
        <v>2.1357805622549977</v>
      </c>
      <c r="P25" s="296">
        <v>86.641778065918729</v>
      </c>
      <c r="Q25" s="294">
        <v>7.1776293497893939E-2</v>
      </c>
      <c r="R25" s="294">
        <v>8.8887761867791859</v>
      </c>
      <c r="S25" s="258">
        <v>95.530554252697911</v>
      </c>
      <c r="T25" s="276">
        <v>7.1776293497893912E-2</v>
      </c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69"/>
      <c r="AN25" s="269"/>
      <c r="AO25" s="269"/>
      <c r="AP25" s="269"/>
      <c r="AQ25" s="269"/>
      <c r="AR25" s="269"/>
      <c r="AS25" s="209"/>
      <c r="AT25" s="209"/>
    </row>
    <row r="26" spans="1:46" x14ac:dyDescent="0.25">
      <c r="A26" s="273" t="s">
        <v>42</v>
      </c>
      <c r="B26" s="273" t="s">
        <v>8</v>
      </c>
      <c r="C26" s="273" t="s">
        <v>27</v>
      </c>
      <c r="D26" s="294">
        <v>7.6641643743101682</v>
      </c>
      <c r="E26" s="294">
        <v>16.82984530041621</v>
      </c>
      <c r="F26" s="294">
        <v>25.732360443835901</v>
      </c>
      <c r="G26" s="294">
        <v>2.4275833305179719</v>
      </c>
      <c r="H26" s="294">
        <v>9.9990300804429229</v>
      </c>
      <c r="I26" s="294">
        <v>9.388523121988511</v>
      </c>
      <c r="J26" s="294">
        <v>1.8811117023749526</v>
      </c>
      <c r="K26" s="295">
        <v>0.85322619596305804</v>
      </c>
      <c r="L26" s="295">
        <v>7.8497980686925573</v>
      </c>
      <c r="M26" s="295">
        <v>8.5717942845822446</v>
      </c>
      <c r="N26" s="294">
        <v>13.125631521076912</v>
      </c>
      <c r="O26" s="294">
        <v>1.6821581912101018</v>
      </c>
      <c r="P26" s="296">
        <v>106.00522661541152</v>
      </c>
      <c r="Q26" s="294">
        <v>8.7817475907174009E-2</v>
      </c>
      <c r="R26" s="294">
        <v>10.875316216344428</v>
      </c>
      <c r="S26" s="258">
        <v>116.88054283175595</v>
      </c>
      <c r="T26" s="276">
        <v>8.7817475907173967E-2</v>
      </c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09"/>
      <c r="AT26" s="209"/>
    </row>
    <row r="27" spans="1:46" x14ac:dyDescent="0.25">
      <c r="A27" s="273" t="s">
        <v>43</v>
      </c>
      <c r="B27" s="273" t="s">
        <v>44</v>
      </c>
      <c r="C27" s="273" t="s">
        <v>44</v>
      </c>
      <c r="D27" s="294">
        <v>67.598911795935649</v>
      </c>
      <c r="E27" s="294">
        <v>81.552895059784746</v>
      </c>
      <c r="F27" s="294">
        <v>7.301910517013269</v>
      </c>
      <c r="G27" s="294">
        <v>11.225753720184088</v>
      </c>
      <c r="H27" s="294">
        <v>24.817741304969246</v>
      </c>
      <c r="I27" s="294">
        <v>45.527576452774944</v>
      </c>
      <c r="J27" s="294">
        <v>9.9325122211095014</v>
      </c>
      <c r="K27" s="295">
        <v>1.7154562864563789</v>
      </c>
      <c r="L27" s="295">
        <v>17.75201296009541</v>
      </c>
      <c r="M27" s="295">
        <v>32.119705521476348</v>
      </c>
      <c r="N27" s="294">
        <v>53.899964909812105</v>
      </c>
      <c r="O27" s="294">
        <v>8.1499725124982039</v>
      </c>
      <c r="P27" s="296">
        <v>361.59441326210992</v>
      </c>
      <c r="Q27" s="294">
        <v>0.29955417943701157</v>
      </c>
      <c r="R27" s="294">
        <v>37.096789581479513</v>
      </c>
      <c r="S27" s="258">
        <v>398.69120284358945</v>
      </c>
      <c r="T27" s="276">
        <v>0.29955417943701146</v>
      </c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69"/>
      <c r="AN27" s="269"/>
      <c r="AO27" s="269"/>
      <c r="AP27" s="269"/>
      <c r="AQ27" s="269"/>
      <c r="AR27" s="269"/>
      <c r="AS27" s="209"/>
      <c r="AT27" s="209"/>
    </row>
    <row r="28" spans="1:46" x14ac:dyDescent="0.25">
      <c r="A28" s="273" t="s">
        <v>45</v>
      </c>
      <c r="B28" s="273" t="s">
        <v>8</v>
      </c>
      <c r="C28" s="273" t="s">
        <v>27</v>
      </c>
      <c r="D28" s="294">
        <v>40.227614311196604</v>
      </c>
      <c r="E28" s="294">
        <v>4.0275058146928486E-2</v>
      </c>
      <c r="F28" s="294">
        <v>0.34677607915063569</v>
      </c>
      <c r="G28" s="294">
        <v>0.55006194891731419</v>
      </c>
      <c r="H28" s="294">
        <v>15.758390208663792</v>
      </c>
      <c r="I28" s="294">
        <v>8.2580646433376579</v>
      </c>
      <c r="J28" s="294">
        <v>2.1505066011502274</v>
      </c>
      <c r="K28" s="295">
        <v>0.68961105322985072</v>
      </c>
      <c r="L28" s="295">
        <v>8.7080361865096556</v>
      </c>
      <c r="M28" s="295">
        <v>6.3268119423939826</v>
      </c>
      <c r="N28" s="294">
        <v>13.951693022585019</v>
      </c>
      <c r="O28" s="294">
        <v>2.1342253101647812</v>
      </c>
      <c r="P28" s="296">
        <v>99.142066365446468</v>
      </c>
      <c r="Q28" s="294">
        <v>8.2131856158583649E-2</v>
      </c>
      <c r="R28" s="294">
        <v>10.171209066678999</v>
      </c>
      <c r="S28" s="258">
        <v>109.31327543212547</v>
      </c>
      <c r="T28" s="276">
        <v>8.2131856158583608E-2</v>
      </c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69"/>
      <c r="AN28" s="269"/>
      <c r="AO28" s="269"/>
      <c r="AP28" s="269"/>
      <c r="AQ28" s="269"/>
      <c r="AR28" s="269"/>
      <c r="AS28" s="209"/>
      <c r="AT28" s="209"/>
    </row>
    <row r="29" spans="1:46" x14ac:dyDescent="0.25">
      <c r="A29" s="273" t="s">
        <v>46</v>
      </c>
      <c r="B29" s="273" t="s">
        <v>34</v>
      </c>
      <c r="C29" s="273" t="s">
        <v>157</v>
      </c>
      <c r="D29" s="294">
        <v>10.513193060194572</v>
      </c>
      <c r="E29" s="294">
        <v>0</v>
      </c>
      <c r="F29" s="294">
        <v>279.05469059585761</v>
      </c>
      <c r="G29" s="294">
        <v>28.736266389963987</v>
      </c>
      <c r="H29" s="294">
        <v>85.809175996597816</v>
      </c>
      <c r="I29" s="294">
        <v>188.96356374633544</v>
      </c>
      <c r="J29" s="294">
        <v>52.949845506420687</v>
      </c>
      <c r="K29" s="295">
        <v>40.919987007198827</v>
      </c>
      <c r="L29" s="295">
        <v>103.91591362084981</v>
      </c>
      <c r="M29" s="295">
        <v>126.37592759942532</v>
      </c>
      <c r="N29" s="294">
        <v>159.84135524904718</v>
      </c>
      <c r="O29" s="294">
        <v>42.517789627068694</v>
      </c>
      <c r="P29" s="296">
        <v>1119.5977083989599</v>
      </c>
      <c r="Q29" s="294">
        <v>0.92750374601584629</v>
      </c>
      <c r="R29" s="294">
        <v>114.86206390660242</v>
      </c>
      <c r="S29" s="258">
        <v>1234.4597723055622</v>
      </c>
      <c r="T29" s="276">
        <v>0.92750374601584595</v>
      </c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09"/>
      <c r="AT29" s="209"/>
    </row>
    <row r="30" spans="1:46" x14ac:dyDescent="0.25">
      <c r="A30" s="273" t="s">
        <v>47</v>
      </c>
      <c r="B30" s="273" t="s">
        <v>22</v>
      </c>
      <c r="C30" s="273" t="s">
        <v>23</v>
      </c>
      <c r="D30" s="294">
        <v>51.320371104164458</v>
      </c>
      <c r="E30" s="294">
        <v>0</v>
      </c>
      <c r="F30" s="294">
        <v>9.1921598991308393</v>
      </c>
      <c r="G30" s="294">
        <v>2.13690838094728</v>
      </c>
      <c r="H30" s="294">
        <v>5.1580688938549262</v>
      </c>
      <c r="I30" s="294">
        <v>11.848618366641318</v>
      </c>
      <c r="J30" s="294">
        <v>2.3617762878336057</v>
      </c>
      <c r="K30" s="295">
        <v>0.60788729525904062</v>
      </c>
      <c r="L30" s="295">
        <v>8.6414141673728508</v>
      </c>
      <c r="M30" s="295">
        <v>7.3802486293667826</v>
      </c>
      <c r="N30" s="294">
        <v>14.389085176649209</v>
      </c>
      <c r="O30" s="294">
        <v>2.0049978776897408</v>
      </c>
      <c r="P30" s="296">
        <v>115.04153607891004</v>
      </c>
      <c r="Q30" s="294">
        <v>9.5303388762014135E-2</v>
      </c>
      <c r="R30" s="294">
        <v>11.802371664287829</v>
      </c>
      <c r="S30" s="258">
        <v>126.84390774319787</v>
      </c>
      <c r="T30" s="276">
        <v>9.5303388762014107E-2</v>
      </c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69"/>
      <c r="AN30" s="269"/>
      <c r="AO30" s="269"/>
      <c r="AP30" s="269"/>
      <c r="AQ30" s="269"/>
      <c r="AR30" s="269"/>
      <c r="AS30" s="209"/>
      <c r="AT30" s="209"/>
    </row>
    <row r="31" spans="1:46" x14ac:dyDescent="0.25">
      <c r="A31" s="273" t="s">
        <v>48</v>
      </c>
      <c r="B31" s="273" t="s">
        <v>8</v>
      </c>
      <c r="C31" s="273" t="s">
        <v>9</v>
      </c>
      <c r="D31" s="294">
        <v>38.157805540233937</v>
      </c>
      <c r="E31" s="294">
        <v>0</v>
      </c>
      <c r="F31" s="294">
        <v>2.6225210250525941</v>
      </c>
      <c r="G31" s="294">
        <v>27.796276309095877</v>
      </c>
      <c r="H31" s="294">
        <v>8.5498832762572476</v>
      </c>
      <c r="I31" s="294">
        <v>24.037480998200518</v>
      </c>
      <c r="J31" s="294">
        <v>4.7612791686038856</v>
      </c>
      <c r="K31" s="295">
        <v>1.0603897200367218</v>
      </c>
      <c r="L31" s="295">
        <v>17.282192479225518</v>
      </c>
      <c r="M31" s="295">
        <v>13.975546398344965</v>
      </c>
      <c r="N31" s="294">
        <v>27.176323840357945</v>
      </c>
      <c r="O31" s="294">
        <v>4.0539683727726405</v>
      </c>
      <c r="P31" s="296">
        <v>169.47366712818186</v>
      </c>
      <c r="Q31" s="294">
        <v>0.14039637624590312</v>
      </c>
      <c r="R31" s="294">
        <v>17.386687234292641</v>
      </c>
      <c r="S31" s="258">
        <v>186.86035436247451</v>
      </c>
      <c r="T31" s="276">
        <v>0.14039637624590307</v>
      </c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  <c r="AN31" s="269"/>
      <c r="AO31" s="269"/>
      <c r="AP31" s="269"/>
      <c r="AQ31" s="269"/>
      <c r="AR31" s="269"/>
      <c r="AS31" s="209"/>
      <c r="AT31" s="209"/>
    </row>
    <row r="32" spans="1:46" x14ac:dyDescent="0.25">
      <c r="A32" s="273" t="s">
        <v>49</v>
      </c>
      <c r="B32" s="273" t="s">
        <v>50</v>
      </c>
      <c r="C32" s="273" t="s">
        <v>51</v>
      </c>
      <c r="D32" s="294">
        <v>14.205397952886472</v>
      </c>
      <c r="E32" s="294">
        <v>9.2540422243799804E-3</v>
      </c>
      <c r="F32" s="294">
        <v>4.9872334866608892</v>
      </c>
      <c r="G32" s="294">
        <v>3.4196460540738975</v>
      </c>
      <c r="H32" s="294">
        <v>10.890497955202754</v>
      </c>
      <c r="I32" s="294">
        <v>7.1590752936451834</v>
      </c>
      <c r="J32" s="294">
        <v>1.4421304276408868</v>
      </c>
      <c r="K32" s="295">
        <v>0.66465200524748358</v>
      </c>
      <c r="L32" s="295">
        <v>5.6233201569910714</v>
      </c>
      <c r="M32" s="295">
        <v>4.4639845247993399</v>
      </c>
      <c r="N32" s="294">
        <v>6.5987953740489562</v>
      </c>
      <c r="O32" s="294">
        <v>1.1101163525219513</v>
      </c>
      <c r="P32" s="296">
        <v>60.574103625943252</v>
      </c>
      <c r="Q32" s="294">
        <v>5.0181156680783559E-2</v>
      </c>
      <c r="R32" s="294">
        <v>6.2144344433482361</v>
      </c>
      <c r="S32" s="258">
        <v>66.788538069291491</v>
      </c>
      <c r="T32" s="276">
        <v>5.0181156680783545E-2</v>
      </c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69"/>
      <c r="AN32" s="269"/>
      <c r="AO32" s="269"/>
      <c r="AP32" s="269"/>
      <c r="AQ32" s="269"/>
      <c r="AR32" s="269"/>
      <c r="AS32" s="209"/>
      <c r="AT32" s="209"/>
    </row>
    <row r="33" spans="1:46" x14ac:dyDescent="0.25">
      <c r="A33" s="273" t="s">
        <v>52</v>
      </c>
      <c r="B33" s="273" t="s">
        <v>13</v>
      </c>
      <c r="C33" s="273" t="s">
        <v>53</v>
      </c>
      <c r="D33" s="294">
        <v>19.662934207254356</v>
      </c>
      <c r="E33" s="294">
        <v>0</v>
      </c>
      <c r="F33" s="294">
        <v>0.52542394202650455</v>
      </c>
      <c r="G33" s="294">
        <v>1.0806604760180718</v>
      </c>
      <c r="H33" s="294">
        <v>13.732807787749689</v>
      </c>
      <c r="I33" s="294">
        <v>6.9456310852616081</v>
      </c>
      <c r="J33" s="294">
        <v>1.5717394629125099</v>
      </c>
      <c r="K33" s="295">
        <v>0.57910015892173117</v>
      </c>
      <c r="L33" s="295">
        <v>7.3623598711848484</v>
      </c>
      <c r="M33" s="295">
        <v>4.7073603609039552</v>
      </c>
      <c r="N33" s="294">
        <v>8.8859993797649004</v>
      </c>
      <c r="O33" s="294">
        <v>1.9454280934366399</v>
      </c>
      <c r="P33" s="296">
        <v>66.999444825434821</v>
      </c>
      <c r="Q33" s="294">
        <v>5.5504075785790113E-2</v>
      </c>
      <c r="R33" s="294">
        <v>6.8736247453122479</v>
      </c>
      <c r="S33" s="258">
        <v>73.873069570747063</v>
      </c>
      <c r="T33" s="276">
        <v>5.5504075785790093E-2</v>
      </c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69"/>
      <c r="AN33" s="269"/>
      <c r="AO33" s="269"/>
      <c r="AP33" s="269"/>
      <c r="AQ33" s="269"/>
      <c r="AR33" s="269"/>
      <c r="AS33" s="209"/>
      <c r="AT33" s="209"/>
    </row>
    <row r="34" spans="1:46" x14ac:dyDescent="0.25">
      <c r="A34" s="273" t="s">
        <v>54</v>
      </c>
      <c r="B34" s="273" t="s">
        <v>29</v>
      </c>
      <c r="C34" s="273" t="s">
        <v>158</v>
      </c>
      <c r="D34" s="294">
        <v>315.02576488238441</v>
      </c>
      <c r="E34" s="294">
        <v>0.37149813037746293</v>
      </c>
      <c r="F34" s="294">
        <v>58.264650802479515</v>
      </c>
      <c r="G34" s="294">
        <v>15.195095539481525</v>
      </c>
      <c r="H34" s="294">
        <v>52.83990852700633</v>
      </c>
      <c r="I34" s="294">
        <v>178.74287219936491</v>
      </c>
      <c r="J34" s="294">
        <v>20.36645722524489</v>
      </c>
      <c r="K34" s="295">
        <v>12.919022765301776</v>
      </c>
      <c r="L34" s="295">
        <v>42.314808945565574</v>
      </c>
      <c r="M34" s="295">
        <v>62.501272292367602</v>
      </c>
      <c r="N34" s="294">
        <v>84.549123973808349</v>
      </c>
      <c r="O34" s="294">
        <v>17.127590739698583</v>
      </c>
      <c r="P34" s="296">
        <v>860.21806602308095</v>
      </c>
      <c r="Q34" s="294">
        <v>0.71262693076413897</v>
      </c>
      <c r="R34" s="294">
        <v>88.251719105830972</v>
      </c>
      <c r="S34" s="258">
        <v>948.46978512891189</v>
      </c>
      <c r="T34" s="276">
        <v>0.71262693076413874</v>
      </c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69"/>
      <c r="AN34" s="269"/>
      <c r="AO34" s="269"/>
      <c r="AP34" s="269"/>
      <c r="AQ34" s="269"/>
      <c r="AR34" s="269"/>
      <c r="AS34" s="209"/>
      <c r="AT34" s="209"/>
    </row>
    <row r="35" spans="1:46" x14ac:dyDescent="0.25">
      <c r="A35" s="273" t="s">
        <v>55</v>
      </c>
      <c r="B35" s="273" t="s">
        <v>22</v>
      </c>
      <c r="C35" s="273" t="s">
        <v>56</v>
      </c>
      <c r="D35" s="294">
        <v>3.2599603482951016</v>
      </c>
      <c r="E35" s="294">
        <v>0</v>
      </c>
      <c r="F35" s="294">
        <v>0.40356599907774671</v>
      </c>
      <c r="G35" s="294">
        <v>114.01999892018524</v>
      </c>
      <c r="H35" s="294">
        <v>11.130936849267757</v>
      </c>
      <c r="I35" s="294">
        <v>12.003722504334313</v>
      </c>
      <c r="J35" s="294">
        <v>1.6741252173217203</v>
      </c>
      <c r="K35" s="295">
        <v>0.74372448566568905</v>
      </c>
      <c r="L35" s="295">
        <v>8.7530370512384952</v>
      </c>
      <c r="M35" s="295">
        <v>9.8540546013131411</v>
      </c>
      <c r="N35" s="294">
        <v>8.8823801438786649</v>
      </c>
      <c r="O35" s="294">
        <v>1.0112538121986383</v>
      </c>
      <c r="P35" s="296">
        <v>171.73675993277655</v>
      </c>
      <c r="Q35" s="294">
        <v>0.14227118095307306</v>
      </c>
      <c r="R35" s="294">
        <v>17.618863049228569</v>
      </c>
      <c r="S35" s="258">
        <v>189.35562298200512</v>
      </c>
      <c r="T35" s="276">
        <v>0.14227118095307303</v>
      </c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09"/>
      <c r="AT35" s="209"/>
    </row>
    <row r="36" spans="1:46" x14ac:dyDescent="0.25">
      <c r="A36" s="273" t="s">
        <v>57</v>
      </c>
      <c r="B36" s="273" t="s">
        <v>44</v>
      </c>
      <c r="C36" s="273" t="s">
        <v>44</v>
      </c>
      <c r="D36" s="294">
        <v>68.755692425962337</v>
      </c>
      <c r="E36" s="294">
        <v>99.574775367845163</v>
      </c>
      <c r="F36" s="294">
        <v>127.59070361215011</v>
      </c>
      <c r="G36" s="294">
        <v>29.892208754495652</v>
      </c>
      <c r="H36" s="294">
        <v>96.811984097903249</v>
      </c>
      <c r="I36" s="294">
        <v>393.72636434091851</v>
      </c>
      <c r="J36" s="294">
        <v>40.862077502682368</v>
      </c>
      <c r="K36" s="295">
        <v>21.88058586700862</v>
      </c>
      <c r="L36" s="295">
        <v>91.858200182407927</v>
      </c>
      <c r="M36" s="295">
        <v>135.89397934465995</v>
      </c>
      <c r="N36" s="294">
        <v>176.68526646491102</v>
      </c>
      <c r="O36" s="294">
        <v>42.808677076135751</v>
      </c>
      <c r="P36" s="296">
        <v>1326.3405150370806</v>
      </c>
      <c r="Q36" s="294">
        <v>1.0987748429287711</v>
      </c>
      <c r="R36" s="294">
        <v>136.07227654829902</v>
      </c>
      <c r="S36" s="258">
        <v>1462.4127915853796</v>
      </c>
      <c r="T36" s="276">
        <v>1.0987748429287709</v>
      </c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269"/>
      <c r="AL36" s="269"/>
      <c r="AM36" s="269"/>
      <c r="AN36" s="269"/>
      <c r="AO36" s="269"/>
      <c r="AP36" s="269"/>
      <c r="AQ36" s="269"/>
      <c r="AR36" s="269"/>
      <c r="AS36" s="209"/>
      <c r="AT36" s="209"/>
    </row>
    <row r="37" spans="1:46" x14ac:dyDescent="0.25">
      <c r="A37" s="273" t="s">
        <v>58</v>
      </c>
      <c r="B37" s="273" t="s">
        <v>29</v>
      </c>
      <c r="C37" s="273" t="s">
        <v>158</v>
      </c>
      <c r="D37" s="294">
        <v>182.17737386608121</v>
      </c>
      <c r="E37" s="294">
        <v>0</v>
      </c>
      <c r="F37" s="294">
        <v>43.840324286388366</v>
      </c>
      <c r="G37" s="294">
        <v>16.348270580427187</v>
      </c>
      <c r="H37" s="294">
        <v>35.361525420040635</v>
      </c>
      <c r="I37" s="294">
        <v>127.72801109309344</v>
      </c>
      <c r="J37" s="294">
        <v>25.638356950870829</v>
      </c>
      <c r="K37" s="295">
        <v>17.35817242305534</v>
      </c>
      <c r="L37" s="295">
        <v>51.10398875840724</v>
      </c>
      <c r="M37" s="295">
        <v>64.846480605291163</v>
      </c>
      <c r="N37" s="294">
        <v>109.21114721972123</v>
      </c>
      <c r="O37" s="294">
        <v>18.441162585435759</v>
      </c>
      <c r="P37" s="296">
        <v>692.05481378881234</v>
      </c>
      <c r="Q37" s="294">
        <v>0.57331613616405541</v>
      </c>
      <c r="R37" s="294">
        <v>70.999470302556617</v>
      </c>
      <c r="S37" s="258">
        <v>763.05428409136891</v>
      </c>
      <c r="T37" s="276">
        <v>0.57331613616405508</v>
      </c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69"/>
      <c r="AS37" s="209"/>
      <c r="AT37" s="209"/>
    </row>
    <row r="38" spans="1:46" x14ac:dyDescent="0.25">
      <c r="A38" s="273" t="s">
        <v>59</v>
      </c>
      <c r="B38" s="273" t="s">
        <v>16</v>
      </c>
      <c r="C38" s="273" t="s">
        <v>51</v>
      </c>
      <c r="D38" s="294">
        <v>15.677989687585523</v>
      </c>
      <c r="E38" s="294">
        <v>0</v>
      </c>
      <c r="F38" s="294">
        <v>58.79669465425151</v>
      </c>
      <c r="G38" s="294">
        <v>7.1193411100226323</v>
      </c>
      <c r="H38" s="294">
        <v>13.087993459898144</v>
      </c>
      <c r="I38" s="294">
        <v>21.239268116625059</v>
      </c>
      <c r="J38" s="294">
        <v>4.1533049557867514</v>
      </c>
      <c r="K38" s="295">
        <v>1.9528751556909962</v>
      </c>
      <c r="L38" s="295">
        <v>14.60803309327598</v>
      </c>
      <c r="M38" s="295">
        <v>14.488083698884635</v>
      </c>
      <c r="N38" s="294">
        <v>17.087397191151211</v>
      </c>
      <c r="O38" s="294">
        <v>3.0539383246508964</v>
      </c>
      <c r="P38" s="296">
        <v>171.2649194478233</v>
      </c>
      <c r="Q38" s="294">
        <v>0.14188029607180452</v>
      </c>
      <c r="R38" s="294">
        <v>17.570455865532274</v>
      </c>
      <c r="S38" s="258">
        <v>188.83537531335557</v>
      </c>
      <c r="T38" s="276">
        <v>0.14188029607180447</v>
      </c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69"/>
      <c r="AS38" s="209"/>
      <c r="AT38" s="209"/>
    </row>
    <row r="39" spans="1:46" x14ac:dyDescent="0.25">
      <c r="A39" s="273" t="s">
        <v>60</v>
      </c>
      <c r="B39" s="273" t="s">
        <v>13</v>
      </c>
      <c r="C39" s="273" t="s">
        <v>19</v>
      </c>
      <c r="D39" s="294">
        <v>84.71276287325847</v>
      </c>
      <c r="E39" s="294">
        <v>0</v>
      </c>
      <c r="F39" s="294">
        <v>11.484992782861001</v>
      </c>
      <c r="G39" s="294">
        <v>5.2022126677010547</v>
      </c>
      <c r="H39" s="294">
        <v>26.182446852013591</v>
      </c>
      <c r="I39" s="294">
        <v>86.63760945159683</v>
      </c>
      <c r="J39" s="294">
        <v>9.9681894420518038</v>
      </c>
      <c r="K39" s="295">
        <v>7.596712424586852</v>
      </c>
      <c r="L39" s="295">
        <v>34.542092039248892</v>
      </c>
      <c r="M39" s="295">
        <v>31.711054094007647</v>
      </c>
      <c r="N39" s="294">
        <v>49.645109807609842</v>
      </c>
      <c r="O39" s="294">
        <v>9.1175144707179641</v>
      </c>
      <c r="P39" s="296">
        <v>356.80069690565392</v>
      </c>
      <c r="Q39" s="294">
        <v>0.29558294062096535</v>
      </c>
      <c r="R39" s="294">
        <v>36.604991366500343</v>
      </c>
      <c r="S39" s="258">
        <v>393.40568827215429</v>
      </c>
      <c r="T39" s="276">
        <v>0.2955829406209653</v>
      </c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69"/>
      <c r="AS39" s="209"/>
      <c r="AT39" s="209"/>
    </row>
    <row r="40" spans="1:46" x14ac:dyDescent="0.25">
      <c r="A40" s="273" t="s">
        <v>61</v>
      </c>
      <c r="B40" s="273" t="s">
        <v>5</v>
      </c>
      <c r="C40" s="273" t="s">
        <v>62</v>
      </c>
      <c r="D40" s="294">
        <v>20.535298860472857</v>
      </c>
      <c r="E40" s="294">
        <v>0</v>
      </c>
      <c r="F40" s="294">
        <v>9.5864025544454847</v>
      </c>
      <c r="G40" s="294">
        <v>32.393269037541806</v>
      </c>
      <c r="H40" s="294">
        <v>16.26853199906224</v>
      </c>
      <c r="I40" s="294">
        <v>32.377668344477335</v>
      </c>
      <c r="J40" s="294">
        <v>4.3723307945574765</v>
      </c>
      <c r="K40" s="295">
        <v>1.5088932930163659</v>
      </c>
      <c r="L40" s="295">
        <v>26.253072687370622</v>
      </c>
      <c r="M40" s="295">
        <v>15.361031284226652</v>
      </c>
      <c r="N40" s="294">
        <v>25.483532907946461</v>
      </c>
      <c r="O40" s="294">
        <v>4.0997647419638499</v>
      </c>
      <c r="P40" s="296">
        <v>188.23979650508113</v>
      </c>
      <c r="Q40" s="294">
        <v>0.15594272397841358</v>
      </c>
      <c r="R40" s="294">
        <v>19.311946937486738</v>
      </c>
      <c r="S40" s="258">
        <v>207.55174344256787</v>
      </c>
      <c r="T40" s="276">
        <v>0.15594272397841355</v>
      </c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69"/>
      <c r="AS40" s="209"/>
      <c r="AT40" s="209"/>
    </row>
    <row r="41" spans="1:46" x14ac:dyDescent="0.25">
      <c r="A41" s="273" t="s">
        <v>63</v>
      </c>
      <c r="B41" s="273" t="s">
        <v>5</v>
      </c>
      <c r="C41" s="273" t="s">
        <v>11</v>
      </c>
      <c r="D41" s="294">
        <v>21.671339523320817</v>
      </c>
      <c r="E41" s="294">
        <v>0</v>
      </c>
      <c r="F41" s="294">
        <v>0.49273105441713733</v>
      </c>
      <c r="G41" s="294">
        <v>3.4523335874586145</v>
      </c>
      <c r="H41" s="294">
        <v>18.41191823988963</v>
      </c>
      <c r="I41" s="294">
        <v>5.9284129320094845</v>
      </c>
      <c r="J41" s="294">
        <v>1.174076519471362</v>
      </c>
      <c r="K41" s="295">
        <v>0.43090146565455828</v>
      </c>
      <c r="L41" s="295">
        <v>7.6464705121301586</v>
      </c>
      <c r="M41" s="295">
        <v>4.1011678476184903</v>
      </c>
      <c r="N41" s="294">
        <v>6.4994118578470861</v>
      </c>
      <c r="O41" s="294">
        <v>1.1721191587918909</v>
      </c>
      <c r="P41" s="296">
        <v>70.980882698609221</v>
      </c>
      <c r="Q41" s="294">
        <v>5.8802402063341516E-2</v>
      </c>
      <c r="R41" s="294">
        <v>7.2820894715242135</v>
      </c>
      <c r="S41" s="258">
        <v>78.262972170133438</v>
      </c>
      <c r="T41" s="276">
        <v>5.8802402063341502E-2</v>
      </c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09"/>
      <c r="AT41" s="209"/>
    </row>
    <row r="42" spans="1:46" x14ac:dyDescent="0.25">
      <c r="A42" s="273" t="s">
        <v>64</v>
      </c>
      <c r="B42" s="273" t="s">
        <v>13</v>
      </c>
      <c r="C42" s="273" t="s">
        <v>40</v>
      </c>
      <c r="D42" s="294">
        <v>121.12564055965542</v>
      </c>
      <c r="E42" s="294">
        <v>0</v>
      </c>
      <c r="F42" s="294">
        <v>8.3978560797805937</v>
      </c>
      <c r="G42" s="294">
        <v>6.4598516156125294</v>
      </c>
      <c r="H42" s="294">
        <v>16.056080617418566</v>
      </c>
      <c r="I42" s="294">
        <v>38.434945238628373</v>
      </c>
      <c r="J42" s="294">
        <v>6.0369633382850649</v>
      </c>
      <c r="K42" s="295">
        <v>2.4574107036078954</v>
      </c>
      <c r="L42" s="295">
        <v>26.000792043239731</v>
      </c>
      <c r="M42" s="295">
        <v>18.479524497509065</v>
      </c>
      <c r="N42" s="294">
        <v>29.479424784244081</v>
      </c>
      <c r="O42" s="294">
        <v>6.5028519408871874</v>
      </c>
      <c r="P42" s="296">
        <v>279.4313414188685</v>
      </c>
      <c r="Q42" s="294">
        <v>0.23148816219966659</v>
      </c>
      <c r="R42" s="294">
        <v>28.667494006806709</v>
      </c>
      <c r="S42" s="258">
        <v>308.09883542567519</v>
      </c>
      <c r="T42" s="276">
        <v>0.2314881621996665</v>
      </c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69"/>
      <c r="AS42" s="209"/>
      <c r="AT42" s="209"/>
    </row>
    <row r="43" spans="1:46" x14ac:dyDescent="0.25">
      <c r="A43" s="273" t="s">
        <v>65</v>
      </c>
      <c r="B43" s="273" t="s">
        <v>34</v>
      </c>
      <c r="C43" s="273" t="s">
        <v>156</v>
      </c>
      <c r="D43" s="294">
        <v>8.4933934708511742</v>
      </c>
      <c r="E43" s="294">
        <v>8.036353739728953E-3</v>
      </c>
      <c r="F43" s="294">
        <v>321.03140027182775</v>
      </c>
      <c r="G43" s="294">
        <v>35.174780758388152</v>
      </c>
      <c r="H43" s="294">
        <v>113.42854479404673</v>
      </c>
      <c r="I43" s="294">
        <v>191.31615544527074</v>
      </c>
      <c r="J43" s="294">
        <v>52.850095354129991</v>
      </c>
      <c r="K43" s="295">
        <v>25.377719178463476</v>
      </c>
      <c r="L43" s="295">
        <v>112.88677549842474</v>
      </c>
      <c r="M43" s="295">
        <v>120.31425338339093</v>
      </c>
      <c r="N43" s="294">
        <v>110.2048197620048</v>
      </c>
      <c r="O43" s="294">
        <v>29.138040086898314</v>
      </c>
      <c r="P43" s="296">
        <v>1120.2240143574365</v>
      </c>
      <c r="Q43" s="294">
        <v>0.9280225940969753</v>
      </c>
      <c r="R43" s="294">
        <v>114.92631805296942</v>
      </c>
      <c r="S43" s="258">
        <v>1235.150332410406</v>
      </c>
      <c r="T43" s="276">
        <v>0.92802259409697518</v>
      </c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  <c r="AP43" s="269"/>
      <c r="AQ43" s="269"/>
      <c r="AR43" s="269"/>
      <c r="AS43" s="209"/>
      <c r="AT43" s="209"/>
    </row>
    <row r="44" spans="1:46" x14ac:dyDescent="0.25">
      <c r="A44" s="273" t="s">
        <v>66</v>
      </c>
      <c r="B44" s="273" t="s">
        <v>8</v>
      </c>
      <c r="C44" s="273" t="s">
        <v>9</v>
      </c>
      <c r="D44" s="294">
        <v>65.881111290641343</v>
      </c>
      <c r="E44" s="294">
        <v>0</v>
      </c>
      <c r="F44" s="294">
        <v>5.3203840481076963</v>
      </c>
      <c r="G44" s="294">
        <v>2.7132324447277534</v>
      </c>
      <c r="H44" s="294">
        <v>22.814928481193853</v>
      </c>
      <c r="I44" s="294">
        <v>36.21214005649211</v>
      </c>
      <c r="J44" s="294">
        <v>6.4500965481247823</v>
      </c>
      <c r="K44" s="295">
        <v>1.604746782090166</v>
      </c>
      <c r="L44" s="295">
        <v>21.180581372131989</v>
      </c>
      <c r="M44" s="295">
        <v>17.977267710410036</v>
      </c>
      <c r="N44" s="294">
        <v>36.301655297185832</v>
      </c>
      <c r="O44" s="294">
        <v>8.1749905373283021</v>
      </c>
      <c r="P44" s="296">
        <v>224.63113456843388</v>
      </c>
      <c r="Q44" s="294">
        <v>0.18609025118669639</v>
      </c>
      <c r="R44" s="294">
        <v>23.045416706960481</v>
      </c>
      <c r="S44" s="258">
        <v>247.67655127539436</v>
      </c>
      <c r="T44" s="276">
        <v>0.18609025118669634</v>
      </c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09"/>
      <c r="AT44" s="209"/>
    </row>
    <row r="45" spans="1:46" x14ac:dyDescent="0.25">
      <c r="A45" s="273" t="s">
        <v>67</v>
      </c>
      <c r="B45" s="273" t="s">
        <v>22</v>
      </c>
      <c r="C45" s="273" t="s">
        <v>37</v>
      </c>
      <c r="D45" s="294">
        <v>157.76507677440958</v>
      </c>
      <c r="E45" s="294">
        <v>1.4644067960915602E-2</v>
      </c>
      <c r="F45" s="294">
        <v>89.175922807903234</v>
      </c>
      <c r="G45" s="294">
        <v>21.717073678870147</v>
      </c>
      <c r="H45" s="294">
        <v>30.113814976408324</v>
      </c>
      <c r="I45" s="294">
        <v>54.620029681988768</v>
      </c>
      <c r="J45" s="294">
        <v>9.3245851243560072</v>
      </c>
      <c r="K45" s="295">
        <v>8.4283672659694293</v>
      </c>
      <c r="L45" s="295">
        <v>29.577107292898727</v>
      </c>
      <c r="M45" s="295">
        <v>33.984203417301636</v>
      </c>
      <c r="N45" s="294">
        <v>33.331233951793564</v>
      </c>
      <c r="O45" s="294">
        <v>7.8646896187465289</v>
      </c>
      <c r="P45" s="296">
        <v>475.91674865860682</v>
      </c>
      <c r="Q45" s="294">
        <v>0.39426176372205046</v>
      </c>
      <c r="R45" s="294">
        <v>48.825376819338729</v>
      </c>
      <c r="S45" s="258">
        <v>524.74212547794559</v>
      </c>
      <c r="T45" s="276">
        <v>0.39426176372205035</v>
      </c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269"/>
      <c r="AL45" s="269"/>
      <c r="AM45" s="269"/>
      <c r="AN45" s="269"/>
      <c r="AO45" s="269"/>
      <c r="AP45" s="269"/>
      <c r="AQ45" s="269"/>
      <c r="AR45" s="269"/>
      <c r="AS45" s="209"/>
      <c r="AT45" s="209"/>
    </row>
    <row r="46" spans="1:46" x14ac:dyDescent="0.25">
      <c r="A46" s="273" t="s">
        <v>68</v>
      </c>
      <c r="B46" s="273" t="s">
        <v>8</v>
      </c>
      <c r="C46" s="273" t="s">
        <v>27</v>
      </c>
      <c r="D46" s="294">
        <v>91.908954446754294</v>
      </c>
      <c r="E46" s="294">
        <v>0</v>
      </c>
      <c r="F46" s="294">
        <v>6.5354616639940826</v>
      </c>
      <c r="G46" s="294">
        <v>2.013236417927049</v>
      </c>
      <c r="H46" s="294">
        <v>19.537866460975998</v>
      </c>
      <c r="I46" s="294">
        <v>19.675096576595934</v>
      </c>
      <c r="J46" s="294">
        <v>3.9058248083304385</v>
      </c>
      <c r="K46" s="295">
        <v>1.0880838966804445</v>
      </c>
      <c r="L46" s="295">
        <v>14.744145919232595</v>
      </c>
      <c r="M46" s="295">
        <v>12.710840688854391</v>
      </c>
      <c r="N46" s="294">
        <v>19.465069941233153</v>
      </c>
      <c r="O46" s="294">
        <v>3.3923092479512538</v>
      </c>
      <c r="P46" s="296">
        <v>194.97689006852968</v>
      </c>
      <c r="Q46" s="294">
        <v>0.16152390681800111</v>
      </c>
      <c r="R46" s="294">
        <v>20.003120620341257</v>
      </c>
      <c r="S46" s="258">
        <v>214.98001068887095</v>
      </c>
      <c r="T46" s="276">
        <v>0.16152390681800105</v>
      </c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09"/>
      <c r="AT46" s="209"/>
    </row>
    <row r="47" spans="1:46" x14ac:dyDescent="0.25">
      <c r="A47" s="273" t="s">
        <v>69</v>
      </c>
      <c r="B47" s="273" t="s">
        <v>44</v>
      </c>
      <c r="C47" s="273" t="s">
        <v>44</v>
      </c>
      <c r="D47" s="294">
        <v>28.38469279474856</v>
      </c>
      <c r="E47" s="294">
        <v>457.06312228894717</v>
      </c>
      <c r="F47" s="294">
        <v>4.8856680726994002</v>
      </c>
      <c r="G47" s="294">
        <v>20.954663143778784</v>
      </c>
      <c r="H47" s="294">
        <v>80.892463667025424</v>
      </c>
      <c r="I47" s="294">
        <v>88.650962836549851</v>
      </c>
      <c r="J47" s="294">
        <v>15.871361632365861</v>
      </c>
      <c r="K47" s="295">
        <v>5.7900245565513195</v>
      </c>
      <c r="L47" s="295">
        <v>40.259101542505277</v>
      </c>
      <c r="M47" s="295">
        <v>82.372798750911571</v>
      </c>
      <c r="N47" s="294">
        <v>101.1922567483829</v>
      </c>
      <c r="O47" s="294">
        <v>11.591526669483684</v>
      </c>
      <c r="P47" s="296">
        <v>937.90864270394968</v>
      </c>
      <c r="Q47" s="294">
        <v>0.77698781714419551</v>
      </c>
      <c r="R47" s="294">
        <v>96.222171275137171</v>
      </c>
      <c r="S47" s="258">
        <v>1034.130813979087</v>
      </c>
      <c r="T47" s="276">
        <v>0.7769878171441954</v>
      </c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269"/>
      <c r="AL47" s="269"/>
      <c r="AM47" s="269"/>
      <c r="AN47" s="269"/>
      <c r="AO47" s="269"/>
      <c r="AP47" s="269"/>
      <c r="AQ47" s="269"/>
      <c r="AR47" s="269"/>
      <c r="AS47" s="209"/>
      <c r="AT47" s="209"/>
    </row>
    <row r="48" spans="1:46" x14ac:dyDescent="0.25">
      <c r="A48" s="273" t="s">
        <v>70</v>
      </c>
      <c r="B48" s="273" t="s">
        <v>5</v>
      </c>
      <c r="C48" s="273" t="s">
        <v>71</v>
      </c>
      <c r="D48" s="294">
        <v>196.19333005090394</v>
      </c>
      <c r="E48" s="294">
        <v>0</v>
      </c>
      <c r="F48" s="294">
        <v>54.959556055053802</v>
      </c>
      <c r="G48" s="294">
        <v>13.971815703537521</v>
      </c>
      <c r="H48" s="294">
        <v>26.41985720282862</v>
      </c>
      <c r="I48" s="294">
        <v>84.133583416035066</v>
      </c>
      <c r="J48" s="294">
        <v>20.423630896575016</v>
      </c>
      <c r="K48" s="295">
        <v>13.828193140004819</v>
      </c>
      <c r="L48" s="295">
        <v>75.707294888587455</v>
      </c>
      <c r="M48" s="295">
        <v>49.666652328318314</v>
      </c>
      <c r="N48" s="294">
        <v>63.504252936535529</v>
      </c>
      <c r="O48" s="294">
        <v>16.942594361738244</v>
      </c>
      <c r="P48" s="296">
        <v>615.75076098011823</v>
      </c>
      <c r="Q48" s="294">
        <v>0.51010388207909474</v>
      </c>
      <c r="R48" s="294">
        <v>63.171264756675086</v>
      </c>
      <c r="S48" s="258">
        <v>678.92202573679333</v>
      </c>
      <c r="T48" s="276">
        <v>0.51010388207909463</v>
      </c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  <c r="AE48" s="269"/>
      <c r="AF48" s="269"/>
      <c r="AG48" s="269"/>
      <c r="AH48" s="269"/>
      <c r="AI48" s="269"/>
      <c r="AJ48" s="269"/>
      <c r="AK48" s="269"/>
      <c r="AL48" s="269"/>
      <c r="AM48" s="269"/>
      <c r="AN48" s="269"/>
      <c r="AO48" s="269"/>
      <c r="AP48" s="269"/>
      <c r="AQ48" s="269"/>
      <c r="AR48" s="269"/>
      <c r="AS48" s="209"/>
      <c r="AT48" s="209"/>
    </row>
    <row r="49" spans="1:46" x14ac:dyDescent="0.25">
      <c r="A49" s="273" t="s">
        <v>161</v>
      </c>
      <c r="B49" s="273" t="s">
        <v>5</v>
      </c>
      <c r="C49" s="273" t="s">
        <v>11</v>
      </c>
      <c r="D49" s="294">
        <v>187.28548072602447</v>
      </c>
      <c r="E49" s="294">
        <v>0</v>
      </c>
      <c r="F49" s="294">
        <v>4.7418011903484185</v>
      </c>
      <c r="G49" s="294">
        <v>4.0498142651015048</v>
      </c>
      <c r="H49" s="294">
        <v>37.901067913970479</v>
      </c>
      <c r="I49" s="294">
        <v>12.192954972270007</v>
      </c>
      <c r="J49" s="294">
        <v>6.1157811754893228</v>
      </c>
      <c r="K49" s="295">
        <v>2.8535813628004916</v>
      </c>
      <c r="L49" s="295">
        <v>35.383706534120279</v>
      </c>
      <c r="M49" s="295">
        <v>15.362300342063449</v>
      </c>
      <c r="N49" s="294">
        <v>26.078409751085687</v>
      </c>
      <c r="O49" s="294">
        <v>5.2006278233100165</v>
      </c>
      <c r="P49" s="296">
        <v>337.16552605658416</v>
      </c>
      <c r="Q49" s="294">
        <v>0.27931665641945841</v>
      </c>
      <c r="R49" s="294">
        <v>34.590574730985729</v>
      </c>
      <c r="S49" s="258">
        <v>371.75610078756989</v>
      </c>
      <c r="T49" s="276">
        <v>0.2793166564194583</v>
      </c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09"/>
      <c r="AT49" s="209"/>
    </row>
    <row r="50" spans="1:46" x14ac:dyDescent="0.25">
      <c r="A50" s="273" t="s">
        <v>162</v>
      </c>
      <c r="B50" s="273" t="s">
        <v>5</v>
      </c>
      <c r="C50" s="273" t="s">
        <v>71</v>
      </c>
      <c r="D50" s="294">
        <v>47.649445166858612</v>
      </c>
      <c r="E50" s="294">
        <v>0</v>
      </c>
      <c r="F50" s="294">
        <v>16.131476540127228</v>
      </c>
      <c r="G50" s="294">
        <v>10.470436317892425</v>
      </c>
      <c r="H50" s="294">
        <v>24.618536196171579</v>
      </c>
      <c r="I50" s="294">
        <v>58.015319189638291</v>
      </c>
      <c r="J50" s="294">
        <v>14.720487246032107</v>
      </c>
      <c r="K50" s="295">
        <v>3.8281865952015885</v>
      </c>
      <c r="L50" s="295">
        <v>70.12318766467331</v>
      </c>
      <c r="M50" s="295">
        <v>31.034189655230858</v>
      </c>
      <c r="N50" s="294">
        <v>31.873510208503731</v>
      </c>
      <c r="O50" s="294">
        <v>7.8850164912247109</v>
      </c>
      <c r="P50" s="296">
        <v>316.34979127155441</v>
      </c>
      <c r="Q50" s="294">
        <v>0.26207236246962867</v>
      </c>
      <c r="R50" s="294">
        <v>32.455041368238817</v>
      </c>
      <c r="S50" s="258">
        <v>348.80483263979323</v>
      </c>
      <c r="T50" s="276">
        <v>0.26207236246962856</v>
      </c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09"/>
      <c r="AT50" s="209"/>
    </row>
    <row r="51" spans="1:46" x14ac:dyDescent="0.25">
      <c r="A51" s="273" t="s">
        <v>72</v>
      </c>
      <c r="B51" s="273" t="s">
        <v>5</v>
      </c>
      <c r="C51" s="273" t="s">
        <v>71</v>
      </c>
      <c r="D51" s="294">
        <v>142.88911376772049</v>
      </c>
      <c r="E51" s="294">
        <v>0</v>
      </c>
      <c r="F51" s="294">
        <v>11.859992841425351</v>
      </c>
      <c r="G51" s="294">
        <v>6.9409330791228916</v>
      </c>
      <c r="H51" s="294">
        <v>47.92428977295949</v>
      </c>
      <c r="I51" s="294">
        <v>57.924412852268119</v>
      </c>
      <c r="J51" s="294">
        <v>12.158291516259236</v>
      </c>
      <c r="K51" s="295">
        <v>10.085453716670477</v>
      </c>
      <c r="L51" s="295">
        <v>45.633383836825139</v>
      </c>
      <c r="M51" s="295">
        <v>34.259289052695607</v>
      </c>
      <c r="N51" s="294">
        <v>55.291144709235652</v>
      </c>
      <c r="O51" s="294">
        <v>9.2366761792953866</v>
      </c>
      <c r="P51" s="296">
        <v>434.20298132447778</v>
      </c>
      <c r="Q51" s="294">
        <v>0.35970499822262397</v>
      </c>
      <c r="R51" s="294">
        <v>44.545866979889752</v>
      </c>
      <c r="S51" s="258">
        <v>478.74884830436753</v>
      </c>
      <c r="T51" s="276">
        <v>0.35970499822262386</v>
      </c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  <c r="AR51" s="269"/>
      <c r="AS51" s="209"/>
      <c r="AT51" s="209"/>
    </row>
    <row r="52" spans="1:46" x14ac:dyDescent="0.25">
      <c r="A52" s="273" t="s">
        <v>73</v>
      </c>
      <c r="B52" s="273" t="s">
        <v>22</v>
      </c>
      <c r="C52" s="273" t="s">
        <v>37</v>
      </c>
      <c r="D52" s="294">
        <v>76.657620441409463</v>
      </c>
      <c r="E52" s="294">
        <v>0</v>
      </c>
      <c r="F52" s="294">
        <v>23.234466887422123</v>
      </c>
      <c r="G52" s="294">
        <v>4.9189837530872502</v>
      </c>
      <c r="H52" s="294">
        <v>18.040107416573704</v>
      </c>
      <c r="I52" s="294">
        <v>41.822084051880907</v>
      </c>
      <c r="J52" s="294">
        <v>3.9650368298410172</v>
      </c>
      <c r="K52" s="295">
        <v>3.6546009970781266</v>
      </c>
      <c r="L52" s="295">
        <v>17.884629297982126</v>
      </c>
      <c r="M52" s="295">
        <v>16.313086157726087</v>
      </c>
      <c r="N52" s="294">
        <v>16.01417870250156</v>
      </c>
      <c r="O52" s="294">
        <v>4.0698919087914325</v>
      </c>
      <c r="P52" s="296">
        <v>226.57468644429377</v>
      </c>
      <c r="Q52" s="294">
        <v>0.18770033991045237</v>
      </c>
      <c r="R52" s="294">
        <v>23.24481009451042</v>
      </c>
      <c r="S52" s="258">
        <v>249.8194965388042</v>
      </c>
      <c r="T52" s="276">
        <v>0.18770033991045229</v>
      </c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09"/>
      <c r="AT52" s="209"/>
    </row>
    <row r="53" spans="1:46" x14ac:dyDescent="0.25">
      <c r="A53" s="273" t="s">
        <v>74</v>
      </c>
      <c r="B53" s="273" t="s">
        <v>34</v>
      </c>
      <c r="C53" s="273" t="s">
        <v>157</v>
      </c>
      <c r="D53" s="294">
        <v>3.9168549521374549</v>
      </c>
      <c r="E53" s="294">
        <v>0</v>
      </c>
      <c r="F53" s="294">
        <v>909.84108014800756</v>
      </c>
      <c r="G53" s="294">
        <v>156.43540382036497</v>
      </c>
      <c r="H53" s="294">
        <v>569.54510558624963</v>
      </c>
      <c r="I53" s="294">
        <v>1205.4060147193081</v>
      </c>
      <c r="J53" s="294">
        <v>198.2854331536484</v>
      </c>
      <c r="K53" s="295">
        <v>151.01084968233206</v>
      </c>
      <c r="L53" s="295">
        <v>721.09955781410997</v>
      </c>
      <c r="M53" s="295">
        <v>523.02394338435727</v>
      </c>
      <c r="N53" s="294">
        <v>462.08464896440398</v>
      </c>
      <c r="O53" s="294">
        <v>141.94938529594</v>
      </c>
      <c r="P53" s="296">
        <v>5042.5982775208595</v>
      </c>
      <c r="Q53" s="294">
        <v>4.1774190470091863</v>
      </c>
      <c r="R53" s="294">
        <v>517.33157478161763</v>
      </c>
      <c r="S53" s="258">
        <v>5559.9298523024772</v>
      </c>
      <c r="T53" s="276">
        <v>4.1774190470091854</v>
      </c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09"/>
      <c r="AT53" s="209"/>
    </row>
    <row r="54" spans="1:46" x14ac:dyDescent="0.25">
      <c r="A54" s="273" t="s">
        <v>75</v>
      </c>
      <c r="B54" s="273" t="s">
        <v>13</v>
      </c>
      <c r="C54" s="273" t="s">
        <v>14</v>
      </c>
      <c r="D54" s="294">
        <v>82.41639715465422</v>
      </c>
      <c r="E54" s="294">
        <v>0.30487940509152656</v>
      </c>
      <c r="F54" s="294">
        <v>13.963471741057615</v>
      </c>
      <c r="G54" s="294">
        <v>4.7352978980248617</v>
      </c>
      <c r="H54" s="294">
        <v>21.428214919423173</v>
      </c>
      <c r="I54" s="294">
        <v>42.343960252004209</v>
      </c>
      <c r="J54" s="294">
        <v>7.9130740470158267</v>
      </c>
      <c r="K54" s="295">
        <v>5.3105962106857811</v>
      </c>
      <c r="L54" s="295">
        <v>32.39093439054114</v>
      </c>
      <c r="M54" s="295">
        <v>21.647637654757634</v>
      </c>
      <c r="N54" s="294">
        <v>30.556834310314358</v>
      </c>
      <c r="O54" s="294">
        <v>8.6337709913346288</v>
      </c>
      <c r="P54" s="296">
        <v>271.64506897490497</v>
      </c>
      <c r="Q54" s="294">
        <v>0.22503781239535753</v>
      </c>
      <c r="R54" s="294">
        <v>27.868682687041076</v>
      </c>
      <c r="S54" s="258">
        <v>299.51375166194606</v>
      </c>
      <c r="T54" s="276">
        <v>0.22503781239535747</v>
      </c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09"/>
      <c r="AT54" s="209"/>
    </row>
    <row r="55" spans="1:46" x14ac:dyDescent="0.25">
      <c r="A55" s="273" t="s">
        <v>76</v>
      </c>
      <c r="B55" s="273" t="s">
        <v>8</v>
      </c>
      <c r="C55" s="273" t="s">
        <v>9</v>
      </c>
      <c r="D55" s="294">
        <v>60.842486202229217</v>
      </c>
      <c r="E55" s="294">
        <v>0.33525124945726159</v>
      </c>
      <c r="F55" s="294">
        <v>8.3363199310759502</v>
      </c>
      <c r="G55" s="294">
        <v>2.9589393869328786</v>
      </c>
      <c r="H55" s="294">
        <v>39.163711495747563</v>
      </c>
      <c r="I55" s="294">
        <v>36.841396024014799</v>
      </c>
      <c r="J55" s="294">
        <v>5.3972567120939043</v>
      </c>
      <c r="K55" s="295">
        <v>2.52810462037157</v>
      </c>
      <c r="L55" s="295">
        <v>23.941770254386746</v>
      </c>
      <c r="M55" s="295">
        <v>18.587808739133589</v>
      </c>
      <c r="N55" s="294">
        <v>37.718316426789656</v>
      </c>
      <c r="O55" s="294">
        <v>7.5837185626690573</v>
      </c>
      <c r="P55" s="296">
        <v>244.23507960490218</v>
      </c>
      <c r="Q55" s="294">
        <v>0.20233066711610614</v>
      </c>
      <c r="R55" s="294">
        <v>25.056629815658585</v>
      </c>
      <c r="S55" s="258">
        <v>269.29170942056078</v>
      </c>
      <c r="T55" s="276">
        <v>0.20233066711610606</v>
      </c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09"/>
      <c r="AT55" s="209"/>
    </row>
    <row r="56" spans="1:46" x14ac:dyDescent="0.25">
      <c r="A56" s="273" t="s">
        <v>77</v>
      </c>
      <c r="B56" s="273" t="s">
        <v>8</v>
      </c>
      <c r="C56" s="273" t="s">
        <v>27</v>
      </c>
      <c r="D56" s="294">
        <v>11.611634004892867</v>
      </c>
      <c r="E56" s="294">
        <v>0</v>
      </c>
      <c r="F56" s="294">
        <v>1.0875699141909365</v>
      </c>
      <c r="G56" s="294">
        <v>1.6238691893935999</v>
      </c>
      <c r="H56" s="294">
        <v>11.759272577921514</v>
      </c>
      <c r="I56" s="294">
        <v>7.2189359138582088</v>
      </c>
      <c r="J56" s="294">
        <v>1.1201869583629096</v>
      </c>
      <c r="K56" s="295">
        <v>0.35501069862181506</v>
      </c>
      <c r="L56" s="295">
        <v>5.4669910063287439</v>
      </c>
      <c r="M56" s="295">
        <v>4.2022957440055411</v>
      </c>
      <c r="N56" s="294">
        <v>9.6122041301625316</v>
      </c>
      <c r="O56" s="294">
        <v>1.0045546110521861</v>
      </c>
      <c r="P56" s="296">
        <v>55.062524748790857</v>
      </c>
      <c r="Q56" s="294">
        <v>4.5615221955594719E-2</v>
      </c>
      <c r="R56" s="294">
        <v>5.6489890869808503</v>
      </c>
      <c r="S56" s="258">
        <v>60.711513835771704</v>
      </c>
      <c r="T56" s="276">
        <v>4.5615221955594705E-2</v>
      </c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09"/>
      <c r="AT56" s="209"/>
    </row>
    <row r="57" spans="1:46" x14ac:dyDescent="0.25">
      <c r="A57" s="273" t="s">
        <v>78</v>
      </c>
      <c r="B57" s="273" t="s">
        <v>34</v>
      </c>
      <c r="C57" s="273" t="s">
        <v>156</v>
      </c>
      <c r="D57" s="294">
        <v>66.881460977918266</v>
      </c>
      <c r="E57" s="294">
        <v>5.0401412367970293</v>
      </c>
      <c r="F57" s="294">
        <v>1158.0253211882841</v>
      </c>
      <c r="G57" s="294">
        <v>36.255425180810285</v>
      </c>
      <c r="H57" s="294">
        <v>131.19308829101868</v>
      </c>
      <c r="I57" s="294">
        <v>142.38452424472896</v>
      </c>
      <c r="J57" s="294">
        <v>28.0645705811475</v>
      </c>
      <c r="K57" s="295">
        <v>18.802560962108533</v>
      </c>
      <c r="L57" s="295">
        <v>69.359354319479039</v>
      </c>
      <c r="M57" s="295">
        <v>142.87468051364337</v>
      </c>
      <c r="N57" s="294">
        <v>90.088442479249181</v>
      </c>
      <c r="O57" s="294">
        <v>19.867392990669121</v>
      </c>
      <c r="P57" s="296">
        <v>1908.8369629658541</v>
      </c>
      <c r="Q57" s="294">
        <v>1.5813299905875247</v>
      </c>
      <c r="R57" s="294">
        <v>195.83190603435904</v>
      </c>
      <c r="S57" s="258">
        <v>2104.6688690002134</v>
      </c>
      <c r="T57" s="276">
        <v>1.5813299905875242</v>
      </c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09"/>
      <c r="AT57" s="209"/>
    </row>
    <row r="58" spans="1:46" x14ac:dyDescent="0.25">
      <c r="A58" s="273" t="s">
        <v>79</v>
      </c>
      <c r="B58" s="273" t="s">
        <v>22</v>
      </c>
      <c r="C58" s="273" t="s">
        <v>56</v>
      </c>
      <c r="D58" s="294">
        <v>12.878308880399775</v>
      </c>
      <c r="E58" s="294">
        <v>6.0522513554312055E-2</v>
      </c>
      <c r="F58" s="294">
        <v>20.003561816628807</v>
      </c>
      <c r="G58" s="294">
        <v>119.37239974114453</v>
      </c>
      <c r="H58" s="294">
        <v>23.977263043672323</v>
      </c>
      <c r="I58" s="294">
        <v>28.022562660348779</v>
      </c>
      <c r="J58" s="294">
        <v>4.2438877515136673</v>
      </c>
      <c r="K58" s="295">
        <v>1.3793616390833148</v>
      </c>
      <c r="L58" s="295">
        <v>19.423098591048674</v>
      </c>
      <c r="M58" s="295">
        <v>17.857676597069435</v>
      </c>
      <c r="N58" s="294">
        <v>19.440448693729266</v>
      </c>
      <c r="O58" s="294">
        <v>3.3287569146419971</v>
      </c>
      <c r="P58" s="296">
        <v>269.98784884283486</v>
      </c>
      <c r="Q58" s="294">
        <v>0.22366492830588761</v>
      </c>
      <c r="R58" s="294">
        <v>27.698664721401123</v>
      </c>
      <c r="S58" s="258">
        <v>297.68651356423601</v>
      </c>
      <c r="T58" s="276">
        <v>0.22366492830588758</v>
      </c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  <c r="AS58" s="209"/>
      <c r="AT58" s="209"/>
    </row>
    <row r="59" spans="1:46" x14ac:dyDescent="0.25">
      <c r="A59" s="273" t="s">
        <v>80</v>
      </c>
      <c r="B59" s="273" t="s">
        <v>5</v>
      </c>
      <c r="C59" s="273" t="s">
        <v>11</v>
      </c>
      <c r="D59" s="294">
        <v>14.557349917608096</v>
      </c>
      <c r="E59" s="294">
        <v>0</v>
      </c>
      <c r="F59" s="294">
        <v>4.9197467807414865</v>
      </c>
      <c r="G59" s="294">
        <v>17.004447979811431</v>
      </c>
      <c r="H59" s="294">
        <v>14.065485285392091</v>
      </c>
      <c r="I59" s="294">
        <v>14.178158970561</v>
      </c>
      <c r="J59" s="294">
        <v>2.955524522800514</v>
      </c>
      <c r="K59" s="295">
        <v>1.054732876212729</v>
      </c>
      <c r="L59" s="295">
        <v>21.296022220942703</v>
      </c>
      <c r="M59" s="295">
        <v>9.1434743007375623</v>
      </c>
      <c r="N59" s="294">
        <v>14.871155059859269</v>
      </c>
      <c r="O59" s="294">
        <v>3.9509928589508854</v>
      </c>
      <c r="P59" s="296">
        <v>117.99709077361777</v>
      </c>
      <c r="Q59" s="294">
        <v>9.7751846837920903E-2</v>
      </c>
      <c r="R59" s="294">
        <v>12.105588712408125</v>
      </c>
      <c r="S59" s="258">
        <v>130.10267948602589</v>
      </c>
      <c r="T59" s="276">
        <v>9.7751846837920861E-2</v>
      </c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  <c r="AS59" s="209"/>
      <c r="AT59" s="209"/>
    </row>
    <row r="60" spans="1:46" x14ac:dyDescent="0.25">
      <c r="A60" s="273" t="s">
        <v>81</v>
      </c>
      <c r="B60" s="273" t="s">
        <v>22</v>
      </c>
      <c r="C60" s="273" t="s">
        <v>56</v>
      </c>
      <c r="D60" s="294">
        <v>8.3228413273888879</v>
      </c>
      <c r="E60" s="294">
        <v>0</v>
      </c>
      <c r="F60" s="294">
        <v>0.1463984210683221</v>
      </c>
      <c r="G60" s="294">
        <v>113.87805048393174</v>
      </c>
      <c r="H60" s="294">
        <v>22.268586590521359</v>
      </c>
      <c r="I60" s="294">
        <v>12.078421076308221</v>
      </c>
      <c r="J60" s="294">
        <v>2.1157333307281383</v>
      </c>
      <c r="K60" s="295">
        <v>0.84224576404963369</v>
      </c>
      <c r="L60" s="295">
        <v>10.550363602204152</v>
      </c>
      <c r="M60" s="295">
        <v>11.214022383139786</v>
      </c>
      <c r="N60" s="294">
        <v>12.995729291895962</v>
      </c>
      <c r="O60" s="294">
        <v>1.6453320646854439</v>
      </c>
      <c r="P60" s="296">
        <v>196.05772433592168</v>
      </c>
      <c r="Q60" s="294">
        <v>0.16241929792527832</v>
      </c>
      <c r="R60" s="294">
        <v>20.114005855066466</v>
      </c>
      <c r="S60" s="258">
        <v>216.17173019098814</v>
      </c>
      <c r="T60" s="276">
        <v>0.16241929792527826</v>
      </c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  <c r="AS60" s="209"/>
      <c r="AT60" s="209"/>
    </row>
    <row r="61" spans="1:46" x14ac:dyDescent="0.25">
      <c r="A61" s="273" t="s">
        <v>82</v>
      </c>
      <c r="B61" s="273" t="s">
        <v>5</v>
      </c>
      <c r="C61" s="273" t="s">
        <v>71</v>
      </c>
      <c r="D61" s="294">
        <v>58.766326201393674</v>
      </c>
      <c r="E61" s="294">
        <v>0</v>
      </c>
      <c r="F61" s="294">
        <v>331.60839663647454</v>
      </c>
      <c r="G61" s="294">
        <v>22.74033379668489</v>
      </c>
      <c r="H61" s="294">
        <v>49.98374709983058</v>
      </c>
      <c r="I61" s="294">
        <v>88.414744652127894</v>
      </c>
      <c r="J61" s="294">
        <v>25.134839142504195</v>
      </c>
      <c r="K61" s="295">
        <v>13.698595335499784</v>
      </c>
      <c r="L61" s="295">
        <v>80.440928668317028</v>
      </c>
      <c r="M61" s="295">
        <v>71.553154369788984</v>
      </c>
      <c r="N61" s="294">
        <v>57.039475738585388</v>
      </c>
      <c r="O61" s="294">
        <v>17.432592490734297</v>
      </c>
      <c r="P61" s="296">
        <v>816.8131341319413</v>
      </c>
      <c r="Q61" s="294">
        <v>0.6766691607342552</v>
      </c>
      <c r="R61" s="294">
        <v>83.79870886533017</v>
      </c>
      <c r="S61" s="258">
        <v>900.61184299727142</v>
      </c>
      <c r="T61" s="276">
        <v>0.67666916073425498</v>
      </c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  <c r="AR61" s="269"/>
      <c r="AS61" s="209"/>
      <c r="AT61" s="209"/>
    </row>
    <row r="62" spans="1:46" x14ac:dyDescent="0.25">
      <c r="A62" s="273" t="s">
        <v>83</v>
      </c>
      <c r="B62" s="273" t="s">
        <v>5</v>
      </c>
      <c r="C62" s="273" t="s">
        <v>11</v>
      </c>
      <c r="D62" s="294">
        <v>6.1654025734201561</v>
      </c>
      <c r="E62" s="294">
        <v>0</v>
      </c>
      <c r="F62" s="294">
        <v>0.75648636136587366</v>
      </c>
      <c r="G62" s="294">
        <v>2.540031685453175</v>
      </c>
      <c r="H62" s="294">
        <v>27.036799173575652</v>
      </c>
      <c r="I62" s="294">
        <v>33.487793386860943</v>
      </c>
      <c r="J62" s="294">
        <v>3.0603529656423993</v>
      </c>
      <c r="K62" s="295">
        <v>1.2454810963389791</v>
      </c>
      <c r="L62" s="295">
        <v>15.008829691423987</v>
      </c>
      <c r="M62" s="295">
        <v>9.8010071310695519</v>
      </c>
      <c r="N62" s="294">
        <v>9.9142532722752605</v>
      </c>
      <c r="O62" s="294">
        <v>1.9938257510800397</v>
      </c>
      <c r="P62" s="296">
        <v>111.01026308850601</v>
      </c>
      <c r="Q62" s="294">
        <v>9.1963777782317596E-2</v>
      </c>
      <c r="R62" s="294">
        <v>11.388794240562211</v>
      </c>
      <c r="S62" s="258">
        <v>122.39905732906821</v>
      </c>
      <c r="T62" s="276">
        <v>9.1963777782317555E-2</v>
      </c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  <c r="AR62" s="269"/>
      <c r="AS62" s="209"/>
      <c r="AT62" s="209"/>
    </row>
    <row r="63" spans="1:46" x14ac:dyDescent="0.25">
      <c r="A63" s="273" t="s">
        <v>84</v>
      </c>
      <c r="B63" s="273" t="s">
        <v>8</v>
      </c>
      <c r="C63" s="273" t="s">
        <v>27</v>
      </c>
      <c r="D63" s="294">
        <v>16.995151979884461</v>
      </c>
      <c r="E63" s="294">
        <v>7.4159628379283332E-2</v>
      </c>
      <c r="F63" s="294">
        <v>2.7588568710920041</v>
      </c>
      <c r="G63" s="294">
        <v>0.99678768038245558</v>
      </c>
      <c r="H63" s="294">
        <v>9.485972089680299</v>
      </c>
      <c r="I63" s="294">
        <v>7.9635828489260732</v>
      </c>
      <c r="J63" s="294">
        <v>1.6976490497591834</v>
      </c>
      <c r="K63" s="295">
        <v>0.60109369471284091</v>
      </c>
      <c r="L63" s="295">
        <v>8.6225139006372444</v>
      </c>
      <c r="M63" s="295">
        <v>5.3537461483098712</v>
      </c>
      <c r="N63" s="294">
        <v>10.600923164835027</v>
      </c>
      <c r="O63" s="294">
        <v>1.5541540939374887</v>
      </c>
      <c r="P63" s="296">
        <v>66.704591150536231</v>
      </c>
      <c r="Q63" s="294">
        <v>5.5259811363003772E-2</v>
      </c>
      <c r="R63" s="294">
        <v>6.8433750391943873</v>
      </c>
      <c r="S63" s="258">
        <v>73.547966189730616</v>
      </c>
      <c r="T63" s="276">
        <v>5.5259811363003751E-2</v>
      </c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  <c r="AR63" s="269"/>
      <c r="AS63" s="209"/>
      <c r="AT63" s="209"/>
    </row>
    <row r="64" spans="1:46" x14ac:dyDescent="0.25">
      <c r="A64" s="273" t="s">
        <v>85</v>
      </c>
      <c r="B64" s="273" t="s">
        <v>13</v>
      </c>
      <c r="C64" s="273" t="s">
        <v>19</v>
      </c>
      <c r="D64" s="294">
        <v>10.700212679129155</v>
      </c>
      <c r="E64" s="294">
        <v>0</v>
      </c>
      <c r="F64" s="294">
        <v>9.4065496598022129</v>
      </c>
      <c r="G64" s="294">
        <v>1.3976780225726135</v>
      </c>
      <c r="H64" s="294">
        <v>10.135608835488835</v>
      </c>
      <c r="I64" s="294">
        <v>13.427268225236226</v>
      </c>
      <c r="J64" s="294">
        <v>1.7929251075456034</v>
      </c>
      <c r="K64" s="295">
        <v>0.59147210933772165</v>
      </c>
      <c r="L64" s="295">
        <v>7.1621571446173542</v>
      </c>
      <c r="M64" s="295">
        <v>6.3203781951060511</v>
      </c>
      <c r="N64" s="294">
        <v>9.9543437444591021</v>
      </c>
      <c r="O64" s="294">
        <v>1.5096388686297126</v>
      </c>
      <c r="P64" s="296">
        <v>72.398232591924582</v>
      </c>
      <c r="Q64" s="294">
        <v>5.9976571432931468E-2</v>
      </c>
      <c r="R64" s="294">
        <v>7.4274986062542334</v>
      </c>
      <c r="S64" s="258">
        <v>79.825731198178815</v>
      </c>
      <c r="T64" s="276">
        <v>5.9976571432931447E-2</v>
      </c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09"/>
      <c r="AT64" s="209"/>
    </row>
    <row r="65" spans="1:46" x14ac:dyDescent="0.25">
      <c r="A65" s="273" t="s">
        <v>86</v>
      </c>
      <c r="B65" s="273" t="s">
        <v>34</v>
      </c>
      <c r="C65" s="273" t="s">
        <v>157</v>
      </c>
      <c r="D65" s="294">
        <v>0</v>
      </c>
      <c r="E65" s="294">
        <v>0</v>
      </c>
      <c r="F65" s="294">
        <v>2016.3545592713006</v>
      </c>
      <c r="G65" s="294">
        <v>168.81592407666108</v>
      </c>
      <c r="H65" s="294">
        <v>404.540891139292</v>
      </c>
      <c r="I65" s="294">
        <v>1057.7317269087566</v>
      </c>
      <c r="J65" s="294">
        <v>201.47980065204052</v>
      </c>
      <c r="K65" s="295">
        <v>182.51217678656812</v>
      </c>
      <c r="L65" s="295">
        <v>420.1761722807322</v>
      </c>
      <c r="M65" s="295">
        <v>592.18206834576426</v>
      </c>
      <c r="N65" s="294">
        <v>592.32535573535279</v>
      </c>
      <c r="O65" s="294">
        <v>155.68508875666964</v>
      </c>
      <c r="P65" s="296">
        <v>5791.8037639531376</v>
      </c>
      <c r="Q65" s="294">
        <v>4.7980802809404937</v>
      </c>
      <c r="R65" s="294">
        <v>594.19426199167071</v>
      </c>
      <c r="S65" s="258">
        <v>6385.9980259448084</v>
      </c>
      <c r="T65" s="276">
        <v>4.7980802809404919</v>
      </c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09"/>
      <c r="AT65" s="209"/>
    </row>
    <row r="66" spans="1:46" x14ac:dyDescent="0.25">
      <c r="A66" s="273" t="s">
        <v>87</v>
      </c>
      <c r="B66" s="273" t="s">
        <v>22</v>
      </c>
      <c r="C66" s="273" t="s">
        <v>88</v>
      </c>
      <c r="D66" s="294">
        <v>63.917742902644413</v>
      </c>
      <c r="E66" s="294">
        <v>5.6464308601639696E-3</v>
      </c>
      <c r="F66" s="294">
        <v>19.444792509547348</v>
      </c>
      <c r="G66" s="294">
        <v>5.3902637304591554</v>
      </c>
      <c r="H66" s="294">
        <v>29.60019959473729</v>
      </c>
      <c r="I66" s="294">
        <v>30.824825175376976</v>
      </c>
      <c r="J66" s="294">
        <v>6.0675698149900068</v>
      </c>
      <c r="K66" s="295">
        <v>1.8563467773647291</v>
      </c>
      <c r="L66" s="295">
        <v>21.413842226634564</v>
      </c>
      <c r="M66" s="295">
        <v>18.713561841783672</v>
      </c>
      <c r="N66" s="294">
        <v>37.803901098377565</v>
      </c>
      <c r="O66" s="294">
        <v>5.8479080357543358</v>
      </c>
      <c r="P66" s="296">
        <v>240.88660013853021</v>
      </c>
      <c r="Q66" s="294">
        <v>0.19955669998021555</v>
      </c>
      <c r="R66" s="294">
        <v>24.713101725549894</v>
      </c>
      <c r="S66" s="258">
        <v>265.59970186408009</v>
      </c>
      <c r="T66" s="276">
        <v>0.19955669998021544</v>
      </c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  <c r="AQ66" s="269"/>
      <c r="AR66" s="269"/>
      <c r="AS66" s="209"/>
      <c r="AT66" s="209"/>
    </row>
    <row r="67" spans="1:46" x14ac:dyDescent="0.25">
      <c r="A67" s="273" t="s">
        <v>89</v>
      </c>
      <c r="B67" s="273" t="s">
        <v>13</v>
      </c>
      <c r="C67" s="273" t="s">
        <v>19</v>
      </c>
      <c r="D67" s="294">
        <v>42.632772467029795</v>
      </c>
      <c r="E67" s="294">
        <v>9.8767990784264806E-2</v>
      </c>
      <c r="F67" s="294">
        <v>5.1180244609584635</v>
      </c>
      <c r="G67" s="294">
        <v>2.9530028000001423</v>
      </c>
      <c r="H67" s="294">
        <v>8.6792168160900793</v>
      </c>
      <c r="I67" s="294">
        <v>32.579207315483117</v>
      </c>
      <c r="J67" s="294">
        <v>5.1569487939718925</v>
      </c>
      <c r="K67" s="295">
        <v>2.8912920981051644</v>
      </c>
      <c r="L67" s="295">
        <v>21.913152491656177</v>
      </c>
      <c r="M67" s="295">
        <v>14.421301520966111</v>
      </c>
      <c r="N67" s="294">
        <v>22.915247546609748</v>
      </c>
      <c r="O67" s="294">
        <v>4.5738600606985731</v>
      </c>
      <c r="P67" s="296">
        <v>163.93279436235355</v>
      </c>
      <c r="Q67" s="294">
        <v>0.13580617370444556</v>
      </c>
      <c r="R67" s="294">
        <v>16.818236551558538</v>
      </c>
      <c r="S67" s="258">
        <v>180.75103091391207</v>
      </c>
      <c r="T67" s="276">
        <v>0.13580617370444553</v>
      </c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  <c r="AQ67" s="269"/>
      <c r="AR67" s="269"/>
      <c r="AS67" s="209"/>
      <c r="AT67" s="209"/>
    </row>
    <row r="68" spans="1:46" x14ac:dyDescent="0.25">
      <c r="A68" s="273" t="s">
        <v>90</v>
      </c>
      <c r="B68" s="273" t="s">
        <v>13</v>
      </c>
      <c r="C68" s="273" t="s">
        <v>53</v>
      </c>
      <c r="D68" s="294">
        <v>47.474136499432298</v>
      </c>
      <c r="E68" s="294">
        <v>0</v>
      </c>
      <c r="F68" s="294">
        <v>3.5426680294230781</v>
      </c>
      <c r="G68" s="294">
        <v>28.839269335567014</v>
      </c>
      <c r="H68" s="294">
        <v>14.004931285829365</v>
      </c>
      <c r="I68" s="294">
        <v>24.389607455419039</v>
      </c>
      <c r="J68" s="294">
        <v>4.9193076020140749</v>
      </c>
      <c r="K68" s="295">
        <v>2.5862156347287781</v>
      </c>
      <c r="L68" s="295">
        <v>19.328239123048757</v>
      </c>
      <c r="M68" s="295">
        <v>14.012478280585276</v>
      </c>
      <c r="N68" s="294">
        <v>19.602212181400152</v>
      </c>
      <c r="O68" s="294">
        <v>4.7354355996876096</v>
      </c>
      <c r="P68" s="296">
        <v>183.43450102713541</v>
      </c>
      <c r="Q68" s="294">
        <v>0.15196189271815572</v>
      </c>
      <c r="R68" s="294">
        <v>18.818960794216405</v>
      </c>
      <c r="S68" s="258">
        <v>202.25346182135181</v>
      </c>
      <c r="T68" s="276">
        <v>0.15196189271815566</v>
      </c>
      <c r="U68" s="269"/>
      <c r="V68" s="269"/>
      <c r="W68" s="269"/>
      <c r="X68" s="269"/>
      <c r="Y68" s="269"/>
      <c r="Z68" s="269"/>
      <c r="AA68" s="269"/>
      <c r="AB68" s="269"/>
      <c r="AC68" s="269"/>
      <c r="AD68" s="269"/>
      <c r="AE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  <c r="AQ68" s="269"/>
      <c r="AR68" s="269"/>
      <c r="AS68" s="209"/>
      <c r="AT68" s="209"/>
    </row>
    <row r="69" spans="1:46" x14ac:dyDescent="0.25">
      <c r="A69" s="273" t="s">
        <v>163</v>
      </c>
      <c r="B69" s="273" t="s">
        <v>5</v>
      </c>
      <c r="C69" s="273" t="s">
        <v>71</v>
      </c>
      <c r="D69" s="294">
        <v>25.239175418640603</v>
      </c>
      <c r="E69" s="294">
        <v>0</v>
      </c>
      <c r="F69" s="294">
        <v>88.504015735197498</v>
      </c>
      <c r="G69" s="294">
        <v>21.950379461674579</v>
      </c>
      <c r="H69" s="294">
        <v>68.466318044236672</v>
      </c>
      <c r="I69" s="294">
        <v>145.38735477042846</v>
      </c>
      <c r="J69" s="294">
        <v>34.205165046399429</v>
      </c>
      <c r="K69" s="295">
        <v>33.22746025960312</v>
      </c>
      <c r="L69" s="295">
        <v>116.25232480760526</v>
      </c>
      <c r="M69" s="295">
        <v>79.752551588707576</v>
      </c>
      <c r="N69" s="294">
        <v>91.875295627394792</v>
      </c>
      <c r="O69" s="294">
        <v>20.670548391097128</v>
      </c>
      <c r="P69" s="296">
        <v>725.53058915098495</v>
      </c>
      <c r="Q69" s="294">
        <v>0.60104833569990512</v>
      </c>
      <c r="R69" s="294">
        <v>74.433825893076246</v>
      </c>
      <c r="S69" s="258">
        <v>799.96441504406118</v>
      </c>
      <c r="T69" s="276">
        <v>0.60104833569990501</v>
      </c>
      <c r="U69" s="269"/>
      <c r="V69" s="269"/>
      <c r="W69" s="269"/>
      <c r="X69" s="269"/>
      <c r="Y69" s="269"/>
      <c r="Z69" s="269"/>
      <c r="AA69" s="269"/>
      <c r="AB69" s="269"/>
      <c r="AC69" s="269"/>
      <c r="AD69" s="269"/>
      <c r="AE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  <c r="AQ69" s="269"/>
      <c r="AR69" s="269"/>
      <c r="AS69" s="209"/>
      <c r="AT69" s="209"/>
    </row>
    <row r="70" spans="1:46" x14ac:dyDescent="0.25">
      <c r="A70" s="273" t="s">
        <v>91</v>
      </c>
      <c r="B70" s="273" t="s">
        <v>34</v>
      </c>
      <c r="C70" s="273" t="s">
        <v>157</v>
      </c>
      <c r="D70" s="294">
        <v>3.054610518428635</v>
      </c>
      <c r="E70" s="294">
        <v>0</v>
      </c>
      <c r="F70" s="294">
        <v>785.99145503926002</v>
      </c>
      <c r="G70" s="294">
        <v>48.01033859203644</v>
      </c>
      <c r="H70" s="294">
        <v>210.71325187182285</v>
      </c>
      <c r="I70" s="294">
        <v>183.84294958915075</v>
      </c>
      <c r="J70" s="294">
        <v>47.958699811514343</v>
      </c>
      <c r="K70" s="295">
        <v>7.8500149113815647</v>
      </c>
      <c r="L70" s="295">
        <v>109.06159436286173</v>
      </c>
      <c r="M70" s="295">
        <v>143.78326195035586</v>
      </c>
      <c r="N70" s="294">
        <v>85.6918120528874</v>
      </c>
      <c r="O70" s="294">
        <v>35.898285370637943</v>
      </c>
      <c r="P70" s="296">
        <v>1661.8562740703376</v>
      </c>
      <c r="Q70" s="294">
        <v>1.3767247896071231</v>
      </c>
      <c r="R70" s="294">
        <v>170.49359794494612</v>
      </c>
      <c r="S70" s="258">
        <v>1832.3498720152836</v>
      </c>
      <c r="T70" s="276">
        <v>1.3767247896071226</v>
      </c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  <c r="AQ70" s="269"/>
      <c r="AR70" s="269"/>
      <c r="AS70" s="209"/>
      <c r="AT70" s="209"/>
    </row>
    <row r="71" spans="1:46" x14ac:dyDescent="0.25">
      <c r="A71" s="273" t="s">
        <v>92</v>
      </c>
      <c r="B71" s="273" t="s">
        <v>13</v>
      </c>
      <c r="C71" s="273" t="s">
        <v>53</v>
      </c>
      <c r="D71" s="294">
        <v>3.5239428350002977</v>
      </c>
      <c r="E71" s="294">
        <v>0.62028108828191331</v>
      </c>
      <c r="F71" s="294">
        <v>9.0718445163944423</v>
      </c>
      <c r="G71" s="294">
        <v>4.1895198098594593</v>
      </c>
      <c r="H71" s="294">
        <v>11.905950891493674</v>
      </c>
      <c r="I71" s="294">
        <v>43.784806665220934</v>
      </c>
      <c r="J71" s="294">
        <v>2.9233865606366805</v>
      </c>
      <c r="K71" s="295">
        <v>1.5618980479599123</v>
      </c>
      <c r="L71" s="295">
        <v>13.320663390422569</v>
      </c>
      <c r="M71" s="295">
        <v>12.081426798059704</v>
      </c>
      <c r="N71" s="294">
        <v>14.92453814257491</v>
      </c>
      <c r="O71" s="294">
        <v>2.5024393708560471</v>
      </c>
      <c r="P71" s="296">
        <v>120.41069811676056</v>
      </c>
      <c r="Q71" s="294">
        <v>9.9751341688064488E-2</v>
      </c>
      <c r="R71" s="294">
        <v>12.353206154649905</v>
      </c>
      <c r="S71" s="258">
        <v>132.76390427141047</v>
      </c>
      <c r="T71" s="276">
        <v>9.975134168806446E-2</v>
      </c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  <c r="AQ71" s="269"/>
      <c r="AR71" s="269"/>
      <c r="AS71" s="209"/>
      <c r="AT71" s="209"/>
    </row>
    <row r="72" spans="1:46" x14ac:dyDescent="0.25">
      <c r="A72" s="273" t="s">
        <v>93</v>
      </c>
      <c r="B72" s="273" t="s">
        <v>5</v>
      </c>
      <c r="C72" s="273" t="s">
        <v>71</v>
      </c>
      <c r="D72" s="294">
        <v>96.314775287405951</v>
      </c>
      <c r="E72" s="294">
        <v>5.3172723921107888E-3</v>
      </c>
      <c r="F72" s="294">
        <v>44.771963515078852</v>
      </c>
      <c r="G72" s="294">
        <v>6.2108067578838106</v>
      </c>
      <c r="H72" s="294">
        <v>47.391307856978742</v>
      </c>
      <c r="I72" s="294">
        <v>41.300142686286236</v>
      </c>
      <c r="J72" s="294">
        <v>8.472474176529774</v>
      </c>
      <c r="K72" s="295">
        <v>7.027831427898751</v>
      </c>
      <c r="L72" s="295">
        <v>28.492816512559923</v>
      </c>
      <c r="M72" s="295">
        <v>24.820122772162868</v>
      </c>
      <c r="N72" s="294">
        <v>29.833631935189182</v>
      </c>
      <c r="O72" s="294">
        <v>6.4601702400058079</v>
      </c>
      <c r="P72" s="296">
        <v>341.10136044037199</v>
      </c>
      <c r="Q72" s="294">
        <v>0.28257720358499472</v>
      </c>
      <c r="R72" s="294">
        <v>34.994360891965748</v>
      </c>
      <c r="S72" s="258">
        <v>376.09572133233775</v>
      </c>
      <c r="T72" s="276">
        <v>0.28257720358499466</v>
      </c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269"/>
      <c r="AR72" s="269"/>
      <c r="AS72" s="209"/>
      <c r="AT72" s="209"/>
    </row>
    <row r="73" spans="1:46" x14ac:dyDescent="0.25">
      <c r="A73" s="273" t="s">
        <v>94</v>
      </c>
      <c r="B73" s="273" t="s">
        <v>8</v>
      </c>
      <c r="C73" s="273" t="s">
        <v>27</v>
      </c>
      <c r="D73" s="294">
        <v>20.670725721417369</v>
      </c>
      <c r="E73" s="294">
        <v>9.043747636194626E-3</v>
      </c>
      <c r="F73" s="294">
        <v>0.8880812858203212</v>
      </c>
      <c r="G73" s="294">
        <v>1.3657064982278091</v>
      </c>
      <c r="H73" s="294">
        <v>9.9714263068592626</v>
      </c>
      <c r="I73" s="294">
        <v>14.595532149181258</v>
      </c>
      <c r="J73" s="294">
        <v>2.801878885583811</v>
      </c>
      <c r="K73" s="295">
        <v>0.91662531649053391</v>
      </c>
      <c r="L73" s="295">
        <v>12.596948412991738</v>
      </c>
      <c r="M73" s="295">
        <v>8.2147949946885301</v>
      </c>
      <c r="N73" s="294">
        <v>17.416103269722502</v>
      </c>
      <c r="O73" s="294">
        <v>2.6410502394757733</v>
      </c>
      <c r="P73" s="296">
        <v>92.087916828095089</v>
      </c>
      <c r="Q73" s="294">
        <v>7.6288015936540346E-2</v>
      </c>
      <c r="R73" s="294">
        <v>9.4475078935811556</v>
      </c>
      <c r="S73" s="258">
        <v>101.53542472167625</v>
      </c>
      <c r="T73" s="276">
        <v>7.6288015936540318E-2</v>
      </c>
      <c r="U73" s="269"/>
      <c r="V73" s="269"/>
      <c r="W73" s="269"/>
      <c r="X73" s="269"/>
      <c r="Y73" s="269"/>
      <c r="Z73" s="269"/>
      <c r="AA73" s="269"/>
      <c r="AB73" s="269"/>
      <c r="AC73" s="269"/>
      <c r="AD73" s="269"/>
      <c r="AE73" s="269"/>
      <c r="AF73" s="269"/>
      <c r="AG73" s="269"/>
      <c r="AH73" s="269"/>
      <c r="AI73" s="269"/>
      <c r="AJ73" s="269"/>
      <c r="AK73" s="269"/>
      <c r="AL73" s="269"/>
      <c r="AM73" s="269"/>
      <c r="AN73" s="269"/>
      <c r="AO73" s="269"/>
      <c r="AP73" s="269"/>
      <c r="AQ73" s="269"/>
      <c r="AR73" s="269"/>
      <c r="AS73" s="209"/>
      <c r="AT73" s="209"/>
    </row>
    <row r="74" spans="1:46" x14ac:dyDescent="0.25">
      <c r="A74" s="273" t="s">
        <v>95</v>
      </c>
      <c r="B74" s="273" t="s">
        <v>50</v>
      </c>
      <c r="C74" s="273" t="s">
        <v>51</v>
      </c>
      <c r="D74" s="294">
        <v>29.656739890231357</v>
      </c>
      <c r="E74" s="294">
        <v>0.12155302006519564</v>
      </c>
      <c r="F74" s="294">
        <v>12.748501915557123</v>
      </c>
      <c r="G74" s="294">
        <v>2.2522061685131241</v>
      </c>
      <c r="H74" s="294">
        <v>23.988795180940031</v>
      </c>
      <c r="I74" s="294">
        <v>19.408986038183599</v>
      </c>
      <c r="J74" s="294">
        <v>2.435093224417562</v>
      </c>
      <c r="K74" s="295">
        <v>1.2296412024559582</v>
      </c>
      <c r="L74" s="295">
        <v>11.417226978352126</v>
      </c>
      <c r="M74" s="295">
        <v>9.214821910264348</v>
      </c>
      <c r="N74" s="294">
        <v>14.447737616289725</v>
      </c>
      <c r="O74" s="294">
        <v>1.9159779877236007</v>
      </c>
      <c r="P74" s="296">
        <v>128.83728113299375</v>
      </c>
      <c r="Q74" s="294">
        <v>0.10673214135837315</v>
      </c>
      <c r="R74" s="294">
        <v>13.217708385820931</v>
      </c>
      <c r="S74" s="258">
        <v>142.05498951881469</v>
      </c>
      <c r="T74" s="276">
        <v>0.10673214135837313</v>
      </c>
      <c r="U74" s="269"/>
      <c r="V74" s="269"/>
      <c r="W74" s="269"/>
      <c r="X74" s="269"/>
      <c r="Y74" s="269"/>
      <c r="Z74" s="269"/>
      <c r="AA74" s="269"/>
      <c r="AB74" s="269"/>
      <c r="AC74" s="269"/>
      <c r="AD74" s="269"/>
      <c r="AE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  <c r="AQ74" s="269"/>
      <c r="AR74" s="269"/>
      <c r="AS74" s="209"/>
      <c r="AT74" s="209"/>
    </row>
    <row r="75" spans="1:46" x14ac:dyDescent="0.25">
      <c r="A75" s="273" t="s">
        <v>96</v>
      </c>
      <c r="B75" s="273" t="s">
        <v>5</v>
      </c>
      <c r="C75" s="273" t="s">
        <v>71</v>
      </c>
      <c r="D75" s="294">
        <v>112.15480680502934</v>
      </c>
      <c r="E75" s="294">
        <v>0</v>
      </c>
      <c r="F75" s="294">
        <v>243.35409907201949</v>
      </c>
      <c r="G75" s="294">
        <v>21.137813402864964</v>
      </c>
      <c r="H75" s="294">
        <v>93.062552427080433</v>
      </c>
      <c r="I75" s="294">
        <v>114.76184521543847</v>
      </c>
      <c r="J75" s="294">
        <v>26.607806396181569</v>
      </c>
      <c r="K75" s="295">
        <v>22.676729229827739</v>
      </c>
      <c r="L75" s="295">
        <v>95.188518663331834</v>
      </c>
      <c r="M75" s="295">
        <v>77.017577976338657</v>
      </c>
      <c r="N75" s="294">
        <v>80.392910581312663</v>
      </c>
      <c r="O75" s="294">
        <v>20.283648103897438</v>
      </c>
      <c r="P75" s="296">
        <v>906.63830787332256</v>
      </c>
      <c r="Q75" s="294">
        <v>0.75108266167897786</v>
      </c>
      <c r="R75" s="294">
        <v>93.014076822324625</v>
      </c>
      <c r="S75" s="258">
        <v>999.65238469564724</v>
      </c>
      <c r="T75" s="276">
        <v>0.75108266167897775</v>
      </c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  <c r="AQ75" s="269"/>
      <c r="AR75" s="269"/>
      <c r="AS75" s="209"/>
      <c r="AT75" s="209"/>
    </row>
    <row r="76" spans="1:46" x14ac:dyDescent="0.25">
      <c r="A76" s="273" t="s">
        <v>97</v>
      </c>
      <c r="B76" s="273" t="s">
        <v>34</v>
      </c>
      <c r="C76" s="273" t="s">
        <v>155</v>
      </c>
      <c r="D76" s="294">
        <v>112.63816525188601</v>
      </c>
      <c r="E76" s="294">
        <v>1.0486683021008802</v>
      </c>
      <c r="F76" s="294">
        <v>7609.7460731119891</v>
      </c>
      <c r="G76" s="294">
        <v>1257.370949265282</v>
      </c>
      <c r="H76" s="294">
        <v>4138.7719259852965</v>
      </c>
      <c r="I76" s="294">
        <v>10961.75283143235</v>
      </c>
      <c r="J76" s="294">
        <v>1843.8893296480887</v>
      </c>
      <c r="K76" s="295">
        <v>4988.7162712546542</v>
      </c>
      <c r="L76" s="295">
        <v>5954.2342410153078</v>
      </c>
      <c r="M76" s="295">
        <v>5639.250929202989</v>
      </c>
      <c r="N76" s="294">
        <v>7519.7210622577149</v>
      </c>
      <c r="O76" s="294">
        <v>1627.1745305777995</v>
      </c>
      <c r="P76" s="296">
        <v>51654.314977305461</v>
      </c>
      <c r="Q76" s="294">
        <v>42.791772687570614</v>
      </c>
      <c r="R76" s="294">
        <v>5299.3331296287442</v>
      </c>
      <c r="S76" s="258">
        <v>56953.648106934204</v>
      </c>
      <c r="T76" s="276">
        <v>42.791772687570592</v>
      </c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  <c r="AQ76" s="269"/>
      <c r="AR76" s="269"/>
      <c r="AS76" s="209"/>
      <c r="AT76" s="209"/>
    </row>
    <row r="77" spans="1:46" x14ac:dyDescent="0.25">
      <c r="A77" s="273" t="s">
        <v>98</v>
      </c>
      <c r="B77" s="273" t="s">
        <v>13</v>
      </c>
      <c r="C77" s="273" t="s">
        <v>53</v>
      </c>
      <c r="D77" s="294">
        <v>11.112630183741965</v>
      </c>
      <c r="E77" s="294">
        <v>0</v>
      </c>
      <c r="F77" s="294">
        <v>1.8881161551153771</v>
      </c>
      <c r="G77" s="294">
        <v>0.74056534938673746</v>
      </c>
      <c r="H77" s="294">
        <v>12.303791952675098</v>
      </c>
      <c r="I77" s="294">
        <v>7.8798973292712811</v>
      </c>
      <c r="J77" s="294">
        <v>1.6710673237018618</v>
      </c>
      <c r="K77" s="295">
        <v>0.58947704056938088</v>
      </c>
      <c r="L77" s="295">
        <v>9.0821523650979561</v>
      </c>
      <c r="M77" s="295">
        <v>5.1617887141110002</v>
      </c>
      <c r="N77" s="294">
        <v>10.988695296026235</v>
      </c>
      <c r="O77" s="294">
        <v>1.858928138956117</v>
      </c>
      <c r="P77" s="296">
        <v>63.277109848653005</v>
      </c>
      <c r="Q77" s="294">
        <v>5.2420397059948456E-2</v>
      </c>
      <c r="R77" s="294">
        <v>6.491741971904017</v>
      </c>
      <c r="S77" s="258">
        <v>69.768851820557018</v>
      </c>
      <c r="T77" s="276">
        <v>5.2420397059948436E-2</v>
      </c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  <c r="AQ77" s="269"/>
      <c r="AR77" s="269"/>
      <c r="AS77" s="209"/>
      <c r="AT77" s="209"/>
    </row>
    <row r="78" spans="1:46" x14ac:dyDescent="0.25">
      <c r="A78" s="273" t="s">
        <v>99</v>
      </c>
      <c r="B78" s="273" t="s">
        <v>29</v>
      </c>
      <c r="C78" s="273" t="s">
        <v>100</v>
      </c>
      <c r="D78" s="294">
        <v>1.3078366358990778</v>
      </c>
      <c r="E78" s="294">
        <v>0</v>
      </c>
      <c r="F78" s="294">
        <v>3.740984822671533E-2</v>
      </c>
      <c r="G78" s="294">
        <v>0.10585106363725927</v>
      </c>
      <c r="H78" s="294">
        <v>13.346238298360705</v>
      </c>
      <c r="I78" s="294">
        <v>5.0123337624598729</v>
      </c>
      <c r="J78" s="294">
        <v>1.1071710801035874</v>
      </c>
      <c r="K78" s="295">
        <v>0.14620609689618225</v>
      </c>
      <c r="L78" s="295">
        <v>1.5106356730861266</v>
      </c>
      <c r="M78" s="295">
        <v>3.7649090760160524</v>
      </c>
      <c r="N78" s="294">
        <v>10.742073839824984</v>
      </c>
      <c r="O78" s="294">
        <v>2.395621598226565</v>
      </c>
      <c r="P78" s="296">
        <v>39.476286972737128</v>
      </c>
      <c r="Q78" s="294">
        <v>3.2703178803723476E-2</v>
      </c>
      <c r="R78" s="294">
        <v>4.0499616630531152</v>
      </c>
      <c r="S78" s="258">
        <v>43.526248635790246</v>
      </c>
      <c r="T78" s="276">
        <v>3.2703178803723469E-2</v>
      </c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269"/>
      <c r="AR78" s="269"/>
      <c r="AS78" s="209"/>
      <c r="AT78" s="209"/>
    </row>
    <row r="79" spans="1:46" x14ac:dyDescent="0.25">
      <c r="A79" s="273" t="s">
        <v>101</v>
      </c>
      <c r="B79" s="273" t="s">
        <v>29</v>
      </c>
      <c r="C79" s="273" t="s">
        <v>158</v>
      </c>
      <c r="D79" s="294">
        <v>46.313551397437678</v>
      </c>
      <c r="E79" s="294">
        <v>14.274110077955141</v>
      </c>
      <c r="F79" s="294">
        <v>3.5458722280631254</v>
      </c>
      <c r="G79" s="294">
        <v>5.2767457996018088</v>
      </c>
      <c r="H79" s="294">
        <v>50.497567229709716</v>
      </c>
      <c r="I79" s="294">
        <v>32.967551334569166</v>
      </c>
      <c r="J79" s="294">
        <v>5.9347593012366913</v>
      </c>
      <c r="K79" s="295">
        <v>1.3455427282611485</v>
      </c>
      <c r="L79" s="295">
        <v>15.099047962180205</v>
      </c>
      <c r="M79" s="295">
        <v>19.23581421476462</v>
      </c>
      <c r="N79" s="294">
        <v>36.753444532384094</v>
      </c>
      <c r="O79" s="294">
        <v>4.1110977095010206</v>
      </c>
      <c r="P79" s="296">
        <v>235.35510451566441</v>
      </c>
      <c r="Q79" s="294">
        <v>0.19497426570691306</v>
      </c>
      <c r="R79" s="294">
        <v>24.145613065144115</v>
      </c>
      <c r="S79" s="258">
        <v>259.5007175808085</v>
      </c>
      <c r="T79" s="276">
        <v>0.19497426570691301</v>
      </c>
      <c r="U79" s="269"/>
      <c r="V79" s="269"/>
      <c r="W79" s="269"/>
      <c r="X79" s="269"/>
      <c r="Y79" s="269"/>
      <c r="Z79" s="269"/>
      <c r="AA79" s="269"/>
      <c r="AB79" s="269"/>
      <c r="AC79" s="269"/>
      <c r="AD79" s="269"/>
      <c r="AE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69"/>
      <c r="AS79" s="209"/>
      <c r="AT79" s="209"/>
    </row>
    <row r="80" spans="1:46" x14ac:dyDescent="0.25">
      <c r="A80" s="273" t="s">
        <v>102</v>
      </c>
      <c r="B80" s="273" t="s">
        <v>5</v>
      </c>
      <c r="C80" s="273" t="s">
        <v>6</v>
      </c>
      <c r="D80" s="294">
        <v>30.685369965844806</v>
      </c>
      <c r="E80" s="294">
        <v>0</v>
      </c>
      <c r="F80" s="294">
        <v>4.0236565305216188E-2</v>
      </c>
      <c r="G80" s="294">
        <v>0.79597704899656019</v>
      </c>
      <c r="H80" s="294">
        <v>25.428024336494708</v>
      </c>
      <c r="I80" s="294">
        <v>20.789437395946507</v>
      </c>
      <c r="J80" s="294">
        <v>4.1905005543212583</v>
      </c>
      <c r="K80" s="295">
        <v>0.66512941347824972</v>
      </c>
      <c r="L80" s="295">
        <v>12.336071331682126</v>
      </c>
      <c r="M80" s="295">
        <v>10.763845576894056</v>
      </c>
      <c r="N80" s="294">
        <v>20.05124993044414</v>
      </c>
      <c r="O80" s="294">
        <v>3.2224509655156912</v>
      </c>
      <c r="P80" s="296">
        <v>128.96829308492332</v>
      </c>
      <c r="Q80" s="294">
        <v>0.10684067505335659</v>
      </c>
      <c r="R80" s="294">
        <v>13.23114919860768</v>
      </c>
      <c r="S80" s="258">
        <v>142.199442283531</v>
      </c>
      <c r="T80" s="276">
        <v>0.10684067505335655</v>
      </c>
      <c r="U80" s="269"/>
      <c r="V80" s="269"/>
      <c r="W80" s="269"/>
      <c r="X80" s="269"/>
      <c r="Y80" s="269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Q80" s="269"/>
      <c r="AR80" s="269"/>
      <c r="AS80" s="209"/>
      <c r="AT80" s="209"/>
    </row>
    <row r="81" spans="1:46" x14ac:dyDescent="0.25">
      <c r="A81" s="273" t="s">
        <v>103</v>
      </c>
      <c r="B81" s="273" t="s">
        <v>44</v>
      </c>
      <c r="C81" s="273" t="s">
        <v>44</v>
      </c>
      <c r="D81" s="294">
        <v>18.026123853526499</v>
      </c>
      <c r="E81" s="294">
        <v>82.882653774592654</v>
      </c>
      <c r="F81" s="294">
        <v>32.414852906399204</v>
      </c>
      <c r="G81" s="294">
        <v>7.4506961907744049</v>
      </c>
      <c r="H81" s="294">
        <v>36.239848841299377</v>
      </c>
      <c r="I81" s="294">
        <v>38.891046841593784</v>
      </c>
      <c r="J81" s="294">
        <v>6.9139259385306255</v>
      </c>
      <c r="K81" s="295">
        <v>1.0700898417311728</v>
      </c>
      <c r="L81" s="295">
        <v>15.645810807907779</v>
      </c>
      <c r="M81" s="295">
        <v>29.074706474531467</v>
      </c>
      <c r="N81" s="294">
        <v>48.71030395447788</v>
      </c>
      <c r="O81" s="294">
        <v>5.7901454442622668</v>
      </c>
      <c r="P81" s="296">
        <v>323.11020486962713</v>
      </c>
      <c r="Q81" s="294">
        <v>0.26767286423002928</v>
      </c>
      <c r="R81" s="294">
        <v>33.148607506246826</v>
      </c>
      <c r="S81" s="258">
        <v>356.25881237587396</v>
      </c>
      <c r="T81" s="276">
        <v>0.26767286423002923</v>
      </c>
      <c r="U81" s="269"/>
      <c r="V81" s="269"/>
      <c r="W81" s="269"/>
      <c r="X81" s="269"/>
      <c r="Y81" s="269"/>
      <c r="Z81" s="269"/>
      <c r="AA81" s="269"/>
      <c r="AB81" s="269"/>
      <c r="AC81" s="269"/>
      <c r="AD81" s="269"/>
      <c r="AE81" s="269"/>
      <c r="AF81" s="269"/>
      <c r="AG81" s="269"/>
      <c r="AH81" s="269"/>
      <c r="AI81" s="269"/>
      <c r="AJ81" s="269"/>
      <c r="AK81" s="269"/>
      <c r="AL81" s="269"/>
      <c r="AM81" s="269"/>
      <c r="AN81" s="269"/>
      <c r="AO81" s="269"/>
      <c r="AP81" s="269"/>
      <c r="AQ81" s="269"/>
      <c r="AR81" s="269"/>
      <c r="AS81" s="209"/>
      <c r="AT81" s="209"/>
    </row>
    <row r="82" spans="1:46" x14ac:dyDescent="0.25">
      <c r="A82" s="273" t="s">
        <v>104</v>
      </c>
      <c r="B82" s="273" t="s">
        <v>29</v>
      </c>
      <c r="C82" s="273" t="s">
        <v>159</v>
      </c>
      <c r="D82" s="294">
        <v>111.59766144269193</v>
      </c>
      <c r="E82" s="294">
        <v>0</v>
      </c>
      <c r="F82" s="294">
        <v>3.5632948949215493</v>
      </c>
      <c r="G82" s="294">
        <v>18.461304378791844</v>
      </c>
      <c r="H82" s="294">
        <v>40.716131380466166</v>
      </c>
      <c r="I82" s="294">
        <v>102.81438991099355</v>
      </c>
      <c r="J82" s="294">
        <v>16.456487194876395</v>
      </c>
      <c r="K82" s="295">
        <v>3.2105029968645087</v>
      </c>
      <c r="L82" s="295">
        <v>33.252778676324503</v>
      </c>
      <c r="M82" s="295">
        <v>48.149537480059934</v>
      </c>
      <c r="N82" s="294">
        <v>99.292621706611357</v>
      </c>
      <c r="O82" s="294">
        <v>17.827654596209861</v>
      </c>
      <c r="P82" s="296">
        <v>495.34236465881168</v>
      </c>
      <c r="Q82" s="294">
        <v>0.41035444725801484</v>
      </c>
      <c r="R82" s="294">
        <v>50.818294748432557</v>
      </c>
      <c r="S82" s="258">
        <v>546.16065940724422</v>
      </c>
      <c r="T82" s="276">
        <v>0.41035444725801468</v>
      </c>
      <c r="U82" s="269"/>
      <c r="V82" s="269"/>
      <c r="W82" s="269"/>
      <c r="X82" s="269"/>
      <c r="Y82" s="269"/>
      <c r="Z82" s="269"/>
      <c r="AA82" s="269"/>
      <c r="AB82" s="269"/>
      <c r="AC82" s="269"/>
      <c r="AD82" s="269"/>
      <c r="AE82" s="269"/>
      <c r="AF82" s="269"/>
      <c r="AG82" s="269"/>
      <c r="AH82" s="269"/>
      <c r="AI82" s="269"/>
      <c r="AJ82" s="269"/>
      <c r="AK82" s="269"/>
      <c r="AL82" s="269"/>
      <c r="AM82" s="269"/>
      <c r="AN82" s="269"/>
      <c r="AO82" s="269"/>
      <c r="AP82" s="269"/>
      <c r="AQ82" s="269"/>
      <c r="AR82" s="269"/>
      <c r="AS82" s="209"/>
      <c r="AT82" s="209"/>
    </row>
    <row r="83" spans="1:46" x14ac:dyDescent="0.25">
      <c r="A83" s="273" t="s">
        <v>105</v>
      </c>
      <c r="B83" s="273" t="s">
        <v>8</v>
      </c>
      <c r="C83" s="273" t="s">
        <v>27</v>
      </c>
      <c r="D83" s="294">
        <v>6.2590673722767782</v>
      </c>
      <c r="E83" s="294">
        <v>1.2288193218149439E-2</v>
      </c>
      <c r="F83" s="294">
        <v>0.98410759511886692</v>
      </c>
      <c r="G83" s="294">
        <v>1.3020538965169459</v>
      </c>
      <c r="H83" s="294">
        <v>6.0293683949242798</v>
      </c>
      <c r="I83" s="294">
        <v>5.6203792159593124</v>
      </c>
      <c r="J83" s="294">
        <v>1.0728114827342234</v>
      </c>
      <c r="K83" s="295">
        <v>0.10890424812794809</v>
      </c>
      <c r="L83" s="295">
        <v>7.9465287617176168</v>
      </c>
      <c r="M83" s="295">
        <v>3.331627417182367</v>
      </c>
      <c r="N83" s="294">
        <v>5.7946257403561869</v>
      </c>
      <c r="O83" s="294">
        <v>1.0828880431718626</v>
      </c>
      <c r="P83" s="296">
        <v>39.544650361304541</v>
      </c>
      <c r="Q83" s="294">
        <v>3.2759812805839547E-2</v>
      </c>
      <c r="R83" s="294">
        <v>4.056975217875169</v>
      </c>
      <c r="S83" s="258">
        <v>43.601625579179711</v>
      </c>
      <c r="T83" s="276">
        <v>3.2759812805839533E-2</v>
      </c>
      <c r="U83" s="269"/>
      <c r="V83" s="269"/>
      <c r="W83" s="269"/>
      <c r="X83" s="269"/>
      <c r="Y83" s="269"/>
      <c r="Z83" s="269"/>
      <c r="AA83" s="269"/>
      <c r="AB83" s="269"/>
      <c r="AC83" s="269"/>
      <c r="AD83" s="269"/>
      <c r="AE83" s="269"/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  <c r="AP83" s="269"/>
      <c r="AQ83" s="269"/>
      <c r="AR83" s="269"/>
      <c r="AS83" s="209"/>
      <c r="AT83" s="209"/>
    </row>
    <row r="84" spans="1:46" x14ac:dyDescent="0.25">
      <c r="A84" s="273" t="s">
        <v>106</v>
      </c>
      <c r="B84" s="273" t="s">
        <v>8</v>
      </c>
      <c r="C84" s="273" t="s">
        <v>9</v>
      </c>
      <c r="D84" s="294">
        <v>15.870254292659949</v>
      </c>
      <c r="E84" s="294">
        <v>0</v>
      </c>
      <c r="F84" s="294">
        <v>0.66847165963627808</v>
      </c>
      <c r="G84" s="294">
        <v>0.56168893161030953</v>
      </c>
      <c r="H84" s="294">
        <v>16.160444806477088</v>
      </c>
      <c r="I84" s="294">
        <v>40.120655367887352</v>
      </c>
      <c r="J84" s="294">
        <v>2.7232954304618406</v>
      </c>
      <c r="K84" s="295">
        <v>0.5388001647995655</v>
      </c>
      <c r="L84" s="295">
        <v>8.0633237926787658</v>
      </c>
      <c r="M84" s="295">
        <v>10.538095864128239</v>
      </c>
      <c r="N84" s="294">
        <v>16.481398564472979</v>
      </c>
      <c r="O84" s="294">
        <v>2.6304535200599553</v>
      </c>
      <c r="P84" s="296">
        <v>114.35688239487234</v>
      </c>
      <c r="Q84" s="294">
        <v>9.4736203913470096E-2</v>
      </c>
      <c r="R84" s="294">
        <v>11.732131492644138</v>
      </c>
      <c r="S84" s="258">
        <v>126.08901388751649</v>
      </c>
      <c r="T84" s="276">
        <v>9.4736203913470068E-2</v>
      </c>
      <c r="U84" s="269"/>
      <c r="V84" s="269"/>
      <c r="W84" s="269"/>
      <c r="X84" s="269"/>
      <c r="Y84" s="269"/>
      <c r="Z84" s="269"/>
      <c r="AA84" s="269"/>
      <c r="AB84" s="269"/>
      <c r="AC84" s="269"/>
      <c r="AD84" s="269"/>
      <c r="AE84" s="269"/>
      <c r="AF84" s="269"/>
      <c r="AG84" s="269"/>
      <c r="AH84" s="269"/>
      <c r="AI84" s="269"/>
      <c r="AJ84" s="269"/>
      <c r="AK84" s="269"/>
      <c r="AL84" s="269"/>
      <c r="AM84" s="269"/>
      <c r="AN84" s="269"/>
      <c r="AO84" s="269"/>
      <c r="AP84" s="269"/>
      <c r="AQ84" s="269"/>
      <c r="AR84" s="269"/>
      <c r="AS84" s="209"/>
      <c r="AT84" s="209"/>
    </row>
    <row r="85" spans="1:46" x14ac:dyDescent="0.25">
      <c r="A85" s="273" t="s">
        <v>107</v>
      </c>
      <c r="B85" s="273" t="s">
        <v>13</v>
      </c>
      <c r="C85" s="273" t="s">
        <v>53</v>
      </c>
      <c r="D85" s="294">
        <v>5.7095841537028376</v>
      </c>
      <c r="E85" s="294">
        <v>0</v>
      </c>
      <c r="F85" s="294">
        <v>2.5819193326032228</v>
      </c>
      <c r="G85" s="294">
        <v>1.237029237011491</v>
      </c>
      <c r="H85" s="294">
        <v>9.7444271418790258</v>
      </c>
      <c r="I85" s="294">
        <v>9.2242783268705715</v>
      </c>
      <c r="J85" s="294">
        <v>2.2889974423601562</v>
      </c>
      <c r="K85" s="295">
        <v>0.67991430494021965</v>
      </c>
      <c r="L85" s="295">
        <v>9.459290570629868</v>
      </c>
      <c r="M85" s="295">
        <v>6.3425089108499613</v>
      </c>
      <c r="N85" s="294">
        <v>13.222080866777329</v>
      </c>
      <c r="O85" s="294">
        <v>2.3267782548814706</v>
      </c>
      <c r="P85" s="296">
        <v>62.816808542506145</v>
      </c>
      <c r="Q85" s="294">
        <v>5.2039071533337901E-2</v>
      </c>
      <c r="R85" s="294">
        <v>6.4445186186885657</v>
      </c>
      <c r="S85" s="258">
        <v>69.261327161194714</v>
      </c>
      <c r="T85" s="276">
        <v>5.2039071533337894E-2</v>
      </c>
      <c r="U85" s="269"/>
      <c r="V85" s="269"/>
      <c r="W85" s="269"/>
      <c r="X85" s="269"/>
      <c r="Y85" s="269"/>
      <c r="Z85" s="269"/>
      <c r="AA85" s="269"/>
      <c r="AB85" s="269"/>
      <c r="AC85" s="269"/>
      <c r="AD85" s="269"/>
      <c r="AE85" s="269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  <c r="AP85" s="269"/>
      <c r="AQ85" s="269"/>
      <c r="AR85" s="269"/>
      <c r="AS85" s="209"/>
      <c r="AT85" s="209"/>
    </row>
    <row r="86" spans="1:46" x14ac:dyDescent="0.25">
      <c r="A86" s="273" t="s">
        <v>108</v>
      </c>
      <c r="B86" s="273" t="s">
        <v>50</v>
      </c>
      <c r="C86" s="273" t="s">
        <v>109</v>
      </c>
      <c r="D86" s="294">
        <v>36.926594858500501</v>
      </c>
      <c r="E86" s="294">
        <v>73.416804260288743</v>
      </c>
      <c r="F86" s="294">
        <v>264.12753711807841</v>
      </c>
      <c r="G86" s="294">
        <v>24.078746512606934</v>
      </c>
      <c r="H86" s="294">
        <v>16.339109889082849</v>
      </c>
      <c r="I86" s="294">
        <v>118.31491158741035</v>
      </c>
      <c r="J86" s="294">
        <v>17.473875286554527</v>
      </c>
      <c r="K86" s="295">
        <v>14.626972260180679</v>
      </c>
      <c r="L86" s="295">
        <v>39.276087764752191</v>
      </c>
      <c r="M86" s="295">
        <v>68.885002313481749</v>
      </c>
      <c r="N86" s="294">
        <v>71.049996546367979</v>
      </c>
      <c r="O86" s="294">
        <v>19.551596545487484</v>
      </c>
      <c r="P86" s="296">
        <v>764.06723494279254</v>
      </c>
      <c r="Q86" s="294">
        <v>0.63297309140693514</v>
      </c>
      <c r="R86" s="294">
        <v>78.387387639834841</v>
      </c>
      <c r="S86" s="258">
        <v>842.45462258262739</v>
      </c>
      <c r="T86" s="276">
        <v>0.63297309140693492</v>
      </c>
      <c r="U86" s="269"/>
      <c r="V86" s="269"/>
      <c r="W86" s="269"/>
      <c r="X86" s="269"/>
      <c r="Y86" s="269"/>
      <c r="Z86" s="269"/>
      <c r="AA86" s="269"/>
      <c r="AB86" s="269"/>
      <c r="AC86" s="269"/>
      <c r="AD86" s="269"/>
      <c r="AE86" s="269"/>
      <c r="AF86" s="269"/>
      <c r="AG86" s="269"/>
      <c r="AH86" s="269"/>
      <c r="AI86" s="269"/>
      <c r="AJ86" s="269"/>
      <c r="AK86" s="269"/>
      <c r="AL86" s="269"/>
      <c r="AM86" s="269"/>
      <c r="AN86" s="269"/>
      <c r="AO86" s="269"/>
      <c r="AP86" s="269"/>
      <c r="AQ86" s="269"/>
      <c r="AR86" s="269"/>
      <c r="AS86" s="209"/>
      <c r="AT86" s="209"/>
    </row>
    <row r="87" spans="1:46" x14ac:dyDescent="0.25">
      <c r="A87" s="273" t="s">
        <v>110</v>
      </c>
      <c r="B87" s="273" t="s">
        <v>50</v>
      </c>
      <c r="C87" s="273" t="s">
        <v>109</v>
      </c>
      <c r="D87" s="294">
        <v>21.668202400793859</v>
      </c>
      <c r="E87" s="294">
        <v>93.069307568842888</v>
      </c>
      <c r="F87" s="294">
        <v>248.38959871647612</v>
      </c>
      <c r="G87" s="294">
        <v>119.36853200756168</v>
      </c>
      <c r="H87" s="294">
        <v>92.037732722656656</v>
      </c>
      <c r="I87" s="294">
        <v>23.146667380357417</v>
      </c>
      <c r="J87" s="294">
        <v>6.010035570910075</v>
      </c>
      <c r="K87" s="295">
        <v>2.1898815251448918</v>
      </c>
      <c r="L87" s="295">
        <v>15.514907800990329</v>
      </c>
      <c r="M87" s="295">
        <v>43.90509049346484</v>
      </c>
      <c r="N87" s="294">
        <v>25.283834314776563</v>
      </c>
      <c r="O87" s="294">
        <v>6.5484779449482282</v>
      </c>
      <c r="P87" s="296">
        <v>697.13226844692349</v>
      </c>
      <c r="Q87" s="294">
        <v>0.57752243113973745</v>
      </c>
      <c r="R87" s="294">
        <v>71.520377872345094</v>
      </c>
      <c r="S87" s="258">
        <v>768.65264631926857</v>
      </c>
      <c r="T87" s="276">
        <v>0.57752243113973734</v>
      </c>
      <c r="U87" s="269"/>
      <c r="V87" s="269"/>
      <c r="W87" s="269"/>
      <c r="X87" s="269"/>
      <c r="Y87" s="269"/>
      <c r="Z87" s="269"/>
      <c r="AA87" s="269"/>
      <c r="AB87" s="269"/>
      <c r="AC87" s="269"/>
      <c r="AD87" s="269"/>
      <c r="AE87" s="269"/>
      <c r="AF87" s="269"/>
      <c r="AG87" s="269"/>
      <c r="AH87" s="269"/>
      <c r="AI87" s="269"/>
      <c r="AJ87" s="269"/>
      <c r="AK87" s="269"/>
      <c r="AL87" s="269"/>
      <c r="AM87" s="269"/>
      <c r="AN87" s="269"/>
      <c r="AO87" s="269"/>
      <c r="AP87" s="269"/>
      <c r="AQ87" s="269"/>
      <c r="AR87" s="269"/>
      <c r="AS87" s="209"/>
      <c r="AT87" s="209"/>
    </row>
    <row r="88" spans="1:46" x14ac:dyDescent="0.25">
      <c r="A88" s="273" t="s">
        <v>111</v>
      </c>
      <c r="B88" s="273" t="s">
        <v>50</v>
      </c>
      <c r="C88" s="273" t="s">
        <v>109</v>
      </c>
      <c r="D88" s="294">
        <v>17.469664968005961</v>
      </c>
      <c r="E88" s="294">
        <v>15.067600800351002</v>
      </c>
      <c r="F88" s="294">
        <v>102.41257138827544</v>
      </c>
      <c r="G88" s="294">
        <v>11.505512730014649</v>
      </c>
      <c r="H88" s="294">
        <v>35.191335337309575</v>
      </c>
      <c r="I88" s="294">
        <v>83.244559430458253</v>
      </c>
      <c r="J88" s="294">
        <v>6.9711619306512453</v>
      </c>
      <c r="K88" s="295">
        <v>1.6378896214646395</v>
      </c>
      <c r="L88" s="295">
        <v>21.651029162033076</v>
      </c>
      <c r="M88" s="295">
        <v>30.533025165231638</v>
      </c>
      <c r="N88" s="294">
        <v>26.498405901413101</v>
      </c>
      <c r="O88" s="294">
        <v>7.8775880438235761</v>
      </c>
      <c r="P88" s="296">
        <v>360.06034447903215</v>
      </c>
      <c r="Q88" s="294">
        <v>0.29828331711541456</v>
      </c>
      <c r="R88" s="294">
        <v>36.93940599157294</v>
      </c>
      <c r="S88" s="258">
        <v>396.99975047060508</v>
      </c>
      <c r="T88" s="276">
        <v>0.29828331711541445</v>
      </c>
      <c r="U88" s="269"/>
      <c r="V88" s="269"/>
      <c r="W88" s="269"/>
      <c r="X88" s="269"/>
      <c r="Y88" s="269"/>
      <c r="Z88" s="269"/>
      <c r="AA88" s="269"/>
      <c r="AB88" s="269"/>
      <c r="AC88" s="269"/>
      <c r="AD88" s="269"/>
      <c r="AE88" s="269"/>
      <c r="AF88" s="269"/>
      <c r="AG88" s="269"/>
      <c r="AH88" s="269"/>
      <c r="AI88" s="269"/>
      <c r="AJ88" s="269"/>
      <c r="AK88" s="269"/>
      <c r="AL88" s="269"/>
      <c r="AM88" s="269"/>
      <c r="AN88" s="269"/>
      <c r="AO88" s="269"/>
      <c r="AP88" s="269"/>
      <c r="AQ88" s="269"/>
      <c r="AR88" s="269"/>
      <c r="AS88" s="209"/>
      <c r="AT88" s="209"/>
    </row>
    <row r="89" spans="1:46" x14ac:dyDescent="0.25">
      <c r="A89" s="273" t="s">
        <v>112</v>
      </c>
      <c r="B89" s="273" t="s">
        <v>16</v>
      </c>
      <c r="C89" s="273" t="s">
        <v>25</v>
      </c>
      <c r="D89" s="294">
        <v>46.382106041147651</v>
      </c>
      <c r="E89" s="294">
        <v>282.77214372540521</v>
      </c>
      <c r="F89" s="294">
        <v>34.50353169132385</v>
      </c>
      <c r="G89" s="294">
        <v>9.1500659535569948</v>
      </c>
      <c r="H89" s="294">
        <v>36.569736760602083</v>
      </c>
      <c r="I89" s="294">
        <v>80.412057996848148</v>
      </c>
      <c r="J89" s="294">
        <v>9.6291605275236343</v>
      </c>
      <c r="K89" s="295">
        <v>2.6079726865528596</v>
      </c>
      <c r="L89" s="295">
        <v>22.733492326715979</v>
      </c>
      <c r="M89" s="295">
        <v>53.009998093870095</v>
      </c>
      <c r="N89" s="294">
        <v>48.773588001764509</v>
      </c>
      <c r="O89" s="294">
        <v>8.5878447786019478</v>
      </c>
      <c r="P89" s="296">
        <v>635.13169858391302</v>
      </c>
      <c r="Q89" s="294">
        <v>0.52615955287403127</v>
      </c>
      <c r="R89" s="294">
        <v>65.159599027920038</v>
      </c>
      <c r="S89" s="258">
        <v>700.2912976118331</v>
      </c>
      <c r="T89" s="276">
        <v>0.52615955287403116</v>
      </c>
      <c r="U89" s="269"/>
      <c r="V89" s="269"/>
      <c r="W89" s="269"/>
      <c r="X89" s="269"/>
      <c r="Y89" s="269"/>
      <c r="Z89" s="269"/>
      <c r="AA89" s="269"/>
      <c r="AB89" s="269"/>
      <c r="AC89" s="269"/>
      <c r="AD89" s="269"/>
      <c r="AE89" s="269"/>
      <c r="AF89" s="269"/>
      <c r="AG89" s="269"/>
      <c r="AH89" s="269"/>
      <c r="AI89" s="269"/>
      <c r="AJ89" s="269"/>
      <c r="AK89" s="269"/>
      <c r="AL89" s="269"/>
      <c r="AM89" s="269"/>
      <c r="AN89" s="269"/>
      <c r="AO89" s="269"/>
      <c r="AP89" s="269"/>
      <c r="AQ89" s="269"/>
      <c r="AR89" s="269"/>
      <c r="AS89" s="209"/>
      <c r="AT89" s="209"/>
    </row>
    <row r="90" spans="1:46" x14ac:dyDescent="0.25">
      <c r="A90" s="273" t="s">
        <v>113</v>
      </c>
      <c r="B90" s="273" t="s">
        <v>5</v>
      </c>
      <c r="C90" s="273" t="s">
        <v>71</v>
      </c>
      <c r="D90" s="294">
        <v>121.93298558164176</v>
      </c>
      <c r="E90" s="294">
        <v>0.13835622447900917</v>
      </c>
      <c r="F90" s="294">
        <v>1010.4128095307482</v>
      </c>
      <c r="G90" s="294">
        <v>91.649330571459785</v>
      </c>
      <c r="H90" s="294">
        <v>123.7766856794085</v>
      </c>
      <c r="I90" s="294">
        <v>818.87711330909656</v>
      </c>
      <c r="J90" s="294">
        <v>88.843439493081135</v>
      </c>
      <c r="K90" s="295">
        <v>95.095558104397711</v>
      </c>
      <c r="L90" s="295">
        <v>267.6441593212013</v>
      </c>
      <c r="M90" s="295">
        <v>322.14438517475173</v>
      </c>
      <c r="N90" s="294">
        <v>346.04074503152253</v>
      </c>
      <c r="O90" s="294">
        <v>46.368383253417562</v>
      </c>
      <c r="P90" s="296">
        <v>3332.9239512752056</v>
      </c>
      <c r="Q90" s="294">
        <v>2.7610805442021586</v>
      </c>
      <c r="R90" s="294">
        <v>341.9322145939953</v>
      </c>
      <c r="S90" s="258">
        <v>3674.856165869201</v>
      </c>
      <c r="T90" s="276">
        <v>2.7610805442021573</v>
      </c>
      <c r="U90" s="269"/>
      <c r="V90" s="269"/>
      <c r="W90" s="269"/>
      <c r="X90" s="269"/>
      <c r="Y90" s="269"/>
      <c r="Z90" s="269"/>
      <c r="AA90" s="269"/>
      <c r="AB90" s="269"/>
      <c r="AC90" s="269"/>
      <c r="AD90" s="269"/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  <c r="AP90" s="269"/>
      <c r="AQ90" s="269"/>
      <c r="AR90" s="269"/>
      <c r="AS90" s="209"/>
      <c r="AT90" s="209"/>
    </row>
    <row r="91" spans="1:46" x14ac:dyDescent="0.25">
      <c r="A91" s="273" t="s">
        <v>114</v>
      </c>
      <c r="B91" s="273" t="s">
        <v>8</v>
      </c>
      <c r="C91" s="273" t="s">
        <v>27</v>
      </c>
      <c r="D91" s="294">
        <v>22.826312575872766</v>
      </c>
      <c r="E91" s="294">
        <v>0.38126158117547243</v>
      </c>
      <c r="F91" s="294">
        <v>9.3351355512448535</v>
      </c>
      <c r="G91" s="294">
        <v>1.0507578417744003</v>
      </c>
      <c r="H91" s="294">
        <v>16.399900960142553</v>
      </c>
      <c r="I91" s="294">
        <v>8.7860619239406805</v>
      </c>
      <c r="J91" s="294">
        <v>2.222607910845793</v>
      </c>
      <c r="K91" s="295">
        <v>0.59564575725641955</v>
      </c>
      <c r="L91" s="295">
        <v>9.9127497617906712</v>
      </c>
      <c r="M91" s="295">
        <v>7.355806497847146</v>
      </c>
      <c r="N91" s="294">
        <v>16.112941877494574</v>
      </c>
      <c r="O91" s="294">
        <v>2.1020128771878306</v>
      </c>
      <c r="P91" s="296">
        <v>97.081195116573156</v>
      </c>
      <c r="Q91" s="294">
        <v>8.0424577026939323E-2</v>
      </c>
      <c r="R91" s="294">
        <v>9.9597796190161656</v>
      </c>
      <c r="S91" s="258">
        <v>107.04097473558932</v>
      </c>
      <c r="T91" s="276">
        <v>8.0424577026939281E-2</v>
      </c>
      <c r="U91" s="269"/>
      <c r="V91" s="269"/>
      <c r="W91" s="269"/>
      <c r="X91" s="269"/>
      <c r="Y91" s="269"/>
      <c r="Z91" s="269"/>
      <c r="AA91" s="269"/>
      <c r="AB91" s="269"/>
      <c r="AC91" s="269"/>
      <c r="AD91" s="269"/>
      <c r="AE91" s="269"/>
      <c r="AF91" s="269"/>
      <c r="AG91" s="269"/>
      <c r="AH91" s="269"/>
      <c r="AI91" s="269"/>
      <c r="AJ91" s="269"/>
      <c r="AK91" s="269"/>
      <c r="AL91" s="269"/>
      <c r="AM91" s="269"/>
      <c r="AN91" s="269"/>
      <c r="AO91" s="269"/>
      <c r="AP91" s="269"/>
      <c r="AQ91" s="269"/>
      <c r="AR91" s="269"/>
      <c r="AS91" s="209"/>
      <c r="AT91" s="209"/>
    </row>
    <row r="92" spans="1:46" x14ac:dyDescent="0.25">
      <c r="A92" s="273" t="s">
        <v>115</v>
      </c>
      <c r="B92" s="273" t="s">
        <v>34</v>
      </c>
      <c r="C92" s="273" t="s">
        <v>157</v>
      </c>
      <c r="D92" s="294">
        <v>30.203590567070872</v>
      </c>
      <c r="E92" s="294">
        <v>0</v>
      </c>
      <c r="F92" s="294">
        <v>887.95346520626606</v>
      </c>
      <c r="G92" s="294">
        <v>69.756807018379391</v>
      </c>
      <c r="H92" s="294">
        <v>200.29764246815608</v>
      </c>
      <c r="I92" s="294">
        <v>410.08421947502325</v>
      </c>
      <c r="J92" s="294">
        <v>74.330817908319503</v>
      </c>
      <c r="K92" s="295">
        <v>44.824938640002429</v>
      </c>
      <c r="L92" s="295">
        <v>206.47994434261818</v>
      </c>
      <c r="M92" s="295">
        <v>234.20069232205017</v>
      </c>
      <c r="N92" s="294">
        <v>248.42697387400659</v>
      </c>
      <c r="O92" s="294">
        <v>36.153453649901167</v>
      </c>
      <c r="P92" s="296">
        <v>2442.7125454717939</v>
      </c>
      <c r="Q92" s="294">
        <v>2.023606353754392</v>
      </c>
      <c r="R92" s="294">
        <v>250.60341084894392</v>
      </c>
      <c r="S92" s="258">
        <v>2693.3159563207378</v>
      </c>
      <c r="T92" s="276">
        <v>2.0236063537543916</v>
      </c>
      <c r="U92" s="269"/>
      <c r="V92" s="269"/>
      <c r="W92" s="269"/>
      <c r="X92" s="269"/>
      <c r="Y92" s="269"/>
      <c r="Z92" s="269"/>
      <c r="AA92" s="269"/>
      <c r="AB92" s="269"/>
      <c r="AC92" s="269"/>
      <c r="AD92" s="269"/>
      <c r="AE92" s="269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  <c r="AP92" s="269"/>
      <c r="AQ92" s="269"/>
      <c r="AR92" s="269"/>
      <c r="AS92" s="209"/>
      <c r="AT92" s="209"/>
    </row>
    <row r="93" spans="1:46" x14ac:dyDescent="0.25">
      <c r="A93" s="273" t="s">
        <v>116</v>
      </c>
      <c r="B93" s="273" t="s">
        <v>13</v>
      </c>
      <c r="C93" s="273" t="s">
        <v>40</v>
      </c>
      <c r="D93" s="294">
        <v>97.186947118628154</v>
      </c>
      <c r="E93" s="294">
        <v>4.4119397708746516E-3</v>
      </c>
      <c r="F93" s="294">
        <v>4.8467020202095608</v>
      </c>
      <c r="G93" s="294">
        <v>23.082434678870623</v>
      </c>
      <c r="H93" s="294">
        <v>9.7631715956637457</v>
      </c>
      <c r="I93" s="294">
        <v>45.638410149428459</v>
      </c>
      <c r="J93" s="294">
        <v>5.1754397019297915</v>
      </c>
      <c r="K93" s="295">
        <v>1.8791415317136533</v>
      </c>
      <c r="L93" s="295">
        <v>20.460837581486825</v>
      </c>
      <c r="M93" s="295">
        <v>17.286834886054091</v>
      </c>
      <c r="N93" s="294">
        <v>25.542775130325836</v>
      </c>
      <c r="O93" s="294">
        <v>5.2295453431363921</v>
      </c>
      <c r="P93" s="296">
        <v>256.09665167721806</v>
      </c>
      <c r="Q93" s="294">
        <v>0.21215710070754534</v>
      </c>
      <c r="R93" s="294">
        <v>26.273535351622417</v>
      </c>
      <c r="S93" s="258">
        <v>282.37018702884046</v>
      </c>
      <c r="T93" s="276">
        <v>0.21215710070754526</v>
      </c>
      <c r="U93" s="269"/>
      <c r="V93" s="269"/>
      <c r="W93" s="269"/>
      <c r="X93" s="269"/>
      <c r="Y93" s="269"/>
      <c r="Z93" s="269"/>
      <c r="AA93" s="269"/>
      <c r="AB93" s="269"/>
      <c r="AC93" s="269"/>
      <c r="AD93" s="269"/>
      <c r="AE93" s="269"/>
      <c r="AF93" s="269"/>
      <c r="AG93" s="269"/>
      <c r="AH93" s="269"/>
      <c r="AI93" s="269"/>
      <c r="AJ93" s="269"/>
      <c r="AK93" s="269"/>
      <c r="AL93" s="269"/>
      <c r="AM93" s="269"/>
      <c r="AN93" s="269"/>
      <c r="AO93" s="269"/>
      <c r="AP93" s="269"/>
      <c r="AQ93" s="269"/>
      <c r="AR93" s="269"/>
      <c r="AS93" s="209"/>
      <c r="AT93" s="209"/>
    </row>
    <row r="94" spans="1:46" x14ac:dyDescent="0.25">
      <c r="A94" s="273" t="s">
        <v>117</v>
      </c>
      <c r="B94" s="273" t="s">
        <v>22</v>
      </c>
      <c r="C94" s="273" t="s">
        <v>88</v>
      </c>
      <c r="D94" s="294">
        <v>12.571600079630716</v>
      </c>
      <c r="E94" s="294">
        <v>0</v>
      </c>
      <c r="F94" s="294">
        <v>0.59554254246477933</v>
      </c>
      <c r="G94" s="294">
        <v>0.93160349497026507</v>
      </c>
      <c r="H94" s="294">
        <v>16.005954965295672</v>
      </c>
      <c r="I94" s="294">
        <v>9.7079578788628353</v>
      </c>
      <c r="J94" s="294">
        <v>1.8910200722044195</v>
      </c>
      <c r="K94" s="295">
        <v>1.0156398407823461</v>
      </c>
      <c r="L94" s="295">
        <v>7.1870156447014715</v>
      </c>
      <c r="M94" s="295">
        <v>5.6032364699998363</v>
      </c>
      <c r="N94" s="294">
        <v>11.180275950777856</v>
      </c>
      <c r="O94" s="294">
        <v>1.6976379248965767</v>
      </c>
      <c r="P94" s="296">
        <v>68.387484864586781</v>
      </c>
      <c r="Q94" s="294">
        <v>5.6653964112887929E-2</v>
      </c>
      <c r="R94" s="294">
        <v>7.0160269157400412</v>
      </c>
      <c r="S94" s="258">
        <v>75.403511780326824</v>
      </c>
      <c r="T94" s="276">
        <v>5.6653964112887908E-2</v>
      </c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69"/>
      <c r="AI94" s="269"/>
      <c r="AJ94" s="269"/>
      <c r="AK94" s="269"/>
      <c r="AL94" s="269"/>
      <c r="AM94" s="269"/>
      <c r="AN94" s="269"/>
      <c r="AO94" s="269"/>
      <c r="AP94" s="269"/>
      <c r="AQ94" s="269"/>
      <c r="AR94" s="269"/>
      <c r="AS94" s="209"/>
      <c r="AT94" s="209"/>
    </row>
    <row r="95" spans="1:46" x14ac:dyDescent="0.25">
      <c r="A95" s="273" t="s">
        <v>118</v>
      </c>
      <c r="B95" s="273" t="s">
        <v>5</v>
      </c>
      <c r="C95" s="273" t="s">
        <v>11</v>
      </c>
      <c r="D95" s="294">
        <v>39.353087985253779</v>
      </c>
      <c r="E95" s="294">
        <v>0.42229092401799623</v>
      </c>
      <c r="F95" s="294">
        <v>34.166468321303121</v>
      </c>
      <c r="G95" s="294">
        <v>983.22618987852536</v>
      </c>
      <c r="H95" s="294">
        <v>20.554820768131993</v>
      </c>
      <c r="I95" s="294">
        <v>37.456550335128995</v>
      </c>
      <c r="J95" s="294">
        <v>4.8693809089232127</v>
      </c>
      <c r="K95" s="295">
        <v>1.7040884502639022</v>
      </c>
      <c r="L95" s="295">
        <v>22.018391165084267</v>
      </c>
      <c r="M95" s="295">
        <v>57.442749287334557</v>
      </c>
      <c r="N95" s="294">
        <v>23.907430284858073</v>
      </c>
      <c r="O95" s="294">
        <v>4.9653925523745208</v>
      </c>
      <c r="P95" s="296">
        <v>1230.0868408611998</v>
      </c>
      <c r="Q95" s="294">
        <v>1.019035805686918</v>
      </c>
      <c r="R95" s="294">
        <v>126.19739417626792</v>
      </c>
      <c r="S95" s="258">
        <v>1356.2842350374676</v>
      </c>
      <c r="T95" s="276">
        <v>1.0190358056869175</v>
      </c>
      <c r="U95" s="269"/>
      <c r="V95" s="269"/>
      <c r="W95" s="269"/>
      <c r="X95" s="269"/>
      <c r="Y95" s="269"/>
      <c r="Z95" s="269"/>
      <c r="AA95" s="269"/>
      <c r="AB95" s="269"/>
      <c r="AC95" s="269"/>
      <c r="AD95" s="269"/>
      <c r="AE95" s="269"/>
      <c r="AF95" s="269"/>
      <c r="AG95" s="269"/>
      <c r="AH95" s="269"/>
      <c r="AI95" s="269"/>
      <c r="AJ95" s="269"/>
      <c r="AK95" s="269"/>
      <c r="AL95" s="269"/>
      <c r="AM95" s="269"/>
      <c r="AN95" s="269"/>
      <c r="AO95" s="269"/>
      <c r="AP95" s="269"/>
      <c r="AQ95" s="269"/>
      <c r="AR95" s="269"/>
      <c r="AS95" s="209"/>
      <c r="AT95" s="209"/>
    </row>
    <row r="96" spans="1:46" x14ac:dyDescent="0.25">
      <c r="A96" s="273" t="s">
        <v>119</v>
      </c>
      <c r="B96" s="273" t="s">
        <v>5</v>
      </c>
      <c r="C96" s="273" t="s">
        <v>62</v>
      </c>
      <c r="D96" s="294">
        <v>5.7301234758185053</v>
      </c>
      <c r="E96" s="294">
        <v>0.12674499166185968</v>
      </c>
      <c r="F96" s="294">
        <v>0.22636501327887265</v>
      </c>
      <c r="G96" s="294">
        <v>0.52265596570874751</v>
      </c>
      <c r="H96" s="294">
        <v>8.5037036360692948</v>
      </c>
      <c r="I96" s="294">
        <v>6.3479194290882193</v>
      </c>
      <c r="J96" s="294">
        <v>1.3950577747753874</v>
      </c>
      <c r="K96" s="295">
        <v>0.24739272114104741</v>
      </c>
      <c r="L96" s="295">
        <v>6.0426545624938566</v>
      </c>
      <c r="M96" s="295">
        <v>4.1972278156960323</v>
      </c>
      <c r="N96" s="294">
        <v>10.281518582828951</v>
      </c>
      <c r="O96" s="294">
        <v>1.0769744451103893</v>
      </c>
      <c r="P96" s="296">
        <v>44.698338413671159</v>
      </c>
      <c r="Q96" s="294">
        <v>3.7029261500230594E-2</v>
      </c>
      <c r="R96" s="294">
        <v>4.5857037441885566</v>
      </c>
      <c r="S96" s="258">
        <v>49.284042157859716</v>
      </c>
      <c r="T96" s="276">
        <v>3.7029261500230587E-2</v>
      </c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69"/>
      <c r="AM96" s="269"/>
      <c r="AN96" s="269"/>
      <c r="AO96" s="269"/>
      <c r="AP96" s="269"/>
      <c r="AQ96" s="269"/>
      <c r="AR96" s="269"/>
      <c r="AS96" s="209"/>
      <c r="AT96" s="209"/>
    </row>
    <row r="97" spans="1:46" x14ac:dyDescent="0.25">
      <c r="A97" s="273" t="s">
        <v>120</v>
      </c>
      <c r="B97" s="273" t="s">
        <v>8</v>
      </c>
      <c r="C97" s="273" t="s">
        <v>27</v>
      </c>
      <c r="D97" s="294">
        <v>17.206459647287751</v>
      </c>
      <c r="E97" s="294">
        <v>0</v>
      </c>
      <c r="F97" s="294">
        <v>8.6687990590545247</v>
      </c>
      <c r="G97" s="294">
        <v>6.7971297028731188</v>
      </c>
      <c r="H97" s="294">
        <v>23.267174993702646</v>
      </c>
      <c r="I97" s="294">
        <v>65.386485607248616</v>
      </c>
      <c r="J97" s="294">
        <v>5.2932575850008723</v>
      </c>
      <c r="K97" s="295">
        <v>2.4356468291214708</v>
      </c>
      <c r="L97" s="295">
        <v>43.844583837604866</v>
      </c>
      <c r="M97" s="295">
        <v>19.98378830561721</v>
      </c>
      <c r="N97" s="294">
        <v>23.801671832119037</v>
      </c>
      <c r="O97" s="294">
        <v>5.467281051742626</v>
      </c>
      <c r="P97" s="296">
        <v>222.15227845137272</v>
      </c>
      <c r="Q97" s="294">
        <v>0.18403670256189941</v>
      </c>
      <c r="R97" s="294">
        <v>22.791105245265623</v>
      </c>
      <c r="S97" s="258">
        <v>244.94338369663834</v>
      </c>
      <c r="T97" s="276">
        <v>0.18403670256189936</v>
      </c>
      <c r="U97" s="269"/>
      <c r="V97" s="269"/>
      <c r="W97" s="269"/>
      <c r="X97" s="269"/>
      <c r="Y97" s="269"/>
      <c r="Z97" s="269"/>
      <c r="AA97" s="269"/>
      <c r="AB97" s="269"/>
      <c r="AC97" s="269"/>
      <c r="AD97" s="269"/>
      <c r="AE97" s="269"/>
      <c r="AF97" s="269"/>
      <c r="AG97" s="269"/>
      <c r="AH97" s="269"/>
      <c r="AI97" s="269"/>
      <c r="AJ97" s="269"/>
      <c r="AK97" s="269"/>
      <c r="AL97" s="269"/>
      <c r="AM97" s="269"/>
      <c r="AN97" s="269"/>
      <c r="AO97" s="269"/>
      <c r="AP97" s="269"/>
      <c r="AQ97" s="269"/>
      <c r="AR97" s="269"/>
      <c r="AS97" s="209"/>
      <c r="AT97" s="209"/>
    </row>
    <row r="98" spans="1:46" x14ac:dyDescent="0.25">
      <c r="A98" s="273" t="s">
        <v>121</v>
      </c>
      <c r="B98" s="273" t="s">
        <v>22</v>
      </c>
      <c r="C98" s="273" t="s">
        <v>37</v>
      </c>
      <c r="D98" s="294">
        <v>9.8186748153572285</v>
      </c>
      <c r="E98" s="294">
        <v>0</v>
      </c>
      <c r="F98" s="294">
        <v>7.4232353977370549</v>
      </c>
      <c r="G98" s="294">
        <v>1.4954294901256879</v>
      </c>
      <c r="H98" s="294">
        <v>7.4167627576949444</v>
      </c>
      <c r="I98" s="294">
        <v>6.8688063385321581</v>
      </c>
      <c r="J98" s="294">
        <v>1.2748689979760679</v>
      </c>
      <c r="K98" s="295">
        <v>0.64320956862303691</v>
      </c>
      <c r="L98" s="295">
        <v>5.1986145202245133</v>
      </c>
      <c r="M98" s="295">
        <v>4.2370733697337801</v>
      </c>
      <c r="N98" s="294">
        <v>6.2961871994095215</v>
      </c>
      <c r="O98" s="294">
        <v>1.0715883093796876</v>
      </c>
      <c r="P98" s="296">
        <v>51.744450764793683</v>
      </c>
      <c r="Q98" s="294">
        <v>4.286644350899E-2</v>
      </c>
      <c r="R98" s="294">
        <v>5.3085803641533209</v>
      </c>
      <c r="S98" s="258">
        <v>57.053031128947005</v>
      </c>
      <c r="T98" s="276">
        <v>4.2866443508989979E-2</v>
      </c>
      <c r="U98" s="269"/>
      <c r="V98" s="269"/>
      <c r="W98" s="269"/>
      <c r="X98" s="269"/>
      <c r="Y98" s="269"/>
      <c r="Z98" s="269"/>
      <c r="AA98" s="269"/>
      <c r="AB98" s="269"/>
      <c r="AC98" s="269"/>
      <c r="AD98" s="269"/>
      <c r="AE98" s="269"/>
      <c r="AF98" s="269"/>
      <c r="AG98" s="269"/>
      <c r="AH98" s="269"/>
      <c r="AI98" s="269"/>
      <c r="AJ98" s="269"/>
      <c r="AK98" s="269"/>
      <c r="AL98" s="269"/>
      <c r="AM98" s="269"/>
      <c r="AN98" s="269"/>
      <c r="AO98" s="269"/>
      <c r="AP98" s="269"/>
      <c r="AQ98" s="269"/>
      <c r="AR98" s="269"/>
      <c r="AS98" s="209"/>
      <c r="AT98" s="209"/>
    </row>
    <row r="99" spans="1:46" x14ac:dyDescent="0.25">
      <c r="A99" s="273" t="s">
        <v>122</v>
      </c>
      <c r="B99" s="273" t="s">
        <v>29</v>
      </c>
      <c r="C99" s="273" t="s">
        <v>159</v>
      </c>
      <c r="D99" s="294">
        <v>50.016952015766719</v>
      </c>
      <c r="E99" s="294">
        <v>0</v>
      </c>
      <c r="F99" s="294">
        <v>4.7136998378388668</v>
      </c>
      <c r="G99" s="294">
        <v>5.4847531074820068</v>
      </c>
      <c r="H99" s="294">
        <v>37.530600237877053</v>
      </c>
      <c r="I99" s="294">
        <v>26.983115671153897</v>
      </c>
      <c r="J99" s="294">
        <v>6.4353679852349801</v>
      </c>
      <c r="K99" s="295">
        <v>0.64184905294306405</v>
      </c>
      <c r="L99" s="295">
        <v>14.249624017278355</v>
      </c>
      <c r="M99" s="295">
        <v>16.907378509383786</v>
      </c>
      <c r="N99" s="294">
        <v>39.357572287195545</v>
      </c>
      <c r="O99" s="294">
        <v>4.4226185924595596</v>
      </c>
      <c r="P99" s="296">
        <v>206.74353131461385</v>
      </c>
      <c r="Q99" s="294">
        <v>0.17127169725370522</v>
      </c>
      <c r="R99" s="294">
        <v>21.210286987898854</v>
      </c>
      <c r="S99" s="258">
        <v>227.9538183025127</v>
      </c>
      <c r="T99" s="276">
        <v>0.17127169725370514</v>
      </c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69"/>
      <c r="AG99" s="269"/>
      <c r="AH99" s="269"/>
      <c r="AI99" s="269"/>
      <c r="AJ99" s="269"/>
      <c r="AK99" s="269"/>
      <c r="AL99" s="269"/>
      <c r="AM99" s="269"/>
      <c r="AN99" s="269"/>
      <c r="AO99" s="269"/>
      <c r="AP99" s="269"/>
      <c r="AQ99" s="269"/>
      <c r="AR99" s="269"/>
      <c r="AS99" s="209"/>
      <c r="AT99" s="209"/>
    </row>
    <row r="100" spans="1:46" x14ac:dyDescent="0.25">
      <c r="A100" s="273" t="s">
        <v>123</v>
      </c>
      <c r="B100" s="273" t="s">
        <v>5</v>
      </c>
      <c r="C100" s="273" t="s">
        <v>62</v>
      </c>
      <c r="D100" s="294">
        <v>16.891514881986502</v>
      </c>
      <c r="E100" s="294">
        <v>1.7604510678448722</v>
      </c>
      <c r="F100" s="294">
        <v>10.357285875485324</v>
      </c>
      <c r="G100" s="294">
        <v>47.551498805652407</v>
      </c>
      <c r="H100" s="294">
        <v>19.99352592415265</v>
      </c>
      <c r="I100" s="294">
        <v>19.286279093269144</v>
      </c>
      <c r="J100" s="294">
        <v>3.6486176808566086</v>
      </c>
      <c r="K100" s="295">
        <v>1.7148942950642247</v>
      </c>
      <c r="L100" s="295">
        <v>17.032771698639674</v>
      </c>
      <c r="M100" s="295">
        <v>13.441670046471206</v>
      </c>
      <c r="N100" s="294">
        <v>22.451088506829496</v>
      </c>
      <c r="O100" s="294">
        <v>2.1771892948097058</v>
      </c>
      <c r="P100" s="296">
        <v>176.30678717106181</v>
      </c>
      <c r="Q100" s="294">
        <v>0.14605710990872042</v>
      </c>
      <c r="R100" s="294">
        <v>18.087712491095939</v>
      </c>
      <c r="S100" s="258">
        <v>194.39449966215776</v>
      </c>
      <c r="T100" s="276">
        <v>0.1460571099087204</v>
      </c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69"/>
      <c r="AG100" s="269"/>
      <c r="AH100" s="269"/>
      <c r="AI100" s="269"/>
      <c r="AJ100" s="269"/>
      <c r="AK100" s="269"/>
      <c r="AL100" s="269"/>
      <c r="AM100" s="269"/>
      <c r="AN100" s="269"/>
      <c r="AO100" s="269"/>
      <c r="AP100" s="269"/>
      <c r="AQ100" s="269"/>
      <c r="AR100" s="269"/>
      <c r="AS100" s="209"/>
      <c r="AT100" s="209"/>
    </row>
    <row r="101" spans="1:46" x14ac:dyDescent="0.25">
      <c r="A101" s="273" t="s">
        <v>124</v>
      </c>
      <c r="B101" s="273" t="s">
        <v>22</v>
      </c>
      <c r="C101" s="273" t="s">
        <v>37</v>
      </c>
      <c r="D101" s="294">
        <v>149.75876236784623</v>
      </c>
      <c r="E101" s="294">
        <v>0</v>
      </c>
      <c r="F101" s="294">
        <v>177.09839950231645</v>
      </c>
      <c r="G101" s="294">
        <v>12.822727922458098</v>
      </c>
      <c r="H101" s="294">
        <v>68.474904249175353</v>
      </c>
      <c r="I101" s="294">
        <v>79.044679194112263</v>
      </c>
      <c r="J101" s="294">
        <v>10.999075558147457</v>
      </c>
      <c r="K101" s="295">
        <v>9.7580491740992557</v>
      </c>
      <c r="L101" s="295">
        <v>38.377423784509773</v>
      </c>
      <c r="M101" s="295">
        <v>44.304004731249627</v>
      </c>
      <c r="N101" s="294">
        <v>39.432948743964317</v>
      </c>
      <c r="O101" s="294">
        <v>9.7336113689333423</v>
      </c>
      <c r="P101" s="296">
        <v>639.80458659681221</v>
      </c>
      <c r="Q101" s="294">
        <v>0.53003069436008743</v>
      </c>
      <c r="R101" s="294">
        <v>65.639001189553227</v>
      </c>
      <c r="S101" s="258">
        <v>705.44358778636547</v>
      </c>
      <c r="T101" s="276">
        <v>0.53003069436008721</v>
      </c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269"/>
      <c r="AN101" s="269"/>
      <c r="AO101" s="269"/>
      <c r="AP101" s="269"/>
      <c r="AQ101" s="269"/>
      <c r="AR101" s="269"/>
      <c r="AS101" s="209"/>
      <c r="AT101" s="209"/>
    </row>
    <row r="102" spans="1:46" x14ac:dyDescent="0.25">
      <c r="A102" s="273" t="s">
        <v>125</v>
      </c>
      <c r="B102" s="273" t="s">
        <v>29</v>
      </c>
      <c r="C102" s="273" t="s">
        <v>159</v>
      </c>
      <c r="D102" s="294">
        <v>51.529029152775841</v>
      </c>
      <c r="E102" s="294">
        <v>0</v>
      </c>
      <c r="F102" s="294">
        <v>0.94490497259293837</v>
      </c>
      <c r="G102" s="294">
        <v>6.4340764860031463</v>
      </c>
      <c r="H102" s="294">
        <v>7.4173236411756243</v>
      </c>
      <c r="I102" s="294">
        <v>51.898132928806049</v>
      </c>
      <c r="J102" s="294">
        <v>8.5517724822473564</v>
      </c>
      <c r="K102" s="295">
        <v>1.8091706679071995</v>
      </c>
      <c r="L102" s="295">
        <v>21.984327011884105</v>
      </c>
      <c r="M102" s="295">
        <v>25.229843111278957</v>
      </c>
      <c r="N102" s="294">
        <v>60.036576072263301</v>
      </c>
      <c r="O102" s="294">
        <v>5.390662380181757</v>
      </c>
      <c r="P102" s="296">
        <v>241.22581890711632</v>
      </c>
      <c r="Q102" s="294">
        <v>0.19983771759593791</v>
      </c>
      <c r="R102" s="294">
        <v>24.747902947080949</v>
      </c>
      <c r="S102" s="258">
        <v>265.97372185419727</v>
      </c>
      <c r="T102" s="276">
        <v>0.19983771759593782</v>
      </c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69"/>
      <c r="AG102" s="269"/>
      <c r="AH102" s="269"/>
      <c r="AI102" s="269"/>
      <c r="AJ102" s="269"/>
      <c r="AK102" s="269"/>
      <c r="AL102" s="269"/>
      <c r="AM102" s="269"/>
      <c r="AN102" s="269"/>
      <c r="AO102" s="269"/>
      <c r="AP102" s="269"/>
      <c r="AQ102" s="269"/>
      <c r="AR102" s="269"/>
      <c r="AS102" s="209"/>
      <c r="AT102" s="209"/>
    </row>
    <row r="103" spans="1:46" x14ac:dyDescent="0.25">
      <c r="A103" s="273" t="s">
        <v>126</v>
      </c>
      <c r="B103" s="273" t="s">
        <v>5</v>
      </c>
      <c r="C103" s="273" t="s">
        <v>11</v>
      </c>
      <c r="D103" s="294">
        <v>11.407095722218834</v>
      </c>
      <c r="E103" s="294">
        <v>0</v>
      </c>
      <c r="F103" s="294">
        <v>0.81497488112461902</v>
      </c>
      <c r="G103" s="294">
        <v>452.32239029539511</v>
      </c>
      <c r="H103" s="294">
        <v>26.589941013001894</v>
      </c>
      <c r="I103" s="294">
        <v>24.277405446129169</v>
      </c>
      <c r="J103" s="294">
        <v>4.3017699367644076</v>
      </c>
      <c r="K103" s="295">
        <v>1.9437420474148406</v>
      </c>
      <c r="L103" s="295">
        <v>19.978221749269707</v>
      </c>
      <c r="M103" s="295">
        <v>30.740618576741923</v>
      </c>
      <c r="N103" s="294">
        <v>21.42913914021414</v>
      </c>
      <c r="O103" s="294">
        <v>3.5741808456126987</v>
      </c>
      <c r="P103" s="296">
        <v>597.3794796538873</v>
      </c>
      <c r="Q103" s="294">
        <v>0.49488463670071969</v>
      </c>
      <c r="R103" s="294">
        <v>61.286513409017125</v>
      </c>
      <c r="S103" s="258">
        <v>658.66599306290448</v>
      </c>
      <c r="T103" s="276">
        <v>0.49488463670071953</v>
      </c>
      <c r="U103" s="269"/>
      <c r="V103" s="269"/>
      <c r="W103" s="269"/>
      <c r="X103" s="269"/>
      <c r="Y103" s="269"/>
      <c r="Z103" s="269"/>
      <c r="AA103" s="269"/>
      <c r="AB103" s="269"/>
      <c r="AC103" s="269"/>
      <c r="AD103" s="269"/>
      <c r="AE103" s="269"/>
      <c r="AF103" s="269"/>
      <c r="AG103" s="269"/>
      <c r="AH103" s="269"/>
      <c r="AI103" s="269"/>
      <c r="AJ103" s="269"/>
      <c r="AK103" s="269"/>
      <c r="AL103" s="269"/>
      <c r="AM103" s="269"/>
      <c r="AN103" s="269"/>
      <c r="AO103" s="269"/>
      <c r="AP103" s="269"/>
      <c r="AQ103" s="269"/>
      <c r="AR103" s="269"/>
      <c r="AS103" s="209"/>
      <c r="AT103" s="209"/>
    </row>
    <row r="104" spans="1:46" x14ac:dyDescent="0.25">
      <c r="A104" s="273" t="s">
        <v>127</v>
      </c>
      <c r="B104" s="273" t="s">
        <v>16</v>
      </c>
      <c r="C104" s="273" t="s">
        <v>51</v>
      </c>
      <c r="D104" s="294">
        <v>59.560640110339762</v>
      </c>
      <c r="E104" s="294">
        <v>22.825933210875903</v>
      </c>
      <c r="F104" s="294">
        <v>5.5398605979275883</v>
      </c>
      <c r="G104" s="294">
        <v>5.9847037560395089</v>
      </c>
      <c r="H104" s="294">
        <v>22.549753613108724</v>
      </c>
      <c r="I104" s="294">
        <v>28.353230961963916</v>
      </c>
      <c r="J104" s="294">
        <v>5.8393050517506095</v>
      </c>
      <c r="K104" s="295">
        <v>2.1413429741746492</v>
      </c>
      <c r="L104" s="295">
        <v>25.442689845786578</v>
      </c>
      <c r="M104" s="295">
        <v>17.200935313429895</v>
      </c>
      <c r="N104" s="294">
        <v>27.347265098985996</v>
      </c>
      <c r="O104" s="294">
        <v>4.6980250432425636</v>
      </c>
      <c r="P104" s="296">
        <v>227.48368557762566</v>
      </c>
      <c r="Q104" s="294">
        <v>0.18845337834110093</v>
      </c>
      <c r="R104" s="294">
        <v>23.33806637376194</v>
      </c>
      <c r="S104" s="258">
        <v>250.8217519513876</v>
      </c>
      <c r="T104" s="276">
        <v>0.18845337834110087</v>
      </c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269"/>
      <c r="AK104" s="269"/>
      <c r="AL104" s="269"/>
      <c r="AM104" s="269"/>
      <c r="AN104" s="269"/>
      <c r="AO104" s="269"/>
      <c r="AP104" s="269"/>
      <c r="AQ104" s="269"/>
      <c r="AR104" s="269"/>
      <c r="AS104" s="209"/>
      <c r="AT104" s="209"/>
    </row>
    <row r="105" spans="1:46" x14ac:dyDescent="0.25">
      <c r="A105" s="273" t="s">
        <v>175</v>
      </c>
      <c r="B105" s="273" t="s">
        <v>5</v>
      </c>
      <c r="C105" s="273" t="s">
        <v>71</v>
      </c>
      <c r="D105" s="294">
        <v>77.756185732629049</v>
      </c>
      <c r="E105" s="294">
        <v>0</v>
      </c>
      <c r="F105" s="294">
        <v>1.3077690979129595</v>
      </c>
      <c r="G105" s="294">
        <v>2.4408633070801917</v>
      </c>
      <c r="H105" s="294">
        <v>16.128165804344786</v>
      </c>
      <c r="I105" s="294">
        <v>18.144717731019711</v>
      </c>
      <c r="J105" s="294">
        <v>5.2019480902108501</v>
      </c>
      <c r="K105" s="295">
        <v>1.5564212695648358</v>
      </c>
      <c r="L105" s="295">
        <v>29.966994461264424</v>
      </c>
      <c r="M105" s="295">
        <v>13.779825784689676</v>
      </c>
      <c r="N105" s="294">
        <v>26.305265882992096</v>
      </c>
      <c r="O105" s="294">
        <v>5.7947225947008283</v>
      </c>
      <c r="P105" s="296">
        <v>198.38287975640941</v>
      </c>
      <c r="Q105" s="294">
        <v>0.16434551691125263</v>
      </c>
      <c r="R105" s="294">
        <v>20.352548814289527</v>
      </c>
      <c r="S105" s="258">
        <v>218.73542857069893</v>
      </c>
      <c r="T105" s="276">
        <v>0.16434551691125257</v>
      </c>
      <c r="U105" s="269"/>
      <c r="V105" s="269"/>
      <c r="W105" s="269"/>
      <c r="X105" s="269"/>
      <c r="Y105" s="269"/>
      <c r="Z105" s="269"/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69"/>
      <c r="AM105" s="269"/>
      <c r="AN105" s="269"/>
      <c r="AO105" s="269"/>
      <c r="AP105" s="269"/>
      <c r="AQ105" s="269"/>
      <c r="AR105" s="269"/>
      <c r="AS105" s="209"/>
      <c r="AT105" s="209"/>
    </row>
    <row r="106" spans="1:46" x14ac:dyDescent="0.25">
      <c r="A106" s="273" t="s">
        <v>128</v>
      </c>
      <c r="B106" s="273" t="s">
        <v>13</v>
      </c>
      <c r="C106" s="273" t="s">
        <v>53</v>
      </c>
      <c r="D106" s="294">
        <v>60.259833593981305</v>
      </c>
      <c r="E106" s="294">
        <v>8.3871675675072357</v>
      </c>
      <c r="F106" s="294">
        <v>12.031315167693133</v>
      </c>
      <c r="G106" s="294">
        <v>5.3654625037747428</v>
      </c>
      <c r="H106" s="294">
        <v>12.145236710315519</v>
      </c>
      <c r="I106" s="294">
        <v>40.50111001418</v>
      </c>
      <c r="J106" s="294">
        <v>8.3586795177747515</v>
      </c>
      <c r="K106" s="295">
        <v>4.5011545352886868</v>
      </c>
      <c r="L106" s="295">
        <v>36.905963119635452</v>
      </c>
      <c r="M106" s="295">
        <v>22.81099021676275</v>
      </c>
      <c r="N106" s="294">
        <v>37.550411525189176</v>
      </c>
      <c r="O106" s="294">
        <v>8.6247457274981105</v>
      </c>
      <c r="P106" s="296">
        <v>257.44207019960089</v>
      </c>
      <c r="Q106" s="294">
        <v>0.21327168026599558</v>
      </c>
      <c r="R106" s="294">
        <v>26.411564884140891</v>
      </c>
      <c r="S106" s="258">
        <v>283.85363508374178</v>
      </c>
      <c r="T106" s="276">
        <v>0.21327168026599552</v>
      </c>
      <c r="U106" s="269"/>
      <c r="V106" s="269"/>
      <c r="W106" s="269"/>
      <c r="X106" s="269"/>
      <c r="Y106" s="269"/>
      <c r="Z106" s="269"/>
      <c r="AA106" s="269"/>
      <c r="AB106" s="269"/>
      <c r="AC106" s="269"/>
      <c r="AD106" s="269"/>
      <c r="AE106" s="269"/>
      <c r="AF106" s="269"/>
      <c r="AG106" s="269"/>
      <c r="AH106" s="269"/>
      <c r="AI106" s="269"/>
      <c r="AJ106" s="269"/>
      <c r="AK106" s="269"/>
      <c r="AL106" s="269"/>
      <c r="AM106" s="269"/>
      <c r="AN106" s="269"/>
      <c r="AO106" s="269"/>
      <c r="AP106" s="269"/>
      <c r="AQ106" s="269"/>
      <c r="AR106" s="269"/>
      <c r="AS106" s="209"/>
      <c r="AT106" s="209"/>
    </row>
    <row r="107" spans="1:46" x14ac:dyDescent="0.25">
      <c r="A107" s="273" t="s">
        <v>129</v>
      </c>
      <c r="B107" s="273" t="s">
        <v>8</v>
      </c>
      <c r="C107" s="273" t="s">
        <v>27</v>
      </c>
      <c r="D107" s="294">
        <v>17.517025473781075</v>
      </c>
      <c r="E107" s="294">
        <v>0</v>
      </c>
      <c r="F107" s="294">
        <v>23.042145657732625</v>
      </c>
      <c r="G107" s="294">
        <v>12.71706048517963</v>
      </c>
      <c r="H107" s="294">
        <v>68.199652007949936</v>
      </c>
      <c r="I107" s="294">
        <v>126.73589706992045</v>
      </c>
      <c r="J107" s="294">
        <v>14.510951649307092</v>
      </c>
      <c r="K107" s="295">
        <v>6.3831935966353477</v>
      </c>
      <c r="L107" s="295">
        <v>58.03693225321576</v>
      </c>
      <c r="M107" s="295">
        <v>42.543268487018409</v>
      </c>
      <c r="N107" s="294">
        <v>49.086468514244388</v>
      </c>
      <c r="O107" s="294">
        <v>9.073408409036654</v>
      </c>
      <c r="P107" s="296">
        <v>427.8460036040214</v>
      </c>
      <c r="Q107" s="294">
        <v>0.35443871319467934</v>
      </c>
      <c r="R107" s="294">
        <v>43.893690242029088</v>
      </c>
      <c r="S107" s="258">
        <v>471.7396938460505</v>
      </c>
      <c r="T107" s="276">
        <v>0.35443871319467923</v>
      </c>
      <c r="U107" s="269"/>
      <c r="V107" s="269"/>
      <c r="W107" s="269"/>
      <c r="X107" s="269"/>
      <c r="Y107" s="269"/>
      <c r="Z107" s="269"/>
      <c r="AA107" s="269"/>
      <c r="AB107" s="269"/>
      <c r="AC107" s="269"/>
      <c r="AD107" s="269"/>
      <c r="AE107" s="269"/>
      <c r="AF107" s="269"/>
      <c r="AG107" s="269"/>
      <c r="AH107" s="269"/>
      <c r="AI107" s="269"/>
      <c r="AJ107" s="269"/>
      <c r="AK107" s="269"/>
      <c r="AL107" s="269"/>
      <c r="AM107" s="269"/>
      <c r="AN107" s="269"/>
      <c r="AO107" s="269"/>
      <c r="AP107" s="269"/>
      <c r="AQ107" s="269"/>
      <c r="AR107" s="269"/>
      <c r="AS107" s="209"/>
      <c r="AT107" s="209"/>
    </row>
    <row r="108" spans="1:46" x14ac:dyDescent="0.25">
      <c r="A108" s="273" t="s">
        <v>130</v>
      </c>
      <c r="B108" s="273" t="s">
        <v>22</v>
      </c>
      <c r="C108" s="273" t="s">
        <v>37</v>
      </c>
      <c r="D108" s="294">
        <v>350.1772712520546</v>
      </c>
      <c r="E108" s="294">
        <v>13.384142790868001</v>
      </c>
      <c r="F108" s="294">
        <v>169.22233742269788</v>
      </c>
      <c r="G108" s="294">
        <v>34.948053351265258</v>
      </c>
      <c r="H108" s="294">
        <v>69.697459431368941</v>
      </c>
      <c r="I108" s="294">
        <v>88.613680297635085</v>
      </c>
      <c r="J108" s="294">
        <v>11.603123176967621</v>
      </c>
      <c r="K108" s="295">
        <v>12.087596464710353</v>
      </c>
      <c r="L108" s="295">
        <v>47.283783189844549</v>
      </c>
      <c r="M108" s="295">
        <v>60.491732403266582</v>
      </c>
      <c r="N108" s="294">
        <v>100.11819453015163</v>
      </c>
      <c r="O108" s="294">
        <v>11.798406218504567</v>
      </c>
      <c r="P108" s="296">
        <v>969.42578052933504</v>
      </c>
      <c r="Q108" s="294">
        <v>0.80309743060396688</v>
      </c>
      <c r="R108" s="294">
        <v>99.455585805995256</v>
      </c>
      <c r="S108" s="258">
        <v>1068.8813663353303</v>
      </c>
      <c r="T108" s="276">
        <v>0.80309743060396654</v>
      </c>
      <c r="U108" s="269"/>
      <c r="V108" s="269"/>
      <c r="W108" s="269"/>
      <c r="X108" s="269"/>
      <c r="Y108" s="269"/>
      <c r="Z108" s="269"/>
      <c r="AA108" s="269"/>
      <c r="AB108" s="269"/>
      <c r="AC108" s="269"/>
      <c r="AD108" s="269"/>
      <c r="AE108" s="269"/>
      <c r="AF108" s="269"/>
      <c r="AG108" s="269"/>
      <c r="AH108" s="269"/>
      <c r="AI108" s="269"/>
      <c r="AJ108" s="269"/>
      <c r="AK108" s="269"/>
      <c r="AL108" s="269"/>
      <c r="AM108" s="269"/>
      <c r="AN108" s="269"/>
      <c r="AO108" s="269"/>
      <c r="AP108" s="269"/>
      <c r="AQ108" s="269"/>
      <c r="AR108" s="269"/>
      <c r="AS108" s="209"/>
      <c r="AT108" s="209"/>
    </row>
    <row r="109" spans="1:46" x14ac:dyDescent="0.25">
      <c r="A109" s="273" t="s">
        <v>131</v>
      </c>
      <c r="B109" s="273" t="s">
        <v>16</v>
      </c>
      <c r="C109" s="273" t="s">
        <v>51</v>
      </c>
      <c r="D109" s="294">
        <v>84.215904577968786</v>
      </c>
      <c r="E109" s="294">
        <v>1.5242507067025528E-2</v>
      </c>
      <c r="F109" s="294">
        <v>15.67764350331869</v>
      </c>
      <c r="G109" s="294">
        <v>6.85039292194132</v>
      </c>
      <c r="H109" s="294">
        <v>19.426124882218382</v>
      </c>
      <c r="I109" s="294">
        <v>22.718251798250662</v>
      </c>
      <c r="J109" s="294">
        <v>2.9094721464732234</v>
      </c>
      <c r="K109" s="295">
        <v>0.82184554779951535</v>
      </c>
      <c r="L109" s="295">
        <v>17.922583527604715</v>
      </c>
      <c r="M109" s="295">
        <v>12.240815176989843</v>
      </c>
      <c r="N109" s="294">
        <v>18.820024403750324</v>
      </c>
      <c r="O109" s="294">
        <v>3.3592191158300322</v>
      </c>
      <c r="P109" s="296">
        <v>204.97752010921255</v>
      </c>
      <c r="Q109" s="294">
        <v>0.16980868782073844</v>
      </c>
      <c r="R109" s="294">
        <v>21.029107899720248</v>
      </c>
      <c r="S109" s="258">
        <v>226.00662800893281</v>
      </c>
      <c r="T109" s="276">
        <v>0.16980868782073838</v>
      </c>
      <c r="U109" s="269"/>
      <c r="V109" s="269"/>
      <c r="W109" s="269"/>
      <c r="X109" s="269"/>
      <c r="Y109" s="269"/>
      <c r="Z109" s="269"/>
      <c r="AA109" s="269"/>
      <c r="AB109" s="269"/>
      <c r="AC109" s="269"/>
      <c r="AD109" s="269"/>
      <c r="AE109" s="269"/>
      <c r="AF109" s="269"/>
      <c r="AG109" s="269"/>
      <c r="AH109" s="269"/>
      <c r="AI109" s="269"/>
      <c r="AJ109" s="269"/>
      <c r="AK109" s="269"/>
      <c r="AL109" s="269"/>
      <c r="AM109" s="269"/>
      <c r="AN109" s="269"/>
      <c r="AO109" s="269"/>
      <c r="AP109" s="269"/>
      <c r="AQ109" s="269"/>
      <c r="AR109" s="269"/>
      <c r="AS109" s="209"/>
      <c r="AT109" s="209"/>
    </row>
    <row r="110" spans="1:46" x14ac:dyDescent="0.25">
      <c r="A110" s="273" t="s">
        <v>132</v>
      </c>
      <c r="B110" s="273" t="s">
        <v>16</v>
      </c>
      <c r="C110" s="273" t="s">
        <v>25</v>
      </c>
      <c r="D110" s="294">
        <v>12.357502584697304</v>
      </c>
      <c r="E110" s="294">
        <v>240.3266408052769</v>
      </c>
      <c r="F110" s="294">
        <v>245.20973936387441</v>
      </c>
      <c r="G110" s="294">
        <v>19.427528720557731</v>
      </c>
      <c r="H110" s="294">
        <v>47.890117108563253</v>
      </c>
      <c r="I110" s="294">
        <v>94.295975556137051</v>
      </c>
      <c r="J110" s="294">
        <v>16.419167521707763</v>
      </c>
      <c r="K110" s="295">
        <v>7.229315638110493</v>
      </c>
      <c r="L110" s="295">
        <v>27.158049337737797</v>
      </c>
      <c r="M110" s="295">
        <v>74.513504289411557</v>
      </c>
      <c r="N110" s="294">
        <v>65.288042824489935</v>
      </c>
      <c r="O110" s="294">
        <v>10.503426183367555</v>
      </c>
      <c r="P110" s="296">
        <v>860.61900993393169</v>
      </c>
      <c r="Q110" s="294">
        <v>0.71295908308676936</v>
      </c>
      <c r="R110" s="294">
        <v>88.292852849465518</v>
      </c>
      <c r="S110" s="258">
        <v>948.91186278339717</v>
      </c>
      <c r="T110" s="276">
        <v>0.71295908308676903</v>
      </c>
      <c r="U110" s="269"/>
      <c r="V110" s="269"/>
      <c r="W110" s="269"/>
      <c r="X110" s="269"/>
      <c r="Y110" s="269"/>
      <c r="Z110" s="269"/>
      <c r="AA110" s="269"/>
      <c r="AB110" s="269"/>
      <c r="AC110" s="269"/>
      <c r="AD110" s="269"/>
      <c r="AE110" s="269"/>
      <c r="AF110" s="269"/>
      <c r="AG110" s="269"/>
      <c r="AH110" s="269"/>
      <c r="AI110" s="269"/>
      <c r="AJ110" s="269"/>
      <c r="AK110" s="269"/>
      <c r="AL110" s="269"/>
      <c r="AM110" s="269"/>
      <c r="AN110" s="269"/>
      <c r="AO110" s="269"/>
      <c r="AP110" s="269"/>
      <c r="AQ110" s="269"/>
      <c r="AR110" s="269"/>
      <c r="AS110" s="209"/>
      <c r="AT110" s="209"/>
    </row>
    <row r="111" spans="1:46" x14ac:dyDescent="0.25">
      <c r="A111" s="273" t="s">
        <v>133</v>
      </c>
      <c r="B111" s="273" t="s">
        <v>5</v>
      </c>
      <c r="C111" s="273" t="s">
        <v>6</v>
      </c>
      <c r="D111" s="294">
        <v>203.87981170210386</v>
      </c>
      <c r="E111" s="294">
        <v>14.171066348742784</v>
      </c>
      <c r="F111" s="294">
        <v>356.64366564940588</v>
      </c>
      <c r="G111" s="294">
        <v>27.003071567725303</v>
      </c>
      <c r="H111" s="294">
        <v>62.640292189609923</v>
      </c>
      <c r="I111" s="294">
        <v>80.587313152923954</v>
      </c>
      <c r="J111" s="294">
        <v>11.612904012787666</v>
      </c>
      <c r="K111" s="295">
        <v>5.2926701759809243</v>
      </c>
      <c r="L111" s="295">
        <v>46.428246073493575</v>
      </c>
      <c r="M111" s="295">
        <v>60.349500233942543</v>
      </c>
      <c r="N111" s="294">
        <v>61.325103201669855</v>
      </c>
      <c r="O111" s="294">
        <v>12.105811681447808</v>
      </c>
      <c r="P111" s="296">
        <v>942.0394559898341</v>
      </c>
      <c r="Q111" s="294">
        <v>0.78040988988336601</v>
      </c>
      <c r="R111" s="294">
        <v>96.64596076315604</v>
      </c>
      <c r="S111" s="258">
        <v>1038.68541675299</v>
      </c>
      <c r="T111" s="276">
        <v>0.78040988988336568</v>
      </c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  <c r="AP111" s="269"/>
      <c r="AQ111" s="269"/>
      <c r="AR111" s="269"/>
      <c r="AS111" s="209"/>
      <c r="AT111" s="209"/>
    </row>
    <row r="112" spans="1:46" x14ac:dyDescent="0.25">
      <c r="A112" s="273" t="s">
        <v>134</v>
      </c>
      <c r="B112" s="273" t="s">
        <v>8</v>
      </c>
      <c r="C112" s="273" t="s">
        <v>27</v>
      </c>
      <c r="D112" s="294">
        <v>18.580109814294296</v>
      </c>
      <c r="E112" s="294">
        <v>0</v>
      </c>
      <c r="F112" s="294">
        <v>9.0484375039784766</v>
      </c>
      <c r="G112" s="294">
        <v>5.1952137377450684</v>
      </c>
      <c r="H112" s="294">
        <v>11.211140523591624</v>
      </c>
      <c r="I112" s="294">
        <v>38.497671665764805</v>
      </c>
      <c r="J112" s="294">
        <v>5.494713621486695</v>
      </c>
      <c r="K112" s="295">
        <v>2.0388151452806511</v>
      </c>
      <c r="L112" s="295">
        <v>28.991772864849935</v>
      </c>
      <c r="M112" s="295">
        <v>15.932756404642877</v>
      </c>
      <c r="N112" s="294">
        <v>23.597744438060698</v>
      </c>
      <c r="O112" s="294">
        <v>4.922153741973057</v>
      </c>
      <c r="P112" s="296">
        <v>163.51052946166817</v>
      </c>
      <c r="Q112" s="294">
        <v>0.13545635852149315</v>
      </c>
      <c r="R112" s="294">
        <v>16.774915439301711</v>
      </c>
      <c r="S112" s="258">
        <v>180.28544490096988</v>
      </c>
      <c r="T112" s="276">
        <v>0.1354563585214931</v>
      </c>
      <c r="U112" s="269"/>
      <c r="V112" s="269"/>
      <c r="W112" s="269"/>
      <c r="X112" s="269"/>
      <c r="Y112" s="269"/>
      <c r="Z112" s="269"/>
      <c r="AA112" s="269"/>
      <c r="AB112" s="269"/>
      <c r="AC112" s="269"/>
      <c r="AD112" s="269"/>
      <c r="AE112" s="269"/>
      <c r="AF112" s="269"/>
      <c r="AG112" s="269"/>
      <c r="AH112" s="269"/>
      <c r="AI112" s="269"/>
      <c r="AJ112" s="269"/>
      <c r="AK112" s="269"/>
      <c r="AL112" s="269"/>
      <c r="AM112" s="269"/>
      <c r="AN112" s="269"/>
      <c r="AO112" s="269"/>
      <c r="AP112" s="269"/>
      <c r="AQ112" s="269"/>
      <c r="AR112" s="269"/>
      <c r="AS112" s="209"/>
      <c r="AT112" s="209"/>
    </row>
    <row r="113" spans="1:46" x14ac:dyDescent="0.25">
      <c r="A113" s="273" t="s">
        <v>135</v>
      </c>
      <c r="B113" s="273" t="s">
        <v>13</v>
      </c>
      <c r="C113" s="273" t="s">
        <v>53</v>
      </c>
      <c r="D113" s="294">
        <v>45.732236510139792</v>
      </c>
      <c r="E113" s="294">
        <v>0</v>
      </c>
      <c r="F113" s="294">
        <v>16.988127520731123</v>
      </c>
      <c r="G113" s="294">
        <v>3.608656681824109</v>
      </c>
      <c r="H113" s="294">
        <v>19.564416179767569</v>
      </c>
      <c r="I113" s="294">
        <v>26.902933467926832</v>
      </c>
      <c r="J113" s="294">
        <v>5.3867644393774423</v>
      </c>
      <c r="K113" s="295">
        <v>2.7362698427230034</v>
      </c>
      <c r="L113" s="295">
        <v>26.046762266840645</v>
      </c>
      <c r="M113" s="295">
        <v>15.784782544203857</v>
      </c>
      <c r="N113" s="294">
        <v>25.857447904966207</v>
      </c>
      <c r="O113" s="294">
        <v>6.2833168646686488</v>
      </c>
      <c r="P113" s="296">
        <v>194.89171422316926</v>
      </c>
      <c r="Q113" s="294">
        <v>0.161453344941133</v>
      </c>
      <c r="R113" s="294">
        <v>19.99438223750991</v>
      </c>
      <c r="S113" s="258">
        <v>214.88609646067917</v>
      </c>
      <c r="T113" s="276">
        <v>0.16145334494113295</v>
      </c>
      <c r="U113" s="269"/>
      <c r="V113" s="269"/>
      <c r="W113" s="269"/>
      <c r="X113" s="269"/>
      <c r="Y113" s="269"/>
      <c r="Z113" s="269"/>
      <c r="AA113" s="269"/>
      <c r="AB113" s="269"/>
      <c r="AC113" s="269"/>
      <c r="AD113" s="269"/>
      <c r="AE113" s="269"/>
      <c r="AF113" s="269"/>
      <c r="AG113" s="269"/>
      <c r="AH113" s="269"/>
      <c r="AI113" s="269"/>
      <c r="AJ113" s="269"/>
      <c r="AK113" s="269"/>
      <c r="AL113" s="269"/>
      <c r="AM113" s="269"/>
      <c r="AN113" s="269"/>
      <c r="AO113" s="269"/>
      <c r="AP113" s="269"/>
      <c r="AQ113" s="269"/>
      <c r="AR113" s="269"/>
      <c r="AS113" s="209"/>
      <c r="AT113" s="209"/>
    </row>
    <row r="114" spans="1:46" x14ac:dyDescent="0.25">
      <c r="A114" s="273" t="s">
        <v>136</v>
      </c>
      <c r="B114" s="273" t="s">
        <v>44</v>
      </c>
      <c r="C114" s="273" t="s">
        <v>44</v>
      </c>
      <c r="D114" s="294">
        <v>46.577677061815052</v>
      </c>
      <c r="E114" s="294">
        <v>33.447447974629817</v>
      </c>
      <c r="F114" s="294">
        <v>8.5868856851779825</v>
      </c>
      <c r="G114" s="294">
        <v>7.1125448398988684</v>
      </c>
      <c r="H114" s="294">
        <v>81.539478162843068</v>
      </c>
      <c r="I114" s="294">
        <v>64.169550248293234</v>
      </c>
      <c r="J114" s="294">
        <v>11.674884710377338</v>
      </c>
      <c r="K114" s="295">
        <v>1.6730153914273949</v>
      </c>
      <c r="L114" s="295">
        <v>25.392001386755449</v>
      </c>
      <c r="M114" s="295">
        <v>35.243045434414839</v>
      </c>
      <c r="N114" s="294">
        <v>63.024325427032707</v>
      </c>
      <c r="O114" s="294">
        <v>9.0039254614048936</v>
      </c>
      <c r="P114" s="296">
        <v>387.44478178407064</v>
      </c>
      <c r="Q114" s="294">
        <v>0.32096929440209593</v>
      </c>
      <c r="R114" s="294">
        <v>39.748837418755556</v>
      </c>
      <c r="S114" s="258">
        <v>427.1936192028262</v>
      </c>
      <c r="T114" s="276">
        <v>0.32096929440209576</v>
      </c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09"/>
      <c r="AT114" s="209"/>
    </row>
    <row r="115" spans="1:46" x14ac:dyDescent="0.25">
      <c r="A115" s="273" t="s">
        <v>137</v>
      </c>
      <c r="B115" s="273" t="s">
        <v>13</v>
      </c>
      <c r="C115" s="273" t="s">
        <v>53</v>
      </c>
      <c r="D115" s="294">
        <v>26.044323070170019</v>
      </c>
      <c r="E115" s="294">
        <v>0</v>
      </c>
      <c r="F115" s="294">
        <v>3.3575749771745356</v>
      </c>
      <c r="G115" s="294">
        <v>1.6456129389908707</v>
      </c>
      <c r="H115" s="294">
        <v>17.335150797827993</v>
      </c>
      <c r="I115" s="294">
        <v>10.01713645965428</v>
      </c>
      <c r="J115" s="294">
        <v>2.4576678223308619</v>
      </c>
      <c r="K115" s="295">
        <v>1.2472938411308689</v>
      </c>
      <c r="L115" s="295">
        <v>8.5324483189818014</v>
      </c>
      <c r="M115" s="295">
        <v>6.968824483164914</v>
      </c>
      <c r="N115" s="294">
        <v>12.114201391032818</v>
      </c>
      <c r="O115" s="294">
        <v>2.3471452839967384</v>
      </c>
      <c r="P115" s="296">
        <v>92.067379384455705</v>
      </c>
      <c r="Q115" s="294">
        <v>7.6271002186184989E-2</v>
      </c>
      <c r="R115" s="294">
        <v>9.445400910737149</v>
      </c>
      <c r="S115" s="258">
        <v>101.51278029519285</v>
      </c>
      <c r="T115" s="276">
        <v>7.6271002186184961E-2</v>
      </c>
      <c r="U115" s="269"/>
      <c r="V115" s="269"/>
      <c r="W115" s="269"/>
      <c r="X115" s="269"/>
      <c r="Y115" s="269"/>
      <c r="Z115" s="269"/>
      <c r="AA115" s="269"/>
      <c r="AB115" s="269"/>
      <c r="AC115" s="269"/>
      <c r="AD115" s="269"/>
      <c r="AE115" s="269"/>
      <c r="AF115" s="269"/>
      <c r="AG115" s="269"/>
      <c r="AH115" s="269"/>
      <c r="AI115" s="269"/>
      <c r="AJ115" s="269"/>
      <c r="AK115" s="269"/>
      <c r="AL115" s="269"/>
      <c r="AM115" s="269"/>
      <c r="AN115" s="269"/>
      <c r="AO115" s="269"/>
      <c r="AP115" s="269"/>
      <c r="AQ115" s="269"/>
      <c r="AR115" s="269"/>
      <c r="AS115" s="209"/>
      <c r="AT115" s="209"/>
    </row>
    <row r="116" spans="1:46" x14ac:dyDescent="0.25">
      <c r="A116" s="273" t="s">
        <v>138</v>
      </c>
      <c r="B116" s="273" t="s">
        <v>13</v>
      </c>
      <c r="C116" s="273" t="s">
        <v>14</v>
      </c>
      <c r="D116" s="294">
        <v>27.495191928544724</v>
      </c>
      <c r="E116" s="294">
        <v>13.951942681593916</v>
      </c>
      <c r="F116" s="294">
        <v>18.489384671768587</v>
      </c>
      <c r="G116" s="294">
        <v>2.5596523543271248</v>
      </c>
      <c r="H116" s="294">
        <v>10.776091912525722</v>
      </c>
      <c r="I116" s="294">
        <v>21.040713631576942</v>
      </c>
      <c r="J116" s="294">
        <v>4.1077702788965587</v>
      </c>
      <c r="K116" s="295">
        <v>1.7371669953688738</v>
      </c>
      <c r="L116" s="295">
        <v>14.662537404219432</v>
      </c>
      <c r="M116" s="295">
        <v>13.147288179246756</v>
      </c>
      <c r="N116" s="294">
        <v>18.035303082948779</v>
      </c>
      <c r="O116" s="294">
        <v>4.4886413161993985</v>
      </c>
      <c r="P116" s="296">
        <v>150.4916844372168</v>
      </c>
      <c r="Q116" s="294">
        <v>0.12467121003610918</v>
      </c>
      <c r="R116" s="294">
        <v>15.43928265087176</v>
      </c>
      <c r="S116" s="258">
        <v>165.93096708808855</v>
      </c>
      <c r="T116" s="276">
        <v>0.12467121003610912</v>
      </c>
      <c r="U116" s="269"/>
      <c r="V116" s="269"/>
      <c r="W116" s="269"/>
      <c r="X116" s="269"/>
      <c r="Y116" s="269"/>
      <c r="Z116" s="269"/>
      <c r="AA116" s="269"/>
      <c r="AB116" s="269"/>
      <c r="AC116" s="269"/>
      <c r="AD116" s="269"/>
      <c r="AE116" s="269"/>
      <c r="AF116" s="269"/>
      <c r="AG116" s="269"/>
      <c r="AH116" s="269"/>
      <c r="AI116" s="269"/>
      <c r="AJ116" s="269"/>
      <c r="AK116" s="269"/>
      <c r="AL116" s="269"/>
      <c r="AM116" s="269"/>
      <c r="AN116" s="269"/>
      <c r="AO116" s="269"/>
      <c r="AP116" s="269"/>
      <c r="AQ116" s="269"/>
      <c r="AR116" s="269"/>
      <c r="AS116" s="209"/>
      <c r="AT116" s="209"/>
    </row>
    <row r="117" spans="1:46" x14ac:dyDescent="0.25">
      <c r="A117" s="273" t="s">
        <v>139</v>
      </c>
      <c r="B117" s="273" t="s">
        <v>22</v>
      </c>
      <c r="C117" s="273" t="s">
        <v>88</v>
      </c>
      <c r="D117" s="294">
        <v>10.203617137819217</v>
      </c>
      <c r="E117" s="294">
        <v>0</v>
      </c>
      <c r="F117" s="294">
        <v>160.95686953363727</v>
      </c>
      <c r="G117" s="294">
        <v>7.4226538659113128</v>
      </c>
      <c r="H117" s="294">
        <v>21.155864645869723</v>
      </c>
      <c r="I117" s="294">
        <v>12.211970032812861</v>
      </c>
      <c r="J117" s="294">
        <v>1.7119522296666394</v>
      </c>
      <c r="K117" s="295">
        <v>0.61746894452870804</v>
      </c>
      <c r="L117" s="295">
        <v>6.7164903198183801</v>
      </c>
      <c r="M117" s="295">
        <v>16.184471935781598</v>
      </c>
      <c r="N117" s="294">
        <v>9.272766659232099</v>
      </c>
      <c r="O117" s="294">
        <v>2.0210842352998828</v>
      </c>
      <c r="P117" s="296">
        <v>248.4752095403777</v>
      </c>
      <c r="Q117" s="294">
        <v>0.20584330059976283</v>
      </c>
      <c r="R117" s="294">
        <v>25.49163434627463</v>
      </c>
      <c r="S117" s="258">
        <v>273.96684388665233</v>
      </c>
      <c r="T117" s="276">
        <v>0.20584330059976275</v>
      </c>
      <c r="U117" s="269"/>
      <c r="V117" s="269"/>
      <c r="W117" s="269"/>
      <c r="X117" s="269"/>
      <c r="Y117" s="269"/>
      <c r="Z117" s="269"/>
      <c r="AA117" s="269"/>
      <c r="AB117" s="269"/>
      <c r="AC117" s="269"/>
      <c r="AD117" s="269"/>
      <c r="AE117" s="269"/>
      <c r="AF117" s="269"/>
      <c r="AG117" s="269"/>
      <c r="AH117" s="269"/>
      <c r="AI117" s="269"/>
      <c r="AJ117" s="269"/>
      <c r="AK117" s="269"/>
      <c r="AL117" s="269"/>
      <c r="AM117" s="269"/>
      <c r="AN117" s="269"/>
      <c r="AO117" s="269"/>
      <c r="AP117" s="269"/>
      <c r="AQ117" s="269"/>
      <c r="AR117" s="269"/>
      <c r="AS117" s="209"/>
      <c r="AT117" s="209"/>
    </row>
    <row r="118" spans="1:46" x14ac:dyDescent="0.25">
      <c r="A118" s="273" t="s">
        <v>140</v>
      </c>
      <c r="B118" s="273" t="s">
        <v>29</v>
      </c>
      <c r="C118" s="273" t="s">
        <v>158</v>
      </c>
      <c r="D118" s="294">
        <v>428.89475248202041</v>
      </c>
      <c r="E118" s="294">
        <v>0.52911679827273805</v>
      </c>
      <c r="F118" s="294">
        <v>46.336723176487098</v>
      </c>
      <c r="G118" s="294">
        <v>30.58490950119787</v>
      </c>
      <c r="H118" s="294">
        <v>114.20485132405793</v>
      </c>
      <c r="I118" s="294">
        <v>293.17293575045659</v>
      </c>
      <c r="J118" s="294">
        <v>51.817334111851402</v>
      </c>
      <c r="K118" s="295">
        <v>23.824272422046505</v>
      </c>
      <c r="L118" s="295">
        <v>99.498716768043735</v>
      </c>
      <c r="M118" s="295">
        <v>159.90339086535192</v>
      </c>
      <c r="N118" s="294">
        <v>422.77111292947711</v>
      </c>
      <c r="O118" s="294">
        <v>42.593981273781708</v>
      </c>
      <c r="P118" s="296">
        <v>1714.132097403045</v>
      </c>
      <c r="Q118" s="294">
        <v>1.4200314359171484</v>
      </c>
      <c r="R118" s="294">
        <v>175.85669302397966</v>
      </c>
      <c r="S118" s="258">
        <v>1889.9887904270247</v>
      </c>
      <c r="T118" s="276">
        <v>1.4200314359171482</v>
      </c>
      <c r="U118" s="269"/>
      <c r="V118" s="269"/>
      <c r="W118" s="269"/>
      <c r="X118" s="269"/>
      <c r="Y118" s="269"/>
      <c r="Z118" s="269"/>
      <c r="AA118" s="269"/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  <c r="AP118" s="269"/>
      <c r="AQ118" s="269"/>
      <c r="AR118" s="269"/>
      <c r="AS118" s="209"/>
      <c r="AT118" s="209"/>
    </row>
    <row r="119" spans="1:46" x14ac:dyDescent="0.25">
      <c r="A119" s="273" t="s">
        <v>141</v>
      </c>
      <c r="B119" s="273" t="s">
        <v>8</v>
      </c>
      <c r="C119" s="273" t="s">
        <v>9</v>
      </c>
      <c r="D119" s="294">
        <v>18.279553105965675</v>
      </c>
      <c r="E119" s="294">
        <v>0</v>
      </c>
      <c r="F119" s="294">
        <v>1.0384770024105159</v>
      </c>
      <c r="G119" s="294">
        <v>0.70561373018936324</v>
      </c>
      <c r="H119" s="294">
        <v>7.9969159281063753</v>
      </c>
      <c r="I119" s="294">
        <v>9.9689182430134462</v>
      </c>
      <c r="J119" s="294">
        <v>2.1218508733990116</v>
      </c>
      <c r="K119" s="295">
        <v>0.30355987273459539</v>
      </c>
      <c r="L119" s="295">
        <v>7.2628589674763013</v>
      </c>
      <c r="M119" s="295">
        <v>5.9031446583850178</v>
      </c>
      <c r="N119" s="294">
        <v>13.080980874846443</v>
      </c>
      <c r="O119" s="294">
        <v>1.9304007202784566</v>
      </c>
      <c r="P119" s="296">
        <v>68.592273976805203</v>
      </c>
      <c r="Q119" s="294">
        <v>5.6823616718731026E-2</v>
      </c>
      <c r="R119" s="294">
        <v>7.037036694447651</v>
      </c>
      <c r="S119" s="258">
        <v>75.629310671252853</v>
      </c>
      <c r="T119" s="276">
        <v>5.6823616718731006E-2</v>
      </c>
      <c r="U119" s="269"/>
      <c r="V119" s="269"/>
      <c r="W119" s="269"/>
      <c r="X119" s="269"/>
      <c r="Y119" s="269"/>
      <c r="Z119" s="269"/>
      <c r="AA119" s="269"/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  <c r="AP119" s="269"/>
      <c r="AQ119" s="269"/>
      <c r="AR119" s="269"/>
      <c r="AS119" s="209"/>
      <c r="AT119" s="209"/>
    </row>
    <row r="120" spans="1:46" x14ac:dyDescent="0.25">
      <c r="A120" s="273" t="s">
        <v>142</v>
      </c>
      <c r="B120" s="273" t="s">
        <v>13</v>
      </c>
      <c r="C120" s="273" t="s">
        <v>40</v>
      </c>
      <c r="D120" s="294">
        <v>219.56343855976181</v>
      </c>
      <c r="E120" s="294">
        <v>0.45629716429913103</v>
      </c>
      <c r="F120" s="294">
        <v>8.2886963241411689</v>
      </c>
      <c r="G120" s="294">
        <v>6.4205860349815316</v>
      </c>
      <c r="H120" s="294">
        <v>12.314531538891361</v>
      </c>
      <c r="I120" s="294">
        <v>63.471129695950864</v>
      </c>
      <c r="J120" s="294">
        <v>12.802378867440874</v>
      </c>
      <c r="K120" s="295">
        <v>4.1845014256784543</v>
      </c>
      <c r="L120" s="295">
        <v>39.506307679045811</v>
      </c>
      <c r="M120" s="295">
        <v>32.352889024224524</v>
      </c>
      <c r="N120" s="294">
        <v>53.20345851711302</v>
      </c>
      <c r="O120" s="294">
        <v>13.780552534192328</v>
      </c>
      <c r="P120" s="296">
        <v>466.34476736572088</v>
      </c>
      <c r="Q120" s="294">
        <v>0.38633208644659317</v>
      </c>
      <c r="R120" s="294">
        <v>47.843365585546096</v>
      </c>
      <c r="S120" s="258">
        <v>514.18813295126699</v>
      </c>
      <c r="T120" s="276">
        <v>0.386332086446593</v>
      </c>
      <c r="U120" s="269"/>
      <c r="V120" s="269"/>
      <c r="W120" s="269"/>
      <c r="X120" s="269"/>
      <c r="Y120" s="269"/>
      <c r="Z120" s="269"/>
      <c r="AA120" s="269"/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09"/>
      <c r="AT120" s="209"/>
    </row>
    <row r="121" spans="1:46" x14ac:dyDescent="0.25">
      <c r="A121" s="273" t="s">
        <v>143</v>
      </c>
      <c r="B121" s="273" t="s">
        <v>22</v>
      </c>
      <c r="C121" s="273" t="s">
        <v>23</v>
      </c>
      <c r="D121" s="294">
        <v>14.641151990716198</v>
      </c>
      <c r="E121" s="294">
        <v>3.5338998301685853</v>
      </c>
      <c r="F121" s="294">
        <v>4.2990267446169659</v>
      </c>
      <c r="G121" s="294">
        <v>3.1503757855710255</v>
      </c>
      <c r="H121" s="294">
        <v>18.514122355193255</v>
      </c>
      <c r="I121" s="294">
        <v>36.45580140872157</v>
      </c>
      <c r="J121" s="294">
        <v>5.6014161124947357</v>
      </c>
      <c r="K121" s="295">
        <v>0.92279103198713042</v>
      </c>
      <c r="L121" s="295">
        <v>14.880285992250624</v>
      </c>
      <c r="M121" s="295">
        <v>16.089115135216215</v>
      </c>
      <c r="N121" s="294">
        <v>30.333700032872478</v>
      </c>
      <c r="O121" s="294">
        <v>5.0389697533179119</v>
      </c>
      <c r="P121" s="296">
        <v>153.46065617312667</v>
      </c>
      <c r="Q121" s="294">
        <v>0.12713078313653062</v>
      </c>
      <c r="R121" s="294">
        <v>15.743876183627952</v>
      </c>
      <c r="S121" s="258">
        <v>169.20453235675461</v>
      </c>
      <c r="T121" s="276">
        <v>0.12713078313653059</v>
      </c>
      <c r="U121" s="269"/>
      <c r="V121" s="269"/>
      <c r="W121" s="269"/>
      <c r="X121" s="269"/>
      <c r="Y121" s="269"/>
      <c r="Z121" s="269"/>
      <c r="AA121" s="269"/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  <c r="AP121" s="269"/>
      <c r="AQ121" s="269"/>
      <c r="AR121" s="269"/>
      <c r="AS121" s="209"/>
      <c r="AT121" s="209"/>
    </row>
    <row r="122" spans="1:46" x14ac:dyDescent="0.25">
      <c r="A122" s="273" t="s">
        <v>144</v>
      </c>
      <c r="B122" s="273" t="s">
        <v>13</v>
      </c>
      <c r="C122" s="273" t="s">
        <v>53</v>
      </c>
      <c r="D122" s="294">
        <v>34.472591036879066</v>
      </c>
      <c r="E122" s="294">
        <v>0.61154697200567065</v>
      </c>
      <c r="F122" s="294">
        <v>1.3641304596409978</v>
      </c>
      <c r="G122" s="294">
        <v>1.1508255803004555</v>
      </c>
      <c r="H122" s="294">
        <v>12.151841922734514</v>
      </c>
      <c r="I122" s="294">
        <v>9.8377946578006856</v>
      </c>
      <c r="J122" s="294">
        <v>2.0260135500067933</v>
      </c>
      <c r="K122" s="295">
        <v>0.91434337225201812</v>
      </c>
      <c r="L122" s="295">
        <v>8.3652952046910976</v>
      </c>
      <c r="M122" s="295">
        <v>5.9321158013745148</v>
      </c>
      <c r="N122" s="294">
        <v>9.9177984519637334</v>
      </c>
      <c r="O122" s="294">
        <v>1.8219155500192015</v>
      </c>
      <c r="P122" s="296">
        <v>88.566212559668756</v>
      </c>
      <c r="Q122" s="294">
        <v>7.3370544887053815E-2</v>
      </c>
      <c r="R122" s="294">
        <v>9.0862082788127445</v>
      </c>
      <c r="S122" s="258">
        <v>97.652420838481504</v>
      </c>
      <c r="T122" s="276">
        <v>7.3370544887053787E-2</v>
      </c>
      <c r="U122" s="269"/>
      <c r="V122" s="269"/>
      <c r="W122" s="269"/>
      <c r="X122" s="269"/>
      <c r="Y122" s="269"/>
      <c r="Z122" s="269"/>
      <c r="AA122" s="269"/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  <c r="AP122" s="269"/>
      <c r="AQ122" s="269"/>
      <c r="AR122" s="269"/>
      <c r="AS122" s="209"/>
      <c r="AT122" s="209"/>
    </row>
    <row r="123" spans="1:46" x14ac:dyDescent="0.25">
      <c r="A123" s="273" t="s">
        <v>145</v>
      </c>
      <c r="B123" s="273" t="s">
        <v>16</v>
      </c>
      <c r="C123" s="273" t="s">
        <v>17</v>
      </c>
      <c r="D123" s="294">
        <v>35.436348221690196</v>
      </c>
      <c r="E123" s="294">
        <v>11.776665264629322</v>
      </c>
      <c r="F123" s="294">
        <v>1.4949701137345281</v>
      </c>
      <c r="G123" s="294">
        <v>1.8976726343001975</v>
      </c>
      <c r="H123" s="294">
        <v>10.61549723756189</v>
      </c>
      <c r="I123" s="294">
        <v>34.746143628598652</v>
      </c>
      <c r="J123" s="294">
        <v>3.5241492053067431</v>
      </c>
      <c r="K123" s="295">
        <v>1.3596171902593233</v>
      </c>
      <c r="L123" s="295">
        <v>14.351278965676046</v>
      </c>
      <c r="M123" s="295">
        <v>13.361033134200103</v>
      </c>
      <c r="N123" s="294">
        <v>24.00980070920081</v>
      </c>
      <c r="O123" s="294">
        <v>2.1431436608543488</v>
      </c>
      <c r="P123" s="296">
        <v>154.71631996601218</v>
      </c>
      <c r="Q123" s="294">
        <v>0.1281710075518728</v>
      </c>
      <c r="R123" s="294">
        <v>15.872697575223929</v>
      </c>
      <c r="S123" s="258">
        <v>170.5890175412361</v>
      </c>
      <c r="T123" s="276">
        <v>0.12817100755187277</v>
      </c>
      <c r="U123" s="269"/>
      <c r="V123" s="269"/>
      <c r="W123" s="269"/>
      <c r="X123" s="269"/>
      <c r="Y123" s="269"/>
      <c r="Z123" s="269"/>
      <c r="AA123" s="269"/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69"/>
      <c r="AM123" s="269"/>
      <c r="AN123" s="269"/>
      <c r="AO123" s="269"/>
      <c r="AP123" s="269"/>
      <c r="AQ123" s="269"/>
      <c r="AR123" s="269"/>
      <c r="AS123" s="209"/>
      <c r="AT123" s="209"/>
    </row>
    <row r="124" spans="1:46" x14ac:dyDescent="0.25">
      <c r="A124" s="273" t="s">
        <v>146</v>
      </c>
      <c r="B124" s="273" t="s">
        <v>13</v>
      </c>
      <c r="C124" s="273" t="s">
        <v>14</v>
      </c>
      <c r="D124" s="294">
        <v>34.967471754828367</v>
      </c>
      <c r="E124" s="294">
        <v>2.4197706138302664</v>
      </c>
      <c r="F124" s="294">
        <v>11.47602431695397</v>
      </c>
      <c r="G124" s="294">
        <v>3.7258253923772782</v>
      </c>
      <c r="H124" s="294">
        <v>11.317156430785614</v>
      </c>
      <c r="I124" s="294">
        <v>34.39680949017405</v>
      </c>
      <c r="J124" s="294">
        <v>5.1864727515439508</v>
      </c>
      <c r="K124" s="295">
        <v>2.1939886239543744</v>
      </c>
      <c r="L124" s="295">
        <v>22.672638649786045</v>
      </c>
      <c r="M124" s="295">
        <v>15.719813531766182</v>
      </c>
      <c r="N124" s="294">
        <v>23.837250172953897</v>
      </c>
      <c r="O124" s="294">
        <v>5.5793255997933144</v>
      </c>
      <c r="P124" s="296">
        <v>173.49254732874732</v>
      </c>
      <c r="Q124" s="294">
        <v>0.14372572071744888</v>
      </c>
      <c r="R124" s="294">
        <v>17.798993253648867</v>
      </c>
      <c r="S124" s="258">
        <v>191.29154058239618</v>
      </c>
      <c r="T124" s="276">
        <v>0.14372572071744882</v>
      </c>
      <c r="U124" s="269"/>
      <c r="V124" s="269"/>
      <c r="W124" s="269"/>
      <c r="X124" s="269"/>
      <c r="Y124" s="269"/>
      <c r="Z124" s="269"/>
      <c r="AA124" s="269"/>
      <c r="AB124" s="269"/>
      <c r="AC124" s="269"/>
      <c r="AD124" s="269"/>
      <c r="AE124" s="269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  <c r="AP124" s="269"/>
      <c r="AQ124" s="269"/>
      <c r="AR124" s="269"/>
      <c r="AS124" s="209"/>
      <c r="AT124" s="209"/>
    </row>
    <row r="125" spans="1:46" x14ac:dyDescent="0.25">
      <c r="A125" s="273" t="s">
        <v>147</v>
      </c>
      <c r="B125" s="273" t="s">
        <v>29</v>
      </c>
      <c r="C125" s="273" t="s">
        <v>100</v>
      </c>
      <c r="D125" s="294">
        <v>14.217688301926215</v>
      </c>
      <c r="E125" s="294">
        <v>0</v>
      </c>
      <c r="F125" s="294">
        <v>4.3737144767250491E-2</v>
      </c>
      <c r="G125" s="294">
        <v>0.32588819242618117</v>
      </c>
      <c r="H125" s="294">
        <v>22.444276592331619</v>
      </c>
      <c r="I125" s="294">
        <v>5.8600924029927102</v>
      </c>
      <c r="J125" s="294">
        <v>1.3843189453748548</v>
      </c>
      <c r="K125" s="295">
        <v>0.15649626207362619</v>
      </c>
      <c r="L125" s="295">
        <v>6.1260122690805767</v>
      </c>
      <c r="M125" s="295">
        <v>5.6253493058784283</v>
      </c>
      <c r="N125" s="294">
        <v>17.418999017242321</v>
      </c>
      <c r="O125" s="294">
        <v>3.7624960321035492</v>
      </c>
      <c r="P125" s="296">
        <v>77.365354466197331</v>
      </c>
      <c r="Q125" s="294">
        <v>6.4091463872192819E-2</v>
      </c>
      <c r="R125" s="294">
        <v>7.9370868859323593</v>
      </c>
      <c r="S125" s="258">
        <v>85.302441352129691</v>
      </c>
      <c r="T125" s="276">
        <v>6.4091463872192805E-2</v>
      </c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  <c r="AI125" s="269"/>
      <c r="AJ125" s="269"/>
      <c r="AK125" s="269"/>
      <c r="AL125" s="269"/>
      <c r="AM125" s="269"/>
      <c r="AN125" s="269"/>
      <c r="AO125" s="269"/>
      <c r="AP125" s="269"/>
      <c r="AQ125" s="269"/>
      <c r="AR125" s="269"/>
      <c r="AS125" s="209"/>
      <c r="AT125" s="209"/>
    </row>
    <row r="126" spans="1:46" x14ac:dyDescent="0.25">
      <c r="A126" s="273" t="s">
        <v>148</v>
      </c>
      <c r="B126" s="273" t="s">
        <v>16</v>
      </c>
      <c r="C126" s="273" t="s">
        <v>17</v>
      </c>
      <c r="D126" s="294">
        <v>19.379104587838871</v>
      </c>
      <c r="E126" s="294">
        <v>1.1727087268915006</v>
      </c>
      <c r="F126" s="294">
        <v>7.1521997376180488</v>
      </c>
      <c r="G126" s="294">
        <v>1.288770940381726</v>
      </c>
      <c r="H126" s="294">
        <v>5.031338858388791</v>
      </c>
      <c r="I126" s="294">
        <v>13.532690692170892</v>
      </c>
      <c r="J126" s="294">
        <v>2.3015674729901261</v>
      </c>
      <c r="K126" s="295">
        <v>0.44033331821812083</v>
      </c>
      <c r="L126" s="295">
        <v>7.2923631167503515</v>
      </c>
      <c r="M126" s="295">
        <v>6.8152081045754906</v>
      </c>
      <c r="N126" s="294">
        <v>11.925796812603512</v>
      </c>
      <c r="O126" s="294">
        <v>2.182660403103188</v>
      </c>
      <c r="P126" s="296">
        <v>78.514742771530621</v>
      </c>
      <c r="Q126" s="294">
        <v>6.5043646920466408E-2</v>
      </c>
      <c r="R126" s="294">
        <v>8.0550052346305598</v>
      </c>
      <c r="S126" s="258">
        <v>86.569748006161177</v>
      </c>
      <c r="T126" s="276">
        <v>6.504364692046638E-2</v>
      </c>
      <c r="U126" s="269"/>
      <c r="V126" s="269"/>
      <c r="W126" s="269"/>
      <c r="X126" s="269"/>
      <c r="Y126" s="269"/>
      <c r="Z126" s="269"/>
      <c r="AA126" s="269"/>
      <c r="AB126" s="269"/>
      <c r="AC126" s="269"/>
      <c r="AD126" s="269"/>
      <c r="AE126" s="269"/>
      <c r="AF126" s="269"/>
      <c r="AG126" s="269"/>
      <c r="AH126" s="269"/>
      <c r="AI126" s="269"/>
      <c r="AJ126" s="269"/>
      <c r="AK126" s="269"/>
      <c r="AL126" s="269"/>
      <c r="AM126" s="269"/>
      <c r="AN126" s="269"/>
      <c r="AO126" s="269"/>
      <c r="AP126" s="269"/>
      <c r="AQ126" s="269"/>
      <c r="AR126" s="269"/>
      <c r="AS126" s="209"/>
      <c r="AT126" s="209"/>
    </row>
    <row r="127" spans="1:46" x14ac:dyDescent="0.25">
      <c r="A127" s="273" t="s">
        <v>149</v>
      </c>
      <c r="B127" s="273" t="s">
        <v>22</v>
      </c>
      <c r="C127" s="273" t="s">
        <v>23</v>
      </c>
      <c r="D127" s="294">
        <v>47.599113729257184</v>
      </c>
      <c r="E127" s="294">
        <v>0.60786214350891277</v>
      </c>
      <c r="F127" s="294">
        <v>165.88070199833618</v>
      </c>
      <c r="G127" s="294">
        <v>16.740636231304887</v>
      </c>
      <c r="H127" s="294">
        <v>75.136464354033251</v>
      </c>
      <c r="I127" s="294">
        <v>152.22893225371413</v>
      </c>
      <c r="J127" s="294">
        <v>18.338781292880249</v>
      </c>
      <c r="K127" s="295">
        <v>11.443044774783692</v>
      </c>
      <c r="L127" s="295">
        <v>57.00669328047951</v>
      </c>
      <c r="M127" s="295">
        <v>64.329152387752032</v>
      </c>
      <c r="N127" s="294">
        <v>79.181795006209896</v>
      </c>
      <c r="O127" s="294">
        <v>15.024508752307877</v>
      </c>
      <c r="P127" s="296">
        <v>703.51768620456778</v>
      </c>
      <c r="Q127" s="294">
        <v>0.58281227663125823</v>
      </c>
      <c r="R127" s="294">
        <v>72.175472338015012</v>
      </c>
      <c r="S127" s="258">
        <v>775.69315854258275</v>
      </c>
      <c r="T127" s="276">
        <v>0.58281227663125801</v>
      </c>
      <c r="U127" s="269"/>
      <c r="V127" s="269"/>
      <c r="W127" s="269"/>
      <c r="X127" s="269"/>
      <c r="Y127" s="269"/>
      <c r="Z127" s="269"/>
      <c r="AA127" s="269"/>
      <c r="AB127" s="269"/>
      <c r="AC127" s="269"/>
      <c r="AD127" s="269"/>
      <c r="AE127" s="269"/>
      <c r="AF127" s="269"/>
      <c r="AG127" s="269"/>
      <c r="AH127" s="269"/>
      <c r="AI127" s="269"/>
      <c r="AJ127" s="269"/>
      <c r="AK127" s="269"/>
      <c r="AL127" s="269"/>
      <c r="AM127" s="269"/>
      <c r="AN127" s="269"/>
      <c r="AO127" s="269"/>
      <c r="AP127" s="269"/>
      <c r="AQ127" s="269"/>
      <c r="AR127" s="269"/>
      <c r="AS127" s="209"/>
      <c r="AT127" s="209"/>
    </row>
    <row r="128" spans="1:46" x14ac:dyDescent="0.25">
      <c r="A128" s="273" t="s">
        <v>150</v>
      </c>
      <c r="B128" s="273" t="s">
        <v>16</v>
      </c>
      <c r="C128" s="273" t="s">
        <v>17</v>
      </c>
      <c r="D128" s="294">
        <v>114.79427132092773</v>
      </c>
      <c r="E128" s="294">
        <v>0</v>
      </c>
      <c r="F128" s="294">
        <v>7.1174302935546763</v>
      </c>
      <c r="G128" s="294">
        <v>2.8894667606876139</v>
      </c>
      <c r="H128" s="294">
        <v>63.923007103852882</v>
      </c>
      <c r="I128" s="294">
        <v>55.470641886707099</v>
      </c>
      <c r="J128" s="294">
        <v>7.2441447419389071</v>
      </c>
      <c r="K128" s="295">
        <v>2.0010245042957648</v>
      </c>
      <c r="L128" s="295">
        <v>24.031739868138409</v>
      </c>
      <c r="M128" s="295">
        <v>23.693660685613583</v>
      </c>
      <c r="N128" s="294">
        <v>38.393990554016966</v>
      </c>
      <c r="O128" s="294">
        <v>6.7822975031123445</v>
      </c>
      <c r="P128" s="296">
        <v>346.34167522284594</v>
      </c>
      <c r="Q128" s="294">
        <v>0.28691841610676494</v>
      </c>
      <c r="R128" s="294">
        <v>35.531976650661775</v>
      </c>
      <c r="S128" s="258">
        <v>381.8736518735077</v>
      </c>
      <c r="T128" s="276">
        <v>0.28691841610676488</v>
      </c>
      <c r="U128" s="269"/>
      <c r="V128" s="269"/>
      <c r="W128" s="269"/>
      <c r="X128" s="269"/>
      <c r="Y128" s="269"/>
      <c r="Z128" s="269"/>
      <c r="AA128" s="269"/>
      <c r="AB128" s="269"/>
      <c r="AC128" s="269"/>
      <c r="AD128" s="269"/>
      <c r="AE128" s="269"/>
      <c r="AF128" s="269"/>
      <c r="AG128" s="269"/>
      <c r="AH128" s="269"/>
      <c r="AI128" s="269"/>
      <c r="AJ128" s="269"/>
      <c r="AK128" s="269"/>
      <c r="AL128" s="269"/>
      <c r="AM128" s="269"/>
      <c r="AN128" s="269"/>
      <c r="AO128" s="269"/>
      <c r="AP128" s="269"/>
      <c r="AQ128" s="269"/>
      <c r="AR128" s="269"/>
      <c r="AS128" s="209"/>
      <c r="AT128" s="209"/>
    </row>
    <row r="129" spans="1:46" x14ac:dyDescent="0.25">
      <c r="A129" s="273" t="s">
        <v>151</v>
      </c>
      <c r="B129" s="273" t="s">
        <v>50</v>
      </c>
      <c r="C129" s="273" t="s">
        <v>109</v>
      </c>
      <c r="D129" s="294">
        <v>105.28332245148115</v>
      </c>
      <c r="E129" s="294">
        <v>625.43845190356774</v>
      </c>
      <c r="F129" s="294">
        <v>1.6966201685007611</v>
      </c>
      <c r="G129" s="294">
        <v>5.575596840883593</v>
      </c>
      <c r="H129" s="294">
        <v>135.5181048317564</v>
      </c>
      <c r="I129" s="294">
        <v>25.037029688927927</v>
      </c>
      <c r="J129" s="294">
        <v>5.4032154830077355</v>
      </c>
      <c r="K129" s="295">
        <v>0.67534420961184438</v>
      </c>
      <c r="L129" s="295">
        <v>15.728011742822101</v>
      </c>
      <c r="M129" s="295">
        <v>64.76681748125047</v>
      </c>
      <c r="N129" s="294">
        <v>28.746427653726819</v>
      </c>
      <c r="O129" s="294">
        <v>5.8707436016803198</v>
      </c>
      <c r="P129" s="296">
        <v>1019.7396860572169</v>
      </c>
      <c r="Q129" s="294">
        <v>0.84477877337889207</v>
      </c>
      <c r="R129" s="294">
        <v>104.61740329524199</v>
      </c>
      <c r="S129" s="258">
        <v>1124.3570893524588</v>
      </c>
      <c r="T129" s="276">
        <v>0.84477877337889185</v>
      </c>
      <c r="U129" s="269"/>
      <c r="V129" s="269"/>
      <c r="W129" s="269"/>
      <c r="X129" s="269"/>
      <c r="Y129" s="269"/>
      <c r="Z129" s="269"/>
      <c r="AA129" s="269"/>
      <c r="AB129" s="269"/>
      <c r="AC129" s="269"/>
      <c r="AD129" s="269"/>
      <c r="AE129" s="269"/>
      <c r="AF129" s="269"/>
      <c r="AG129" s="269"/>
      <c r="AH129" s="269"/>
      <c r="AI129" s="269"/>
      <c r="AJ129" s="269"/>
      <c r="AK129" s="269"/>
      <c r="AL129" s="269"/>
      <c r="AM129" s="269"/>
      <c r="AN129" s="269"/>
      <c r="AO129" s="269"/>
      <c r="AP129" s="269"/>
      <c r="AQ129" s="269"/>
      <c r="AR129" s="269"/>
      <c r="AS129" s="209"/>
      <c r="AT129" s="209"/>
    </row>
    <row r="130" spans="1:46" x14ac:dyDescent="0.25">
      <c r="A130" s="273" t="s">
        <v>152</v>
      </c>
      <c r="B130" s="273" t="s">
        <v>44</v>
      </c>
      <c r="C130" s="273" t="s">
        <v>44</v>
      </c>
      <c r="D130" s="297">
        <v>32.420444119166994</v>
      </c>
      <c r="E130" s="297">
        <v>161.61503878270648</v>
      </c>
      <c r="F130" s="297">
        <v>27.792452365811531</v>
      </c>
      <c r="G130" s="297">
        <v>6.5246428173054367</v>
      </c>
      <c r="H130" s="297">
        <v>35.011590706572385</v>
      </c>
      <c r="I130" s="297">
        <v>45.379010676798536</v>
      </c>
      <c r="J130" s="297">
        <v>8.5613943010748326</v>
      </c>
      <c r="K130" s="295">
        <v>1.2728745727117363</v>
      </c>
      <c r="L130" s="295">
        <v>19.282324990527684</v>
      </c>
      <c r="M130" s="295">
        <v>37.210941795025555</v>
      </c>
      <c r="N130" s="294">
        <v>52.238600082382966</v>
      </c>
      <c r="O130" s="294">
        <v>6.0512077125845156</v>
      </c>
      <c r="P130" s="296">
        <v>433.36052292266868</v>
      </c>
      <c r="Q130" s="297">
        <v>0.35900708385777785</v>
      </c>
      <c r="R130" s="297">
        <v>44.459437264947205</v>
      </c>
      <c r="S130" s="298">
        <v>477.81996018761589</v>
      </c>
      <c r="T130" s="290">
        <v>0.35900708385777769</v>
      </c>
      <c r="U130" s="269"/>
      <c r="V130" s="269"/>
      <c r="W130" s="269"/>
      <c r="X130" s="269"/>
      <c r="Y130" s="269"/>
      <c r="Z130" s="269"/>
      <c r="AA130" s="269"/>
      <c r="AB130" s="269"/>
      <c r="AC130" s="269"/>
      <c r="AD130" s="269"/>
      <c r="AE130" s="269"/>
      <c r="AF130" s="269"/>
      <c r="AG130" s="269"/>
      <c r="AH130" s="269"/>
      <c r="AI130" s="269"/>
      <c r="AJ130" s="269"/>
      <c r="AK130" s="269"/>
      <c r="AL130" s="269"/>
      <c r="AM130" s="269"/>
      <c r="AN130" s="269"/>
      <c r="AO130" s="269"/>
      <c r="AP130" s="269"/>
      <c r="AQ130" s="269"/>
      <c r="AR130" s="269"/>
      <c r="AS130" s="209"/>
      <c r="AT130" s="209"/>
    </row>
    <row r="131" spans="1:46" s="2" customFormat="1" x14ac:dyDescent="0.25">
      <c r="A131" s="274" t="s">
        <v>176</v>
      </c>
      <c r="B131" s="274"/>
      <c r="C131" s="289"/>
      <c r="D131" s="291">
        <v>7519.01</v>
      </c>
      <c r="E131" s="291">
        <v>2436.9999999999995</v>
      </c>
      <c r="F131" s="291">
        <v>20471.33056194233</v>
      </c>
      <c r="G131" s="291">
        <v>5894.7468577244254</v>
      </c>
      <c r="H131" s="291">
        <v>9821.8839634709002</v>
      </c>
      <c r="I131" s="291">
        <v>22828</v>
      </c>
      <c r="J131" s="291">
        <v>3823.0000000000005</v>
      </c>
      <c r="K131" s="292">
        <v>6227.589713737525</v>
      </c>
      <c r="L131" s="292">
        <v>11552.36347989832</v>
      </c>
      <c r="M131" s="292">
        <v>11815.924981131961</v>
      </c>
      <c r="N131" s="261">
        <v>15159.817753511161</v>
      </c>
      <c r="O131" s="261">
        <v>3160.1883814326784</v>
      </c>
      <c r="P131" s="259">
        <v>120710.85569284931</v>
      </c>
      <c r="Q131" s="291">
        <v>100.00000000000004</v>
      </c>
      <c r="R131" s="291">
        <v>12384.000000000005</v>
      </c>
      <c r="S131" s="260">
        <v>133094.85569284935</v>
      </c>
      <c r="T131" s="291">
        <v>100</v>
      </c>
      <c r="U131" s="293"/>
      <c r="V131" s="275"/>
      <c r="W131" s="275"/>
      <c r="X131" s="275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  <c r="AJ131" s="275"/>
      <c r="AK131" s="275"/>
      <c r="AL131" s="275"/>
      <c r="AM131" s="275"/>
      <c r="AN131" s="275"/>
      <c r="AO131" s="275"/>
      <c r="AP131" s="275"/>
      <c r="AQ131" s="275"/>
      <c r="AR131" s="275"/>
    </row>
    <row r="132" spans="1:46" s="46" customFormat="1" x14ac:dyDescent="0.25">
      <c r="A132" s="281"/>
      <c r="B132" s="281"/>
      <c r="C132" s="281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2"/>
      <c r="P132" s="283"/>
      <c r="Q132" s="283"/>
      <c r="R132" s="256"/>
      <c r="S132" s="256"/>
      <c r="T132" s="256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  <c r="AF132" s="281"/>
      <c r="AG132" s="281"/>
      <c r="AH132" s="281"/>
      <c r="AI132" s="281"/>
      <c r="AJ132" s="281"/>
      <c r="AK132" s="281"/>
      <c r="AL132" s="281"/>
      <c r="AM132" s="281"/>
      <c r="AN132" s="281"/>
      <c r="AO132" s="281"/>
      <c r="AP132" s="281"/>
      <c r="AQ132" s="281"/>
      <c r="AR132" s="281"/>
    </row>
    <row r="133" spans="1:46" s="2" customFormat="1" x14ac:dyDescent="0.25">
      <c r="A133" s="281"/>
      <c r="B133" s="281"/>
      <c r="C133" s="387" t="s">
        <v>186</v>
      </c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275"/>
      <c r="V133" s="275"/>
      <c r="W133" s="275"/>
      <c r="X133" s="275"/>
      <c r="Y133" s="275"/>
      <c r="Z133" s="275"/>
      <c r="AA133" s="275"/>
      <c r="AB133" s="275"/>
      <c r="AC133" s="275"/>
      <c r="AD133" s="275"/>
      <c r="AE133" s="275"/>
      <c r="AF133" s="275"/>
      <c r="AG133" s="275"/>
      <c r="AH133" s="275"/>
      <c r="AI133" s="275"/>
      <c r="AJ133" s="275"/>
      <c r="AK133" s="275"/>
      <c r="AL133" s="275"/>
      <c r="AM133" s="275"/>
      <c r="AN133" s="275"/>
      <c r="AO133" s="275"/>
      <c r="AP133" s="275"/>
      <c r="AQ133" s="275"/>
      <c r="AR133" s="275"/>
    </row>
    <row r="134" spans="1:46" s="2" customFormat="1" x14ac:dyDescent="0.25">
      <c r="A134" s="281"/>
      <c r="B134" s="281"/>
      <c r="C134" s="388" t="s">
        <v>316</v>
      </c>
      <c r="D134" s="388"/>
      <c r="E134" s="388"/>
      <c r="F134" s="388"/>
      <c r="G134" s="388"/>
      <c r="H134" s="388"/>
      <c r="I134" s="388"/>
      <c r="J134" s="388"/>
      <c r="K134" s="388"/>
      <c r="L134" s="388"/>
      <c r="M134" s="388"/>
      <c r="N134" s="388"/>
      <c r="O134" s="388"/>
      <c r="P134" s="388"/>
      <c r="Q134" s="388"/>
      <c r="R134" s="388"/>
      <c r="S134" s="388"/>
      <c r="T134" s="388"/>
      <c r="U134" s="275"/>
      <c r="V134" s="275"/>
      <c r="W134" s="275"/>
      <c r="X134" s="275"/>
      <c r="Y134" s="275"/>
      <c r="Z134" s="275"/>
      <c r="AA134" s="275"/>
      <c r="AB134" s="275"/>
      <c r="AC134" s="275"/>
      <c r="AD134" s="275"/>
      <c r="AE134" s="275"/>
      <c r="AF134" s="275"/>
      <c r="AG134" s="275"/>
      <c r="AH134" s="275"/>
      <c r="AI134" s="275"/>
      <c r="AJ134" s="275"/>
      <c r="AK134" s="275"/>
      <c r="AL134" s="275"/>
      <c r="AM134" s="275"/>
      <c r="AN134" s="275"/>
      <c r="AO134" s="275"/>
      <c r="AP134" s="275"/>
      <c r="AQ134" s="275"/>
      <c r="AR134" s="275"/>
    </row>
    <row r="135" spans="1:46" s="2" customFormat="1" x14ac:dyDescent="0.25">
      <c r="A135" s="281"/>
      <c r="B135" s="281"/>
      <c r="C135" s="388" t="s">
        <v>207</v>
      </c>
      <c r="D135" s="388"/>
      <c r="E135" s="388"/>
      <c r="F135" s="388"/>
      <c r="G135" s="388"/>
      <c r="H135" s="388"/>
      <c r="I135" s="388"/>
      <c r="J135" s="388"/>
      <c r="K135" s="388"/>
      <c r="L135" s="388"/>
      <c r="M135" s="388"/>
      <c r="N135" s="388"/>
      <c r="O135" s="388"/>
      <c r="P135" s="388"/>
      <c r="Q135" s="388"/>
      <c r="R135" s="388"/>
      <c r="S135" s="388"/>
      <c r="T135" s="388"/>
      <c r="U135" s="275"/>
      <c r="V135" s="275"/>
      <c r="W135" s="275"/>
      <c r="X135" s="275"/>
      <c r="Y135" s="275"/>
      <c r="Z135" s="275"/>
      <c r="AA135" s="275"/>
      <c r="AB135" s="275"/>
      <c r="AC135" s="275"/>
      <c r="AD135" s="275"/>
      <c r="AE135" s="275"/>
      <c r="AF135" s="275"/>
      <c r="AG135" s="275"/>
      <c r="AH135" s="275"/>
      <c r="AI135" s="275"/>
      <c r="AJ135" s="275"/>
      <c r="AK135" s="275"/>
      <c r="AL135" s="275"/>
      <c r="AM135" s="275"/>
      <c r="AN135" s="275"/>
      <c r="AO135" s="275"/>
      <c r="AP135" s="275"/>
      <c r="AQ135" s="275"/>
      <c r="AR135" s="275"/>
    </row>
    <row r="136" spans="1:46" x14ac:dyDescent="0.25">
      <c r="A136" s="270"/>
      <c r="B136" s="270"/>
      <c r="C136" s="388" t="s">
        <v>208</v>
      </c>
      <c r="D136" s="388"/>
      <c r="E136" s="388"/>
      <c r="F136" s="388"/>
      <c r="G136" s="388"/>
      <c r="H136" s="388"/>
      <c r="I136" s="388"/>
      <c r="J136" s="388"/>
      <c r="K136" s="388"/>
      <c r="L136" s="388"/>
      <c r="M136" s="388"/>
      <c r="N136" s="388"/>
      <c r="O136" s="388"/>
      <c r="P136" s="388"/>
      <c r="Q136" s="388"/>
      <c r="R136" s="388"/>
      <c r="S136" s="388"/>
      <c r="T136" s="388"/>
      <c r="U136" s="269"/>
      <c r="V136" s="269"/>
      <c r="W136" s="269"/>
      <c r="X136" s="269"/>
      <c r="Y136" s="269"/>
      <c r="Z136" s="269"/>
      <c r="AA136" s="269"/>
      <c r="AB136" s="269"/>
      <c r="AC136" s="269"/>
      <c r="AD136" s="269"/>
      <c r="AE136" s="269"/>
      <c r="AF136" s="269"/>
      <c r="AG136" s="269"/>
      <c r="AH136" s="269"/>
      <c r="AI136" s="269"/>
      <c r="AJ136" s="269"/>
      <c r="AK136" s="269"/>
      <c r="AL136" s="269"/>
      <c r="AM136" s="269"/>
      <c r="AN136" s="269"/>
      <c r="AO136" s="269"/>
      <c r="AP136" s="269"/>
      <c r="AQ136" s="269"/>
      <c r="AR136" s="269"/>
      <c r="AS136" s="209"/>
      <c r="AT136" s="209"/>
    </row>
    <row r="137" spans="1:46" ht="105" x14ac:dyDescent="0.25">
      <c r="A137" s="280"/>
      <c r="B137" s="253"/>
      <c r="C137" s="257" t="s">
        <v>2</v>
      </c>
      <c r="D137" s="265" t="s">
        <v>284</v>
      </c>
      <c r="E137" s="265" t="s">
        <v>285</v>
      </c>
      <c r="F137" s="265" t="s">
        <v>286</v>
      </c>
      <c r="G137" s="265" t="s">
        <v>283</v>
      </c>
      <c r="H137" s="265" t="s">
        <v>298</v>
      </c>
      <c r="I137" s="265" t="s">
        <v>287</v>
      </c>
      <c r="J137" s="320" t="s">
        <v>315</v>
      </c>
      <c r="K137" s="265" t="s">
        <v>289</v>
      </c>
      <c r="L137" s="265" t="s">
        <v>290</v>
      </c>
      <c r="M137" s="265" t="s">
        <v>291</v>
      </c>
      <c r="N137" s="265" t="s">
        <v>299</v>
      </c>
      <c r="O137" s="265" t="s">
        <v>300</v>
      </c>
      <c r="P137" s="265" t="s">
        <v>246</v>
      </c>
      <c r="Q137" s="257" t="s">
        <v>238</v>
      </c>
      <c r="R137" s="257" t="s">
        <v>214</v>
      </c>
      <c r="S137" s="265" t="s">
        <v>247</v>
      </c>
      <c r="T137" s="267" t="s">
        <v>222</v>
      </c>
      <c r="U137" s="269"/>
      <c r="V137" s="269"/>
      <c r="W137" s="269"/>
      <c r="X137" s="269"/>
      <c r="Y137" s="269"/>
      <c r="Z137" s="269"/>
      <c r="AA137" s="269"/>
      <c r="AB137" s="269"/>
      <c r="AC137" s="269"/>
      <c r="AD137" s="269"/>
      <c r="AE137" s="269"/>
      <c r="AF137" s="269"/>
      <c r="AG137" s="269"/>
      <c r="AH137" s="269"/>
      <c r="AI137" s="269"/>
      <c r="AJ137" s="269"/>
      <c r="AK137" s="269"/>
      <c r="AL137" s="269"/>
      <c r="AM137" s="269"/>
      <c r="AN137" s="269"/>
      <c r="AO137" s="269"/>
      <c r="AP137" s="269"/>
      <c r="AQ137" s="269"/>
      <c r="AR137" s="269"/>
      <c r="AS137" s="209"/>
      <c r="AT137" s="209"/>
    </row>
    <row r="138" spans="1:46" x14ac:dyDescent="0.25">
      <c r="A138" s="253"/>
      <c r="B138" s="253"/>
      <c r="C138" s="255" t="s">
        <v>100</v>
      </c>
      <c r="D138" s="300">
        <v>15.525524937825292</v>
      </c>
      <c r="E138" s="300">
        <v>0</v>
      </c>
      <c r="F138" s="300">
        <v>8.1146992993965827E-2</v>
      </c>
      <c r="G138" s="300">
        <v>0.43173925606344044</v>
      </c>
      <c r="H138" s="300">
        <v>35.790514890692322</v>
      </c>
      <c r="I138" s="300">
        <v>10.872426165452584</v>
      </c>
      <c r="J138" s="300">
        <v>2.4914900254784422</v>
      </c>
      <c r="K138" s="300">
        <v>0.30270235896980846</v>
      </c>
      <c r="L138" s="300">
        <v>7.6366479421667037</v>
      </c>
      <c r="M138" s="300">
        <v>9.3902583818944798</v>
      </c>
      <c r="N138" s="300">
        <v>28.161072857067303</v>
      </c>
      <c r="O138" s="300">
        <v>6.1581176303301142</v>
      </c>
      <c r="P138" s="301">
        <v>116.84164143893446</v>
      </c>
      <c r="Q138" s="302">
        <v>9.6794642675916295E-2</v>
      </c>
      <c r="R138" s="303">
        <v>11.987048548985479</v>
      </c>
      <c r="S138" s="304">
        <v>128.82868998791994</v>
      </c>
      <c r="T138" s="303">
        <v>9.6794642675916295E-2</v>
      </c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09"/>
      <c r="AT138" s="209"/>
    </row>
    <row r="139" spans="1:46" x14ac:dyDescent="0.25">
      <c r="A139" s="253"/>
      <c r="B139" s="253"/>
      <c r="C139" s="255" t="s">
        <v>44</v>
      </c>
      <c r="D139" s="300">
        <v>261.76354205115507</v>
      </c>
      <c r="E139" s="300">
        <v>916.13593324850603</v>
      </c>
      <c r="F139" s="300">
        <v>208.57247315925147</v>
      </c>
      <c r="G139" s="300">
        <v>83.160509466437247</v>
      </c>
      <c r="H139" s="300">
        <v>355.31310678061277</v>
      </c>
      <c r="I139" s="300">
        <v>676.34451139692897</v>
      </c>
      <c r="J139" s="300">
        <v>93.816156306140527</v>
      </c>
      <c r="K139" s="300">
        <v>33.402046515886617</v>
      </c>
      <c r="L139" s="300">
        <v>210.18945187019955</v>
      </c>
      <c r="M139" s="300">
        <v>351.91517732101977</v>
      </c>
      <c r="N139" s="300">
        <v>495.75071758699954</v>
      </c>
      <c r="O139" s="300">
        <v>83.395454876369314</v>
      </c>
      <c r="P139" s="301">
        <v>3769.7590805795071</v>
      </c>
      <c r="Q139" s="302">
        <v>3.1229660819998815</v>
      </c>
      <c r="R139" s="303">
        <v>386.7481195948655</v>
      </c>
      <c r="S139" s="304">
        <v>4156.5072001743729</v>
      </c>
      <c r="T139" s="303">
        <v>3.1229660819998819</v>
      </c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09"/>
      <c r="AT139" s="209"/>
    </row>
    <row r="140" spans="1:46" x14ac:dyDescent="0.25">
      <c r="A140" s="253"/>
      <c r="B140" s="253"/>
      <c r="C140" s="255" t="s">
        <v>62</v>
      </c>
      <c r="D140" s="300">
        <v>43.156937218277861</v>
      </c>
      <c r="E140" s="300">
        <v>1.8871960595067319</v>
      </c>
      <c r="F140" s="300">
        <v>20.170053443209682</v>
      </c>
      <c r="G140" s="300">
        <v>80.467423808902964</v>
      </c>
      <c r="H140" s="300">
        <v>44.765761559284186</v>
      </c>
      <c r="I140" s="300">
        <v>58.011866866834701</v>
      </c>
      <c r="J140" s="300">
        <v>9.4160062501894721</v>
      </c>
      <c r="K140" s="300">
        <v>3.471180309221638</v>
      </c>
      <c r="L140" s="300">
        <v>49.328498948504148</v>
      </c>
      <c r="M140" s="300">
        <v>32.999929146393889</v>
      </c>
      <c r="N140" s="300">
        <v>58.216139997604913</v>
      </c>
      <c r="O140" s="300">
        <v>7.353928481883945</v>
      </c>
      <c r="P140" s="301">
        <v>409.24492208981411</v>
      </c>
      <c r="Q140" s="302">
        <v>0.33902909538736459</v>
      </c>
      <c r="R140" s="303">
        <v>41.985363172771251</v>
      </c>
      <c r="S140" s="304">
        <v>451.23028526258537</v>
      </c>
      <c r="T140" s="303">
        <v>0.33902909538736459</v>
      </c>
      <c r="U140" s="253"/>
      <c r="V140" s="253"/>
      <c r="W140" s="253"/>
      <c r="X140" s="253"/>
      <c r="Y140" s="253"/>
      <c r="Z140" s="253"/>
      <c r="AA140" s="253"/>
      <c r="AB140" s="253"/>
      <c r="AC140" s="253"/>
      <c r="AD140" s="253"/>
      <c r="AE140" s="253"/>
      <c r="AF140" s="253"/>
      <c r="AG140" s="253"/>
      <c r="AH140" s="253"/>
      <c r="AI140" s="253"/>
      <c r="AJ140" s="253"/>
      <c r="AK140" s="253"/>
      <c r="AL140" s="253"/>
      <c r="AM140" s="253"/>
      <c r="AN140" s="253"/>
      <c r="AO140" s="253"/>
      <c r="AP140" s="253"/>
      <c r="AQ140" s="253"/>
      <c r="AR140" s="253"/>
      <c r="AS140" s="209"/>
      <c r="AT140" s="209"/>
    </row>
    <row r="141" spans="1:46" x14ac:dyDescent="0.25">
      <c r="A141" s="253"/>
      <c r="B141" s="253"/>
      <c r="C141" s="255" t="s">
        <v>53</v>
      </c>
      <c r="D141" s="300">
        <v>253.99221209030193</v>
      </c>
      <c r="E141" s="300">
        <v>9.6189956277948205</v>
      </c>
      <c r="F141" s="300">
        <v>51.351120100802412</v>
      </c>
      <c r="G141" s="300">
        <v>47.857601912732953</v>
      </c>
      <c r="H141" s="300">
        <v>122.88855467027244</v>
      </c>
      <c r="I141" s="300">
        <v>179.48319546160522</v>
      </c>
      <c r="J141" s="300">
        <v>31.603623721115135</v>
      </c>
      <c r="K141" s="300">
        <v>15.395666778514601</v>
      </c>
      <c r="L141" s="300">
        <v>138.40317423053298</v>
      </c>
      <c r="M141" s="300">
        <v>93.802276110015924</v>
      </c>
      <c r="N141" s="300">
        <v>153.06338513969547</v>
      </c>
      <c r="O141" s="300">
        <v>32.446132884000583</v>
      </c>
      <c r="P141" s="301">
        <v>1129.9059387273846</v>
      </c>
      <c r="Q141" s="302">
        <v>0.93604335106566394</v>
      </c>
      <c r="R141" s="303">
        <v>115.91960859597188</v>
      </c>
      <c r="S141" s="304">
        <v>1245.8255473233564</v>
      </c>
      <c r="T141" s="303">
        <v>0.93604335106566394</v>
      </c>
      <c r="U141" s="253"/>
      <c r="V141" s="253"/>
      <c r="W141" s="253"/>
      <c r="X141" s="253"/>
      <c r="Y141" s="253"/>
      <c r="Z141" s="253"/>
      <c r="AA141" s="253"/>
      <c r="AB141" s="253"/>
      <c r="AC141" s="253"/>
      <c r="AD141" s="253"/>
      <c r="AE141" s="253"/>
      <c r="AF141" s="253"/>
      <c r="AG141" s="253"/>
      <c r="AH141" s="253"/>
      <c r="AI141" s="253"/>
      <c r="AJ141" s="253"/>
      <c r="AK141" s="253"/>
      <c r="AL141" s="253"/>
      <c r="AM141" s="253"/>
      <c r="AN141" s="253"/>
      <c r="AO141" s="253"/>
      <c r="AP141" s="253"/>
      <c r="AQ141" s="253"/>
      <c r="AR141" s="253"/>
      <c r="AS141" s="209"/>
      <c r="AT141" s="209"/>
    </row>
    <row r="142" spans="1:46" x14ac:dyDescent="0.25">
      <c r="A142" s="253"/>
      <c r="B142" s="253"/>
      <c r="C142" s="255" t="s">
        <v>27</v>
      </c>
      <c r="D142" s="300">
        <v>305.71360340157401</v>
      </c>
      <c r="E142" s="300">
        <v>17.346873508972241</v>
      </c>
      <c r="F142" s="300">
        <v>89.831179604099162</v>
      </c>
      <c r="G142" s="300">
        <v>37.566197229991161</v>
      </c>
      <c r="H142" s="300">
        <v>218.9245184380768</v>
      </c>
      <c r="I142" s="300">
        <v>326.60295300020783</v>
      </c>
      <c r="J142" s="300">
        <v>46.130953277349931</v>
      </c>
      <c r="K142" s="300">
        <v>17.472369645921439</v>
      </c>
      <c r="L142" s="300">
        <v>221.66828844729127</v>
      </c>
      <c r="M142" s="300">
        <v>146.25208294125446</v>
      </c>
      <c r="N142" s="300">
        <v>231.89218621142061</v>
      </c>
      <c r="O142" s="300">
        <v>38.379739195691982</v>
      </c>
      <c r="P142" s="301">
        <v>1697.7809449018507</v>
      </c>
      <c r="Q142" s="302">
        <v>1.4064857175910352</v>
      </c>
      <c r="R142" s="303">
        <v>174.17919126647391</v>
      </c>
      <c r="S142" s="304">
        <v>1871.9601361683247</v>
      </c>
      <c r="T142" s="303">
        <v>1.4064857175910352</v>
      </c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09"/>
      <c r="AT142" s="209"/>
    </row>
    <row r="143" spans="1:46" x14ac:dyDescent="0.25">
      <c r="A143" s="253"/>
      <c r="B143" s="253"/>
      <c r="C143" s="255" t="s">
        <v>155</v>
      </c>
      <c r="D143" s="300">
        <v>112.63816525188601</v>
      </c>
      <c r="E143" s="300">
        <v>1.0486683021008802</v>
      </c>
      <c r="F143" s="300">
        <v>7609.7460731119891</v>
      </c>
      <c r="G143" s="300">
        <v>1257.370949265282</v>
      </c>
      <c r="H143" s="300">
        <v>4138.7719259852965</v>
      </c>
      <c r="I143" s="300">
        <v>10961.75283143235</v>
      </c>
      <c r="J143" s="300">
        <v>1843.8893296480887</v>
      </c>
      <c r="K143" s="300">
        <v>4988.7162712546542</v>
      </c>
      <c r="L143" s="300">
        <v>5954.2342410153078</v>
      </c>
      <c r="M143" s="300">
        <v>5639.250929202989</v>
      </c>
      <c r="N143" s="300">
        <v>7519.7210622577149</v>
      </c>
      <c r="O143" s="300">
        <v>1627.1745305777995</v>
      </c>
      <c r="P143" s="301">
        <v>51654.314977305461</v>
      </c>
      <c r="Q143" s="302">
        <v>42.791772687570607</v>
      </c>
      <c r="R143" s="303">
        <v>5299.333129628747</v>
      </c>
      <c r="S143" s="304">
        <v>56953.648106934212</v>
      </c>
      <c r="T143" s="303">
        <v>42.791772687570614</v>
      </c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09"/>
      <c r="AT143" s="209"/>
    </row>
    <row r="144" spans="1:46" x14ac:dyDescent="0.25">
      <c r="A144" s="253"/>
      <c r="B144" s="253"/>
      <c r="C144" s="255" t="s">
        <v>158</v>
      </c>
      <c r="D144" s="300">
        <v>1319.6420745173004</v>
      </c>
      <c r="E144" s="300">
        <v>15.174725006605343</v>
      </c>
      <c r="F144" s="300">
        <v>287.18208865732043</v>
      </c>
      <c r="G144" s="300">
        <v>115.01155469955111</v>
      </c>
      <c r="H144" s="300">
        <v>466.59286455006759</v>
      </c>
      <c r="I144" s="300">
        <v>1178.5212594005145</v>
      </c>
      <c r="J144" s="300">
        <v>171.58016455011938</v>
      </c>
      <c r="K144" s="300">
        <v>114.20275773009752</v>
      </c>
      <c r="L144" s="300">
        <v>331.05463400327324</v>
      </c>
      <c r="M144" s="300">
        <v>513.42063123954199</v>
      </c>
      <c r="N144" s="300">
        <v>1007.5887000824002</v>
      </c>
      <c r="O144" s="300">
        <v>163.38327514463697</v>
      </c>
      <c r="P144" s="301">
        <v>5683.3547295814287</v>
      </c>
      <c r="Q144" s="302">
        <v>4.7082382913785441</v>
      </c>
      <c r="R144" s="303">
        <v>583.06823000431916</v>
      </c>
      <c r="S144" s="304">
        <v>6266.4229595857478</v>
      </c>
      <c r="T144" s="303">
        <v>4.7082382913785441</v>
      </c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09"/>
      <c r="AT144" s="209"/>
    </row>
    <row r="145" spans="1:46" x14ac:dyDescent="0.25">
      <c r="A145" s="209"/>
      <c r="B145" s="209"/>
      <c r="C145" s="255" t="s">
        <v>9</v>
      </c>
      <c r="D145" s="300">
        <v>204.03256437491487</v>
      </c>
      <c r="E145" s="300">
        <v>0.46713553162204025</v>
      </c>
      <c r="F145" s="300">
        <v>19.852553232295254</v>
      </c>
      <c r="G145" s="300">
        <v>35.215281491622115</v>
      </c>
      <c r="H145" s="300">
        <v>99.754021465134699</v>
      </c>
      <c r="I145" s="300">
        <v>151.21661470567528</v>
      </c>
      <c r="J145" s="300">
        <v>22.014419057796815</v>
      </c>
      <c r="K145" s="300">
        <v>6.2092476974019846</v>
      </c>
      <c r="L145" s="300">
        <v>80.644390393693456</v>
      </c>
      <c r="M145" s="300">
        <v>69.057798008406635</v>
      </c>
      <c r="N145" s="300">
        <v>134.51382619801672</v>
      </c>
      <c r="O145" s="300">
        <v>25.096569585922751</v>
      </c>
      <c r="P145" s="301">
        <v>848.07442174250275</v>
      </c>
      <c r="Q145" s="302">
        <v>0.70256682124799241</v>
      </c>
      <c r="R145" s="303">
        <v>87.005875143351417</v>
      </c>
      <c r="S145" s="304">
        <v>935.08029688585418</v>
      </c>
      <c r="T145" s="303">
        <v>0.70256682124799252</v>
      </c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</row>
    <row r="146" spans="1:46" x14ac:dyDescent="0.25">
      <c r="A146" s="209"/>
      <c r="B146" s="209"/>
      <c r="C146" s="255" t="s">
        <v>11</v>
      </c>
      <c r="D146" s="300">
        <v>292.14201129210585</v>
      </c>
      <c r="E146" s="300">
        <v>0.42229092401799623</v>
      </c>
      <c r="F146" s="300">
        <v>46.79903506305839</v>
      </c>
      <c r="G146" s="300">
        <v>1465.7826348597514</v>
      </c>
      <c r="H146" s="300">
        <v>153.25456530156083</v>
      </c>
      <c r="I146" s="300">
        <v>134.89761477040693</v>
      </c>
      <c r="J146" s="300">
        <v>23.717375614716204</v>
      </c>
      <c r="K146" s="300">
        <v>9.6617822997628426</v>
      </c>
      <c r="L146" s="300">
        <v>128.03181242621346</v>
      </c>
      <c r="M146" s="300">
        <v>130.58632751153445</v>
      </c>
      <c r="N146" s="300">
        <v>109.98798339192237</v>
      </c>
      <c r="O146" s="300">
        <v>21.916451717637987</v>
      </c>
      <c r="P146" s="301">
        <v>2517.1998851726889</v>
      </c>
      <c r="Q146" s="302">
        <v>2.0853135956369524</v>
      </c>
      <c r="R146" s="303">
        <v>258.24523568368028</v>
      </c>
      <c r="S146" s="304">
        <v>2775.4451208563692</v>
      </c>
      <c r="T146" s="303">
        <v>2.0853135956369524</v>
      </c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</row>
    <row r="147" spans="1:46" x14ac:dyDescent="0.25">
      <c r="A147" s="209"/>
      <c r="B147" s="209"/>
      <c r="C147" s="255" t="s">
        <v>17</v>
      </c>
      <c r="D147" s="300">
        <v>204.69371941756361</v>
      </c>
      <c r="E147" s="300">
        <v>50.07298256251331</v>
      </c>
      <c r="F147" s="300">
        <v>25.395321932638122</v>
      </c>
      <c r="G147" s="300">
        <v>481.33301564598719</v>
      </c>
      <c r="H147" s="300">
        <v>112.93192105349392</v>
      </c>
      <c r="I147" s="300">
        <v>151.59317425361917</v>
      </c>
      <c r="J147" s="300">
        <v>20.725662167278138</v>
      </c>
      <c r="K147" s="300">
        <v>11.365290097044273</v>
      </c>
      <c r="L147" s="300">
        <v>73.846854440245494</v>
      </c>
      <c r="M147" s="300">
        <v>89.9108380109287</v>
      </c>
      <c r="N147" s="300">
        <v>118.45703054563781</v>
      </c>
      <c r="O147" s="300">
        <v>19.387867512631558</v>
      </c>
      <c r="P147" s="301">
        <v>1359.7136776395814</v>
      </c>
      <c r="Q147" s="302">
        <v>1.1264220353962151</v>
      </c>
      <c r="R147" s="303">
        <v>139.49610486346734</v>
      </c>
      <c r="S147" s="304">
        <v>1499.2097825030487</v>
      </c>
      <c r="T147" s="303">
        <v>1.1264220353962151</v>
      </c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</row>
    <row r="148" spans="1:46" x14ac:dyDescent="0.25">
      <c r="A148" s="209"/>
      <c r="B148" s="209"/>
      <c r="C148" s="255" t="s">
        <v>25</v>
      </c>
      <c r="D148" s="300">
        <v>58.739608625844951</v>
      </c>
      <c r="E148" s="300">
        <v>523.09878453068211</v>
      </c>
      <c r="F148" s="300">
        <v>279.71327105519828</v>
      </c>
      <c r="G148" s="300">
        <v>28.577594674114728</v>
      </c>
      <c r="H148" s="300">
        <v>84.459853869165329</v>
      </c>
      <c r="I148" s="300">
        <v>174.7080335529852</v>
      </c>
      <c r="J148" s="300">
        <v>26.048328049231397</v>
      </c>
      <c r="K148" s="300">
        <v>9.8372883246633531</v>
      </c>
      <c r="L148" s="300">
        <v>49.891541664453776</v>
      </c>
      <c r="M148" s="300">
        <v>127.52350238328165</v>
      </c>
      <c r="N148" s="300">
        <v>114.06163082625444</v>
      </c>
      <c r="O148" s="300">
        <v>19.091270961969503</v>
      </c>
      <c r="P148" s="301">
        <v>1495.7507085178449</v>
      </c>
      <c r="Q148" s="302">
        <v>1.2391186359608006</v>
      </c>
      <c r="R148" s="303">
        <v>153.45245187738561</v>
      </c>
      <c r="S148" s="304">
        <v>1649.2031603952305</v>
      </c>
      <c r="T148" s="303">
        <v>1.2391186359608006</v>
      </c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</row>
    <row r="149" spans="1:46" x14ac:dyDescent="0.25">
      <c r="A149" s="209"/>
      <c r="B149" s="209"/>
      <c r="C149" s="255" t="s">
        <v>156</v>
      </c>
      <c r="D149" s="300">
        <v>337.61466317351352</v>
      </c>
      <c r="E149" s="300">
        <v>6.8860315083284753</v>
      </c>
      <c r="F149" s="300">
        <v>2881.1848531604965</v>
      </c>
      <c r="G149" s="300">
        <v>547.31385940442851</v>
      </c>
      <c r="H149" s="300">
        <v>653.30833083969014</v>
      </c>
      <c r="I149" s="300">
        <v>2351.51424166278</v>
      </c>
      <c r="J149" s="300">
        <v>413.04322329332359</v>
      </c>
      <c r="K149" s="300">
        <v>234.85735454255695</v>
      </c>
      <c r="L149" s="300">
        <v>909.14972186399757</v>
      </c>
      <c r="M149" s="300">
        <v>1140.673749598817</v>
      </c>
      <c r="N149" s="300">
        <v>1304.9480880935694</v>
      </c>
      <c r="O149" s="300">
        <v>262.56166780569527</v>
      </c>
      <c r="P149" s="301">
        <v>11043.055784947197</v>
      </c>
      <c r="Q149" s="302">
        <v>9.1483534944416487</v>
      </c>
      <c r="R149" s="303">
        <v>1132.9320967516544</v>
      </c>
      <c r="S149" s="304">
        <v>12175.987881698851</v>
      </c>
      <c r="T149" s="303">
        <v>9.1483534944416487</v>
      </c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</row>
    <row r="150" spans="1:46" x14ac:dyDescent="0.25">
      <c r="A150" s="209"/>
      <c r="B150" s="209"/>
      <c r="C150" s="255" t="s">
        <v>159</v>
      </c>
      <c r="D150" s="300">
        <v>291.68196847019556</v>
      </c>
      <c r="E150" s="300">
        <v>0</v>
      </c>
      <c r="F150" s="300">
        <v>10.702389563239473</v>
      </c>
      <c r="G150" s="300">
        <v>35.300530790741647</v>
      </c>
      <c r="H150" s="300">
        <v>115.56697489880561</v>
      </c>
      <c r="I150" s="300">
        <v>244.82739784126369</v>
      </c>
      <c r="J150" s="300">
        <v>42.321582071905311</v>
      </c>
      <c r="K150" s="300">
        <v>8.0452122566990543</v>
      </c>
      <c r="L150" s="300">
        <v>91.351563497618628</v>
      </c>
      <c r="M150" s="300">
        <v>119.25809858761734</v>
      </c>
      <c r="N150" s="300">
        <v>258.44633526878488</v>
      </c>
      <c r="O150" s="300">
        <v>41.389406884287091</v>
      </c>
      <c r="P150" s="301">
        <v>1258.8914601311585</v>
      </c>
      <c r="Q150" s="302">
        <v>1.0428982985046744</v>
      </c>
      <c r="R150" s="303">
        <v>129.15252528681896</v>
      </c>
      <c r="S150" s="304">
        <v>1388.0439854179774</v>
      </c>
      <c r="T150" s="303">
        <v>1.0428982985046746</v>
      </c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</row>
    <row r="151" spans="1:46" x14ac:dyDescent="0.25">
      <c r="A151" s="209"/>
      <c r="B151" s="209"/>
      <c r="C151" s="255" t="s">
        <v>51</v>
      </c>
      <c r="D151" s="300">
        <v>203.31667221901191</v>
      </c>
      <c r="E151" s="300">
        <v>22.971982780232505</v>
      </c>
      <c r="F151" s="300">
        <v>97.749934157715799</v>
      </c>
      <c r="G151" s="300">
        <v>25.626290010590484</v>
      </c>
      <c r="H151" s="300">
        <v>89.94316509136803</v>
      </c>
      <c r="I151" s="300">
        <v>98.878812208668421</v>
      </c>
      <c r="J151" s="300">
        <v>16.779305806069033</v>
      </c>
      <c r="K151" s="300">
        <v>6.810356885368603</v>
      </c>
      <c r="L151" s="300">
        <v>75.013853602010471</v>
      </c>
      <c r="M151" s="300">
        <v>57.608640624368057</v>
      </c>
      <c r="N151" s="300">
        <v>84.301219684226211</v>
      </c>
      <c r="O151" s="300">
        <v>14.137276823969046</v>
      </c>
      <c r="P151" s="301">
        <v>793.13750989359858</v>
      </c>
      <c r="Q151" s="302">
        <v>0.6570556602728006</v>
      </c>
      <c r="R151" s="303">
        <v>81.369772968183668</v>
      </c>
      <c r="S151" s="304">
        <v>874.50728286178219</v>
      </c>
      <c r="T151" s="303">
        <v>0.6570556602728006</v>
      </c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</row>
    <row r="152" spans="1:46" x14ac:dyDescent="0.25">
      <c r="A152" s="209"/>
      <c r="B152" s="209"/>
      <c r="C152" s="255" t="s">
        <v>6</v>
      </c>
      <c r="D152" s="300">
        <v>353.12635934974793</v>
      </c>
      <c r="E152" s="300">
        <v>14.190767113177715</v>
      </c>
      <c r="F152" s="300">
        <v>358.51763687898824</v>
      </c>
      <c r="G152" s="300">
        <v>30.97630944751122</v>
      </c>
      <c r="H152" s="300">
        <v>145.48776468465979</v>
      </c>
      <c r="I152" s="300">
        <v>149.22580584821571</v>
      </c>
      <c r="J152" s="300">
        <v>24.096484418106545</v>
      </c>
      <c r="K152" s="300">
        <v>9.1435722524101504</v>
      </c>
      <c r="L152" s="300">
        <v>88.431155416673306</v>
      </c>
      <c r="M152" s="300">
        <v>96.377670819362066</v>
      </c>
      <c r="N152" s="300">
        <v>132.11761217629811</v>
      </c>
      <c r="O152" s="300">
        <v>20.753180139195635</v>
      </c>
      <c r="P152" s="301">
        <v>1422.4443185443463</v>
      </c>
      <c r="Q152" s="302">
        <v>1.1783897234261831</v>
      </c>
      <c r="R152" s="303">
        <v>145.93178334909859</v>
      </c>
      <c r="S152" s="304">
        <v>1568.3761018934449</v>
      </c>
      <c r="T152" s="303">
        <v>1.1783897234261833</v>
      </c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09"/>
      <c r="AF152" s="209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</row>
    <row r="153" spans="1:46" x14ac:dyDescent="0.25">
      <c r="A153" s="209"/>
      <c r="B153" s="209"/>
      <c r="C153" s="255" t="s">
        <v>40</v>
      </c>
      <c r="D153" s="300">
        <v>517.89570509339956</v>
      </c>
      <c r="E153" s="300">
        <v>0.4607091040700057</v>
      </c>
      <c r="F153" s="300">
        <v>24.097225329698478</v>
      </c>
      <c r="G153" s="300">
        <v>38.349902591711142</v>
      </c>
      <c r="H153" s="300">
        <v>45.891546958325165</v>
      </c>
      <c r="I153" s="300">
        <v>177.65575591991228</v>
      </c>
      <c r="J153" s="300">
        <v>29.015513157175782</v>
      </c>
      <c r="K153" s="300">
        <v>9.7315446199737785</v>
      </c>
      <c r="L153" s="300">
        <v>106.61939361810579</v>
      </c>
      <c r="M153" s="300">
        <v>82.651651783192051</v>
      </c>
      <c r="N153" s="300">
        <v>135.63082941297046</v>
      </c>
      <c r="O153" s="300">
        <v>30.624963614874414</v>
      </c>
      <c r="P153" s="301">
        <v>1198.6247412034088</v>
      </c>
      <c r="Q153" s="302">
        <v>0.99297178727100444</v>
      </c>
      <c r="R153" s="303">
        <v>122.96962613564125</v>
      </c>
      <c r="S153" s="304">
        <v>1321.59436733905</v>
      </c>
      <c r="T153" s="303">
        <v>0.99297178727100444</v>
      </c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</row>
    <row r="154" spans="1:46" x14ac:dyDescent="0.25">
      <c r="A154" s="209"/>
      <c r="B154" s="209"/>
      <c r="C154" s="255" t="s">
        <v>109</v>
      </c>
      <c r="D154" s="300">
        <v>181.34778467878147</v>
      </c>
      <c r="E154" s="300">
        <v>806.9921645330503</v>
      </c>
      <c r="F154" s="300">
        <v>616.62632739133073</v>
      </c>
      <c r="G154" s="300">
        <v>160.52838809106689</v>
      </c>
      <c r="H154" s="300">
        <v>279.0862827808055</v>
      </c>
      <c r="I154" s="300">
        <v>249.74316808715395</v>
      </c>
      <c r="J154" s="300">
        <v>35.858288271123584</v>
      </c>
      <c r="K154" s="300">
        <v>19.130087616402054</v>
      </c>
      <c r="L154" s="300">
        <v>92.170036470597694</v>
      </c>
      <c r="M154" s="300">
        <v>208.08993545342872</v>
      </c>
      <c r="N154" s="300">
        <v>151.57866441628445</v>
      </c>
      <c r="O154" s="300">
        <v>39.848406135939605</v>
      </c>
      <c r="P154" s="301">
        <v>2840.9995339259644</v>
      </c>
      <c r="Q154" s="302">
        <v>2.3535576130409783</v>
      </c>
      <c r="R154" s="303">
        <v>291.46457479899487</v>
      </c>
      <c r="S154" s="304">
        <v>3132.4641087249593</v>
      </c>
      <c r="T154" s="303">
        <v>2.3535576130409783</v>
      </c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09"/>
      <c r="AF154" s="209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</row>
    <row r="155" spans="1:46" x14ac:dyDescent="0.25">
      <c r="A155" s="209"/>
      <c r="B155" s="209"/>
      <c r="C155" s="255" t="s">
        <v>88</v>
      </c>
      <c r="D155" s="300">
        <v>86.692960120094355</v>
      </c>
      <c r="E155" s="300">
        <v>5.6464308601639696E-3</v>
      </c>
      <c r="F155" s="300">
        <v>180.9972045856494</v>
      </c>
      <c r="G155" s="300">
        <v>13.744521091340733</v>
      </c>
      <c r="H155" s="300">
        <v>66.762019205902689</v>
      </c>
      <c r="I155" s="300">
        <v>52.744753087052672</v>
      </c>
      <c r="J155" s="300">
        <v>9.6705421168610659</v>
      </c>
      <c r="K155" s="300">
        <v>3.4894555626757837</v>
      </c>
      <c r="L155" s="300">
        <v>35.317348191154416</v>
      </c>
      <c r="M155" s="300">
        <v>40.501270247565103</v>
      </c>
      <c r="N155" s="300">
        <v>58.256943708387517</v>
      </c>
      <c r="O155" s="300">
        <v>9.5666301959507951</v>
      </c>
      <c r="P155" s="301">
        <v>557.74929454349467</v>
      </c>
      <c r="Q155" s="302">
        <v>0.46205396469286625</v>
      </c>
      <c r="R155" s="303">
        <v>57.220762987564584</v>
      </c>
      <c r="S155" s="304">
        <v>614.9700575310593</v>
      </c>
      <c r="T155" s="303">
        <v>0.46205396469286625</v>
      </c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</row>
    <row r="156" spans="1:46" x14ac:dyDescent="0.25">
      <c r="A156" s="209"/>
      <c r="B156" s="209"/>
      <c r="C156" s="255" t="s">
        <v>37</v>
      </c>
      <c r="D156" s="300">
        <v>802.63117090512787</v>
      </c>
      <c r="E156" s="300">
        <v>13.398786858828917</v>
      </c>
      <c r="F156" s="300">
        <v>473.75317570658427</v>
      </c>
      <c r="G156" s="300">
        <v>77.715401488282481</v>
      </c>
      <c r="H156" s="300">
        <v>215.65095914776413</v>
      </c>
      <c r="I156" s="300">
        <v>283.69548945755798</v>
      </c>
      <c r="J156" s="300">
        <v>39.174040155565308</v>
      </c>
      <c r="K156" s="300">
        <v>35.071753995351017</v>
      </c>
      <c r="L156" s="300">
        <v>145.95463060523321</v>
      </c>
      <c r="M156" s="300">
        <v>166.72569610181699</v>
      </c>
      <c r="N156" s="300">
        <v>204.04013096929214</v>
      </c>
      <c r="O156" s="300">
        <v>36.737949206515111</v>
      </c>
      <c r="P156" s="301">
        <v>2494.5491845979191</v>
      </c>
      <c r="Q156" s="302">
        <v>2.0665491684901469</v>
      </c>
      <c r="R156" s="303">
        <v>255.9214490258199</v>
      </c>
      <c r="S156" s="304">
        <v>2750.4706336237391</v>
      </c>
      <c r="T156" s="303">
        <v>2.0665491684901474</v>
      </c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</row>
    <row r="157" spans="1:46" x14ac:dyDescent="0.25">
      <c r="A157" s="209"/>
      <c r="B157" s="209"/>
      <c r="C157" s="255" t="s">
        <v>56</v>
      </c>
      <c r="D157" s="300">
        <v>54.339469559542508</v>
      </c>
      <c r="E157" s="300">
        <v>3.4891201948496948</v>
      </c>
      <c r="F157" s="300">
        <v>25.225148130334265</v>
      </c>
      <c r="G157" s="300">
        <v>592.30037816497713</v>
      </c>
      <c r="H157" s="300">
        <v>101.02884985559453</v>
      </c>
      <c r="I157" s="300">
        <v>74.428210562111232</v>
      </c>
      <c r="J157" s="300">
        <v>12.925623782019356</v>
      </c>
      <c r="K157" s="300">
        <v>4.1780040257019877</v>
      </c>
      <c r="L157" s="300">
        <v>60.232608837226614</v>
      </c>
      <c r="M157" s="300">
        <v>63.298287300423439</v>
      </c>
      <c r="N157" s="300">
        <v>69.796933245681871</v>
      </c>
      <c r="O157" s="300">
        <v>10.413986243601762</v>
      </c>
      <c r="P157" s="301">
        <v>1071.6566199020644</v>
      </c>
      <c r="Q157" s="302">
        <v>0.88778810633975758</v>
      </c>
      <c r="R157" s="303">
        <v>109.94367908911563</v>
      </c>
      <c r="S157" s="304">
        <v>1181.6002989911801</v>
      </c>
      <c r="T157" s="303">
        <v>0.88778810633975758</v>
      </c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</row>
    <row r="158" spans="1:46" x14ac:dyDescent="0.25">
      <c r="A158" s="209"/>
      <c r="B158" s="209"/>
      <c r="C158" s="255" t="s">
        <v>19</v>
      </c>
      <c r="D158" s="300">
        <v>313.99338219244595</v>
      </c>
      <c r="E158" s="300">
        <v>9.8767990784264806E-2</v>
      </c>
      <c r="F158" s="300">
        <v>56.256760009906074</v>
      </c>
      <c r="G158" s="300">
        <v>18.798880052565174</v>
      </c>
      <c r="H158" s="300">
        <v>71.465306589947318</v>
      </c>
      <c r="I158" s="300">
        <v>261.24296310850764</v>
      </c>
      <c r="J158" s="300">
        <v>35.171632438537813</v>
      </c>
      <c r="K158" s="300">
        <v>26.335950829084041</v>
      </c>
      <c r="L158" s="300">
        <v>121.99835343755488</v>
      </c>
      <c r="M158" s="300">
        <v>106.82603424339548</v>
      </c>
      <c r="N158" s="300">
        <v>170.07031709636937</v>
      </c>
      <c r="O158" s="300">
        <v>30.112203510628099</v>
      </c>
      <c r="P158" s="301">
        <v>1212.3705514997262</v>
      </c>
      <c r="Q158" s="302">
        <v>1.0043591726204164</v>
      </c>
      <c r="R158" s="303">
        <v>124.37983993731243</v>
      </c>
      <c r="S158" s="304">
        <v>1336.7503914370386</v>
      </c>
      <c r="T158" s="303">
        <v>1.0043591726204164</v>
      </c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</row>
    <row r="159" spans="1:46" x14ac:dyDescent="0.25">
      <c r="A159" s="209"/>
      <c r="B159" s="209"/>
      <c r="C159" s="255" t="s">
        <v>14</v>
      </c>
      <c r="D159" s="300">
        <v>190.28346505362271</v>
      </c>
      <c r="E159" s="300">
        <v>19.520646973875625</v>
      </c>
      <c r="F159" s="300">
        <v>243.53704830546275</v>
      </c>
      <c r="G159" s="300">
        <v>27.871747175504328</v>
      </c>
      <c r="H159" s="300">
        <v>95.933197936220097</v>
      </c>
      <c r="I159" s="300">
        <v>178.38701321432495</v>
      </c>
      <c r="J159" s="300">
        <v>31.197096303684127</v>
      </c>
      <c r="K159" s="300">
        <v>18.403355920147906</v>
      </c>
      <c r="L159" s="300">
        <v>110.1229464919426</v>
      </c>
      <c r="M159" s="300">
        <v>101.25420841394245</v>
      </c>
      <c r="N159" s="300">
        <v>131.13050951504565</v>
      </c>
      <c r="O159" s="300">
        <v>30.160420726929669</v>
      </c>
      <c r="P159" s="301">
        <v>1177.8016560307028</v>
      </c>
      <c r="Q159" s="302">
        <v>0.97572140406960384</v>
      </c>
      <c r="R159" s="303">
        <v>120.83333867997979</v>
      </c>
      <c r="S159" s="304">
        <v>1298.6349947106826</v>
      </c>
      <c r="T159" s="303">
        <v>0.97572140406960384</v>
      </c>
      <c r="U159" s="209"/>
      <c r="V159" s="209"/>
      <c r="W159" s="209"/>
      <c r="X159" s="209"/>
      <c r="Y159" s="209"/>
      <c r="Z159" s="209"/>
      <c r="AA159" s="209"/>
      <c r="AB159" s="209"/>
      <c r="AC159" s="209"/>
      <c r="AD159" s="209"/>
      <c r="AE159" s="209"/>
      <c r="AF159" s="209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</row>
    <row r="160" spans="1:46" x14ac:dyDescent="0.25">
      <c r="A160" s="209"/>
      <c r="B160" s="209"/>
      <c r="C160" s="255" t="s">
        <v>157</v>
      </c>
      <c r="D160" s="300">
        <v>47.68824909783153</v>
      </c>
      <c r="E160" s="300">
        <v>0</v>
      </c>
      <c r="F160" s="300">
        <v>4879.1952502606919</v>
      </c>
      <c r="G160" s="300">
        <v>471.75473989740584</v>
      </c>
      <c r="H160" s="300">
        <v>1470.9060670621184</v>
      </c>
      <c r="I160" s="300">
        <v>3046.0284744385735</v>
      </c>
      <c r="J160" s="300">
        <v>575.00459703194349</v>
      </c>
      <c r="K160" s="300">
        <v>427.11796702748302</v>
      </c>
      <c r="L160" s="300">
        <v>1560.7331824211719</v>
      </c>
      <c r="M160" s="300">
        <v>1619.5658936019529</v>
      </c>
      <c r="N160" s="300">
        <v>1548.3701458756977</v>
      </c>
      <c r="O160" s="300">
        <v>412.20400270021747</v>
      </c>
      <c r="P160" s="301">
        <v>16058.568569415091</v>
      </c>
      <c r="Q160" s="302">
        <v>13.303334217327043</v>
      </c>
      <c r="R160" s="303">
        <v>1647.4849094737815</v>
      </c>
      <c r="S160" s="304">
        <v>17706.053478888873</v>
      </c>
      <c r="T160" s="303">
        <v>13.303334217327043</v>
      </c>
      <c r="U160" s="209"/>
      <c r="V160" s="209"/>
      <c r="W160" s="209"/>
      <c r="X160" s="209"/>
      <c r="Y160" s="209"/>
      <c r="Z160" s="209"/>
      <c r="AA160" s="209"/>
      <c r="AB160" s="209"/>
      <c r="AC160" s="209"/>
      <c r="AD160" s="209"/>
      <c r="AE160" s="209"/>
      <c r="AF160" s="209"/>
      <c r="AG160" s="209"/>
      <c r="AH160" s="209"/>
      <c r="AI160" s="209"/>
      <c r="AJ160" s="209"/>
      <c r="AK160" s="209"/>
      <c r="AL160" s="209"/>
      <c r="AM160" s="209"/>
      <c r="AN160" s="209"/>
      <c r="AO160" s="209"/>
      <c r="AP160" s="209"/>
      <c r="AQ160" s="209"/>
      <c r="AR160" s="209"/>
      <c r="AS160" s="209"/>
      <c r="AT160" s="209"/>
    </row>
    <row r="161" spans="1:46" x14ac:dyDescent="0.25">
      <c r="A161" s="209"/>
      <c r="B161" s="209"/>
      <c r="C161" s="255" t="s">
        <v>71</v>
      </c>
      <c r="D161" s="300">
        <v>878.89614401222354</v>
      </c>
      <c r="E161" s="300">
        <v>0.14367349687111997</v>
      </c>
      <c r="F161" s="300">
        <v>1802.9100790240379</v>
      </c>
      <c r="G161" s="300">
        <v>197.51271239820107</v>
      </c>
      <c r="H161" s="300">
        <v>497.77146008383949</v>
      </c>
      <c r="I161" s="300">
        <v>1426.9592338223388</v>
      </c>
      <c r="J161" s="300">
        <v>235.76808200377332</v>
      </c>
      <c r="K161" s="300">
        <v>201.02442907866882</v>
      </c>
      <c r="L161" s="300">
        <v>809.44960882436567</v>
      </c>
      <c r="M161" s="300">
        <v>704.02774870268433</v>
      </c>
      <c r="N161" s="300">
        <v>782.15623265127158</v>
      </c>
      <c r="O161" s="300">
        <v>151.07435210611141</v>
      </c>
      <c r="P161" s="301">
        <v>7687.6937562043859</v>
      </c>
      <c r="Q161" s="302">
        <v>6.3686846655828893</v>
      </c>
      <c r="R161" s="303">
        <v>788.69790898578538</v>
      </c>
      <c r="S161" s="304">
        <v>8476.3916651901709</v>
      </c>
      <c r="T161" s="303">
        <v>6.3686846655828893</v>
      </c>
      <c r="U161" s="209"/>
      <c r="V161" s="209"/>
      <c r="W161" s="209"/>
      <c r="X161" s="209"/>
      <c r="Y161" s="209"/>
      <c r="Z161" s="209"/>
      <c r="AA161" s="209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</row>
    <row r="162" spans="1:46" x14ac:dyDescent="0.25">
      <c r="A162" s="209"/>
      <c r="B162" s="209"/>
      <c r="C162" s="255" t="s">
        <v>23</v>
      </c>
      <c r="D162" s="300">
        <v>187.46204289571193</v>
      </c>
      <c r="E162" s="300">
        <v>13.568117712749546</v>
      </c>
      <c r="F162" s="300">
        <v>181.88321308535055</v>
      </c>
      <c r="G162" s="300">
        <v>24.178694809665103</v>
      </c>
      <c r="H162" s="300">
        <v>139.63442977220137</v>
      </c>
      <c r="I162" s="300">
        <v>228.66419973496826</v>
      </c>
      <c r="J162" s="300">
        <v>31.540480482406775</v>
      </c>
      <c r="K162" s="300">
        <v>14.214066112862465</v>
      </c>
      <c r="L162" s="300">
        <v>100.88954123878528</v>
      </c>
      <c r="M162" s="300">
        <v>104.95634539612611</v>
      </c>
      <c r="N162" s="300">
        <v>157.5600563025464</v>
      </c>
      <c r="O162" s="300">
        <v>26.820596769888546</v>
      </c>
      <c r="P162" s="301">
        <v>1211.3717843132627</v>
      </c>
      <c r="Q162" s="302">
        <v>1.0035317680090159</v>
      </c>
      <c r="R162" s="303">
        <v>124.27737415023657</v>
      </c>
      <c r="S162" s="304">
        <v>1335.6491584634991</v>
      </c>
      <c r="T162" s="303">
        <v>1.0035317680090159</v>
      </c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9"/>
      <c r="AF162" s="209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</row>
    <row r="163" spans="1:46" s="2" customFormat="1" x14ac:dyDescent="0.25">
      <c r="C163" s="263" t="s">
        <v>223</v>
      </c>
      <c r="D163" s="305">
        <v>7519.0100000000011</v>
      </c>
      <c r="E163" s="305">
        <v>2436.9999999999995</v>
      </c>
      <c r="F163" s="305">
        <v>20471.330561942341</v>
      </c>
      <c r="G163" s="305">
        <v>5894.7468577244272</v>
      </c>
      <c r="H163" s="305">
        <v>9821.8839634709002</v>
      </c>
      <c r="I163" s="305">
        <v>22828.000000000004</v>
      </c>
      <c r="J163" s="305">
        <v>3822.9999999999991</v>
      </c>
      <c r="K163" s="306">
        <v>6227.5897137375259</v>
      </c>
      <c r="L163" s="307">
        <v>11552.36347989832</v>
      </c>
      <c r="M163" s="307">
        <v>11815.924981131953</v>
      </c>
      <c r="N163" s="307">
        <v>15159.817753511161</v>
      </c>
      <c r="O163" s="307">
        <v>3160.1883814326784</v>
      </c>
      <c r="P163" s="306">
        <v>120710.85569284932</v>
      </c>
      <c r="Q163" s="303">
        <v>100</v>
      </c>
      <c r="R163" s="303">
        <v>12384.000000000005</v>
      </c>
      <c r="S163" s="305">
        <v>133094.85569284932</v>
      </c>
      <c r="T163" s="303">
        <v>100</v>
      </c>
    </row>
    <row r="164" spans="1:46" x14ac:dyDescent="0.25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U164" s="209"/>
      <c r="V164" s="209"/>
      <c r="W164" s="209"/>
      <c r="X164" s="209"/>
      <c r="Y164" s="209"/>
      <c r="Z164" s="209"/>
      <c r="AA164" s="209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</row>
    <row r="165" spans="1:46" x14ac:dyDescent="0.25">
      <c r="A165" s="209"/>
      <c r="B165" s="209"/>
      <c r="C165" s="387" t="s">
        <v>187</v>
      </c>
      <c r="D165" s="387"/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  <c r="R165" s="387"/>
      <c r="S165" s="387"/>
      <c r="T165" s="387"/>
      <c r="U165" s="209"/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</row>
    <row r="166" spans="1:46" x14ac:dyDescent="0.25">
      <c r="A166" s="209"/>
      <c r="B166" s="209"/>
      <c r="C166" s="388" t="s">
        <v>317</v>
      </c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8"/>
      <c r="O166" s="388"/>
      <c r="P166" s="388"/>
      <c r="Q166" s="388"/>
      <c r="R166" s="388"/>
      <c r="S166" s="388"/>
      <c r="T166" s="388"/>
      <c r="U166" s="209"/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</row>
    <row r="167" spans="1:46" x14ac:dyDescent="0.25">
      <c r="A167" s="209"/>
      <c r="B167" s="209"/>
      <c r="C167" s="388" t="s">
        <v>207</v>
      </c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8"/>
      <c r="O167" s="388"/>
      <c r="P167" s="388"/>
      <c r="Q167" s="388"/>
      <c r="R167" s="388"/>
      <c r="S167" s="388"/>
      <c r="T167" s="388"/>
      <c r="U167" s="209"/>
      <c r="V167" s="209"/>
      <c r="W167" s="209"/>
      <c r="X167" s="209"/>
      <c r="Y167" s="209"/>
      <c r="Z167" s="209"/>
      <c r="AA167" s="209"/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</row>
    <row r="168" spans="1:46" x14ac:dyDescent="0.25">
      <c r="A168" s="209"/>
      <c r="B168" s="209"/>
      <c r="C168" s="388" t="s">
        <v>208</v>
      </c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</row>
    <row r="169" spans="1:46" ht="120" customHeight="1" x14ac:dyDescent="0.25">
      <c r="A169" s="209"/>
      <c r="B169" s="209"/>
      <c r="C169" s="257" t="s">
        <v>203</v>
      </c>
      <c r="D169" s="265" t="s">
        <v>284</v>
      </c>
      <c r="E169" s="265" t="s">
        <v>285</v>
      </c>
      <c r="F169" s="265" t="s">
        <v>286</v>
      </c>
      <c r="G169" s="265" t="s">
        <v>283</v>
      </c>
      <c r="H169" s="265" t="s">
        <v>298</v>
      </c>
      <c r="I169" s="265" t="s">
        <v>287</v>
      </c>
      <c r="J169" s="320" t="s">
        <v>315</v>
      </c>
      <c r="K169" s="265" t="s">
        <v>289</v>
      </c>
      <c r="L169" s="265" t="s">
        <v>290</v>
      </c>
      <c r="M169" s="265" t="s">
        <v>291</v>
      </c>
      <c r="N169" s="265" t="s">
        <v>299</v>
      </c>
      <c r="O169" s="265" t="s">
        <v>300</v>
      </c>
      <c r="P169" s="265" t="s">
        <v>306</v>
      </c>
      <c r="Q169" s="257" t="s">
        <v>310</v>
      </c>
      <c r="R169" s="257" t="s">
        <v>214</v>
      </c>
      <c r="S169" s="265" t="s">
        <v>247</v>
      </c>
      <c r="T169" s="267" t="s">
        <v>222</v>
      </c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</row>
    <row r="170" spans="1:46" x14ac:dyDescent="0.25">
      <c r="A170" s="209"/>
      <c r="B170" s="209"/>
      <c r="C170" s="266" t="s">
        <v>44</v>
      </c>
      <c r="D170" s="303">
        <v>261.76354205115507</v>
      </c>
      <c r="E170" s="303">
        <v>916.13593324850603</v>
      </c>
      <c r="F170" s="303">
        <v>208.57247315925147</v>
      </c>
      <c r="G170" s="303">
        <v>83.160509466437247</v>
      </c>
      <c r="H170" s="303">
        <v>355.31310678061277</v>
      </c>
      <c r="I170" s="303">
        <v>676.34451139692897</v>
      </c>
      <c r="J170" s="303">
        <v>93.816156306140527</v>
      </c>
      <c r="K170" s="303">
        <v>33.402046515886617</v>
      </c>
      <c r="L170" s="303">
        <v>210.18945187019955</v>
      </c>
      <c r="M170" s="303">
        <v>351.91517732101977</v>
      </c>
      <c r="N170" s="303">
        <v>495.75071758699954</v>
      </c>
      <c r="O170" s="303">
        <v>83.395454876369314</v>
      </c>
      <c r="P170" s="308">
        <v>3769.7590805795071</v>
      </c>
      <c r="Q170" s="309">
        <v>3.1229660819998815</v>
      </c>
      <c r="R170" s="309">
        <v>386.7481195948655</v>
      </c>
      <c r="S170" s="310">
        <v>4156.5072001743729</v>
      </c>
      <c r="T170" s="303">
        <v>3.1229660819998819</v>
      </c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09"/>
      <c r="AF170" s="209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</row>
    <row r="171" spans="1:46" x14ac:dyDescent="0.25">
      <c r="A171" s="209"/>
      <c r="B171" s="209"/>
      <c r="C171" s="266" t="s">
        <v>50</v>
      </c>
      <c r="D171" s="303">
        <v>225.2099225218993</v>
      </c>
      <c r="E171" s="303">
        <v>807.12297159534</v>
      </c>
      <c r="F171" s="303">
        <v>634.36206279354872</v>
      </c>
      <c r="G171" s="303">
        <v>166.20024031365389</v>
      </c>
      <c r="H171" s="303">
        <v>313.9655759169483</v>
      </c>
      <c r="I171" s="303">
        <v>276.31122941898275</v>
      </c>
      <c r="J171" s="303">
        <v>39.735511923182038</v>
      </c>
      <c r="K171" s="303">
        <v>21.024380824105496</v>
      </c>
      <c r="L171" s="303">
        <v>109.21058360594088</v>
      </c>
      <c r="M171" s="303">
        <v>221.7687418884924</v>
      </c>
      <c r="N171" s="303">
        <v>172.62519740662313</v>
      </c>
      <c r="O171" s="303">
        <v>42.874500476185162</v>
      </c>
      <c r="P171" s="308">
        <v>3030.4109186849018</v>
      </c>
      <c r="Q171" s="309">
        <v>2.5104709110801355</v>
      </c>
      <c r="R171" s="309">
        <v>310.89671762816414</v>
      </c>
      <c r="S171" s="310">
        <v>3341.3076363130658</v>
      </c>
      <c r="T171" s="303">
        <v>2.5104709110801355</v>
      </c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</row>
    <row r="172" spans="1:46" x14ac:dyDescent="0.25">
      <c r="A172" s="209"/>
      <c r="B172" s="209"/>
      <c r="C172" s="266" t="s">
        <v>16</v>
      </c>
      <c r="D172" s="303">
        <v>452.76622142276142</v>
      </c>
      <c r="E172" s="303">
        <v>599.44154049243366</v>
      </c>
      <c r="F172" s="303">
        <v>389.79441363689352</v>
      </c>
      <c r="G172" s="303">
        <v>774.89497712782099</v>
      </c>
      <c r="H172" s="303">
        <v>296.10771025001759</v>
      </c>
      <c r="I172" s="303">
        <v>420.93546300456387</v>
      </c>
      <c r="J172" s="303">
        <v>64.567949852975943</v>
      </c>
      <c r="K172" s="303">
        <v>27.331314236276135</v>
      </c>
      <c r="L172" s="303">
        <v>203.21781216410182</v>
      </c>
      <c r="M172" s="303">
        <v>285.73670830241582</v>
      </c>
      <c r="N172" s="303">
        <v>324.25172318195774</v>
      </c>
      <c r="O172" s="303">
        <v>54.01896441040023</v>
      </c>
      <c r="P172" s="308">
        <v>3893.0647980826188</v>
      </c>
      <c r="Q172" s="309">
        <v>3.2251157327461781</v>
      </c>
      <c r="R172" s="309">
        <v>399.39833234328688</v>
      </c>
      <c r="S172" s="310">
        <v>4292.4631304259055</v>
      </c>
      <c r="T172" s="303">
        <v>3.2251157327461781</v>
      </c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</row>
    <row r="173" spans="1:46" x14ac:dyDescent="0.25">
      <c r="A173" s="209"/>
      <c r="B173" s="209"/>
      <c r="C173" s="266" t="s">
        <v>22</v>
      </c>
      <c r="D173" s="303">
        <v>1101.2472844770182</v>
      </c>
      <c r="E173" s="303">
        <v>27.033073515992943</v>
      </c>
      <c r="F173" s="303">
        <v>857.18711961435906</v>
      </c>
      <c r="G173" s="303">
        <v>462.90906653454982</v>
      </c>
      <c r="H173" s="303">
        <v>479.42419460932967</v>
      </c>
      <c r="I173" s="303">
        <v>617.20914852057024</v>
      </c>
      <c r="J173" s="303">
        <v>88.418809054396689</v>
      </c>
      <c r="K173" s="303">
        <v>55.740607559687902</v>
      </c>
      <c r="L173" s="303">
        <v>320.88801927966421</v>
      </c>
      <c r="M173" s="303">
        <v>351.10906532703063</v>
      </c>
      <c r="N173" s="303">
        <v>461.17568910972994</v>
      </c>
      <c r="O173" s="303">
        <v>79.110518963880523</v>
      </c>
      <c r="P173" s="308">
        <v>4901.4525965662096</v>
      </c>
      <c r="Q173" s="309">
        <v>4.0604903083762682</v>
      </c>
      <c r="R173" s="309">
        <v>502.85111978931729</v>
      </c>
      <c r="S173" s="310">
        <v>5404.3037163555273</v>
      </c>
      <c r="T173" s="303">
        <v>4.0604903083762691</v>
      </c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</row>
    <row r="174" spans="1:46" x14ac:dyDescent="0.25">
      <c r="A174" s="209"/>
      <c r="B174" s="209"/>
      <c r="C174" s="266" t="s">
        <v>8</v>
      </c>
      <c r="D174" s="303">
        <v>509.74616777648885</v>
      </c>
      <c r="E174" s="303">
        <v>17.814009040594282</v>
      </c>
      <c r="F174" s="303">
        <v>109.68373283639441</v>
      </c>
      <c r="G174" s="303">
        <v>72.781478721613254</v>
      </c>
      <c r="H174" s="303">
        <v>318.67853990321146</v>
      </c>
      <c r="I174" s="303">
        <v>477.81956770588312</v>
      </c>
      <c r="J174" s="303">
        <v>68.145372335146746</v>
      </c>
      <c r="K174" s="303">
        <v>23.681617343323424</v>
      </c>
      <c r="L174" s="303">
        <v>302.31267884098474</v>
      </c>
      <c r="M174" s="303">
        <v>215.30988094966108</v>
      </c>
      <c r="N174" s="303">
        <v>366.40601240943732</v>
      </c>
      <c r="O174" s="303">
        <v>63.47630878161474</v>
      </c>
      <c r="P174" s="308">
        <v>2545.8553666443531</v>
      </c>
      <c r="Q174" s="309">
        <v>2.1090525388390273</v>
      </c>
      <c r="R174" s="309">
        <v>261.18506640982525</v>
      </c>
      <c r="S174" s="310">
        <v>2807.0404330541783</v>
      </c>
      <c r="T174" s="303">
        <v>2.1090525388390273</v>
      </c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</row>
    <row r="175" spans="1:46" x14ac:dyDescent="0.25">
      <c r="A175" s="209"/>
      <c r="B175" s="209"/>
      <c r="C175" s="266" t="s">
        <v>5</v>
      </c>
      <c r="D175" s="303">
        <v>1567.3214518723548</v>
      </c>
      <c r="E175" s="303">
        <v>16.643927593573565</v>
      </c>
      <c r="F175" s="303">
        <v>2228.3968044092944</v>
      </c>
      <c r="G175" s="303">
        <v>1774.7390805143668</v>
      </c>
      <c r="H175" s="303">
        <v>841.27955162934427</v>
      </c>
      <c r="I175" s="303">
        <v>1769.0945213077962</v>
      </c>
      <c r="J175" s="303">
        <v>292.99794828678557</v>
      </c>
      <c r="K175" s="303">
        <v>223.30096394006344</v>
      </c>
      <c r="L175" s="303">
        <v>1075.2410756157565</v>
      </c>
      <c r="M175" s="303">
        <v>963.99167617997466</v>
      </c>
      <c r="N175" s="303">
        <v>1082.477968217097</v>
      </c>
      <c r="O175" s="303">
        <v>201.09791244482895</v>
      </c>
      <c r="P175" s="308">
        <v>12036.582882011238</v>
      </c>
      <c r="Q175" s="309">
        <v>9.9714170800333921</v>
      </c>
      <c r="R175" s="309">
        <v>1234.8602911913358</v>
      </c>
      <c r="S175" s="310">
        <v>13271.443173202573</v>
      </c>
      <c r="T175" s="303">
        <v>9.9714170800333921</v>
      </c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</row>
    <row r="176" spans="1:46" x14ac:dyDescent="0.25">
      <c r="A176" s="209"/>
      <c r="B176" s="209"/>
      <c r="C176" s="266" t="s">
        <v>13</v>
      </c>
      <c r="D176" s="321">
        <v>1276.1647644297702</v>
      </c>
      <c r="E176" s="321">
        <v>29.699119696524711</v>
      </c>
      <c r="F176" s="321">
        <v>375.24215374586947</v>
      </c>
      <c r="G176" s="321">
        <v>132.87813173251362</v>
      </c>
      <c r="H176" s="321">
        <v>336.17860615476491</v>
      </c>
      <c r="I176" s="321">
        <v>796.76892770435006</v>
      </c>
      <c r="J176" s="321">
        <v>126.98786562051285</v>
      </c>
      <c r="K176" s="321">
        <v>69.866518147720313</v>
      </c>
      <c r="L176" s="321">
        <v>477.14386777813627</v>
      </c>
      <c r="M176" s="321">
        <v>384.53417055054587</v>
      </c>
      <c r="N176" s="321">
        <v>589.89504116408079</v>
      </c>
      <c r="O176" s="321">
        <v>123.34372073643277</v>
      </c>
      <c r="P176" s="321">
        <v>4718.7028874612224</v>
      </c>
      <c r="Q176" s="309">
        <v>3.9090957150266883</v>
      </c>
      <c r="R176" s="309">
        <v>484.10241334890532</v>
      </c>
      <c r="S176" s="310">
        <v>5202.8053008101278</v>
      </c>
      <c r="T176" s="303">
        <v>3.9090957150266892</v>
      </c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</row>
    <row r="177" spans="1:46" x14ac:dyDescent="0.25">
      <c r="A177" s="209"/>
      <c r="B177" s="209"/>
      <c r="C177" s="266" t="s">
        <v>29</v>
      </c>
      <c r="D177" s="303">
        <v>1626.8495679253217</v>
      </c>
      <c r="E177" s="303">
        <v>15.174725006605343</v>
      </c>
      <c r="F177" s="303">
        <v>297.96562521355389</v>
      </c>
      <c r="G177" s="303">
        <v>150.74382474635621</v>
      </c>
      <c r="H177" s="303">
        <v>617.95035433956559</v>
      </c>
      <c r="I177" s="303">
        <v>1434.2210834072309</v>
      </c>
      <c r="J177" s="303">
        <v>216.3932366475031</v>
      </c>
      <c r="K177" s="303">
        <v>122.55067234576636</v>
      </c>
      <c r="L177" s="303">
        <v>430.04284544305852</v>
      </c>
      <c r="M177" s="303">
        <v>642.06898820905383</v>
      </c>
      <c r="N177" s="303">
        <v>1294.1961082082526</v>
      </c>
      <c r="O177" s="303">
        <v>210.93079965925418</v>
      </c>
      <c r="P177" s="308">
        <v>7059.0878311515226</v>
      </c>
      <c r="Q177" s="309">
        <v>5.8479312325591355</v>
      </c>
      <c r="R177" s="309">
        <v>724.20780384012369</v>
      </c>
      <c r="S177" s="310">
        <v>7783.2956349916458</v>
      </c>
      <c r="T177" s="303">
        <v>5.8479312325591355</v>
      </c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09"/>
      <c r="AF177" s="209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</row>
    <row r="178" spans="1:46" x14ac:dyDescent="0.25">
      <c r="A178" s="209"/>
      <c r="B178" s="209"/>
      <c r="C178" s="266" t="s">
        <v>34</v>
      </c>
      <c r="D178" s="303">
        <v>497.94107752323106</v>
      </c>
      <c r="E178" s="303">
        <v>7.9346998104293558</v>
      </c>
      <c r="F178" s="303">
        <v>15370.126176533178</v>
      </c>
      <c r="G178" s="303">
        <v>2276.4395485671162</v>
      </c>
      <c r="H178" s="303">
        <v>6262.9863238871058</v>
      </c>
      <c r="I178" s="303">
        <v>16359.295547533706</v>
      </c>
      <c r="J178" s="303">
        <v>2831.9371499733561</v>
      </c>
      <c r="K178" s="303">
        <v>5650.6915928246935</v>
      </c>
      <c r="L178" s="303">
        <v>8424.1171453004772</v>
      </c>
      <c r="M178" s="303">
        <v>8399.4905724037599</v>
      </c>
      <c r="N178" s="303">
        <v>10373.039296226982</v>
      </c>
      <c r="O178" s="303">
        <v>2301.9402010837121</v>
      </c>
      <c r="P178" s="308">
        <v>78755.939331667745</v>
      </c>
      <c r="Q178" s="309">
        <v>65.243460399339298</v>
      </c>
      <c r="R178" s="309">
        <v>8079.7501358541822</v>
      </c>
      <c r="S178" s="310">
        <v>86835.689467521923</v>
      </c>
      <c r="T178" s="303">
        <v>65.243460399339298</v>
      </c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09"/>
      <c r="AF178" s="209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</row>
    <row r="179" spans="1:46" s="2" customFormat="1" x14ac:dyDescent="0.25">
      <c r="C179" s="262" t="s">
        <v>191</v>
      </c>
      <c r="D179" s="311">
        <v>7519.01</v>
      </c>
      <c r="E179" s="311">
        <v>2436.9999999999995</v>
      </c>
      <c r="F179" s="311">
        <v>20471.330561942345</v>
      </c>
      <c r="G179" s="311">
        <v>5894.7468577244272</v>
      </c>
      <c r="H179" s="311">
        <v>9821.8839634709002</v>
      </c>
      <c r="I179" s="311">
        <v>22828.000000000011</v>
      </c>
      <c r="J179" s="311">
        <v>3822.9999999999995</v>
      </c>
      <c r="K179" s="311">
        <v>6227.5897137375232</v>
      </c>
      <c r="L179" s="311">
        <v>11552.363479898318</v>
      </c>
      <c r="M179" s="311">
        <v>11815.924981131953</v>
      </c>
      <c r="N179" s="311">
        <v>15159.817753511161</v>
      </c>
      <c r="O179" s="303">
        <v>3160.1883814326779</v>
      </c>
      <c r="P179" s="308">
        <v>120710.85569284932</v>
      </c>
      <c r="Q179" s="312">
        <v>100</v>
      </c>
      <c r="R179" s="299">
        <v>12384.000000000005</v>
      </c>
      <c r="S179" s="313">
        <v>133094.85569284932</v>
      </c>
      <c r="T179" s="311">
        <v>100</v>
      </c>
    </row>
    <row r="180" spans="1:46" x14ac:dyDescent="0.25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U180" s="209"/>
      <c r="V180" s="209"/>
      <c r="W180" s="209"/>
      <c r="X180" s="209"/>
      <c r="Y180" s="209"/>
      <c r="Z180" s="209"/>
      <c r="AA180" s="209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</row>
    <row r="181" spans="1:46" x14ac:dyDescent="0.25">
      <c r="A181" s="209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U181" s="209"/>
      <c r="V181" s="209"/>
      <c r="W181" s="209"/>
      <c r="X181" s="209"/>
      <c r="Y181" s="209"/>
      <c r="Z181" s="209"/>
      <c r="AA181" s="209"/>
      <c r="AB181" s="209"/>
      <c r="AC181" s="209"/>
      <c r="AD181" s="209"/>
      <c r="AE181" s="209"/>
      <c r="AF181" s="209"/>
      <c r="AG181" s="209"/>
      <c r="AH181" s="209"/>
      <c r="AI181" s="209"/>
      <c r="AJ181" s="209"/>
      <c r="AK181" s="209"/>
      <c r="AL181" s="209"/>
      <c r="AM181" s="209"/>
      <c r="AN181" s="209"/>
      <c r="AO181" s="209"/>
      <c r="AP181" s="209"/>
      <c r="AQ181" s="209"/>
      <c r="AR181" s="209"/>
      <c r="AS181" s="209"/>
      <c r="AT181" s="209"/>
    </row>
    <row r="182" spans="1:46" x14ac:dyDescent="0.25">
      <c r="A182" s="209"/>
      <c r="B182" s="209"/>
      <c r="C182" s="384" t="s">
        <v>309</v>
      </c>
      <c r="D182" s="385"/>
      <c r="E182" s="385"/>
      <c r="F182" s="385"/>
      <c r="G182" s="385"/>
      <c r="H182" s="385"/>
      <c r="I182" s="385"/>
      <c r="J182" s="385"/>
      <c r="K182" s="385"/>
      <c r="L182" s="385"/>
      <c r="M182" s="385"/>
      <c r="N182" s="385"/>
      <c r="O182" s="385"/>
      <c r="P182" s="386"/>
      <c r="Q182" s="271"/>
      <c r="R182" s="271"/>
      <c r="S182" s="271"/>
      <c r="T182" s="271"/>
      <c r="U182" s="209"/>
      <c r="V182" s="209"/>
      <c r="W182" s="209"/>
      <c r="X182" s="209"/>
      <c r="Y182" s="209"/>
      <c r="Z182" s="209"/>
      <c r="AA182" s="209"/>
      <c r="AB182" s="209"/>
      <c r="AC182" s="209"/>
      <c r="AD182" s="209"/>
      <c r="AE182" s="209"/>
      <c r="AF182" s="209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</row>
    <row r="183" spans="1:46" ht="117" customHeight="1" x14ac:dyDescent="0.25">
      <c r="A183" s="209"/>
      <c r="B183" s="209"/>
      <c r="C183" s="257" t="s">
        <v>203</v>
      </c>
      <c r="D183" s="265" t="s">
        <v>284</v>
      </c>
      <c r="E183" s="265" t="s">
        <v>285</v>
      </c>
      <c r="F183" s="265" t="s">
        <v>286</v>
      </c>
      <c r="G183" s="265" t="s">
        <v>283</v>
      </c>
      <c r="H183" s="265" t="s">
        <v>298</v>
      </c>
      <c r="I183" s="265" t="s">
        <v>287</v>
      </c>
      <c r="J183" s="320" t="s">
        <v>315</v>
      </c>
      <c r="K183" s="265" t="s">
        <v>289</v>
      </c>
      <c r="L183" s="265" t="s">
        <v>290</v>
      </c>
      <c r="M183" s="265" t="s">
        <v>291</v>
      </c>
      <c r="N183" s="265" t="s">
        <v>299</v>
      </c>
      <c r="O183" s="265" t="s">
        <v>300</v>
      </c>
      <c r="P183" s="265" t="s">
        <v>311</v>
      </c>
      <c r="Q183" s="280"/>
      <c r="R183" s="280"/>
      <c r="S183" s="280"/>
      <c r="T183" s="286"/>
      <c r="U183" s="209"/>
      <c r="V183" s="209"/>
      <c r="W183" s="209"/>
      <c r="X183" s="209"/>
      <c r="Y183" s="209"/>
      <c r="Z183" s="209"/>
      <c r="AA183" s="209"/>
      <c r="AB183" s="209"/>
      <c r="AC183" s="209"/>
      <c r="AD183" s="209"/>
      <c r="AE183" s="209"/>
      <c r="AF183" s="209"/>
      <c r="AG183" s="209"/>
      <c r="AH183" s="209"/>
      <c r="AI183" s="209"/>
      <c r="AJ183" s="209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</row>
    <row r="184" spans="1:46" x14ac:dyDescent="0.25">
      <c r="A184" s="209"/>
      <c r="B184" s="209"/>
      <c r="C184" s="266" t="s">
        <v>44</v>
      </c>
      <c r="D184" s="268">
        <v>6.9437737652697802</v>
      </c>
      <c r="E184" s="268">
        <v>24.30224090361957</v>
      </c>
      <c r="F184" s="268">
        <v>5.5327799124815318</v>
      </c>
      <c r="G184" s="268">
        <v>2.2059900298364261</v>
      </c>
      <c r="H184" s="268">
        <v>9.4253531641070332</v>
      </c>
      <c r="I184" s="268">
        <v>17.94131924454328</v>
      </c>
      <c r="J184" s="268">
        <v>2.4886512453660199</v>
      </c>
      <c r="K184" s="268">
        <v>0.88605255142065686</v>
      </c>
      <c r="L184" s="268">
        <v>5.5756733355461039</v>
      </c>
      <c r="M184" s="268">
        <v>9.335216649094761</v>
      </c>
      <c r="N184" s="268">
        <v>13.150726796864435</v>
      </c>
      <c r="O184" s="268">
        <v>2.2122224018503944</v>
      </c>
      <c r="P184" s="284">
        <v>99.999999999999986</v>
      </c>
      <c r="Q184" s="287"/>
      <c r="R184" s="287"/>
      <c r="S184" s="287"/>
      <c r="T184" s="287"/>
      <c r="U184" s="209"/>
      <c r="V184" s="209"/>
      <c r="W184" s="209"/>
      <c r="X184" s="209"/>
      <c r="Y184" s="209"/>
      <c r="Z184" s="209"/>
      <c r="AA184" s="209"/>
      <c r="AB184" s="209"/>
      <c r="AC184" s="209"/>
      <c r="AD184" s="209"/>
      <c r="AE184" s="209"/>
      <c r="AF184" s="209"/>
      <c r="AG184" s="209"/>
      <c r="AH184" s="209"/>
      <c r="AI184" s="209"/>
      <c r="AJ184" s="209"/>
      <c r="AK184" s="209"/>
      <c r="AL184" s="209"/>
      <c r="AM184" s="209"/>
      <c r="AN184" s="209"/>
      <c r="AO184" s="209"/>
      <c r="AP184" s="209"/>
      <c r="AQ184" s="209"/>
      <c r="AR184" s="209"/>
      <c r="AS184" s="209"/>
      <c r="AT184" s="209"/>
    </row>
    <row r="185" spans="1:46" x14ac:dyDescent="0.25">
      <c r="A185" s="209"/>
      <c r="B185" s="209"/>
      <c r="C185" s="266" t="s">
        <v>50</v>
      </c>
      <c r="D185" s="268">
        <v>7.4316628524963528</v>
      </c>
      <c r="E185" s="268">
        <v>26.634109804013136</v>
      </c>
      <c r="F185" s="268">
        <v>20.933202783893112</v>
      </c>
      <c r="G185" s="268">
        <v>5.484412667895854</v>
      </c>
      <c r="H185" s="268">
        <v>10.360495138830842</v>
      </c>
      <c r="I185" s="268">
        <v>9.1179459430832797</v>
      </c>
      <c r="J185" s="268">
        <v>1.3112252096961798</v>
      </c>
      <c r="K185" s="268">
        <v>0.69377986643571699</v>
      </c>
      <c r="L185" s="268">
        <v>3.6038209515604129</v>
      </c>
      <c r="M185" s="268">
        <v>7.3181079345085216</v>
      </c>
      <c r="N185" s="268">
        <v>5.6964287035217245</v>
      </c>
      <c r="O185" s="268">
        <v>1.4148081440648741</v>
      </c>
      <c r="P185" s="284">
        <v>100</v>
      </c>
      <c r="Q185" s="287"/>
      <c r="R185" s="287"/>
      <c r="S185" s="287"/>
      <c r="T185" s="287"/>
      <c r="U185" s="209"/>
      <c r="V185" s="209"/>
      <c r="W185" s="209"/>
      <c r="X185" s="209"/>
      <c r="Y185" s="209"/>
      <c r="Z185" s="209"/>
      <c r="AA185" s="209"/>
      <c r="AB185" s="209"/>
      <c r="AC185" s="209"/>
      <c r="AD185" s="209"/>
      <c r="AE185" s="209"/>
      <c r="AF185" s="209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</row>
    <row r="186" spans="1:46" x14ac:dyDescent="0.25">
      <c r="A186" s="209"/>
      <c r="B186" s="209"/>
      <c r="C186" s="266" t="s">
        <v>16</v>
      </c>
      <c r="D186" s="268">
        <v>11.630071547890861</v>
      </c>
      <c r="E186" s="268">
        <v>15.397676935345791</v>
      </c>
      <c r="F186" s="268">
        <v>10.012533411436458</v>
      </c>
      <c r="G186" s="268">
        <v>19.904497287316307</v>
      </c>
      <c r="H186" s="268">
        <v>7.606030867912966</v>
      </c>
      <c r="I186" s="268">
        <v>10.812444303826632</v>
      </c>
      <c r="J186" s="268">
        <v>1.6585377639944867</v>
      </c>
      <c r="K186" s="268">
        <v>0.70205135680600883</v>
      </c>
      <c r="L186" s="268">
        <v>5.2199956256620501</v>
      </c>
      <c r="M186" s="268">
        <v>7.3396340190161888</v>
      </c>
      <c r="N186" s="268">
        <v>8.3289577749041221</v>
      </c>
      <c r="O186" s="268">
        <v>1.3875691058881223</v>
      </c>
      <c r="P186" s="284">
        <v>100</v>
      </c>
      <c r="Q186" s="287"/>
      <c r="R186" s="287"/>
      <c r="S186" s="287"/>
      <c r="T186" s="287"/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09"/>
      <c r="AF186" s="209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09"/>
      <c r="AT186" s="209"/>
    </row>
    <row r="187" spans="1:46" x14ac:dyDescent="0.25">
      <c r="A187" s="209"/>
      <c r="B187" s="209"/>
      <c r="C187" s="266" t="s">
        <v>22</v>
      </c>
      <c r="D187" s="268">
        <v>22.467773844197012</v>
      </c>
      <c r="E187" s="268">
        <v>0.55153187720169716</v>
      </c>
      <c r="F187" s="268">
        <v>17.488430270954268</v>
      </c>
      <c r="G187" s="268">
        <v>9.44432405321737</v>
      </c>
      <c r="H187" s="268">
        <v>9.7812675969813085</v>
      </c>
      <c r="I187" s="268">
        <v>12.592372084817589</v>
      </c>
      <c r="J187" s="268">
        <v>1.8039307187493741</v>
      </c>
      <c r="K187" s="268">
        <v>1.1372262908089301</v>
      </c>
      <c r="L187" s="268">
        <v>6.5467943014376475</v>
      </c>
      <c r="M187" s="268">
        <v>7.1633675611390322</v>
      </c>
      <c r="N187" s="268">
        <v>9.4089594874958884</v>
      </c>
      <c r="O187" s="268">
        <v>1.6140219129998861</v>
      </c>
      <c r="P187" s="284">
        <v>99.999999999999986</v>
      </c>
      <c r="Q187" s="287"/>
      <c r="R187" s="287"/>
      <c r="S187" s="287"/>
      <c r="T187" s="287"/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09"/>
      <c r="AF187" s="209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09"/>
      <c r="AT187" s="209"/>
    </row>
    <row r="188" spans="1:46" x14ac:dyDescent="0.25">
      <c r="A188" s="209"/>
      <c r="B188" s="209"/>
      <c r="C188" s="266" t="s">
        <v>8</v>
      </c>
      <c r="D188" s="268">
        <v>20.022589439099843</v>
      </c>
      <c r="E188" s="268">
        <v>0.69972588678808623</v>
      </c>
      <c r="F188" s="268">
        <v>4.3083253775318191</v>
      </c>
      <c r="G188" s="268">
        <v>2.8588222125731062</v>
      </c>
      <c r="H188" s="268">
        <v>12.517542986868731</v>
      </c>
      <c r="I188" s="268">
        <v>18.768527622041965</v>
      </c>
      <c r="J188" s="268">
        <v>2.676718136779622</v>
      </c>
      <c r="K188" s="268">
        <v>0.93020277795818951</v>
      </c>
      <c r="L188" s="268">
        <v>11.874699670761647</v>
      </c>
      <c r="M188" s="268">
        <v>8.4572707377896812</v>
      </c>
      <c r="N188" s="268">
        <v>14.392255632824522</v>
      </c>
      <c r="O188" s="268">
        <v>2.4933195189827981</v>
      </c>
      <c r="P188" s="284">
        <v>100.00000000000001</v>
      </c>
      <c r="Q188" s="287"/>
      <c r="R188" s="287"/>
      <c r="S188" s="287"/>
      <c r="T188" s="287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</row>
    <row r="189" spans="1:46" x14ac:dyDescent="0.25">
      <c r="A189" s="209"/>
      <c r="B189" s="209"/>
      <c r="C189" s="266" t="s">
        <v>5</v>
      </c>
      <c r="D189" s="268">
        <v>13.021315661064639</v>
      </c>
      <c r="E189" s="268">
        <v>0.13827784643470564</v>
      </c>
      <c r="F189" s="268">
        <v>18.513533502433237</v>
      </c>
      <c r="G189" s="268">
        <v>14.744542516021946</v>
      </c>
      <c r="H189" s="268">
        <v>6.9893553666850305</v>
      </c>
      <c r="I189" s="268">
        <v>14.697647485580987</v>
      </c>
      <c r="J189" s="268">
        <v>2.434228644116871</v>
      </c>
      <c r="K189" s="268">
        <v>1.8551856962143995</v>
      </c>
      <c r="L189" s="268">
        <v>8.9331090572450762</v>
      </c>
      <c r="M189" s="268">
        <v>8.0088484051455104</v>
      </c>
      <c r="N189" s="268">
        <v>8.9932332027129416</v>
      </c>
      <c r="O189" s="268">
        <v>1.6707226163446376</v>
      </c>
      <c r="P189" s="284">
        <v>100</v>
      </c>
      <c r="Q189" s="287"/>
      <c r="R189" s="287"/>
      <c r="S189" s="287"/>
      <c r="T189" s="287"/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</row>
    <row r="190" spans="1:46" x14ac:dyDescent="0.25">
      <c r="A190" s="209"/>
      <c r="B190" s="209"/>
      <c r="C190" s="266" t="s">
        <v>13</v>
      </c>
      <c r="D190" s="316">
        <v>27.044821317757901</v>
      </c>
      <c r="E190" s="316">
        <v>0.62939160198966382</v>
      </c>
      <c r="F190" s="316">
        <v>7.9522309985437314</v>
      </c>
      <c r="G190" s="316">
        <v>2.8159885227273826</v>
      </c>
      <c r="H190" s="316">
        <v>7.124385963101763</v>
      </c>
      <c r="I190" s="316">
        <v>16.885337913975576</v>
      </c>
      <c r="J190" s="316">
        <v>2.6911604449170019</v>
      </c>
      <c r="K190" s="316">
        <v>1.4806297369002228</v>
      </c>
      <c r="L190" s="316">
        <v>10.111759082056793</v>
      </c>
      <c r="M190" s="316">
        <v>8.1491498770212818</v>
      </c>
      <c r="N190" s="316">
        <v>12.501211778592374</v>
      </c>
      <c r="O190" s="316">
        <v>2.6139327624162987</v>
      </c>
      <c r="P190" s="284">
        <v>100</v>
      </c>
      <c r="Q190" s="287"/>
      <c r="R190" s="287"/>
      <c r="S190" s="287"/>
      <c r="T190" s="287"/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</row>
    <row r="191" spans="1:46" x14ac:dyDescent="0.25">
      <c r="A191" s="209"/>
      <c r="B191" s="209"/>
      <c r="C191" s="266" t="s">
        <v>29</v>
      </c>
      <c r="D191" s="268">
        <v>23.0461726336098</v>
      </c>
      <c r="E191" s="268">
        <v>0.21496722196371862</v>
      </c>
      <c r="F191" s="268">
        <v>4.2210216438821089</v>
      </c>
      <c r="G191" s="268">
        <v>2.1354575598440446</v>
      </c>
      <c r="H191" s="268">
        <v>8.7539689138385697</v>
      </c>
      <c r="I191" s="268">
        <v>20.317371276754205</v>
      </c>
      <c r="J191" s="268">
        <v>3.0654560734117355</v>
      </c>
      <c r="K191" s="268">
        <v>1.7360695216874094</v>
      </c>
      <c r="L191" s="268">
        <v>6.0920455408600187</v>
      </c>
      <c r="M191" s="268">
        <v>9.0956367673401726</v>
      </c>
      <c r="N191" s="268">
        <v>18.333758400016041</v>
      </c>
      <c r="O191" s="268">
        <v>2.9880744467921687</v>
      </c>
      <c r="P191" s="284">
        <v>99.999999999999986</v>
      </c>
      <c r="Q191" s="287"/>
      <c r="R191" s="287"/>
      <c r="S191" s="287"/>
      <c r="T191" s="287"/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</row>
    <row r="192" spans="1:46" x14ac:dyDescent="0.25">
      <c r="A192" s="209"/>
      <c r="B192" s="209"/>
      <c r="C192" s="266" t="s">
        <v>34</v>
      </c>
      <c r="D192" s="268">
        <v>0.63225844520275953</v>
      </c>
      <c r="E192" s="268">
        <v>1.0075049422004436E-2</v>
      </c>
      <c r="F192" s="268">
        <v>19.516148632047177</v>
      </c>
      <c r="G192" s="268">
        <v>2.8904988853986788</v>
      </c>
      <c r="H192" s="268">
        <v>7.9523987359373161</v>
      </c>
      <c r="I192" s="268">
        <v>20.772141995080791</v>
      </c>
      <c r="J192" s="268">
        <v>3.5958394681156891</v>
      </c>
      <c r="K192" s="268">
        <v>7.1749402531125064</v>
      </c>
      <c r="L192" s="268">
        <v>10.696484883284404</v>
      </c>
      <c r="M192" s="268">
        <v>10.665215403032246</v>
      </c>
      <c r="N192" s="268">
        <v>13.171120025046779</v>
      </c>
      <c r="O192" s="268">
        <v>2.9228782243196512</v>
      </c>
      <c r="P192" s="284">
        <v>99.999999999999986</v>
      </c>
      <c r="Q192" s="287"/>
      <c r="R192" s="287"/>
      <c r="S192" s="287"/>
      <c r="T192" s="287"/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</row>
    <row r="193" spans="1:46" x14ac:dyDescent="0.25">
      <c r="A193" s="209"/>
      <c r="B193" s="209"/>
      <c r="C193" s="262" t="s">
        <v>191</v>
      </c>
      <c r="D193" s="279">
        <v>6.2289426720097483</v>
      </c>
      <c r="E193" s="279">
        <v>2.0188739330959464</v>
      </c>
      <c r="F193" s="279">
        <v>16.958980569263769</v>
      </c>
      <c r="G193" s="279">
        <v>4.8833610066717643</v>
      </c>
      <c r="H193" s="279">
        <v>8.1367031217663133</v>
      </c>
      <c r="I193" s="279">
        <v>18.911306583797415</v>
      </c>
      <c r="J193" s="279">
        <v>3.1670722389108756</v>
      </c>
      <c r="K193" s="279">
        <v>5.1590966512437983</v>
      </c>
      <c r="L193" s="279">
        <v>9.5702771831006554</v>
      </c>
      <c r="M193" s="279">
        <v>9.7886183585656639</v>
      </c>
      <c r="N193" s="279">
        <v>12.558785758329439</v>
      </c>
      <c r="O193" s="279">
        <v>2.6179819232446064</v>
      </c>
      <c r="P193" s="284">
        <v>99.999999999999972</v>
      </c>
      <c r="Q193" s="288"/>
      <c r="R193" s="256"/>
      <c r="S193" s="288"/>
      <c r="T193" s="288"/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</row>
    <row r="194" spans="1:46" x14ac:dyDescent="0.25">
      <c r="A194" s="209"/>
      <c r="B194" s="209"/>
      <c r="C194" s="253"/>
      <c r="D194" s="253"/>
      <c r="E194" s="253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64"/>
      <c r="R194" s="264"/>
      <c r="S194" s="264"/>
      <c r="T194" s="287"/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</row>
    <row r="195" spans="1:46" x14ac:dyDescent="0.25">
      <c r="A195" s="209"/>
      <c r="B195" s="209"/>
      <c r="C195" s="384" t="s">
        <v>274</v>
      </c>
      <c r="D195" s="385"/>
      <c r="E195" s="385"/>
      <c r="F195" s="385"/>
      <c r="G195" s="385"/>
      <c r="H195" s="385"/>
      <c r="I195" s="385"/>
      <c r="J195" s="385"/>
      <c r="K195" s="385"/>
      <c r="L195" s="385"/>
      <c r="M195" s="385"/>
      <c r="N195" s="385"/>
      <c r="O195" s="385"/>
      <c r="P195" s="386"/>
      <c r="Q195" s="253"/>
      <c r="R195" s="253"/>
      <c r="S195" s="253"/>
      <c r="T195" s="253"/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</row>
    <row r="196" spans="1:46" ht="105" x14ac:dyDescent="0.25">
      <c r="A196" s="209"/>
      <c r="B196" s="209"/>
      <c r="C196" s="314" t="s">
        <v>203</v>
      </c>
      <c r="D196" s="257" t="s">
        <v>314</v>
      </c>
      <c r="E196" s="257" t="s">
        <v>313</v>
      </c>
      <c r="F196" s="257" t="s">
        <v>275</v>
      </c>
      <c r="G196" s="257" t="s">
        <v>308</v>
      </c>
      <c r="H196" s="257" t="s">
        <v>298</v>
      </c>
      <c r="I196" s="257" t="s">
        <v>287</v>
      </c>
      <c r="J196" s="257" t="s">
        <v>288</v>
      </c>
      <c r="K196" s="257" t="s">
        <v>289</v>
      </c>
      <c r="L196" s="257" t="s">
        <v>290</v>
      </c>
      <c r="M196" s="257" t="s">
        <v>291</v>
      </c>
      <c r="N196" s="257" t="s">
        <v>299</v>
      </c>
      <c r="O196" s="257" t="s">
        <v>307</v>
      </c>
      <c r="P196" s="265" t="s">
        <v>318</v>
      </c>
      <c r="Q196" s="253"/>
      <c r="R196" s="253"/>
      <c r="S196" s="253"/>
      <c r="T196" s="253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</row>
    <row r="197" spans="1:46" x14ac:dyDescent="0.25">
      <c r="A197" s="209"/>
      <c r="B197" s="209"/>
      <c r="C197" s="266" t="s">
        <v>44</v>
      </c>
      <c r="D197" s="268">
        <v>3.4813564824512144</v>
      </c>
      <c r="E197" s="268">
        <v>37.592775266660084</v>
      </c>
      <c r="F197" s="268">
        <v>1.0188515716071846</v>
      </c>
      <c r="G197" s="268">
        <v>1.4107562457489486</v>
      </c>
      <c r="H197" s="268">
        <v>3.6175657145011786</v>
      </c>
      <c r="I197" s="268">
        <v>2.9627847879662195</v>
      </c>
      <c r="J197" s="268">
        <v>2.4539931024363209</v>
      </c>
      <c r="K197" s="268">
        <v>0.53635592663088572</v>
      </c>
      <c r="L197" s="268">
        <v>1.8194497795705575</v>
      </c>
      <c r="M197" s="268">
        <v>2.9783125560036066</v>
      </c>
      <c r="N197" s="268">
        <v>3.270162779312956</v>
      </c>
      <c r="O197" s="268">
        <v>2.6389393545761286</v>
      </c>
      <c r="P197" s="284">
        <v>3.1229660819998815</v>
      </c>
      <c r="Q197" s="253"/>
      <c r="R197" s="253"/>
      <c r="S197" s="253"/>
      <c r="T197" s="253"/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</row>
    <row r="198" spans="1:46" x14ac:dyDescent="0.25">
      <c r="A198" s="209"/>
      <c r="B198" s="209"/>
      <c r="C198" s="266" t="s">
        <v>50</v>
      </c>
      <c r="D198" s="268">
        <v>2.9952071153236837</v>
      </c>
      <c r="E198" s="268">
        <v>33.119531046177272</v>
      </c>
      <c r="F198" s="268">
        <v>3.0987827629185607</v>
      </c>
      <c r="G198" s="268">
        <v>2.8194635719745365</v>
      </c>
      <c r="H198" s="268">
        <v>3.1965921923394194</v>
      </c>
      <c r="I198" s="268">
        <v>1.2104048949491091</v>
      </c>
      <c r="J198" s="268">
        <v>1.0393803798896688</v>
      </c>
      <c r="K198" s="268">
        <v>0.33760060939351116</v>
      </c>
      <c r="L198" s="268">
        <v>0.94535273059900404</v>
      </c>
      <c r="M198" s="268">
        <v>1.8768631507276816</v>
      </c>
      <c r="N198" s="268">
        <v>1.1387023261980933</v>
      </c>
      <c r="O198" s="268">
        <v>1.3567071105029478</v>
      </c>
      <c r="P198" s="284">
        <v>2.5104709110801355</v>
      </c>
      <c r="Q198" s="253"/>
      <c r="R198" s="253"/>
      <c r="S198" s="253"/>
      <c r="T198" s="253"/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09"/>
      <c r="AF198" s="209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</row>
    <row r="199" spans="1:46" x14ac:dyDescent="0.25">
      <c r="A199" s="209"/>
      <c r="B199" s="209"/>
      <c r="C199" s="266" t="s">
        <v>16</v>
      </c>
      <c r="D199" s="268">
        <v>6.0216201524238091</v>
      </c>
      <c r="E199" s="268">
        <v>24.597519101043652</v>
      </c>
      <c r="F199" s="268">
        <v>1.9040990640908755</v>
      </c>
      <c r="G199" s="268">
        <v>13.145517455298442</v>
      </c>
      <c r="H199" s="268">
        <v>3.014775081351885</v>
      </c>
      <c r="I199" s="268">
        <v>1.8439436788354813</v>
      </c>
      <c r="J199" s="268">
        <v>1.6889340793349712</v>
      </c>
      <c r="K199" s="268">
        <v>0.43887467692333082</v>
      </c>
      <c r="L199" s="268">
        <v>1.7591016116979945</v>
      </c>
      <c r="M199" s="268">
        <v>2.4182339407087414</v>
      </c>
      <c r="N199" s="268">
        <v>2.1388893221150886</v>
      </c>
      <c r="O199" s="268">
        <v>1.7093589966909069</v>
      </c>
      <c r="P199" s="284">
        <v>3.2251157327461781</v>
      </c>
      <c r="Q199" s="253"/>
      <c r="R199" s="253"/>
      <c r="S199" s="253"/>
      <c r="T199" s="253"/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09"/>
      <c r="AF199" s="209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</row>
    <row r="200" spans="1:46" x14ac:dyDescent="0.25">
      <c r="A200" s="209"/>
      <c r="B200" s="209"/>
      <c r="C200" s="266" t="s">
        <v>22</v>
      </c>
      <c r="D200" s="268">
        <v>14.646173957436126</v>
      </c>
      <c r="E200" s="268">
        <v>1.1092767138281883</v>
      </c>
      <c r="F200" s="268">
        <v>4.187256500112067</v>
      </c>
      <c r="G200" s="268">
        <v>7.8529083217196618</v>
      </c>
      <c r="H200" s="268">
        <v>4.8811836547080185</v>
      </c>
      <c r="I200" s="268">
        <v>2.7037372898220164</v>
      </c>
      <c r="J200" s="268">
        <v>2.31281216464548</v>
      </c>
      <c r="K200" s="268">
        <v>0.89505908580857463</v>
      </c>
      <c r="L200" s="268">
        <v>2.7776828511154896</v>
      </c>
      <c r="M200" s="268">
        <v>2.9714903055638286</v>
      </c>
      <c r="N200" s="268">
        <v>3.0420925673919608</v>
      </c>
      <c r="O200" s="268">
        <v>2.5033482000214056</v>
      </c>
      <c r="P200" s="284">
        <v>4.0604903083762682</v>
      </c>
      <c r="Q200" s="253"/>
      <c r="R200" s="253"/>
      <c r="S200" s="253"/>
      <c r="T200" s="253"/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09"/>
      <c r="AF200" s="209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09"/>
      <c r="AT200" s="209"/>
    </row>
    <row r="201" spans="1:46" x14ac:dyDescent="0.25">
      <c r="A201" s="209"/>
      <c r="B201" s="209"/>
      <c r="C201" s="266" t="s">
        <v>8</v>
      </c>
      <c r="D201" s="268">
        <v>6.7794319701195889</v>
      </c>
      <c r="E201" s="268">
        <v>0.73098108496488656</v>
      </c>
      <c r="F201" s="268">
        <v>0.53579190910191377</v>
      </c>
      <c r="G201" s="268">
        <v>1.2346837019174286</v>
      </c>
      <c r="H201" s="268">
        <v>3.2445765098470525</v>
      </c>
      <c r="I201" s="268">
        <v>2.0931293486327442</v>
      </c>
      <c r="J201" s="268">
        <v>1.7825103932813695</v>
      </c>
      <c r="K201" s="268">
        <v>0.38026938883086386</v>
      </c>
      <c r="L201" s="268">
        <v>2.6168902957998483</v>
      </c>
      <c r="M201" s="268">
        <v>1.8222008119844597</v>
      </c>
      <c r="N201" s="268">
        <v>2.4169552587436227</v>
      </c>
      <c r="O201" s="268">
        <v>2.0086242059037516</v>
      </c>
      <c r="P201" s="284">
        <v>2.1090525388390273</v>
      </c>
      <c r="Q201" s="253"/>
      <c r="R201" s="253"/>
      <c r="S201" s="253"/>
      <c r="T201" s="253"/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09"/>
      <c r="AF201" s="209"/>
      <c r="AG201" s="209"/>
      <c r="AH201" s="209"/>
      <c r="AI201" s="209"/>
      <c r="AJ201" s="209"/>
      <c r="AK201" s="209"/>
      <c r="AL201" s="209"/>
      <c r="AM201" s="209"/>
      <c r="AN201" s="209"/>
      <c r="AO201" s="209"/>
      <c r="AP201" s="209"/>
      <c r="AQ201" s="209"/>
      <c r="AR201" s="209"/>
      <c r="AS201" s="209"/>
      <c r="AT201" s="209"/>
    </row>
    <row r="202" spans="1:46" x14ac:dyDescent="0.25">
      <c r="A202" s="209"/>
      <c r="B202" s="209"/>
      <c r="C202" s="266" t="s">
        <v>5</v>
      </c>
      <c r="D202" s="268">
        <v>20.844784777149584</v>
      </c>
      <c r="E202" s="268">
        <v>0.68296789468910823</v>
      </c>
      <c r="F202" s="268">
        <v>10.885451718277864</v>
      </c>
      <c r="G202" s="268">
        <v>30.107129675785206</v>
      </c>
      <c r="H202" s="268">
        <v>8.5653582831785897</v>
      </c>
      <c r="I202" s="268">
        <v>7.7496693591545265</v>
      </c>
      <c r="J202" s="268">
        <v>7.6640844438081519</v>
      </c>
      <c r="K202" s="268">
        <v>3.5856723741366725</v>
      </c>
      <c r="L202" s="268">
        <v>9.3075419370826484</v>
      </c>
      <c r="M202" s="268">
        <v>8.1584106002645367</v>
      </c>
      <c r="N202" s="268">
        <v>7.140441829957914</v>
      </c>
      <c r="O202" s="268">
        <v>6.3634786339433607</v>
      </c>
      <c r="P202" s="284">
        <v>9.9714170800333921</v>
      </c>
      <c r="Q202" s="253"/>
      <c r="R202" s="253"/>
      <c r="S202" s="253"/>
      <c r="T202" s="253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09"/>
      <c r="AT202" s="209"/>
    </row>
    <row r="203" spans="1:46" x14ac:dyDescent="0.25">
      <c r="A203" s="209"/>
      <c r="B203" s="209"/>
      <c r="C203" s="266" t="s">
        <v>13</v>
      </c>
      <c r="D203" s="268">
        <v>16.972510535692468</v>
      </c>
      <c r="E203" s="268">
        <v>1.2186754081462747</v>
      </c>
      <c r="F203" s="268">
        <v>1.8330130159857378</v>
      </c>
      <c r="G203" s="268">
        <v>2.2541787618647477</v>
      </c>
      <c r="H203" s="268">
        <v>3.4227507411517477</v>
      </c>
      <c r="I203" s="268">
        <v>3.4903142093234174</v>
      </c>
      <c r="J203" s="268">
        <v>3.3216810259093088</v>
      </c>
      <c r="K203" s="268">
        <v>1.1218869797026099</v>
      </c>
      <c r="L203" s="268">
        <v>4.1302705598589426</v>
      </c>
      <c r="M203" s="268">
        <v>3.2543721389953166</v>
      </c>
      <c r="N203" s="268">
        <v>3.8911750177699558</v>
      </c>
      <c r="O203" s="268">
        <v>3.9030496239124406</v>
      </c>
      <c r="P203" s="284">
        <v>3.9090957150266883</v>
      </c>
      <c r="Q203" s="253"/>
      <c r="R203" s="253"/>
      <c r="S203" s="253"/>
      <c r="T203" s="253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09"/>
      <c r="AT203" s="209"/>
    </row>
    <row r="204" spans="1:46" x14ac:dyDescent="0.25">
      <c r="A204" s="209"/>
      <c r="B204" s="209"/>
      <c r="C204" s="266" t="s">
        <v>29</v>
      </c>
      <c r="D204" s="268">
        <v>21.636486291750131</v>
      </c>
      <c r="E204" s="268">
        <v>0.62268055012742485</v>
      </c>
      <c r="F204" s="268">
        <v>1.455526421753421</v>
      </c>
      <c r="G204" s="268">
        <v>2.5572569676817039</v>
      </c>
      <c r="H204" s="268">
        <v>6.2915664310209545</v>
      </c>
      <c r="I204" s="268">
        <v>6.2827277177467593</v>
      </c>
      <c r="J204" s="268">
        <v>5.6602991537406</v>
      </c>
      <c r="K204" s="268">
        <v>1.9678668309736298</v>
      </c>
      <c r="L204" s="268">
        <v>3.7225529320589179</v>
      </c>
      <c r="M204" s="268">
        <v>5.4339291188318315</v>
      </c>
      <c r="N204" s="268">
        <v>8.5370162705848109</v>
      </c>
      <c r="O204" s="268">
        <v>6.6746274019154601</v>
      </c>
      <c r="P204" s="284">
        <v>5.8479312325591355</v>
      </c>
      <c r="Q204" s="253"/>
      <c r="R204" s="253"/>
      <c r="S204" s="253"/>
      <c r="T204" s="253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09"/>
      <c r="AT204" s="209"/>
    </row>
    <row r="205" spans="1:46" x14ac:dyDescent="0.25">
      <c r="A205" s="209"/>
      <c r="B205" s="209"/>
      <c r="C205" s="266" t="s">
        <v>34</v>
      </c>
      <c r="D205" s="268">
        <v>6.6224287176534018</v>
      </c>
      <c r="E205" s="268">
        <v>0.32559293436312503</v>
      </c>
      <c r="F205" s="315">
        <v>75.08122703615237</v>
      </c>
      <c r="G205" s="315">
        <v>38.61810529800934</v>
      </c>
      <c r="H205" s="315">
        <v>63.765631391901159</v>
      </c>
      <c r="I205" s="315">
        <v>71.663288713569727</v>
      </c>
      <c r="J205" s="315">
        <v>74.076305256954129</v>
      </c>
      <c r="K205" s="315">
        <v>90.736414127599915</v>
      </c>
      <c r="L205" s="315">
        <v>72.921157302216614</v>
      </c>
      <c r="M205" s="315">
        <v>71.086187376920009</v>
      </c>
      <c r="N205" s="315">
        <v>68.424564627925591</v>
      </c>
      <c r="O205" s="315">
        <v>72.841866472533596</v>
      </c>
      <c r="P205" s="315">
        <v>65.243460399339298</v>
      </c>
      <c r="Q205" s="253"/>
      <c r="R205" s="253"/>
      <c r="S205" s="253"/>
      <c r="T205" s="253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09"/>
      <c r="AT205" s="209"/>
    </row>
    <row r="206" spans="1:46" x14ac:dyDescent="0.25">
      <c r="A206" s="209"/>
      <c r="B206" s="209"/>
      <c r="C206" s="262" t="s">
        <v>191</v>
      </c>
      <c r="D206" s="279">
        <v>100.00000000000001</v>
      </c>
      <c r="E206" s="279">
        <v>100.00000000000003</v>
      </c>
      <c r="F206" s="279">
        <v>100</v>
      </c>
      <c r="G206" s="279">
        <v>100.00000000000001</v>
      </c>
      <c r="H206" s="279">
        <v>100</v>
      </c>
      <c r="I206" s="279">
        <v>100</v>
      </c>
      <c r="J206" s="279">
        <v>100</v>
      </c>
      <c r="K206" s="279">
        <v>100</v>
      </c>
      <c r="L206" s="279">
        <v>100</v>
      </c>
      <c r="M206" s="279">
        <v>100</v>
      </c>
      <c r="N206" s="279">
        <v>100</v>
      </c>
      <c r="O206" s="279">
        <v>100</v>
      </c>
      <c r="P206" s="285">
        <v>100</v>
      </c>
      <c r="Q206" s="253"/>
      <c r="R206" s="253"/>
      <c r="S206" s="253"/>
      <c r="T206" s="253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09"/>
      <c r="AT206" s="209"/>
    </row>
    <row r="207" spans="1:46" x14ac:dyDescent="0.25">
      <c r="A207" s="20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09"/>
      <c r="AF207" s="209"/>
      <c r="AG207" s="209"/>
      <c r="AH207" s="209"/>
      <c r="AI207" s="209"/>
      <c r="AJ207" s="209"/>
      <c r="AK207" s="209"/>
      <c r="AL207" s="209"/>
      <c r="AM207" s="209"/>
      <c r="AN207" s="209"/>
      <c r="AO207" s="209"/>
      <c r="AP207" s="209"/>
      <c r="AQ207" s="209"/>
      <c r="AR207" s="209"/>
      <c r="AS207" s="209"/>
      <c r="AT207" s="209"/>
    </row>
    <row r="208" spans="1:46" x14ac:dyDescent="0.25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09"/>
      <c r="AT208" s="209"/>
    </row>
    <row r="209" spans="1:46" x14ac:dyDescent="0.25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09"/>
      <c r="AT209" s="209"/>
    </row>
    <row r="210" spans="1:46" x14ac:dyDescent="0.25">
      <c r="A210" s="209"/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09"/>
      <c r="AT210" s="209"/>
    </row>
    <row r="211" spans="1:46" x14ac:dyDescent="0.25">
      <c r="A211" s="209"/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09"/>
      <c r="AT211" s="209"/>
    </row>
    <row r="212" spans="1:46" x14ac:dyDescent="0.25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09"/>
      <c r="AT212" s="209"/>
    </row>
    <row r="213" spans="1:46" x14ac:dyDescent="0.25">
      <c r="A213" s="20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09"/>
      <c r="P213" s="209"/>
      <c r="Q213" s="209"/>
      <c r="R213" s="209"/>
      <c r="S213" s="209"/>
      <c r="U213" s="209"/>
      <c r="V213" s="209"/>
      <c r="W213" s="209"/>
      <c r="X213" s="209"/>
      <c r="Y213" s="209"/>
      <c r="Z213" s="209"/>
      <c r="AA213" s="209"/>
      <c r="AB213" s="209"/>
      <c r="AC213" s="209"/>
      <c r="AD213" s="209"/>
      <c r="AE213" s="209"/>
      <c r="AF213" s="209"/>
      <c r="AG213" s="209"/>
      <c r="AH213" s="209"/>
      <c r="AI213" s="209"/>
      <c r="AJ213" s="209"/>
      <c r="AK213" s="209"/>
      <c r="AL213" s="209"/>
      <c r="AM213" s="209"/>
      <c r="AN213" s="209"/>
      <c r="AO213" s="209"/>
      <c r="AP213" s="209"/>
      <c r="AQ213" s="209"/>
      <c r="AR213" s="209"/>
      <c r="AS213" s="209"/>
      <c r="AT213" s="209"/>
    </row>
    <row r="214" spans="1:46" x14ac:dyDescent="0.25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U214" s="209"/>
      <c r="V214" s="209"/>
      <c r="W214" s="209"/>
      <c r="X214" s="209"/>
      <c r="Y214" s="209"/>
      <c r="Z214" s="209"/>
      <c r="AA214" s="209"/>
      <c r="AB214" s="209"/>
      <c r="AC214" s="209"/>
      <c r="AD214" s="209"/>
      <c r="AE214" s="209"/>
      <c r="AF214" s="209"/>
      <c r="AG214" s="209"/>
      <c r="AH214" s="209"/>
      <c r="AI214" s="209"/>
      <c r="AJ214" s="209"/>
      <c r="AK214" s="209"/>
      <c r="AL214" s="209"/>
      <c r="AM214" s="209"/>
      <c r="AN214" s="209"/>
      <c r="AO214" s="209"/>
      <c r="AP214" s="209"/>
      <c r="AQ214" s="209"/>
      <c r="AR214" s="209"/>
      <c r="AS214" s="209"/>
      <c r="AT214" s="209"/>
    </row>
    <row r="215" spans="1:46" x14ac:dyDescent="0.25">
      <c r="A215" s="209"/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</row>
    <row r="216" spans="1:46" x14ac:dyDescent="0.25">
      <c r="A216" s="209"/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U216" s="209"/>
      <c r="V216" s="209"/>
      <c r="W216" s="209"/>
      <c r="X216" s="209"/>
      <c r="Y216" s="209"/>
      <c r="Z216" s="209"/>
      <c r="AA216" s="209"/>
      <c r="AB216" s="209"/>
      <c r="AC216" s="209"/>
      <c r="AD216" s="209"/>
      <c r="AE216" s="209"/>
      <c r="AF216" s="209"/>
      <c r="AG216" s="209"/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09"/>
      <c r="AT216" s="209"/>
    </row>
    <row r="217" spans="1:46" x14ac:dyDescent="0.25">
      <c r="A217" s="209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U217" s="209"/>
      <c r="V217" s="209"/>
      <c r="W217" s="209"/>
      <c r="X217" s="209"/>
      <c r="Y217" s="209"/>
      <c r="Z217" s="209"/>
      <c r="AA217" s="209"/>
      <c r="AB217" s="209"/>
      <c r="AC217" s="209"/>
      <c r="AD217" s="209"/>
      <c r="AE217" s="209"/>
      <c r="AF217" s="209"/>
      <c r="AG217" s="209"/>
      <c r="AH217" s="209"/>
      <c r="AI217" s="209"/>
      <c r="AJ217" s="209"/>
      <c r="AK217" s="209"/>
      <c r="AL217" s="209"/>
      <c r="AM217" s="209"/>
      <c r="AN217" s="209"/>
      <c r="AO217" s="209"/>
      <c r="AP217" s="209"/>
      <c r="AQ217" s="209"/>
      <c r="AR217" s="209"/>
      <c r="AS217" s="209"/>
      <c r="AT217" s="209"/>
    </row>
    <row r="218" spans="1:46" x14ac:dyDescent="0.25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U218" s="209"/>
      <c r="V218" s="209"/>
      <c r="W218" s="209"/>
      <c r="X218" s="209"/>
      <c r="Y218" s="209"/>
      <c r="Z218" s="209"/>
      <c r="AA218" s="209"/>
      <c r="AB218" s="209"/>
      <c r="AC218" s="209"/>
      <c r="AD218" s="209"/>
      <c r="AE218" s="209"/>
      <c r="AF218" s="209"/>
      <c r="AG218" s="209"/>
      <c r="AH218" s="209"/>
      <c r="AI218" s="209"/>
      <c r="AJ218" s="209"/>
      <c r="AK218" s="209"/>
      <c r="AL218" s="209"/>
      <c r="AM218" s="209"/>
      <c r="AN218" s="209"/>
      <c r="AO218" s="209"/>
      <c r="AP218" s="209"/>
      <c r="AQ218" s="209"/>
      <c r="AR218" s="209"/>
      <c r="AS218" s="209"/>
      <c r="AT218" s="209"/>
    </row>
    <row r="219" spans="1:46" x14ac:dyDescent="0.25">
      <c r="A219" s="20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</row>
    <row r="220" spans="1:46" x14ac:dyDescent="0.25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</row>
    <row r="221" spans="1:46" x14ac:dyDescent="0.25">
      <c r="A221" s="209"/>
      <c r="B221" s="209"/>
      <c r="C221" s="209"/>
      <c r="D221" s="209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U221" s="209"/>
      <c r="V221" s="209"/>
      <c r="W221" s="209"/>
      <c r="X221" s="209"/>
      <c r="Y221" s="209"/>
      <c r="Z221" s="209"/>
      <c r="AA221" s="209"/>
      <c r="AB221" s="209"/>
      <c r="AC221" s="209"/>
      <c r="AD221" s="209"/>
      <c r="AE221" s="209"/>
      <c r="AF221" s="209"/>
      <c r="AG221" s="209"/>
      <c r="AH221" s="209"/>
      <c r="AI221" s="209"/>
      <c r="AJ221" s="209"/>
      <c r="AK221" s="209"/>
      <c r="AL221" s="209"/>
      <c r="AM221" s="209"/>
      <c r="AN221" s="209"/>
      <c r="AO221" s="209"/>
      <c r="AP221" s="209"/>
      <c r="AQ221" s="209"/>
      <c r="AR221" s="209"/>
      <c r="AS221" s="209"/>
      <c r="AT221" s="209"/>
    </row>
    <row r="222" spans="1:46" x14ac:dyDescent="0.25">
      <c r="A222" s="209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</row>
    <row r="223" spans="1:46" x14ac:dyDescent="0.25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09"/>
      <c r="AT223" s="209"/>
    </row>
    <row r="224" spans="1:46" x14ac:dyDescent="0.25">
      <c r="A224" s="209"/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U224" s="209"/>
      <c r="V224" s="209"/>
      <c r="W224" s="209"/>
      <c r="X224" s="209"/>
      <c r="Y224" s="209"/>
      <c r="Z224" s="209"/>
      <c r="AA224" s="209"/>
      <c r="AB224" s="209"/>
      <c r="AC224" s="209"/>
      <c r="AD224" s="209"/>
      <c r="AE224" s="209"/>
      <c r="AF224" s="209"/>
      <c r="AG224" s="209"/>
      <c r="AH224" s="209"/>
      <c r="AI224" s="209"/>
      <c r="AJ224" s="209"/>
      <c r="AK224" s="209"/>
      <c r="AL224" s="209"/>
      <c r="AM224" s="209"/>
      <c r="AN224" s="209"/>
      <c r="AO224" s="209"/>
      <c r="AP224" s="209"/>
      <c r="AQ224" s="209"/>
      <c r="AR224" s="209"/>
      <c r="AS224" s="209"/>
      <c r="AT224" s="209"/>
    </row>
    <row r="225" spans="1:46" x14ac:dyDescent="0.25">
      <c r="A225" s="209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U225" s="209"/>
      <c r="V225" s="209"/>
      <c r="W225" s="209"/>
      <c r="X225" s="209"/>
      <c r="Y225" s="209"/>
      <c r="Z225" s="209"/>
      <c r="AA225" s="209"/>
      <c r="AB225" s="209"/>
      <c r="AC225" s="209"/>
      <c r="AD225" s="209"/>
      <c r="AE225" s="209"/>
      <c r="AF225" s="209"/>
      <c r="AG225" s="209"/>
      <c r="AH225" s="209"/>
      <c r="AI225" s="209"/>
      <c r="AJ225" s="209"/>
      <c r="AK225" s="209"/>
      <c r="AL225" s="209"/>
      <c r="AM225" s="209"/>
      <c r="AN225" s="209"/>
      <c r="AO225" s="209"/>
      <c r="AP225" s="209"/>
      <c r="AQ225" s="209"/>
      <c r="AR225" s="209"/>
      <c r="AS225" s="209"/>
      <c r="AT225" s="209"/>
    </row>
    <row r="226" spans="1:46" x14ac:dyDescent="0.25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09"/>
      <c r="AF226" s="209"/>
      <c r="AG226" s="209"/>
      <c r="AH226" s="209"/>
      <c r="AI226" s="209"/>
      <c r="AJ226" s="209"/>
      <c r="AK226" s="209"/>
      <c r="AL226" s="209"/>
      <c r="AM226" s="209"/>
      <c r="AN226" s="209"/>
      <c r="AO226" s="209"/>
      <c r="AP226" s="209"/>
      <c r="AQ226" s="209"/>
      <c r="AR226" s="209"/>
      <c r="AS226" s="209"/>
      <c r="AT226" s="209"/>
    </row>
    <row r="227" spans="1:46" x14ac:dyDescent="0.25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</row>
    <row r="228" spans="1:46" x14ac:dyDescent="0.25">
      <c r="A228" s="209"/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</row>
    <row r="229" spans="1:46" x14ac:dyDescent="0.25">
      <c r="A229" s="209"/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U229" s="209"/>
      <c r="V229" s="209"/>
      <c r="W229" s="209"/>
      <c r="X229" s="209"/>
      <c r="Y229" s="209"/>
      <c r="Z229" s="209"/>
      <c r="AA229" s="209"/>
      <c r="AB229" s="209"/>
      <c r="AC229" s="209"/>
      <c r="AD229" s="209"/>
      <c r="AE229" s="209"/>
      <c r="AF229" s="209"/>
      <c r="AG229" s="209"/>
      <c r="AH229" s="209"/>
      <c r="AI229" s="209"/>
      <c r="AJ229" s="209"/>
      <c r="AK229" s="209"/>
      <c r="AL229" s="209"/>
      <c r="AM229" s="209"/>
      <c r="AN229" s="209"/>
      <c r="AO229" s="209"/>
      <c r="AP229" s="209"/>
      <c r="AQ229" s="209"/>
      <c r="AR229" s="209"/>
      <c r="AS229" s="209"/>
      <c r="AT229" s="209"/>
    </row>
    <row r="230" spans="1:46" x14ac:dyDescent="0.25">
      <c r="A230" s="209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09"/>
    </row>
    <row r="231" spans="1:46" x14ac:dyDescent="0.25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209"/>
      <c r="AH231" s="209"/>
      <c r="AI231" s="209"/>
      <c r="AJ231" s="209"/>
      <c r="AK231" s="209"/>
      <c r="AL231" s="209"/>
      <c r="AM231" s="209"/>
      <c r="AN231" s="209"/>
      <c r="AO231" s="209"/>
      <c r="AP231" s="209"/>
      <c r="AQ231" s="209"/>
      <c r="AR231" s="209"/>
      <c r="AS231" s="209"/>
      <c r="AT231" s="209"/>
    </row>
    <row r="232" spans="1:46" x14ac:dyDescent="0.25">
      <c r="A232" s="20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U232" s="209"/>
      <c r="V232" s="209"/>
      <c r="W232" s="209"/>
      <c r="X232" s="209"/>
      <c r="Y232" s="209"/>
      <c r="Z232" s="209"/>
      <c r="AA232" s="209"/>
      <c r="AB232" s="209"/>
      <c r="AC232" s="209"/>
      <c r="AD232" s="209"/>
      <c r="AE232" s="209"/>
      <c r="AF232" s="209"/>
      <c r="AG232" s="209"/>
      <c r="AH232" s="209"/>
      <c r="AI232" s="209"/>
      <c r="AJ232" s="209"/>
      <c r="AK232" s="209"/>
      <c r="AL232" s="209"/>
      <c r="AM232" s="209"/>
      <c r="AN232" s="209"/>
      <c r="AO232" s="209"/>
      <c r="AP232" s="209"/>
      <c r="AQ232" s="209"/>
      <c r="AR232" s="209"/>
      <c r="AS232" s="209"/>
      <c r="AT232" s="209"/>
    </row>
    <row r="233" spans="1:46" x14ac:dyDescent="0.25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U233" s="209"/>
      <c r="V233" s="209"/>
      <c r="W233" s="209"/>
      <c r="X233" s="209"/>
      <c r="Y233" s="209"/>
      <c r="Z233" s="209"/>
      <c r="AA233" s="209"/>
      <c r="AB233" s="209"/>
      <c r="AC233" s="209"/>
      <c r="AD233" s="209"/>
      <c r="AE233" s="209"/>
      <c r="AF233" s="209"/>
      <c r="AG233" s="209"/>
      <c r="AH233" s="209"/>
      <c r="AI233" s="209"/>
      <c r="AJ233" s="209"/>
      <c r="AK233" s="209"/>
      <c r="AL233" s="209"/>
      <c r="AM233" s="209"/>
      <c r="AN233" s="209"/>
      <c r="AO233" s="209"/>
      <c r="AP233" s="209"/>
      <c r="AQ233" s="209"/>
      <c r="AR233" s="209"/>
      <c r="AS233" s="209"/>
      <c r="AT233" s="209"/>
    </row>
    <row r="234" spans="1:46" x14ac:dyDescent="0.25">
      <c r="A234" s="209"/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U234" s="209"/>
      <c r="V234" s="209"/>
      <c r="W234" s="209"/>
      <c r="X234" s="209"/>
      <c r="Y234" s="209"/>
      <c r="Z234" s="209"/>
      <c r="AA234" s="209"/>
      <c r="AB234" s="209"/>
      <c r="AC234" s="209"/>
      <c r="AD234" s="209"/>
      <c r="AE234" s="209"/>
      <c r="AF234" s="209"/>
      <c r="AG234" s="209"/>
      <c r="AH234" s="209"/>
      <c r="AI234" s="209"/>
      <c r="AJ234" s="209"/>
      <c r="AK234" s="209"/>
      <c r="AL234" s="209"/>
      <c r="AM234" s="209"/>
      <c r="AN234" s="209"/>
      <c r="AO234" s="209"/>
      <c r="AP234" s="209"/>
      <c r="AQ234" s="209"/>
      <c r="AR234" s="209"/>
      <c r="AS234" s="209"/>
      <c r="AT234" s="209"/>
    </row>
    <row r="235" spans="1:46" x14ac:dyDescent="0.25">
      <c r="A235" s="209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209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</row>
    <row r="236" spans="1:46" x14ac:dyDescent="0.25">
      <c r="A236" s="209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209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</row>
    <row r="237" spans="1:46" x14ac:dyDescent="0.25">
      <c r="A237" s="209"/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U237" s="209"/>
      <c r="V237" s="209"/>
      <c r="W237" s="209"/>
      <c r="X237" s="209"/>
      <c r="Y237" s="209"/>
      <c r="Z237" s="209"/>
      <c r="AA237" s="209"/>
      <c r="AB237" s="209"/>
      <c r="AC237" s="209"/>
      <c r="AD237" s="209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09"/>
    </row>
    <row r="238" spans="1:46" x14ac:dyDescent="0.25">
      <c r="A238" s="209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209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09"/>
      <c r="AT238" s="209"/>
    </row>
    <row r="239" spans="1:46" x14ac:dyDescent="0.25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09"/>
      <c r="AF239" s="209"/>
      <c r="AG239" s="209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09"/>
    </row>
    <row r="240" spans="1:46" x14ac:dyDescent="0.25">
      <c r="A240" s="20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09"/>
      <c r="AF240" s="209"/>
      <c r="AG240" s="209"/>
      <c r="AH240" s="209"/>
      <c r="AI240" s="209"/>
      <c r="AJ240" s="209"/>
      <c r="AK240" s="209"/>
      <c r="AL240" s="209"/>
      <c r="AM240" s="209"/>
      <c r="AN240" s="209"/>
      <c r="AO240" s="209"/>
      <c r="AP240" s="209"/>
      <c r="AQ240" s="209"/>
      <c r="AR240" s="209"/>
      <c r="AS240" s="209"/>
      <c r="AT240" s="209"/>
    </row>
    <row r="241" spans="1:46" x14ac:dyDescent="0.25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209"/>
      <c r="S241" s="209"/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09"/>
      <c r="AF241" s="209"/>
      <c r="AG241" s="209"/>
      <c r="AH241" s="209"/>
      <c r="AI241" s="209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09"/>
      <c r="AT241" s="209"/>
    </row>
    <row r="242" spans="1:46" x14ac:dyDescent="0.25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09"/>
      <c r="AT242" s="209"/>
    </row>
    <row r="243" spans="1:46" x14ac:dyDescent="0.25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</row>
    <row r="244" spans="1:46" x14ac:dyDescent="0.25">
      <c r="A244" s="20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</row>
    <row r="245" spans="1:46" x14ac:dyDescent="0.25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09"/>
      <c r="AT245" s="209"/>
    </row>
    <row r="246" spans="1:46" x14ac:dyDescent="0.25">
      <c r="A246" s="209"/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09"/>
      <c r="AT246" s="209"/>
    </row>
    <row r="247" spans="1:46" x14ac:dyDescent="0.25">
      <c r="A247" s="209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09"/>
    </row>
    <row r="248" spans="1:46" x14ac:dyDescent="0.25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209"/>
      <c r="S248" s="209"/>
      <c r="U248" s="209"/>
      <c r="V248" s="209"/>
      <c r="W248" s="209"/>
      <c r="X248" s="209"/>
      <c r="Y248" s="209"/>
      <c r="Z248" s="209"/>
      <c r="AA248" s="209"/>
      <c r="AB248" s="209"/>
      <c r="AC248" s="209"/>
      <c r="AD248" s="209"/>
      <c r="AE248" s="209"/>
      <c r="AF248" s="209"/>
      <c r="AG248" s="209"/>
      <c r="AH248" s="209"/>
      <c r="AI248" s="209"/>
      <c r="AJ248" s="209"/>
      <c r="AK248" s="209"/>
      <c r="AL248" s="209"/>
      <c r="AM248" s="209"/>
      <c r="AN248" s="209"/>
      <c r="AO248" s="209"/>
      <c r="AP248" s="209"/>
      <c r="AQ248" s="209"/>
      <c r="AR248" s="209"/>
      <c r="AS248" s="209"/>
      <c r="AT248" s="209"/>
    </row>
    <row r="249" spans="1:46" x14ac:dyDescent="0.25">
      <c r="A249" s="20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U249" s="209"/>
      <c r="V249" s="209"/>
      <c r="W249" s="209"/>
      <c r="X249" s="209"/>
      <c r="Y249" s="209"/>
      <c r="Z249" s="209"/>
      <c r="AA249" s="209"/>
      <c r="AB249" s="209"/>
      <c r="AC249" s="209"/>
      <c r="AD249" s="209"/>
      <c r="AE249" s="209"/>
      <c r="AF249" s="209"/>
      <c r="AG249" s="209"/>
      <c r="AH249" s="209"/>
      <c r="AI249" s="209"/>
      <c r="AJ249" s="209"/>
      <c r="AK249" s="209"/>
      <c r="AL249" s="209"/>
      <c r="AM249" s="209"/>
      <c r="AN249" s="209"/>
      <c r="AO249" s="209"/>
      <c r="AP249" s="209"/>
      <c r="AQ249" s="209"/>
      <c r="AR249" s="209"/>
      <c r="AS249" s="209"/>
      <c r="AT249" s="209"/>
    </row>
    <row r="250" spans="1:46" x14ac:dyDescent="0.25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U250" s="209"/>
      <c r="V250" s="209"/>
      <c r="W250" s="209"/>
      <c r="X250" s="209"/>
      <c r="Y250" s="209"/>
      <c r="Z250" s="209"/>
      <c r="AA250" s="209"/>
      <c r="AB250" s="209"/>
      <c r="AC250" s="209"/>
      <c r="AD250" s="209"/>
      <c r="AE250" s="209"/>
      <c r="AF250" s="209"/>
      <c r="AG250" s="209"/>
      <c r="AH250" s="209"/>
      <c r="AI250" s="209"/>
      <c r="AJ250" s="209"/>
      <c r="AK250" s="209"/>
      <c r="AL250" s="209"/>
      <c r="AM250" s="209"/>
      <c r="AN250" s="209"/>
      <c r="AO250" s="209"/>
      <c r="AP250" s="209"/>
      <c r="AQ250" s="209"/>
      <c r="AR250" s="209"/>
      <c r="AS250" s="209"/>
      <c r="AT250" s="209"/>
    </row>
    <row r="251" spans="1:46" x14ac:dyDescent="0.25">
      <c r="A251" s="209"/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209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</row>
    <row r="252" spans="1:46" x14ac:dyDescent="0.25">
      <c r="A252" s="209"/>
      <c r="B252" s="209"/>
      <c r="C252" s="209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209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</row>
    <row r="253" spans="1:46" x14ac:dyDescent="0.25">
      <c r="A253" s="209"/>
      <c r="B253" s="209"/>
      <c r="C253" s="209"/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U253" s="209"/>
      <c r="V253" s="209"/>
      <c r="W253" s="209"/>
      <c r="X253" s="209"/>
      <c r="Y253" s="209"/>
      <c r="Z253" s="209"/>
      <c r="AA253" s="209"/>
      <c r="AB253" s="209"/>
      <c r="AC253" s="209"/>
      <c r="AD253" s="209"/>
      <c r="AE253" s="209"/>
      <c r="AF253" s="209"/>
      <c r="AG253" s="209"/>
      <c r="AH253" s="209"/>
      <c r="AI253" s="209"/>
      <c r="AJ253" s="209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09"/>
    </row>
    <row r="254" spans="1:46" x14ac:dyDescent="0.25">
      <c r="A254" s="209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09"/>
      <c r="AF254" s="209"/>
      <c r="AG254" s="209"/>
      <c r="AH254" s="209"/>
      <c r="AI254" s="209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</row>
    <row r="255" spans="1:46" x14ac:dyDescent="0.25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209"/>
      <c r="S255" s="209"/>
      <c r="U255" s="209"/>
      <c r="V255" s="209"/>
      <c r="W255" s="209"/>
      <c r="X255" s="209"/>
      <c r="Y255" s="209"/>
      <c r="Z255" s="209"/>
      <c r="AA255" s="209"/>
      <c r="AB255" s="209"/>
      <c r="AC255" s="209"/>
      <c r="AD255" s="209"/>
      <c r="AE255" s="209"/>
      <c r="AF255" s="209"/>
      <c r="AG255" s="209"/>
      <c r="AH255" s="209"/>
      <c r="AI255" s="209"/>
      <c r="AJ255" s="209"/>
      <c r="AK255" s="209"/>
      <c r="AL255" s="209"/>
      <c r="AM255" s="209"/>
      <c r="AN255" s="209"/>
      <c r="AO255" s="209"/>
      <c r="AP255" s="209"/>
      <c r="AQ255" s="209"/>
      <c r="AR255" s="209"/>
      <c r="AS255" s="209"/>
      <c r="AT255" s="209"/>
    </row>
    <row r="256" spans="1:46" x14ac:dyDescent="0.25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U256" s="209"/>
      <c r="V256" s="209"/>
      <c r="W256" s="209"/>
      <c r="X256" s="209"/>
      <c r="Y256" s="209"/>
      <c r="Z256" s="209"/>
      <c r="AA256" s="209"/>
      <c r="AB256" s="209"/>
      <c r="AC256" s="209"/>
      <c r="AD256" s="209"/>
      <c r="AE256" s="209"/>
      <c r="AF256" s="209"/>
      <c r="AG256" s="209"/>
      <c r="AH256" s="209"/>
      <c r="AI256" s="209"/>
      <c r="AJ256" s="209"/>
      <c r="AK256" s="209"/>
      <c r="AL256" s="209"/>
      <c r="AM256" s="209"/>
      <c r="AN256" s="209"/>
      <c r="AO256" s="209"/>
      <c r="AP256" s="209"/>
      <c r="AQ256" s="209"/>
      <c r="AR256" s="209"/>
      <c r="AS256" s="209"/>
      <c r="AT256" s="209"/>
    </row>
    <row r="257" spans="1:46" x14ac:dyDescent="0.25">
      <c r="A257" s="209"/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U257" s="209"/>
      <c r="V257" s="209"/>
      <c r="W257" s="209"/>
      <c r="X257" s="209"/>
      <c r="Y257" s="209"/>
      <c r="Z257" s="209"/>
      <c r="AA257" s="209"/>
      <c r="AB257" s="209"/>
      <c r="AC257" s="209"/>
      <c r="AD257" s="209"/>
      <c r="AE257" s="209"/>
      <c r="AF257" s="209"/>
      <c r="AG257" s="209"/>
      <c r="AH257" s="209"/>
      <c r="AI257" s="209"/>
      <c r="AJ257" s="209"/>
      <c r="AK257" s="209"/>
      <c r="AL257" s="209"/>
      <c r="AM257" s="209"/>
      <c r="AN257" s="209"/>
      <c r="AO257" s="209"/>
      <c r="AP257" s="209"/>
      <c r="AQ257" s="209"/>
      <c r="AR257" s="209"/>
      <c r="AS257" s="209"/>
      <c r="AT257" s="209"/>
    </row>
    <row r="258" spans="1:46" x14ac:dyDescent="0.25">
      <c r="A258" s="253" t="s">
        <v>193</v>
      </c>
      <c r="B258" s="209"/>
      <c r="C258" s="209"/>
      <c r="D258" s="209"/>
      <c r="E258" s="209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09"/>
      <c r="S258" s="209"/>
      <c r="U258" s="209"/>
      <c r="V258" s="209"/>
      <c r="W258" s="209"/>
      <c r="X258" s="209"/>
      <c r="Y258" s="209"/>
      <c r="Z258" s="209"/>
      <c r="AA258" s="209"/>
      <c r="AB258" s="209"/>
      <c r="AC258" s="209"/>
      <c r="AD258" s="209"/>
      <c r="AE258" s="209"/>
      <c r="AF258" s="209"/>
      <c r="AG258" s="209"/>
      <c r="AH258" s="209"/>
      <c r="AI258" s="209"/>
      <c r="AJ258" s="209"/>
      <c r="AK258" s="209"/>
      <c r="AL258" s="209"/>
      <c r="AM258" s="209"/>
      <c r="AN258" s="209"/>
      <c r="AO258" s="209"/>
      <c r="AP258" s="209"/>
      <c r="AQ258" s="209"/>
      <c r="AR258" s="209"/>
      <c r="AS258" s="209"/>
      <c r="AT258" s="209"/>
    </row>
  </sheetData>
  <mergeCells count="14">
    <mergeCell ref="C182:P182"/>
    <mergeCell ref="C195:P195"/>
    <mergeCell ref="A1:T1"/>
    <mergeCell ref="A2:T2"/>
    <mergeCell ref="A3:T3"/>
    <mergeCell ref="A4:T4"/>
    <mergeCell ref="C166:T166"/>
    <mergeCell ref="C167:T167"/>
    <mergeCell ref="C168:T168"/>
    <mergeCell ref="C133:T133"/>
    <mergeCell ref="C134:T134"/>
    <mergeCell ref="C135:T135"/>
    <mergeCell ref="C136:T136"/>
    <mergeCell ref="C165:T16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1"/>
  <sheetViews>
    <sheetView showGridLines="0" workbookViewId="0">
      <selection activeCell="S12" sqref="S12"/>
    </sheetView>
  </sheetViews>
  <sheetFormatPr baseColWidth="10" defaultColWidth="11.42578125" defaultRowHeight="12.75" x14ac:dyDescent="0.2"/>
  <cols>
    <col min="1" max="1" width="22.85546875" style="24" bestFit="1" customWidth="1"/>
    <col min="2" max="2" width="16.28515625" style="24" bestFit="1" customWidth="1"/>
    <col min="3" max="3" width="22.85546875" style="24" bestFit="1" customWidth="1"/>
    <col min="4" max="4" width="11.7109375" style="24" bestFit="1" customWidth="1"/>
    <col min="5" max="5" width="11.5703125" style="24" bestFit="1" customWidth="1"/>
    <col min="6" max="6" width="15.28515625" style="24" customWidth="1"/>
    <col min="7" max="7" width="14.140625" style="24" customWidth="1"/>
    <col min="8" max="8" width="6.140625" style="24" customWidth="1"/>
    <col min="9" max="9" width="23" style="24" customWidth="1"/>
    <col min="10" max="10" width="11.7109375" style="24" bestFit="1" customWidth="1"/>
    <col min="11" max="11" width="13.42578125" style="24" customWidth="1"/>
    <col min="12" max="12" width="13.7109375" style="24" customWidth="1"/>
    <col min="13" max="13" width="11.5703125" style="24" bestFit="1" customWidth="1"/>
    <col min="14" max="14" width="4.140625" style="24" customWidth="1"/>
    <col min="15" max="15" width="19.42578125" style="24" customWidth="1"/>
    <col min="16" max="16384" width="11.42578125" style="24"/>
  </cols>
  <sheetData>
    <row r="1" spans="1:19" x14ac:dyDescent="0.2">
      <c r="A1" s="254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19" ht="15" x14ac:dyDescent="0.25">
      <c r="A2" s="367" t="s">
        <v>230</v>
      </c>
      <c r="B2" s="367"/>
      <c r="C2" s="367"/>
      <c r="D2" s="367"/>
      <c r="E2" s="367"/>
      <c r="F2" s="367"/>
      <c r="G2" s="367"/>
      <c r="H2" s="322"/>
      <c r="I2" s="367" t="s">
        <v>235</v>
      </c>
      <c r="J2" s="367"/>
      <c r="K2" s="367"/>
      <c r="L2" s="367"/>
      <c r="M2" s="367"/>
      <c r="N2" s="322"/>
      <c r="O2" s="367" t="s">
        <v>240</v>
      </c>
      <c r="P2" s="367"/>
      <c r="Q2" s="367"/>
      <c r="R2" s="367"/>
      <c r="S2" s="367"/>
    </row>
    <row r="3" spans="1:19" ht="15" x14ac:dyDescent="0.25">
      <c r="A3" s="368" t="s">
        <v>260</v>
      </c>
      <c r="B3" s="368"/>
      <c r="C3" s="368"/>
      <c r="D3" s="368"/>
      <c r="E3" s="368"/>
      <c r="F3" s="368"/>
      <c r="G3" s="368"/>
      <c r="H3" s="322"/>
      <c r="I3" s="368" t="s">
        <v>245</v>
      </c>
      <c r="J3" s="368"/>
      <c r="K3" s="368"/>
      <c r="L3" s="368"/>
      <c r="M3" s="368"/>
      <c r="N3" s="322"/>
      <c r="O3" s="368" t="s">
        <v>261</v>
      </c>
      <c r="P3" s="368"/>
      <c r="Q3" s="368"/>
      <c r="R3" s="368"/>
      <c r="S3" s="368"/>
    </row>
    <row r="4" spans="1:19" ht="15" x14ac:dyDescent="0.25">
      <c r="A4" s="368" t="s">
        <v>208</v>
      </c>
      <c r="B4" s="368"/>
      <c r="C4" s="368"/>
      <c r="D4" s="368"/>
      <c r="E4" s="368"/>
      <c r="F4" s="368"/>
      <c r="G4" s="368"/>
      <c r="H4" s="322"/>
      <c r="I4" s="368" t="s">
        <v>208</v>
      </c>
      <c r="J4" s="368"/>
      <c r="K4" s="368"/>
      <c r="L4" s="368"/>
      <c r="M4" s="368"/>
      <c r="N4" s="322"/>
      <c r="O4" s="368" t="s">
        <v>208</v>
      </c>
      <c r="P4" s="368"/>
      <c r="Q4" s="368"/>
      <c r="R4" s="368"/>
      <c r="S4" s="368"/>
    </row>
    <row r="5" spans="1:19" ht="51" x14ac:dyDescent="0.25">
      <c r="A5" s="332" t="s">
        <v>0</v>
      </c>
      <c r="B5" s="332" t="s">
        <v>1</v>
      </c>
      <c r="C5" s="332" t="s">
        <v>2</v>
      </c>
      <c r="D5" s="332" t="s">
        <v>241</v>
      </c>
      <c r="E5" s="332" t="s">
        <v>173</v>
      </c>
      <c r="F5" s="332" t="s">
        <v>242</v>
      </c>
      <c r="G5" s="332" t="s">
        <v>244</v>
      </c>
      <c r="H5" s="322"/>
      <c r="I5" s="332" t="s">
        <v>2</v>
      </c>
      <c r="J5" s="332" t="s">
        <v>200</v>
      </c>
      <c r="K5" s="332" t="s">
        <v>181</v>
      </c>
      <c r="L5" s="332" t="s">
        <v>227</v>
      </c>
      <c r="M5" s="332" t="s">
        <v>243</v>
      </c>
      <c r="N5" s="322"/>
      <c r="O5" s="327" t="s">
        <v>203</v>
      </c>
      <c r="P5" s="327" t="s">
        <v>228</v>
      </c>
      <c r="Q5" s="327" t="s">
        <v>181</v>
      </c>
      <c r="R5" s="327" t="s">
        <v>227</v>
      </c>
      <c r="S5" s="327" t="s">
        <v>243</v>
      </c>
    </row>
    <row r="6" spans="1:19" ht="15" x14ac:dyDescent="0.25">
      <c r="A6" s="331" t="s">
        <v>4</v>
      </c>
      <c r="B6" s="331" t="s">
        <v>5</v>
      </c>
      <c r="C6" s="331" t="s">
        <v>6</v>
      </c>
      <c r="D6" s="329">
        <v>19096</v>
      </c>
      <c r="E6" s="330">
        <v>299.66389276157275</v>
      </c>
      <c r="F6" s="334">
        <v>15692.495431586342</v>
      </c>
      <c r="G6" s="330">
        <v>4.1956920108905589</v>
      </c>
      <c r="H6" s="322"/>
      <c r="I6" s="331" t="s">
        <v>100</v>
      </c>
      <c r="J6" s="334">
        <v>10401</v>
      </c>
      <c r="K6" s="330">
        <v>128.82868998791994</v>
      </c>
      <c r="L6" s="330">
        <v>12386.183058159786</v>
      </c>
      <c r="M6" s="330">
        <v>4.092937494255918</v>
      </c>
      <c r="N6" s="322"/>
      <c r="O6" s="333" t="s">
        <v>44</v>
      </c>
      <c r="P6" s="324">
        <v>312331</v>
      </c>
      <c r="Q6" s="330">
        <v>4156.507200174372</v>
      </c>
      <c r="R6" s="335">
        <v>13308.020017783609</v>
      </c>
      <c r="S6" s="330">
        <v>4.1241134454584634</v>
      </c>
    </row>
    <row r="7" spans="1:19" ht="15" x14ac:dyDescent="0.25">
      <c r="A7" s="331" t="s">
        <v>7</v>
      </c>
      <c r="B7" s="331" t="s">
        <v>8</v>
      </c>
      <c r="C7" s="331" t="s">
        <v>9</v>
      </c>
      <c r="D7" s="329">
        <v>2019</v>
      </c>
      <c r="E7" s="330">
        <v>29.53335726865507</v>
      </c>
      <c r="F7" s="334">
        <v>14627.715338610733</v>
      </c>
      <c r="G7" s="330">
        <v>4.1651765001980356</v>
      </c>
      <c r="H7" s="322"/>
      <c r="I7" s="331" t="s">
        <v>44</v>
      </c>
      <c r="J7" s="334">
        <v>312331</v>
      </c>
      <c r="K7" s="330">
        <v>4156.507200174372</v>
      </c>
      <c r="L7" s="330">
        <v>13308.020017783609</v>
      </c>
      <c r="M7" s="330">
        <v>4.1241134454584634</v>
      </c>
      <c r="N7" s="322"/>
      <c r="O7" s="333" t="s">
        <v>50</v>
      </c>
      <c r="P7" s="324">
        <v>119075</v>
      </c>
      <c r="Q7" s="330">
        <v>3341.3076363130663</v>
      </c>
      <c r="R7" s="335">
        <v>28060.530223078451</v>
      </c>
      <c r="S7" s="330">
        <v>4.4480958730637434</v>
      </c>
    </row>
    <row r="8" spans="1:19" ht="15" x14ac:dyDescent="0.25">
      <c r="A8" s="331" t="s">
        <v>10</v>
      </c>
      <c r="B8" s="331" t="s">
        <v>5</v>
      </c>
      <c r="C8" s="331" t="s">
        <v>11</v>
      </c>
      <c r="D8" s="329">
        <v>3393</v>
      </c>
      <c r="E8" s="330">
        <v>57.974082983199338</v>
      </c>
      <c r="F8" s="334">
        <v>17086.378715944396</v>
      </c>
      <c r="G8" s="330">
        <v>4.2326500281783002</v>
      </c>
      <c r="H8" s="322"/>
      <c r="I8" s="331" t="s">
        <v>62</v>
      </c>
      <c r="J8" s="334">
        <v>30993</v>
      </c>
      <c r="K8" s="330">
        <v>451.23028526258531</v>
      </c>
      <c r="L8" s="330">
        <v>14559.103193062474</v>
      </c>
      <c r="M8" s="330">
        <v>4.1631346242696328</v>
      </c>
      <c r="N8" s="322"/>
      <c r="O8" s="333" t="s">
        <v>16</v>
      </c>
      <c r="P8" s="324">
        <v>189781</v>
      </c>
      <c r="Q8" s="330">
        <v>4292.4631304259055</v>
      </c>
      <c r="R8" s="335">
        <v>22617.981412395897</v>
      </c>
      <c r="S8" s="330">
        <v>4.3544538428274446</v>
      </c>
    </row>
    <row r="9" spans="1:19" ht="15" x14ac:dyDescent="0.25">
      <c r="A9" s="331" t="s">
        <v>12</v>
      </c>
      <c r="B9" s="331" t="s">
        <v>13</v>
      </c>
      <c r="C9" s="331" t="s">
        <v>14</v>
      </c>
      <c r="D9" s="329">
        <v>29980</v>
      </c>
      <c r="E9" s="330">
        <v>537.54833746152781</v>
      </c>
      <c r="F9" s="334">
        <v>17930.23140298625</v>
      </c>
      <c r="G9" s="330">
        <v>4.2535858944919944</v>
      </c>
      <c r="H9" s="322"/>
      <c r="I9" s="331" t="s">
        <v>53</v>
      </c>
      <c r="J9" s="334">
        <v>86686</v>
      </c>
      <c r="K9" s="330">
        <v>1245.8255473233564</v>
      </c>
      <c r="L9" s="330">
        <v>14371.704165878647</v>
      </c>
      <c r="M9" s="330">
        <v>4.1575082688965983</v>
      </c>
      <c r="N9" s="322"/>
      <c r="O9" s="333" t="s">
        <v>22</v>
      </c>
      <c r="P9" s="324">
        <v>263742</v>
      </c>
      <c r="Q9" s="330">
        <v>5404.3037163555273</v>
      </c>
      <c r="R9" s="335">
        <v>20490.872581369396</v>
      </c>
      <c r="S9" s="330">
        <v>4.3115604527498963</v>
      </c>
    </row>
    <row r="10" spans="1:19" ht="15" x14ac:dyDescent="0.25">
      <c r="A10" s="331" t="s">
        <v>15</v>
      </c>
      <c r="B10" s="331" t="s">
        <v>16</v>
      </c>
      <c r="C10" s="331" t="s">
        <v>17</v>
      </c>
      <c r="D10" s="329">
        <v>22414</v>
      </c>
      <c r="E10" s="330">
        <v>860.17736508214364</v>
      </c>
      <c r="F10" s="334">
        <v>38376.789733298101</v>
      </c>
      <c r="G10" s="330">
        <v>4.5840686426395312</v>
      </c>
      <c r="H10" s="322"/>
      <c r="I10" s="331" t="s">
        <v>27</v>
      </c>
      <c r="J10" s="334">
        <v>122448</v>
      </c>
      <c r="K10" s="330">
        <v>1871.9601361683247</v>
      </c>
      <c r="L10" s="330">
        <v>15287.796747748635</v>
      </c>
      <c r="M10" s="330">
        <v>4.1843449001119755</v>
      </c>
      <c r="N10" s="322"/>
      <c r="O10" s="333" t="s">
        <v>8</v>
      </c>
      <c r="P10" s="324">
        <v>199816</v>
      </c>
      <c r="Q10" s="330">
        <v>2807.0404330541787</v>
      </c>
      <c r="R10" s="335">
        <v>14048.126441597164</v>
      </c>
      <c r="S10" s="330">
        <v>4.1476184074914695</v>
      </c>
    </row>
    <row r="11" spans="1:19" ht="15" x14ac:dyDescent="0.25">
      <c r="A11" s="331" t="s">
        <v>18</v>
      </c>
      <c r="B11" s="331" t="s">
        <v>13</v>
      </c>
      <c r="C11" s="331" t="s">
        <v>19</v>
      </c>
      <c r="D11" s="329">
        <v>46621</v>
      </c>
      <c r="E11" s="330">
        <v>538.49694119940182</v>
      </c>
      <c r="F11" s="334">
        <v>11550.523180528127</v>
      </c>
      <c r="G11" s="330">
        <v>4.0626016560264739</v>
      </c>
      <c r="H11" s="322"/>
      <c r="I11" s="331" t="s">
        <v>155</v>
      </c>
      <c r="J11" s="334">
        <v>2508452</v>
      </c>
      <c r="K11" s="330">
        <v>56953.648106934204</v>
      </c>
      <c r="L11" s="330">
        <v>22704.699195732748</v>
      </c>
      <c r="M11" s="330">
        <v>4.3561157525043814</v>
      </c>
      <c r="N11" s="322"/>
      <c r="O11" s="333" t="s">
        <v>5</v>
      </c>
      <c r="P11" s="324">
        <v>590858</v>
      </c>
      <c r="Q11" s="330">
        <v>13271.443173202573</v>
      </c>
      <c r="R11" s="335">
        <v>22461.307409229583</v>
      </c>
      <c r="S11" s="330">
        <v>4.3514350317156723</v>
      </c>
    </row>
    <row r="12" spans="1:19" ht="15" x14ac:dyDescent="0.25">
      <c r="A12" s="331" t="s">
        <v>20</v>
      </c>
      <c r="B12" s="331" t="s">
        <v>13</v>
      </c>
      <c r="C12" s="331" t="s">
        <v>14</v>
      </c>
      <c r="D12" s="329">
        <v>9216</v>
      </c>
      <c r="E12" s="330">
        <v>104.35039791672401</v>
      </c>
      <c r="F12" s="334">
        <v>11322.742829505643</v>
      </c>
      <c r="G12" s="330">
        <v>4.0539516434096194</v>
      </c>
      <c r="H12" s="322"/>
      <c r="I12" s="331" t="s">
        <v>158</v>
      </c>
      <c r="J12" s="334">
        <v>517555</v>
      </c>
      <c r="K12" s="330">
        <v>6266.4229595857478</v>
      </c>
      <c r="L12" s="330">
        <v>12107.743060323535</v>
      </c>
      <c r="M12" s="330">
        <v>4.0830631961738924</v>
      </c>
      <c r="N12" s="322"/>
      <c r="O12" s="333" t="s">
        <v>13</v>
      </c>
      <c r="P12" s="324">
        <v>377482</v>
      </c>
      <c r="Q12" s="330">
        <v>5202.8053008101278</v>
      </c>
      <c r="R12" s="335">
        <v>13782.922896482822</v>
      </c>
      <c r="S12" s="330">
        <v>4.1393413266576564</v>
      </c>
    </row>
    <row r="13" spans="1:19" ht="15" x14ac:dyDescent="0.25">
      <c r="A13" s="331" t="s">
        <v>21</v>
      </c>
      <c r="B13" s="331" t="s">
        <v>22</v>
      </c>
      <c r="C13" s="331" t="s">
        <v>23</v>
      </c>
      <c r="D13" s="329">
        <v>11139</v>
      </c>
      <c r="E13" s="330">
        <v>168.37700556826562</v>
      </c>
      <c r="F13" s="334">
        <v>15115.989367830651</v>
      </c>
      <c r="G13" s="330">
        <v>4.179436577774343</v>
      </c>
      <c r="H13" s="322"/>
      <c r="I13" s="331" t="s">
        <v>9</v>
      </c>
      <c r="J13" s="334">
        <v>77368</v>
      </c>
      <c r="K13" s="330">
        <v>935.08029688585395</v>
      </c>
      <c r="L13" s="330">
        <v>12086.137639409755</v>
      </c>
      <c r="M13" s="330">
        <v>4.0822875357750705</v>
      </c>
      <c r="N13" s="322"/>
      <c r="O13" s="333" t="s">
        <v>29</v>
      </c>
      <c r="P13" s="324">
        <v>693868</v>
      </c>
      <c r="Q13" s="330">
        <v>7783.2956349916458</v>
      </c>
      <c r="R13" s="335">
        <v>11217.256935024596</v>
      </c>
      <c r="S13" s="330">
        <v>4.0498866676482805</v>
      </c>
    </row>
    <row r="14" spans="1:19" ht="15" x14ac:dyDescent="0.25">
      <c r="A14" s="331" t="s">
        <v>24</v>
      </c>
      <c r="B14" s="331" t="s">
        <v>16</v>
      </c>
      <c r="C14" s="331" t="s">
        <v>56</v>
      </c>
      <c r="D14" s="329">
        <v>17521</v>
      </c>
      <c r="E14" s="330">
        <v>478.38643225395072</v>
      </c>
      <c r="F14" s="334">
        <v>27303.603233488426</v>
      </c>
      <c r="G14" s="330">
        <v>4.4362199642993483</v>
      </c>
      <c r="H14" s="322"/>
      <c r="I14" s="331" t="s">
        <v>11</v>
      </c>
      <c r="J14" s="334">
        <v>66504</v>
      </c>
      <c r="K14" s="330">
        <v>2775.4451208563687</v>
      </c>
      <c r="L14" s="330">
        <v>41733.506568873578</v>
      </c>
      <c r="M14" s="330">
        <v>4.6204848769123297</v>
      </c>
      <c r="N14" s="322"/>
      <c r="O14" s="323" t="s">
        <v>34</v>
      </c>
      <c r="P14" s="324">
        <v>3866165</v>
      </c>
      <c r="Q14" s="330">
        <v>86835.689467521923</v>
      </c>
      <c r="R14" s="335">
        <v>22460.419942636159</v>
      </c>
      <c r="S14" s="330">
        <v>4.3514178720084589</v>
      </c>
    </row>
    <row r="15" spans="1:19" ht="15" x14ac:dyDescent="0.25">
      <c r="A15" s="331" t="s">
        <v>26</v>
      </c>
      <c r="B15" s="331" t="s">
        <v>8</v>
      </c>
      <c r="C15" s="331" t="s">
        <v>27</v>
      </c>
      <c r="D15" s="329">
        <v>7591</v>
      </c>
      <c r="E15" s="330">
        <v>87.073959090210522</v>
      </c>
      <c r="F15" s="334">
        <v>11470.683584535704</v>
      </c>
      <c r="G15" s="330">
        <v>4.0595893000412451</v>
      </c>
      <c r="H15" s="322"/>
      <c r="I15" s="331" t="s">
        <v>17</v>
      </c>
      <c r="J15" s="334">
        <v>64817</v>
      </c>
      <c r="K15" s="330">
        <v>1499.2097825030487</v>
      </c>
      <c r="L15" s="330">
        <v>23129.885408196133</v>
      </c>
      <c r="M15" s="330">
        <v>4.3641734811618269</v>
      </c>
      <c r="N15" s="322"/>
      <c r="O15" s="339" t="s">
        <v>223</v>
      </c>
      <c r="P15" s="326">
        <v>6613118</v>
      </c>
      <c r="Q15" s="337">
        <v>133094.85569284932</v>
      </c>
      <c r="R15" s="340">
        <v>20125.885504061673</v>
      </c>
      <c r="S15" s="337">
        <v>4.3037549976643712</v>
      </c>
    </row>
    <row r="16" spans="1:19" ht="15" x14ac:dyDescent="0.25">
      <c r="A16" s="331" t="s">
        <v>28</v>
      </c>
      <c r="B16" s="331" t="s">
        <v>29</v>
      </c>
      <c r="C16" s="331" t="s">
        <v>158</v>
      </c>
      <c r="D16" s="329">
        <v>189325</v>
      </c>
      <c r="E16" s="330">
        <v>2405.4093823576341</v>
      </c>
      <c r="F16" s="334">
        <v>12705.186226634803</v>
      </c>
      <c r="G16" s="330">
        <v>4.1039810351169779</v>
      </c>
      <c r="H16" s="322"/>
      <c r="I16" s="331" t="s">
        <v>25</v>
      </c>
      <c r="J16" s="334">
        <v>58726</v>
      </c>
      <c r="K16" s="330">
        <v>1649.2031603952303</v>
      </c>
      <c r="L16" s="330">
        <v>28083.015366196068</v>
      </c>
      <c r="M16" s="330">
        <v>4.448443737595646</v>
      </c>
      <c r="N16" s="322"/>
      <c r="O16" s="322"/>
      <c r="P16" s="322"/>
      <c r="Q16" s="322"/>
      <c r="R16" s="322"/>
      <c r="S16" s="322"/>
    </row>
    <row r="17" spans="1:19" ht="15" x14ac:dyDescent="0.25">
      <c r="A17" s="331" t="s">
        <v>30</v>
      </c>
      <c r="B17" s="331" t="s">
        <v>29</v>
      </c>
      <c r="C17" s="331" t="s">
        <v>159</v>
      </c>
      <c r="D17" s="329">
        <v>42301</v>
      </c>
      <c r="E17" s="330">
        <v>347.95578585402302</v>
      </c>
      <c r="F17" s="334">
        <v>8225.7106416875031</v>
      </c>
      <c r="G17" s="330">
        <v>3.9151734281334418</v>
      </c>
      <c r="H17" s="322"/>
      <c r="I17" s="331" t="s">
        <v>156</v>
      </c>
      <c r="J17" s="334">
        <v>653680</v>
      </c>
      <c r="K17" s="330">
        <v>12175.987881698851</v>
      </c>
      <c r="L17" s="330">
        <v>18626.832520038628</v>
      </c>
      <c r="M17" s="330">
        <v>4.2701390096990517</v>
      </c>
      <c r="N17" s="254"/>
      <c r="O17" s="254"/>
      <c r="P17" s="254"/>
      <c r="Q17" s="254"/>
      <c r="R17" s="254"/>
      <c r="S17" s="254"/>
    </row>
    <row r="18" spans="1:19" ht="15" x14ac:dyDescent="0.25">
      <c r="A18" s="331" t="s">
        <v>31</v>
      </c>
      <c r="B18" s="331" t="s">
        <v>5</v>
      </c>
      <c r="C18" s="331" t="s">
        <v>6</v>
      </c>
      <c r="D18" s="329">
        <v>8426</v>
      </c>
      <c r="E18" s="330">
        <v>87.827350095351079</v>
      </c>
      <c r="F18" s="334">
        <v>10423.374091544159</v>
      </c>
      <c r="G18" s="330">
        <v>4.0180083247354341</v>
      </c>
      <c r="H18" s="322"/>
      <c r="I18" s="331" t="s">
        <v>159</v>
      </c>
      <c r="J18" s="334">
        <v>165912</v>
      </c>
      <c r="K18" s="330">
        <v>1388.0439854179772</v>
      </c>
      <c r="L18" s="330">
        <v>8366.1458207843734</v>
      </c>
      <c r="M18" s="330">
        <v>3.9225254300043639</v>
      </c>
      <c r="N18" s="254"/>
      <c r="O18" s="254"/>
      <c r="P18" s="254"/>
      <c r="Q18" s="254"/>
      <c r="R18" s="254"/>
      <c r="S18" s="254"/>
    </row>
    <row r="19" spans="1:19" ht="15" x14ac:dyDescent="0.25">
      <c r="A19" s="331" t="s">
        <v>32</v>
      </c>
      <c r="B19" s="331" t="s">
        <v>8</v>
      </c>
      <c r="C19" s="331" t="s">
        <v>27</v>
      </c>
      <c r="D19" s="329">
        <v>4029</v>
      </c>
      <c r="E19" s="330">
        <v>60.306320619755589</v>
      </c>
      <c r="F19" s="334">
        <v>14968.061707559094</v>
      </c>
      <c r="G19" s="330">
        <v>4.1751655649246873</v>
      </c>
      <c r="H19" s="322"/>
      <c r="I19" s="331" t="s">
        <v>51</v>
      </c>
      <c r="J19" s="334">
        <v>46864</v>
      </c>
      <c r="K19" s="330">
        <v>874.50728286178219</v>
      </c>
      <c r="L19" s="330">
        <v>18660.534373117578</v>
      </c>
      <c r="M19" s="330">
        <v>4.2709240762793605</v>
      </c>
      <c r="N19" s="254"/>
      <c r="O19" s="254"/>
      <c r="P19" s="254"/>
      <c r="Q19" s="254"/>
      <c r="R19" s="254"/>
      <c r="S19" s="254"/>
    </row>
    <row r="20" spans="1:19" ht="15" x14ac:dyDescent="0.25">
      <c r="A20" s="331" t="s">
        <v>33</v>
      </c>
      <c r="B20" s="331" t="s">
        <v>174</v>
      </c>
      <c r="C20" s="331" t="s">
        <v>156</v>
      </c>
      <c r="D20" s="329">
        <v>51617</v>
      </c>
      <c r="E20" s="330">
        <v>2168.7087576989979</v>
      </c>
      <c r="F20" s="334">
        <v>42015.39720826468</v>
      </c>
      <c r="G20" s="330">
        <v>4.6234084736638996</v>
      </c>
      <c r="H20" s="322"/>
      <c r="I20" s="331" t="s">
        <v>6</v>
      </c>
      <c r="J20" s="334">
        <v>79904</v>
      </c>
      <c r="K20" s="330">
        <v>1568.3761018934447</v>
      </c>
      <c r="L20" s="330">
        <v>19628.255179883919</v>
      </c>
      <c r="M20" s="330">
        <v>4.292881695451892</v>
      </c>
      <c r="N20" s="254"/>
      <c r="O20" s="254"/>
      <c r="P20" s="254"/>
      <c r="Q20" s="254"/>
      <c r="R20" s="254"/>
      <c r="S20" s="254"/>
    </row>
    <row r="21" spans="1:19" ht="15" x14ac:dyDescent="0.25">
      <c r="A21" s="331" t="s">
        <v>35</v>
      </c>
      <c r="B21" s="331" t="s">
        <v>174</v>
      </c>
      <c r="C21" s="331" t="s">
        <v>156</v>
      </c>
      <c r="D21" s="329">
        <v>473423</v>
      </c>
      <c r="E21" s="330">
        <v>6667.4599225892325</v>
      </c>
      <c r="F21" s="334">
        <v>14083.515001572025</v>
      </c>
      <c r="G21" s="330">
        <v>4.1487110607202311</v>
      </c>
      <c r="H21" s="322"/>
      <c r="I21" s="331" t="s">
        <v>40</v>
      </c>
      <c r="J21" s="334">
        <v>101504</v>
      </c>
      <c r="K21" s="330">
        <v>1321.5943673390502</v>
      </c>
      <c r="L21" s="330">
        <v>13020.121052757037</v>
      </c>
      <c r="M21" s="330">
        <v>4.1146150220432336</v>
      </c>
      <c r="N21" s="254"/>
      <c r="O21" s="254"/>
      <c r="P21" s="254"/>
      <c r="Q21" s="254"/>
      <c r="R21" s="254"/>
      <c r="S21" s="254"/>
    </row>
    <row r="22" spans="1:19" ht="15" x14ac:dyDescent="0.25">
      <c r="A22" s="331" t="s">
        <v>36</v>
      </c>
      <c r="B22" s="331" t="s">
        <v>22</v>
      </c>
      <c r="C22" s="331" t="s">
        <v>37</v>
      </c>
      <c r="D22" s="329">
        <v>6875</v>
      </c>
      <c r="E22" s="330">
        <v>144.53102635634698</v>
      </c>
      <c r="F22" s="334">
        <v>21022.69474274138</v>
      </c>
      <c r="G22" s="330">
        <v>4.3226883842370727</v>
      </c>
      <c r="H22" s="322"/>
      <c r="I22" s="331" t="s">
        <v>109</v>
      </c>
      <c r="J22" s="334">
        <v>107836</v>
      </c>
      <c r="K22" s="330">
        <v>3132.4641087249602</v>
      </c>
      <c r="L22" s="330">
        <v>29048.407848259954</v>
      </c>
      <c r="M22" s="330">
        <v>4.4631223335709507</v>
      </c>
      <c r="N22" s="254"/>
      <c r="O22" s="254"/>
      <c r="P22" s="254"/>
      <c r="Q22" s="254"/>
      <c r="R22" s="254"/>
      <c r="S22" s="254"/>
    </row>
    <row r="23" spans="1:19" ht="15" x14ac:dyDescent="0.25">
      <c r="A23" s="331" t="s">
        <v>38</v>
      </c>
      <c r="B23" s="331" t="s">
        <v>13</v>
      </c>
      <c r="C23" s="331" t="s">
        <v>19</v>
      </c>
      <c r="D23" s="329">
        <v>9079</v>
      </c>
      <c r="E23" s="330">
        <v>144.2709998533916</v>
      </c>
      <c r="F23" s="334">
        <v>15890.626704856437</v>
      </c>
      <c r="G23" s="330">
        <v>4.2011410255329782</v>
      </c>
      <c r="H23" s="322"/>
      <c r="I23" s="331" t="s">
        <v>88</v>
      </c>
      <c r="J23" s="334">
        <v>32849</v>
      </c>
      <c r="K23" s="330">
        <v>614.97005753105918</v>
      </c>
      <c r="L23" s="330">
        <v>18721.119593627176</v>
      </c>
      <c r="M23" s="330">
        <v>4.2723318176282978</v>
      </c>
      <c r="N23" s="254"/>
      <c r="O23" s="254"/>
      <c r="P23" s="254"/>
      <c r="Q23" s="254"/>
      <c r="R23" s="254"/>
      <c r="S23" s="254"/>
    </row>
    <row r="24" spans="1:19" ht="15" x14ac:dyDescent="0.25">
      <c r="A24" s="331" t="s">
        <v>39</v>
      </c>
      <c r="B24" s="331" t="s">
        <v>13</v>
      </c>
      <c r="C24" s="331" t="s">
        <v>40</v>
      </c>
      <c r="D24" s="329">
        <v>17663</v>
      </c>
      <c r="E24" s="330">
        <v>216.93721193326752</v>
      </c>
      <c r="F24" s="334">
        <v>12282.013923640805</v>
      </c>
      <c r="G24" s="330">
        <v>4.0892695853891672</v>
      </c>
      <c r="H24" s="322"/>
      <c r="I24" s="331" t="s">
        <v>37</v>
      </c>
      <c r="J24" s="334">
        <v>107794</v>
      </c>
      <c r="K24" s="330">
        <v>2750.4706336237396</v>
      </c>
      <c r="L24" s="330">
        <v>25515.990070168467</v>
      </c>
      <c r="M24" s="330">
        <v>4.4068124244679243</v>
      </c>
      <c r="N24" s="254"/>
      <c r="O24" s="254"/>
      <c r="P24" s="254"/>
      <c r="Q24" s="254"/>
      <c r="R24" s="254"/>
      <c r="S24" s="254"/>
    </row>
    <row r="25" spans="1:19" ht="15" x14ac:dyDescent="0.25">
      <c r="A25" s="331" t="s">
        <v>41</v>
      </c>
      <c r="B25" s="331" t="s">
        <v>22</v>
      </c>
      <c r="C25" s="331" t="s">
        <v>23</v>
      </c>
      <c r="D25" s="329">
        <v>8682</v>
      </c>
      <c r="E25" s="330">
        <v>95.530554252697911</v>
      </c>
      <c r="F25" s="334">
        <v>11003.288902637401</v>
      </c>
      <c r="G25" s="330">
        <v>4.0415225159561476</v>
      </c>
      <c r="H25" s="322"/>
      <c r="I25" s="331" t="s">
        <v>56</v>
      </c>
      <c r="J25" s="334">
        <v>53593</v>
      </c>
      <c r="K25" s="330">
        <v>1181.6002989911801</v>
      </c>
      <c r="L25" s="330">
        <v>22047.661056316687</v>
      </c>
      <c r="M25" s="330">
        <v>4.3433625237714901</v>
      </c>
      <c r="N25" s="254"/>
      <c r="O25" s="254"/>
      <c r="P25" s="254"/>
      <c r="Q25" s="254"/>
      <c r="R25" s="254"/>
      <c r="S25" s="254"/>
    </row>
    <row r="26" spans="1:19" ht="15" x14ac:dyDescent="0.25">
      <c r="A26" s="331" t="s">
        <v>42</v>
      </c>
      <c r="B26" s="331" t="s">
        <v>8</v>
      </c>
      <c r="C26" s="331" t="s">
        <v>27</v>
      </c>
      <c r="D26" s="329">
        <v>6531</v>
      </c>
      <c r="E26" s="330">
        <v>116.88054283175595</v>
      </c>
      <c r="F26" s="334">
        <v>17896.270530049907</v>
      </c>
      <c r="G26" s="330">
        <v>4.252762536176852</v>
      </c>
      <c r="H26" s="322"/>
      <c r="I26" s="331" t="s">
        <v>19</v>
      </c>
      <c r="J26" s="334">
        <v>101003</v>
      </c>
      <c r="K26" s="330">
        <v>1336.7503914370386</v>
      </c>
      <c r="L26" s="330">
        <v>13234.759278803982</v>
      </c>
      <c r="M26" s="330">
        <v>4.121716046518527</v>
      </c>
      <c r="N26" s="254"/>
      <c r="O26" s="254"/>
      <c r="P26" s="254"/>
      <c r="Q26" s="254"/>
      <c r="R26" s="254"/>
      <c r="S26" s="254"/>
    </row>
    <row r="27" spans="1:19" ht="15" x14ac:dyDescent="0.25">
      <c r="A27" s="331" t="s">
        <v>43</v>
      </c>
      <c r="B27" s="331" t="s">
        <v>44</v>
      </c>
      <c r="C27" s="331" t="s">
        <v>44</v>
      </c>
      <c r="D27" s="329">
        <v>39918</v>
      </c>
      <c r="E27" s="330">
        <v>398.69120284358945</v>
      </c>
      <c r="F27" s="334">
        <v>9987.7549687757255</v>
      </c>
      <c r="G27" s="330">
        <v>3.9994678791925318</v>
      </c>
      <c r="H27" s="322"/>
      <c r="I27" s="331" t="s">
        <v>14</v>
      </c>
      <c r="J27" s="334">
        <v>88289</v>
      </c>
      <c r="K27" s="330">
        <v>1298.6349947106826</v>
      </c>
      <c r="L27" s="330">
        <v>14708.910449893901</v>
      </c>
      <c r="M27" s="330">
        <v>4.1675805039223759</v>
      </c>
      <c r="N27" s="254"/>
      <c r="O27" s="254"/>
      <c r="P27" s="254"/>
      <c r="Q27" s="254"/>
      <c r="R27" s="254"/>
      <c r="S27" s="254"/>
    </row>
    <row r="28" spans="1:19" ht="15" x14ac:dyDescent="0.25">
      <c r="A28" s="331" t="s">
        <v>45</v>
      </c>
      <c r="B28" s="331" t="s">
        <v>8</v>
      </c>
      <c r="C28" s="331" t="s">
        <v>27</v>
      </c>
      <c r="D28" s="329">
        <v>8330</v>
      </c>
      <c r="E28" s="330">
        <v>109.31327543212547</v>
      </c>
      <c r="F28" s="334">
        <v>13122.842188730549</v>
      </c>
      <c r="G28" s="330">
        <v>4.1180279061679252</v>
      </c>
      <c r="H28" s="322"/>
      <c r="I28" s="331" t="s">
        <v>157</v>
      </c>
      <c r="J28" s="334">
        <v>704033</v>
      </c>
      <c r="K28" s="330">
        <v>17706.053478888869</v>
      </c>
      <c r="L28" s="330">
        <v>25149.465264964667</v>
      </c>
      <c r="M28" s="330">
        <v>4.4005287553981489</v>
      </c>
      <c r="N28" s="254"/>
      <c r="O28" s="254"/>
      <c r="P28" s="254"/>
      <c r="Q28" s="254"/>
      <c r="R28" s="254"/>
      <c r="S28" s="254"/>
    </row>
    <row r="29" spans="1:19" ht="15" x14ac:dyDescent="0.25">
      <c r="A29" s="331" t="s">
        <v>46</v>
      </c>
      <c r="B29" s="331" t="s">
        <v>174</v>
      </c>
      <c r="C29" s="331" t="s">
        <v>157</v>
      </c>
      <c r="D29" s="329">
        <v>79652</v>
      </c>
      <c r="E29" s="330">
        <v>1234.4597723055622</v>
      </c>
      <c r="F29" s="334">
        <v>15498.164167950112</v>
      </c>
      <c r="G29" s="330">
        <v>4.1902802569477995</v>
      </c>
      <c r="H29" s="322"/>
      <c r="I29" s="331" t="s">
        <v>71</v>
      </c>
      <c r="J29" s="334">
        <v>413457</v>
      </c>
      <c r="K29" s="330">
        <v>8476.3916651901709</v>
      </c>
      <c r="L29" s="330">
        <v>20501.265343651627</v>
      </c>
      <c r="M29" s="330">
        <v>4.3117806666560785</v>
      </c>
      <c r="N29" s="254"/>
      <c r="O29" s="254"/>
      <c r="P29" s="254"/>
      <c r="Q29" s="254"/>
      <c r="R29" s="254"/>
      <c r="S29" s="254"/>
    </row>
    <row r="30" spans="1:19" ht="15" x14ac:dyDescent="0.25">
      <c r="A30" s="331" t="s">
        <v>47</v>
      </c>
      <c r="B30" s="331" t="s">
        <v>22</v>
      </c>
      <c r="C30" s="331" t="s">
        <v>23</v>
      </c>
      <c r="D30" s="329">
        <v>8970</v>
      </c>
      <c r="E30" s="330">
        <v>126.84390774319787</v>
      </c>
      <c r="F30" s="334">
        <v>14140.903873266207</v>
      </c>
      <c r="G30" s="330">
        <v>4.1504771700426319</v>
      </c>
      <c r="H30" s="322"/>
      <c r="I30" s="331" t="s">
        <v>23</v>
      </c>
      <c r="J30" s="334">
        <v>100119</v>
      </c>
      <c r="K30" s="330">
        <v>1335.6491584634987</v>
      </c>
      <c r="L30" s="330">
        <v>13340.616251295944</v>
      </c>
      <c r="M30" s="330">
        <v>4.1251758916761592</v>
      </c>
      <c r="N30" s="254"/>
      <c r="O30" s="254"/>
      <c r="P30" s="254"/>
      <c r="Q30" s="254"/>
      <c r="R30" s="254"/>
      <c r="S30" s="254"/>
    </row>
    <row r="31" spans="1:19" ht="15" x14ac:dyDescent="0.25">
      <c r="A31" s="331" t="s">
        <v>48</v>
      </c>
      <c r="B31" s="331" t="s">
        <v>8</v>
      </c>
      <c r="C31" s="331" t="s">
        <v>9</v>
      </c>
      <c r="D31" s="329">
        <v>16745</v>
      </c>
      <c r="E31" s="330">
        <v>186.86035436247451</v>
      </c>
      <c r="F31" s="334">
        <v>11159.17314795309</v>
      </c>
      <c r="G31" s="330">
        <v>4.0476320162337407</v>
      </c>
      <c r="H31" s="322"/>
      <c r="I31" s="325" t="s">
        <v>223</v>
      </c>
      <c r="J31" s="338">
        <v>6613118</v>
      </c>
      <c r="K31" s="338">
        <v>133094.85569284929</v>
      </c>
      <c r="L31" s="341">
        <v>20125.885504061669</v>
      </c>
      <c r="M31" s="338">
        <v>106.16010351020358</v>
      </c>
      <c r="N31" s="254"/>
      <c r="O31" s="254"/>
      <c r="P31" s="254"/>
      <c r="Q31" s="254"/>
      <c r="R31" s="254"/>
      <c r="S31" s="254"/>
    </row>
    <row r="32" spans="1:19" ht="15" x14ac:dyDescent="0.25">
      <c r="A32" s="331" t="s">
        <v>49</v>
      </c>
      <c r="B32" s="331" t="s">
        <v>50</v>
      </c>
      <c r="C32" s="331" t="s">
        <v>51</v>
      </c>
      <c r="D32" s="329">
        <v>4543</v>
      </c>
      <c r="E32" s="330">
        <v>66.788538069291491</v>
      </c>
      <c r="F32" s="334">
        <v>14701.417140499998</v>
      </c>
      <c r="G32" s="330">
        <v>4.1673592005056506</v>
      </c>
      <c r="H32" s="322"/>
      <c r="I32" s="322"/>
      <c r="J32" s="322"/>
      <c r="K32" s="322"/>
      <c r="L32" s="322"/>
      <c r="M32" s="322"/>
      <c r="N32" s="254"/>
      <c r="O32" s="254"/>
      <c r="P32" s="254"/>
      <c r="Q32" s="254"/>
      <c r="R32" s="254"/>
      <c r="S32" s="254"/>
    </row>
    <row r="33" spans="1:19" ht="15" x14ac:dyDescent="0.25">
      <c r="A33" s="331" t="s">
        <v>52</v>
      </c>
      <c r="B33" s="331" t="s">
        <v>13</v>
      </c>
      <c r="C33" s="331" t="s">
        <v>53</v>
      </c>
      <c r="D33" s="329">
        <v>5321</v>
      </c>
      <c r="E33" s="330">
        <v>73.873069570747063</v>
      </c>
      <c r="F33" s="334">
        <v>13883.305688920704</v>
      </c>
      <c r="G33" s="330">
        <v>4.1424928862576351</v>
      </c>
      <c r="H33" s="322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2"/>
    </row>
    <row r="34" spans="1:19" ht="15" x14ac:dyDescent="0.25">
      <c r="A34" s="331" t="s">
        <v>54</v>
      </c>
      <c r="B34" s="331" t="s">
        <v>29</v>
      </c>
      <c r="C34" s="331" t="s">
        <v>158</v>
      </c>
      <c r="D34" s="329">
        <v>58667</v>
      </c>
      <c r="E34" s="330">
        <v>948.46978512891189</v>
      </c>
      <c r="F34" s="334">
        <v>16167.006752158997</v>
      </c>
      <c r="G34" s="330">
        <v>4.2086296196990478</v>
      </c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</row>
    <row r="35" spans="1:19" ht="15" x14ac:dyDescent="0.25">
      <c r="A35" s="331" t="s">
        <v>55</v>
      </c>
      <c r="B35" s="331" t="s">
        <v>22</v>
      </c>
      <c r="C35" s="331" t="s">
        <v>56</v>
      </c>
      <c r="D35" s="329">
        <v>3552</v>
      </c>
      <c r="E35" s="330">
        <v>189.35562298200512</v>
      </c>
      <c r="F35" s="334">
        <v>53309.578542231167</v>
      </c>
      <c r="G35" s="330">
        <v>4.7268052490695727</v>
      </c>
      <c r="H35" s="322"/>
      <c r="I35" s="322"/>
      <c r="J35" s="322"/>
      <c r="K35" s="322"/>
      <c r="L35" s="322"/>
      <c r="M35" s="322"/>
      <c r="N35" s="322"/>
      <c r="O35" s="322"/>
      <c r="P35" s="360" t="s">
        <v>256</v>
      </c>
      <c r="Q35" s="361"/>
      <c r="R35" s="322"/>
      <c r="S35" s="328"/>
    </row>
    <row r="36" spans="1:19" ht="15" x14ac:dyDescent="0.25">
      <c r="A36" s="331" t="s">
        <v>57</v>
      </c>
      <c r="B36" s="331" t="s">
        <v>44</v>
      </c>
      <c r="C36" s="331" t="s">
        <v>44</v>
      </c>
      <c r="D36" s="329">
        <v>117670</v>
      </c>
      <c r="E36" s="330">
        <v>1462.4127915853796</v>
      </c>
      <c r="F36" s="334">
        <v>12428.085251851615</v>
      </c>
      <c r="G36" s="330">
        <v>4.094404223685105</v>
      </c>
      <c r="H36" s="322"/>
      <c r="I36" s="322"/>
      <c r="J36" s="322"/>
      <c r="K36" s="322"/>
      <c r="L36" s="322"/>
      <c r="M36" s="322"/>
      <c r="N36" s="322"/>
      <c r="O36" s="322"/>
      <c r="P36" s="331" t="s">
        <v>194</v>
      </c>
      <c r="Q36" s="331">
        <v>0.13831593847088988</v>
      </c>
      <c r="R36" s="322"/>
      <c r="S36" s="328"/>
    </row>
    <row r="37" spans="1:19" ht="15" x14ac:dyDescent="0.25">
      <c r="A37" s="331" t="s">
        <v>58</v>
      </c>
      <c r="B37" s="331" t="s">
        <v>29</v>
      </c>
      <c r="C37" s="331" t="s">
        <v>158</v>
      </c>
      <c r="D37" s="329">
        <v>80132</v>
      </c>
      <c r="E37" s="330">
        <v>763.05428409136891</v>
      </c>
      <c r="F37" s="334">
        <v>9522.4664814477219</v>
      </c>
      <c r="G37" s="330">
        <v>3.9787494526432581</v>
      </c>
      <c r="H37" s="322"/>
      <c r="I37" s="322"/>
      <c r="J37" s="322"/>
      <c r="K37" s="322"/>
      <c r="L37" s="322"/>
      <c r="M37" s="322"/>
      <c r="N37" s="322"/>
      <c r="O37" s="322"/>
      <c r="P37" s="331" t="s">
        <v>197</v>
      </c>
      <c r="Q37" s="331">
        <v>0.15683300450433019</v>
      </c>
      <c r="R37" s="322"/>
      <c r="S37" s="328"/>
    </row>
    <row r="38" spans="1:19" ht="15" x14ac:dyDescent="0.25">
      <c r="A38" s="331" t="s">
        <v>59</v>
      </c>
      <c r="B38" s="331" t="s">
        <v>16</v>
      </c>
      <c r="C38" s="331" t="s">
        <v>51</v>
      </c>
      <c r="D38" s="329">
        <v>8932</v>
      </c>
      <c r="E38" s="330">
        <v>188.83537531335557</v>
      </c>
      <c r="F38" s="334">
        <v>21141.443720707073</v>
      </c>
      <c r="G38" s="330">
        <v>4.3251346413691136</v>
      </c>
      <c r="H38" s="322"/>
      <c r="I38" s="322"/>
      <c r="J38" s="322"/>
      <c r="K38" s="322"/>
      <c r="L38" s="322"/>
      <c r="M38" s="322"/>
      <c r="N38" s="322"/>
      <c r="O38" s="322"/>
      <c r="P38" s="331" t="s">
        <v>196</v>
      </c>
      <c r="Q38" s="331">
        <v>0.19489525788524378</v>
      </c>
      <c r="R38" s="322"/>
      <c r="S38" s="328"/>
    </row>
    <row r="39" spans="1:19" ht="15" x14ac:dyDescent="0.25">
      <c r="A39" s="331" t="s">
        <v>60</v>
      </c>
      <c r="B39" s="331" t="s">
        <v>13</v>
      </c>
      <c r="C39" s="331" t="s">
        <v>19</v>
      </c>
      <c r="D39" s="329">
        <v>26828</v>
      </c>
      <c r="E39" s="330">
        <v>393.40568827215429</v>
      </c>
      <c r="F39" s="334">
        <v>14663.99613359752</v>
      </c>
      <c r="G39" s="330">
        <v>4.1662523374453304</v>
      </c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8"/>
    </row>
    <row r="40" spans="1:19" ht="15" x14ac:dyDescent="0.25">
      <c r="A40" s="331" t="s">
        <v>61</v>
      </c>
      <c r="B40" s="331" t="s">
        <v>5</v>
      </c>
      <c r="C40" s="331" t="s">
        <v>62</v>
      </c>
      <c r="D40" s="329">
        <v>14945</v>
      </c>
      <c r="E40" s="330">
        <v>207.55174344256787</v>
      </c>
      <c r="F40" s="334">
        <v>13887.704479261816</v>
      </c>
      <c r="G40" s="330">
        <v>4.1426304664447873</v>
      </c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8"/>
    </row>
    <row r="41" spans="1:19" ht="15" x14ac:dyDescent="0.25">
      <c r="A41" s="331" t="s">
        <v>63</v>
      </c>
      <c r="B41" s="331" t="s">
        <v>5</v>
      </c>
      <c r="C41" s="331" t="s">
        <v>11</v>
      </c>
      <c r="D41" s="329">
        <v>3284</v>
      </c>
      <c r="E41" s="330">
        <v>78.262972170133438</v>
      </c>
      <c r="F41" s="334">
        <v>23831.599320990696</v>
      </c>
      <c r="G41" s="330">
        <v>4.3771531885056794</v>
      </c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8"/>
    </row>
    <row r="42" spans="1:19" ht="15" x14ac:dyDescent="0.25">
      <c r="A42" s="331" t="s">
        <v>64</v>
      </c>
      <c r="B42" s="331" t="s">
        <v>13</v>
      </c>
      <c r="C42" s="331" t="s">
        <v>40</v>
      </c>
      <c r="D42" s="329">
        <v>20476</v>
      </c>
      <c r="E42" s="330">
        <v>308.09883542567519</v>
      </c>
      <c r="F42" s="334">
        <v>15046.827281972808</v>
      </c>
      <c r="G42" s="330">
        <v>4.1774449358640533</v>
      </c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</row>
    <row r="43" spans="1:19" ht="15" x14ac:dyDescent="0.25">
      <c r="A43" s="331" t="s">
        <v>65</v>
      </c>
      <c r="B43" s="331" t="s">
        <v>174</v>
      </c>
      <c r="C43" s="331" t="s">
        <v>156</v>
      </c>
      <c r="D43" s="329">
        <v>71885</v>
      </c>
      <c r="E43" s="330">
        <v>1235.150332410406</v>
      </c>
      <c r="F43" s="334">
        <v>17182.309694795938</v>
      </c>
      <c r="G43" s="330">
        <v>4.235081542515176</v>
      </c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</row>
    <row r="44" spans="1:19" ht="15" x14ac:dyDescent="0.25">
      <c r="A44" s="331" t="s">
        <v>66</v>
      </c>
      <c r="B44" s="331" t="s">
        <v>8</v>
      </c>
      <c r="C44" s="331" t="s">
        <v>9</v>
      </c>
      <c r="D44" s="329">
        <v>23176</v>
      </c>
      <c r="E44" s="330">
        <v>247.67655127539436</v>
      </c>
      <c r="F44" s="334">
        <v>10686.768695003208</v>
      </c>
      <c r="G44" s="330">
        <v>4.0288464095990282</v>
      </c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</row>
    <row r="45" spans="1:19" ht="15" customHeight="1" x14ac:dyDescent="0.25">
      <c r="A45" s="331" t="s">
        <v>67</v>
      </c>
      <c r="B45" s="331" t="s">
        <v>22</v>
      </c>
      <c r="C45" s="331" t="s">
        <v>37</v>
      </c>
      <c r="D45" s="329">
        <v>23209</v>
      </c>
      <c r="E45" s="330">
        <v>524.74212547794559</v>
      </c>
      <c r="F45" s="334">
        <v>22609.424166398621</v>
      </c>
      <c r="G45" s="330">
        <v>4.3542895015518974</v>
      </c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</row>
    <row r="46" spans="1:19" ht="15" x14ac:dyDescent="0.25">
      <c r="A46" s="331" t="s">
        <v>68</v>
      </c>
      <c r="B46" s="331" t="s">
        <v>8</v>
      </c>
      <c r="C46" s="331" t="s">
        <v>27</v>
      </c>
      <c r="D46" s="329">
        <v>12507</v>
      </c>
      <c r="E46" s="330">
        <v>214.98001068887095</v>
      </c>
      <c r="F46" s="334">
        <v>17188.775141030699</v>
      </c>
      <c r="G46" s="330">
        <v>4.2352449302970472</v>
      </c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</row>
    <row r="47" spans="1:19" ht="15" x14ac:dyDescent="0.25">
      <c r="A47" s="331" t="s">
        <v>69</v>
      </c>
      <c r="B47" s="331" t="s">
        <v>44</v>
      </c>
      <c r="C47" s="331" t="s">
        <v>44</v>
      </c>
      <c r="D47" s="329">
        <v>50242</v>
      </c>
      <c r="E47" s="330">
        <v>1034.130813979087</v>
      </c>
      <c r="F47" s="334">
        <v>20582.994585786531</v>
      </c>
      <c r="G47" s="330">
        <v>4.3135085598079472</v>
      </c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</row>
    <row r="48" spans="1:19" ht="15" x14ac:dyDescent="0.25">
      <c r="A48" s="331" t="s">
        <v>70</v>
      </c>
      <c r="B48" s="331" t="s">
        <v>5</v>
      </c>
      <c r="C48" s="331" t="s">
        <v>71</v>
      </c>
      <c r="D48" s="329">
        <v>47915</v>
      </c>
      <c r="E48" s="330">
        <v>678.92202573679333</v>
      </c>
      <c r="F48" s="334">
        <v>14169.300338866602</v>
      </c>
      <c r="G48" s="330">
        <v>4.1513484058952104</v>
      </c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</row>
    <row r="49" spans="1:19" x14ac:dyDescent="0.2">
      <c r="A49" s="331" t="s">
        <v>161</v>
      </c>
      <c r="B49" s="331" t="s">
        <v>5</v>
      </c>
      <c r="C49" s="331" t="s">
        <v>11</v>
      </c>
      <c r="D49" s="329">
        <v>15802</v>
      </c>
      <c r="E49" s="330">
        <v>371.75610078756989</v>
      </c>
      <c r="F49" s="334">
        <v>23525.889177798374</v>
      </c>
      <c r="G49" s="330">
        <v>4.3715460468798888</v>
      </c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</row>
    <row r="50" spans="1:19" x14ac:dyDescent="0.2">
      <c r="A50" s="331" t="s">
        <v>162</v>
      </c>
      <c r="B50" s="331" t="s">
        <v>5</v>
      </c>
      <c r="C50" s="331" t="s">
        <v>71</v>
      </c>
      <c r="D50" s="329">
        <v>19507</v>
      </c>
      <c r="E50" s="330">
        <v>348.80483263979323</v>
      </c>
      <c r="F50" s="334">
        <v>17881.00849130021</v>
      </c>
      <c r="G50" s="330">
        <v>4.2523920094182532</v>
      </c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</row>
    <row r="51" spans="1:19" x14ac:dyDescent="0.2">
      <c r="A51" s="331" t="s">
        <v>72</v>
      </c>
      <c r="B51" s="331" t="s">
        <v>5</v>
      </c>
      <c r="C51" s="331" t="s">
        <v>71</v>
      </c>
      <c r="D51" s="329">
        <v>27233</v>
      </c>
      <c r="E51" s="330">
        <v>478.74884830436753</v>
      </c>
      <c r="F51" s="334">
        <v>17579.732247801108</v>
      </c>
      <c r="G51" s="330">
        <v>4.2450122561650554</v>
      </c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</row>
    <row r="52" spans="1:19" x14ac:dyDescent="0.2">
      <c r="A52" s="331" t="s">
        <v>73</v>
      </c>
      <c r="B52" s="331" t="s">
        <v>22</v>
      </c>
      <c r="C52" s="331" t="s">
        <v>37</v>
      </c>
      <c r="D52" s="329">
        <v>10248</v>
      </c>
      <c r="E52" s="330">
        <v>249.8194965388042</v>
      </c>
      <c r="F52" s="334">
        <v>24377.390372638973</v>
      </c>
      <c r="G52" s="330">
        <v>4.38698721205252</v>
      </c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</row>
    <row r="53" spans="1:19" x14ac:dyDescent="0.2">
      <c r="A53" s="331" t="s">
        <v>74</v>
      </c>
      <c r="B53" s="331" t="s">
        <v>174</v>
      </c>
      <c r="C53" s="331" t="s">
        <v>157</v>
      </c>
      <c r="D53" s="329">
        <v>232903</v>
      </c>
      <c r="E53" s="330">
        <v>5559.9298523024772</v>
      </c>
      <c r="F53" s="334">
        <v>23872.298133997745</v>
      </c>
      <c r="G53" s="330">
        <v>4.3778942296004493</v>
      </c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</row>
    <row r="54" spans="1:19" x14ac:dyDescent="0.2">
      <c r="A54" s="331" t="s">
        <v>75</v>
      </c>
      <c r="B54" s="331" t="s">
        <v>13</v>
      </c>
      <c r="C54" s="331" t="s">
        <v>14</v>
      </c>
      <c r="D54" s="329">
        <v>21283</v>
      </c>
      <c r="E54" s="330">
        <v>299.51375166194606</v>
      </c>
      <c r="F54" s="334">
        <v>14072.910382086457</v>
      </c>
      <c r="G54" s="330">
        <v>4.1483839220383647</v>
      </c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</row>
    <row r="55" spans="1:19" x14ac:dyDescent="0.2">
      <c r="A55" s="331" t="s">
        <v>76</v>
      </c>
      <c r="B55" s="331" t="s">
        <v>8</v>
      </c>
      <c r="C55" s="331" t="s">
        <v>9</v>
      </c>
      <c r="D55" s="329">
        <v>16008</v>
      </c>
      <c r="E55" s="330">
        <v>269.29170942056078</v>
      </c>
      <c r="F55" s="334">
        <v>16822.320678445827</v>
      </c>
      <c r="G55" s="330">
        <v>4.2258859075333515</v>
      </c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</row>
    <row r="56" spans="1:19" x14ac:dyDescent="0.2">
      <c r="A56" s="331" t="s">
        <v>77</v>
      </c>
      <c r="B56" s="331" t="s">
        <v>8</v>
      </c>
      <c r="C56" s="331" t="s">
        <v>27</v>
      </c>
      <c r="D56" s="329">
        <v>3992</v>
      </c>
      <c r="E56" s="330">
        <v>60.711513835771704</v>
      </c>
      <c r="F56" s="334">
        <v>15208.295049041008</v>
      </c>
      <c r="G56" s="330">
        <v>4.1820805294838612</v>
      </c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</row>
    <row r="57" spans="1:19" x14ac:dyDescent="0.2">
      <c r="A57" s="331" t="s">
        <v>78</v>
      </c>
      <c r="B57" s="331" t="s">
        <v>174</v>
      </c>
      <c r="C57" s="331" t="s">
        <v>156</v>
      </c>
      <c r="D57" s="329">
        <v>56755</v>
      </c>
      <c r="E57" s="330">
        <v>2104.6688690002134</v>
      </c>
      <c r="F57" s="334">
        <v>37083.408845039441</v>
      </c>
      <c r="G57" s="330">
        <v>4.5691796492735461</v>
      </c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</row>
    <row r="58" spans="1:19" x14ac:dyDescent="0.2">
      <c r="A58" s="331" t="s">
        <v>79</v>
      </c>
      <c r="B58" s="331" t="s">
        <v>22</v>
      </c>
      <c r="C58" s="331" t="s">
        <v>56</v>
      </c>
      <c r="D58" s="329">
        <v>13115</v>
      </c>
      <c r="E58" s="330">
        <v>297.68651356423601</v>
      </c>
      <c r="F58" s="334">
        <v>22698.171068565458</v>
      </c>
      <c r="G58" s="330">
        <v>4.3559908648217771</v>
      </c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</row>
    <row r="59" spans="1:19" x14ac:dyDescent="0.2">
      <c r="A59" s="331" t="s">
        <v>80</v>
      </c>
      <c r="B59" s="331" t="s">
        <v>5</v>
      </c>
      <c r="C59" s="331" t="s">
        <v>11</v>
      </c>
      <c r="D59" s="329">
        <v>9873</v>
      </c>
      <c r="E59" s="330">
        <v>130.10267948602589</v>
      </c>
      <c r="F59" s="334">
        <v>13177.623770487784</v>
      </c>
      <c r="G59" s="330">
        <v>4.1198371040057529</v>
      </c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</row>
    <row r="60" spans="1:19" x14ac:dyDescent="0.2">
      <c r="A60" s="331" t="s">
        <v>81</v>
      </c>
      <c r="B60" s="331" t="s">
        <v>22</v>
      </c>
      <c r="C60" s="331" t="s">
        <v>56</v>
      </c>
      <c r="D60" s="329">
        <v>6313</v>
      </c>
      <c r="E60" s="330">
        <v>216.17173019098814</v>
      </c>
      <c r="F60" s="334">
        <v>34242.314302390012</v>
      </c>
      <c r="G60" s="330">
        <v>4.534563109240854</v>
      </c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</row>
    <row r="61" spans="1:19" x14ac:dyDescent="0.2">
      <c r="A61" s="331" t="s">
        <v>82</v>
      </c>
      <c r="B61" s="331" t="s">
        <v>5</v>
      </c>
      <c r="C61" s="331" t="s">
        <v>71</v>
      </c>
      <c r="D61" s="329">
        <v>49533</v>
      </c>
      <c r="E61" s="330">
        <v>900.61184299727142</v>
      </c>
      <c r="F61" s="334">
        <v>18182.05727489293</v>
      </c>
      <c r="G61" s="330">
        <v>4.2596430214923728</v>
      </c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</row>
    <row r="62" spans="1:19" x14ac:dyDescent="0.2">
      <c r="A62" s="331" t="s">
        <v>83</v>
      </c>
      <c r="B62" s="331" t="s">
        <v>5</v>
      </c>
      <c r="C62" s="331" t="s">
        <v>11</v>
      </c>
      <c r="D62" s="329">
        <v>5167</v>
      </c>
      <c r="E62" s="330">
        <v>122.39905732906821</v>
      </c>
      <c r="F62" s="334">
        <v>23688.611830669288</v>
      </c>
      <c r="G62" s="330">
        <v>4.3745396115060338</v>
      </c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</row>
    <row r="63" spans="1:19" x14ac:dyDescent="0.2">
      <c r="A63" s="331" t="s">
        <v>84</v>
      </c>
      <c r="B63" s="331" t="s">
        <v>8</v>
      </c>
      <c r="C63" s="331" t="s">
        <v>27</v>
      </c>
      <c r="D63" s="329">
        <v>5757</v>
      </c>
      <c r="E63" s="330">
        <v>73.547966189730616</v>
      </c>
      <c r="F63" s="334">
        <v>12775.397983277855</v>
      </c>
      <c r="G63" s="330">
        <v>4.1063744382978831</v>
      </c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</row>
    <row r="64" spans="1:19" x14ac:dyDescent="0.2">
      <c r="A64" s="331" t="s">
        <v>85</v>
      </c>
      <c r="B64" s="331" t="s">
        <v>13</v>
      </c>
      <c r="C64" s="331" t="s">
        <v>19</v>
      </c>
      <c r="D64" s="329">
        <v>4879</v>
      </c>
      <c r="E64" s="330">
        <v>79.825731198178815</v>
      </c>
      <c r="F64" s="334">
        <v>16361.084484152247</v>
      </c>
      <c r="G64" s="330">
        <v>4.2138120872248637</v>
      </c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</row>
    <row r="65" spans="1:19" x14ac:dyDescent="0.2">
      <c r="A65" s="331" t="s">
        <v>86</v>
      </c>
      <c r="B65" s="331" t="s">
        <v>174</v>
      </c>
      <c r="C65" s="331" t="s">
        <v>157</v>
      </c>
      <c r="D65" s="329">
        <v>273927</v>
      </c>
      <c r="E65" s="330">
        <v>6385.9980259448084</v>
      </c>
      <c r="F65" s="334">
        <v>23312.773205798654</v>
      </c>
      <c r="G65" s="330">
        <v>4.3675939387431342</v>
      </c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</row>
    <row r="66" spans="1:19" x14ac:dyDescent="0.2">
      <c r="A66" s="331" t="s">
        <v>87</v>
      </c>
      <c r="B66" s="331" t="s">
        <v>22</v>
      </c>
      <c r="C66" s="331" t="s">
        <v>88</v>
      </c>
      <c r="D66" s="329">
        <v>20273</v>
      </c>
      <c r="E66" s="330">
        <v>265.59970186408009</v>
      </c>
      <c r="F66" s="334">
        <v>13101.154336510635</v>
      </c>
      <c r="G66" s="330">
        <v>4.1173095628229825</v>
      </c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</row>
    <row r="67" spans="1:19" x14ac:dyDescent="0.2">
      <c r="A67" s="331" t="s">
        <v>89</v>
      </c>
      <c r="B67" s="331" t="s">
        <v>13</v>
      </c>
      <c r="C67" s="331" t="s">
        <v>19</v>
      </c>
      <c r="D67" s="329">
        <v>13596</v>
      </c>
      <c r="E67" s="330">
        <v>180.75103091391207</v>
      </c>
      <c r="F67" s="334">
        <v>13294.427104583119</v>
      </c>
      <c r="G67" s="330">
        <v>4.1236696270621662</v>
      </c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</row>
    <row r="68" spans="1:19" x14ac:dyDescent="0.2">
      <c r="A68" s="331" t="s">
        <v>90</v>
      </c>
      <c r="B68" s="331" t="s">
        <v>13</v>
      </c>
      <c r="C68" s="331" t="s">
        <v>53</v>
      </c>
      <c r="D68" s="329">
        <v>11939</v>
      </c>
      <c r="E68" s="330">
        <v>202.25346182135181</v>
      </c>
      <c r="F68" s="334">
        <v>16940.569714494664</v>
      </c>
      <c r="G68" s="330">
        <v>4.2289280116440855</v>
      </c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</row>
    <row r="69" spans="1:19" x14ac:dyDescent="0.2">
      <c r="A69" s="331" t="s">
        <v>163</v>
      </c>
      <c r="B69" s="331" t="s">
        <v>5</v>
      </c>
      <c r="C69" s="331" t="s">
        <v>71</v>
      </c>
      <c r="D69" s="329">
        <v>53993</v>
      </c>
      <c r="E69" s="330">
        <v>799.96441504406118</v>
      </c>
      <c r="F69" s="334">
        <v>14816.076436650328</v>
      </c>
      <c r="G69" s="330">
        <v>4.1707332098838785</v>
      </c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</row>
    <row r="70" spans="1:19" x14ac:dyDescent="0.2">
      <c r="A70" s="331" t="s">
        <v>91</v>
      </c>
      <c r="B70" s="331" t="s">
        <v>174</v>
      </c>
      <c r="C70" s="331" t="s">
        <v>157</v>
      </c>
      <c r="D70" s="329">
        <v>64315</v>
      </c>
      <c r="E70" s="330">
        <v>1832.3498720152836</v>
      </c>
      <c r="F70" s="334">
        <v>28490.24134362565</v>
      </c>
      <c r="G70" s="330">
        <v>4.4546961282061641</v>
      </c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</row>
    <row r="71" spans="1:19" x14ac:dyDescent="0.2">
      <c r="A71" s="331" t="s">
        <v>92</v>
      </c>
      <c r="B71" s="331" t="s">
        <v>13</v>
      </c>
      <c r="C71" s="331" t="s">
        <v>53</v>
      </c>
      <c r="D71" s="329">
        <v>6452</v>
      </c>
      <c r="E71" s="330">
        <v>132.76390427141047</v>
      </c>
      <c r="F71" s="334">
        <v>20577.170531836713</v>
      </c>
      <c r="G71" s="330">
        <v>4.3133856567776823</v>
      </c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</row>
    <row r="72" spans="1:19" x14ac:dyDescent="0.2">
      <c r="A72" s="331" t="s">
        <v>93</v>
      </c>
      <c r="B72" s="331" t="s">
        <v>5</v>
      </c>
      <c r="C72" s="331" t="s">
        <v>71</v>
      </c>
      <c r="D72" s="329">
        <v>19324</v>
      </c>
      <c r="E72" s="330">
        <v>376.09572133233775</v>
      </c>
      <c r="F72" s="334">
        <v>19462.622714362333</v>
      </c>
      <c r="G72" s="330">
        <v>4.2892013638678863</v>
      </c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</row>
    <row r="73" spans="1:19" x14ac:dyDescent="0.2">
      <c r="A73" s="331" t="s">
        <v>94</v>
      </c>
      <c r="B73" s="331" t="s">
        <v>8</v>
      </c>
      <c r="C73" s="331" t="s">
        <v>27</v>
      </c>
      <c r="D73" s="329">
        <v>9558</v>
      </c>
      <c r="E73" s="330">
        <v>101.53542472167625</v>
      </c>
      <c r="F73" s="334">
        <v>10623.082728779687</v>
      </c>
      <c r="G73" s="330">
        <v>4.026250563621482</v>
      </c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</row>
    <row r="74" spans="1:19" x14ac:dyDescent="0.2">
      <c r="A74" s="331" t="s">
        <v>95</v>
      </c>
      <c r="B74" s="331" t="s">
        <v>50</v>
      </c>
      <c r="C74" s="331" t="s">
        <v>51</v>
      </c>
      <c r="D74" s="329">
        <v>6696</v>
      </c>
      <c r="E74" s="330">
        <v>142.05498951881469</v>
      </c>
      <c r="F74" s="334">
        <v>21214.902855259064</v>
      </c>
      <c r="G74" s="330">
        <v>4.3266410474379384</v>
      </c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</row>
    <row r="75" spans="1:19" x14ac:dyDescent="0.2">
      <c r="A75" s="331" t="s">
        <v>96</v>
      </c>
      <c r="B75" s="331" t="s">
        <v>5</v>
      </c>
      <c r="C75" s="331" t="s">
        <v>71</v>
      </c>
      <c r="D75" s="329">
        <v>55000</v>
      </c>
      <c r="E75" s="330">
        <v>999.65238469564724</v>
      </c>
      <c r="F75" s="334">
        <v>18175.497903557221</v>
      </c>
      <c r="G75" s="330">
        <v>4.2594863168518771</v>
      </c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</row>
    <row r="76" spans="1:19" x14ac:dyDescent="0.2">
      <c r="A76" s="331" t="s">
        <v>97</v>
      </c>
      <c r="B76" s="331" t="s">
        <v>174</v>
      </c>
      <c r="C76" s="331" t="s">
        <v>155</v>
      </c>
      <c r="D76" s="329">
        <v>2508452</v>
      </c>
      <c r="E76" s="330">
        <v>56953.648106934204</v>
      </c>
      <c r="F76" s="334">
        <v>22704.699195732748</v>
      </c>
      <c r="G76" s="330">
        <v>4.3561157525043814</v>
      </c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</row>
    <row r="77" spans="1:19" x14ac:dyDescent="0.2">
      <c r="A77" s="331" t="s">
        <v>98</v>
      </c>
      <c r="B77" s="331" t="s">
        <v>13</v>
      </c>
      <c r="C77" s="331" t="s">
        <v>53</v>
      </c>
      <c r="D77" s="329">
        <v>5950</v>
      </c>
      <c r="E77" s="330">
        <v>69.768851820557018</v>
      </c>
      <c r="F77" s="334">
        <v>11725.857448833112</v>
      </c>
      <c r="G77" s="330">
        <v>4.0691446101658961</v>
      </c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</row>
    <row r="78" spans="1:19" x14ac:dyDescent="0.2">
      <c r="A78" s="331" t="s">
        <v>99</v>
      </c>
      <c r="B78" s="331" t="s">
        <v>29</v>
      </c>
      <c r="C78" s="331" t="s">
        <v>100</v>
      </c>
      <c r="D78" s="329">
        <v>4795</v>
      </c>
      <c r="E78" s="330">
        <v>43.526248635790246</v>
      </c>
      <c r="F78" s="334">
        <v>9077.4241159103749</v>
      </c>
      <c r="G78" s="330">
        <v>3.9579626270501858</v>
      </c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</row>
    <row r="79" spans="1:19" x14ac:dyDescent="0.2">
      <c r="A79" s="331" t="s">
        <v>101</v>
      </c>
      <c r="B79" s="331" t="s">
        <v>29</v>
      </c>
      <c r="C79" s="331" t="s">
        <v>158</v>
      </c>
      <c r="D79" s="329">
        <v>21545</v>
      </c>
      <c r="E79" s="330">
        <v>259.5007175808085</v>
      </c>
      <c r="F79" s="334">
        <v>12044.591208206475</v>
      </c>
      <c r="G79" s="330">
        <v>4.080792064688624</v>
      </c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</row>
    <row r="80" spans="1:19" x14ac:dyDescent="0.2">
      <c r="A80" s="331" t="s">
        <v>102</v>
      </c>
      <c r="B80" s="331" t="s">
        <v>5</v>
      </c>
      <c r="C80" s="331" t="s">
        <v>6</v>
      </c>
      <c r="D80" s="329">
        <v>17686</v>
      </c>
      <c r="E80" s="330">
        <v>142.199442283531</v>
      </c>
      <c r="F80" s="334">
        <v>8040.2262967053612</v>
      </c>
      <c r="G80" s="330">
        <v>3.9052682723836916</v>
      </c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</row>
    <row r="81" spans="1:19" x14ac:dyDescent="0.2">
      <c r="A81" s="331" t="s">
        <v>103</v>
      </c>
      <c r="B81" s="331" t="s">
        <v>44</v>
      </c>
      <c r="C81" s="331" t="s">
        <v>44</v>
      </c>
      <c r="D81" s="329">
        <v>27915</v>
      </c>
      <c r="E81" s="330">
        <v>356.25881237587396</v>
      </c>
      <c r="F81" s="334">
        <v>12762.271623710334</v>
      </c>
      <c r="G81" s="330">
        <v>4.1059279836199565</v>
      </c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</row>
    <row r="82" spans="1:19" x14ac:dyDescent="0.2">
      <c r="A82" s="331" t="s">
        <v>104</v>
      </c>
      <c r="B82" s="331" t="s">
        <v>29</v>
      </c>
      <c r="C82" s="331" t="s">
        <v>159</v>
      </c>
      <c r="D82" s="329">
        <v>65663</v>
      </c>
      <c r="E82" s="330">
        <v>546.16065940724422</v>
      </c>
      <c r="F82" s="334">
        <v>8317.6318384363221</v>
      </c>
      <c r="G82" s="330">
        <v>3.9199996933703307</v>
      </c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</row>
    <row r="83" spans="1:19" x14ac:dyDescent="0.2">
      <c r="A83" s="331" t="s">
        <v>105</v>
      </c>
      <c r="B83" s="331" t="s">
        <v>8</v>
      </c>
      <c r="C83" s="331" t="s">
        <v>27</v>
      </c>
      <c r="D83" s="329">
        <v>3310</v>
      </c>
      <c r="E83" s="330">
        <v>43.601625579179711</v>
      </c>
      <c r="F83" s="334">
        <v>13172.696549601122</v>
      </c>
      <c r="G83" s="330">
        <v>4.119674687394407</v>
      </c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</row>
    <row r="84" spans="1:19" x14ac:dyDescent="0.2">
      <c r="A84" s="331" t="s">
        <v>106</v>
      </c>
      <c r="B84" s="331" t="s">
        <v>8</v>
      </c>
      <c r="C84" s="331" t="s">
        <v>9</v>
      </c>
      <c r="D84" s="329">
        <v>11199</v>
      </c>
      <c r="E84" s="330">
        <v>126.08901388751649</v>
      </c>
      <c r="F84" s="334">
        <v>11258.952932182916</v>
      </c>
      <c r="G84" s="330">
        <v>4.0514980035775476</v>
      </c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</row>
    <row r="85" spans="1:19" x14ac:dyDescent="0.2">
      <c r="A85" s="331" t="s">
        <v>107</v>
      </c>
      <c r="B85" s="331" t="s">
        <v>13</v>
      </c>
      <c r="C85" s="331" t="s">
        <v>53</v>
      </c>
      <c r="D85" s="329">
        <v>6793</v>
      </c>
      <c r="E85" s="330">
        <v>69.261327161194714</v>
      </c>
      <c r="F85" s="334">
        <v>10195.985155482807</v>
      </c>
      <c r="G85" s="330">
        <v>4.0084291945005841</v>
      </c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</row>
    <row r="86" spans="1:19" x14ac:dyDescent="0.2">
      <c r="A86" s="331" t="s">
        <v>108</v>
      </c>
      <c r="B86" s="331" t="s">
        <v>50</v>
      </c>
      <c r="C86" s="331" t="s">
        <v>109</v>
      </c>
      <c r="D86" s="329">
        <v>48553</v>
      </c>
      <c r="E86" s="330">
        <v>842.45462258262739</v>
      </c>
      <c r="F86" s="334">
        <v>17351.23725789606</v>
      </c>
      <c r="G86" s="330">
        <v>4.2393304482980021</v>
      </c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</row>
    <row r="87" spans="1:19" x14ac:dyDescent="0.2">
      <c r="A87" s="331" t="s">
        <v>110</v>
      </c>
      <c r="B87" s="331" t="s">
        <v>50</v>
      </c>
      <c r="C87" s="331" t="s">
        <v>109</v>
      </c>
      <c r="D87" s="329">
        <v>19025</v>
      </c>
      <c r="E87" s="330">
        <v>768.65264631926857</v>
      </c>
      <c r="F87" s="334">
        <v>40402.241593654064</v>
      </c>
      <c r="G87" s="330">
        <v>4.606405461267733</v>
      </c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</row>
    <row r="88" spans="1:19" x14ac:dyDescent="0.2">
      <c r="A88" s="331" t="s">
        <v>111</v>
      </c>
      <c r="B88" s="331" t="s">
        <v>50</v>
      </c>
      <c r="C88" s="331" t="s">
        <v>109</v>
      </c>
      <c r="D88" s="329">
        <v>20893</v>
      </c>
      <c r="E88" s="330">
        <v>396.99975047060508</v>
      </c>
      <c r="F88" s="334">
        <v>19001.567533174035</v>
      </c>
      <c r="G88" s="330">
        <v>4.278789429527925</v>
      </c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</row>
    <row r="89" spans="1:19" x14ac:dyDescent="0.2">
      <c r="A89" s="331" t="s">
        <v>112</v>
      </c>
      <c r="B89" s="331" t="s">
        <v>16</v>
      </c>
      <c r="C89" s="331" t="s">
        <v>25</v>
      </c>
      <c r="D89" s="329">
        <v>30613</v>
      </c>
      <c r="E89" s="330">
        <v>700.2912976118331</v>
      </c>
      <c r="F89" s="334">
        <v>22875.61812340617</v>
      </c>
      <c r="G89" s="330">
        <v>4.35937283799346</v>
      </c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</row>
    <row r="90" spans="1:19" x14ac:dyDescent="0.2">
      <c r="A90" s="331" t="s">
        <v>113</v>
      </c>
      <c r="B90" s="331" t="s">
        <v>5</v>
      </c>
      <c r="C90" s="331" t="s">
        <v>71</v>
      </c>
      <c r="D90" s="329">
        <v>124219</v>
      </c>
      <c r="E90" s="330">
        <v>3674.856165869201</v>
      </c>
      <c r="F90" s="334">
        <v>29583.688210895285</v>
      </c>
      <c r="G90" s="330">
        <v>4.4710523167125684</v>
      </c>
      <c r="H90" s="254"/>
      <c r="I90" s="254"/>
      <c r="J90" s="254"/>
      <c r="K90" s="254"/>
      <c r="L90" s="254"/>
      <c r="M90" s="254"/>
      <c r="N90" s="254"/>
      <c r="O90" s="254"/>
      <c r="P90" s="254"/>
      <c r="Q90" s="254"/>
      <c r="R90" s="254"/>
      <c r="S90" s="254"/>
    </row>
    <row r="91" spans="1:19" x14ac:dyDescent="0.2">
      <c r="A91" s="331" t="s">
        <v>114</v>
      </c>
      <c r="B91" s="331" t="s">
        <v>8</v>
      </c>
      <c r="C91" s="331" t="s">
        <v>27</v>
      </c>
      <c r="D91" s="329">
        <v>8191</v>
      </c>
      <c r="E91" s="330">
        <v>107.04097473558932</v>
      </c>
      <c r="F91" s="334">
        <v>13068.120465827044</v>
      </c>
      <c r="G91" s="330">
        <v>4.1162131292777495</v>
      </c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</row>
    <row r="92" spans="1:19" x14ac:dyDescent="0.2">
      <c r="A92" s="331" t="s">
        <v>115</v>
      </c>
      <c r="B92" s="331" t="s">
        <v>174</v>
      </c>
      <c r="C92" s="331" t="s">
        <v>157</v>
      </c>
      <c r="D92" s="329">
        <v>53236</v>
      </c>
      <c r="E92" s="330">
        <v>2693.3159563207378</v>
      </c>
      <c r="F92" s="334">
        <v>50592.004589389471</v>
      </c>
      <c r="G92" s="330">
        <v>4.7040818876485897</v>
      </c>
      <c r="H92" s="254"/>
      <c r="I92" s="254"/>
      <c r="J92" s="254"/>
      <c r="K92" s="254"/>
      <c r="L92" s="254"/>
      <c r="M92" s="254"/>
      <c r="N92" s="254"/>
      <c r="O92" s="254"/>
      <c r="P92" s="254"/>
      <c r="Q92" s="254"/>
      <c r="R92" s="254"/>
      <c r="S92" s="254"/>
    </row>
    <row r="93" spans="1:19" x14ac:dyDescent="0.2">
      <c r="A93" s="331" t="s">
        <v>116</v>
      </c>
      <c r="B93" s="331" t="s">
        <v>13</v>
      </c>
      <c r="C93" s="331" t="s">
        <v>40</v>
      </c>
      <c r="D93" s="329">
        <v>17469</v>
      </c>
      <c r="E93" s="330">
        <v>282.37018702884046</v>
      </c>
      <c r="F93" s="334">
        <v>16164.072759107017</v>
      </c>
      <c r="G93" s="330">
        <v>4.208550796658483</v>
      </c>
      <c r="H93" s="254"/>
      <c r="I93" s="254"/>
      <c r="J93" s="254"/>
      <c r="K93" s="254"/>
      <c r="L93" s="254"/>
      <c r="M93" s="254"/>
      <c r="N93" s="254"/>
      <c r="O93" s="254"/>
      <c r="P93" s="254"/>
      <c r="Q93" s="254"/>
      <c r="R93" s="254"/>
      <c r="S93" s="254"/>
    </row>
    <row r="94" spans="1:19" x14ac:dyDescent="0.2">
      <c r="A94" s="331" t="s">
        <v>117</v>
      </c>
      <c r="B94" s="331" t="s">
        <v>22</v>
      </c>
      <c r="C94" s="331" t="s">
        <v>88</v>
      </c>
      <c r="D94" s="329">
        <v>6024</v>
      </c>
      <c r="E94" s="330">
        <v>75.403511780326824</v>
      </c>
      <c r="F94" s="334">
        <v>12517.18323046594</v>
      </c>
      <c r="G94" s="330">
        <v>4.0975066096174695</v>
      </c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</row>
    <row r="95" spans="1:19" x14ac:dyDescent="0.2">
      <c r="A95" s="331" t="s">
        <v>118</v>
      </c>
      <c r="B95" s="331" t="s">
        <v>5</v>
      </c>
      <c r="C95" s="331" t="s">
        <v>11</v>
      </c>
      <c r="D95" s="329">
        <v>16111</v>
      </c>
      <c r="E95" s="330">
        <v>1356.2842350374676</v>
      </c>
      <c r="F95" s="334">
        <v>84183.739993635885</v>
      </c>
      <c r="G95" s="330">
        <v>4.9252282160487075</v>
      </c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  <c r="S95" s="254"/>
    </row>
    <row r="96" spans="1:19" x14ac:dyDescent="0.2">
      <c r="A96" s="331" t="s">
        <v>119</v>
      </c>
      <c r="B96" s="331" t="s">
        <v>5</v>
      </c>
      <c r="C96" s="331" t="s">
        <v>62</v>
      </c>
      <c r="D96" s="329">
        <v>5119</v>
      </c>
      <c r="E96" s="330">
        <v>49.284042157859716</v>
      </c>
      <c r="F96" s="334">
        <v>9627.6698882320197</v>
      </c>
      <c r="G96" s="330">
        <v>3.9835211908492463</v>
      </c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</row>
    <row r="97" spans="1:19" x14ac:dyDescent="0.2">
      <c r="A97" s="331" t="s">
        <v>120</v>
      </c>
      <c r="B97" s="331" t="s">
        <v>8</v>
      </c>
      <c r="C97" s="331" t="s">
        <v>27</v>
      </c>
      <c r="D97" s="329">
        <v>12811</v>
      </c>
      <c r="E97" s="330">
        <v>244.94338369663834</v>
      </c>
      <c r="F97" s="334">
        <v>19119.770798270107</v>
      </c>
      <c r="G97" s="330">
        <v>4.281482681787196</v>
      </c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</row>
    <row r="98" spans="1:19" x14ac:dyDescent="0.2">
      <c r="A98" s="331" t="s">
        <v>121</v>
      </c>
      <c r="B98" s="331" t="s">
        <v>22</v>
      </c>
      <c r="C98" s="331" t="s">
        <v>37</v>
      </c>
      <c r="D98" s="329">
        <v>3401</v>
      </c>
      <c r="E98" s="330">
        <v>57.053031128947005</v>
      </c>
      <c r="F98" s="334">
        <v>16775.36934106057</v>
      </c>
      <c r="G98" s="330">
        <v>4.2246720907497481</v>
      </c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254"/>
      <c r="S98" s="254"/>
    </row>
    <row r="99" spans="1:19" x14ac:dyDescent="0.2">
      <c r="A99" s="331" t="s">
        <v>122</v>
      </c>
      <c r="B99" s="331" t="s">
        <v>29</v>
      </c>
      <c r="C99" s="331" t="s">
        <v>159</v>
      </c>
      <c r="D99" s="329">
        <v>26146</v>
      </c>
      <c r="E99" s="330">
        <v>227.9538183025127</v>
      </c>
      <c r="F99" s="334">
        <v>8718.4968370883762</v>
      </c>
      <c r="G99" s="330">
        <v>3.9404416143326944</v>
      </c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254"/>
      <c r="S99" s="254"/>
    </row>
    <row r="100" spans="1:19" x14ac:dyDescent="0.2">
      <c r="A100" s="331" t="s">
        <v>123</v>
      </c>
      <c r="B100" s="331" t="s">
        <v>5</v>
      </c>
      <c r="C100" s="331" t="s">
        <v>62</v>
      </c>
      <c r="D100" s="329">
        <v>10929</v>
      </c>
      <c r="E100" s="330">
        <v>194.39449966215776</v>
      </c>
      <c r="F100" s="334">
        <v>17787.034464466808</v>
      </c>
      <c r="G100" s="330">
        <v>4.2501035465619701</v>
      </c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</row>
    <row r="101" spans="1:19" x14ac:dyDescent="0.2">
      <c r="A101" s="331" t="s">
        <v>124</v>
      </c>
      <c r="B101" s="331" t="s">
        <v>22</v>
      </c>
      <c r="C101" s="331" t="s">
        <v>37</v>
      </c>
      <c r="D101" s="329">
        <v>27513</v>
      </c>
      <c r="E101" s="330">
        <v>705.44358778636547</v>
      </c>
      <c r="F101" s="334">
        <v>25640.373197628956</v>
      </c>
      <c r="G101" s="330">
        <v>4.408924342082793</v>
      </c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</row>
    <row r="102" spans="1:19" x14ac:dyDescent="0.2">
      <c r="A102" s="331" t="s">
        <v>125</v>
      </c>
      <c r="B102" s="331" t="s">
        <v>29</v>
      </c>
      <c r="C102" s="331" t="s">
        <v>159</v>
      </c>
      <c r="D102" s="329">
        <v>31802</v>
      </c>
      <c r="E102" s="330">
        <v>265.97372185419727</v>
      </c>
      <c r="F102" s="334">
        <v>8363.4275156970398</v>
      </c>
      <c r="G102" s="330">
        <v>3.9223842973064516</v>
      </c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</row>
    <row r="103" spans="1:19" x14ac:dyDescent="0.2">
      <c r="A103" s="331" t="s">
        <v>126</v>
      </c>
      <c r="B103" s="331" t="s">
        <v>5</v>
      </c>
      <c r="C103" s="331" t="s">
        <v>11</v>
      </c>
      <c r="D103" s="329">
        <v>12874</v>
      </c>
      <c r="E103" s="330">
        <v>658.66599306290448</v>
      </c>
      <c r="F103" s="334">
        <v>51162.497519256212</v>
      </c>
      <c r="G103" s="330">
        <v>4.7089517365954539</v>
      </c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</row>
    <row r="104" spans="1:19" x14ac:dyDescent="0.2">
      <c r="A104" s="331" t="s">
        <v>127</v>
      </c>
      <c r="B104" s="331" t="s">
        <v>16</v>
      </c>
      <c r="C104" s="331" t="s">
        <v>51</v>
      </c>
      <c r="D104" s="329">
        <v>16520</v>
      </c>
      <c r="E104" s="330">
        <v>250.8217519513876</v>
      </c>
      <c r="F104" s="334">
        <v>15182.914767033146</v>
      </c>
      <c r="G104" s="330">
        <v>4.181355154018104</v>
      </c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</row>
    <row r="105" spans="1:19" x14ac:dyDescent="0.2">
      <c r="A105" s="331" t="s">
        <v>175</v>
      </c>
      <c r="B105" s="331" t="s">
        <v>5</v>
      </c>
      <c r="C105" s="331" t="s">
        <v>71</v>
      </c>
      <c r="D105" s="329">
        <v>16733</v>
      </c>
      <c r="E105" s="330">
        <v>218.73542857069893</v>
      </c>
      <c r="F105" s="334">
        <v>13072.098761172469</v>
      </c>
      <c r="G105" s="330">
        <v>4.1163453203442613</v>
      </c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</row>
    <row r="106" spans="1:19" x14ac:dyDescent="0.2">
      <c r="A106" s="331" t="s">
        <v>128</v>
      </c>
      <c r="B106" s="331" t="s">
        <v>13</v>
      </c>
      <c r="C106" s="331" t="s">
        <v>53</v>
      </c>
      <c r="D106" s="329">
        <v>21754</v>
      </c>
      <c r="E106" s="330">
        <v>283.85363508374178</v>
      </c>
      <c r="F106" s="334">
        <v>13048.34214782301</v>
      </c>
      <c r="G106" s="330">
        <v>4.1155553360582271</v>
      </c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</row>
    <row r="107" spans="1:19" x14ac:dyDescent="0.2">
      <c r="A107" s="331" t="s">
        <v>129</v>
      </c>
      <c r="B107" s="331" t="s">
        <v>8</v>
      </c>
      <c r="C107" s="331" t="s">
        <v>27</v>
      </c>
      <c r="D107" s="329">
        <v>24905</v>
      </c>
      <c r="E107" s="330">
        <v>471.7396938460505</v>
      </c>
      <c r="F107" s="334">
        <v>18941.565703515378</v>
      </c>
      <c r="G107" s="330">
        <v>4.2774158747883178</v>
      </c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</row>
    <row r="108" spans="1:19" x14ac:dyDescent="0.2">
      <c r="A108" s="331" t="s">
        <v>130</v>
      </c>
      <c r="B108" s="331" t="s">
        <v>22</v>
      </c>
      <c r="C108" s="331" t="s">
        <v>37</v>
      </c>
      <c r="D108" s="329">
        <v>36548</v>
      </c>
      <c r="E108" s="330">
        <v>1068.8813663353303</v>
      </c>
      <c r="F108" s="334">
        <v>29245.960554211732</v>
      </c>
      <c r="G108" s="330">
        <v>4.4660658898998191</v>
      </c>
      <c r="H108" s="254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4"/>
    </row>
    <row r="109" spans="1:19" x14ac:dyDescent="0.2">
      <c r="A109" s="331" t="s">
        <v>131</v>
      </c>
      <c r="B109" s="331" t="s">
        <v>16</v>
      </c>
      <c r="C109" s="331" t="s">
        <v>51</v>
      </c>
      <c r="D109" s="329">
        <v>10173</v>
      </c>
      <c r="E109" s="330">
        <v>226.00662800893281</v>
      </c>
      <c r="F109" s="334">
        <v>22216.3204569874</v>
      </c>
      <c r="G109" s="330">
        <v>4.346672131222646</v>
      </c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</row>
    <row r="110" spans="1:19" x14ac:dyDescent="0.2">
      <c r="A110" s="331" t="s">
        <v>132</v>
      </c>
      <c r="B110" s="331" t="s">
        <v>16</v>
      </c>
      <c r="C110" s="331" t="s">
        <v>25</v>
      </c>
      <c r="D110" s="329">
        <v>41205</v>
      </c>
      <c r="E110" s="330">
        <v>948.91186278339717</v>
      </c>
      <c r="F110" s="334">
        <v>23029.04654249235</v>
      </c>
      <c r="G110" s="330">
        <v>4.3622759575080368</v>
      </c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</row>
    <row r="111" spans="1:19" x14ac:dyDescent="0.2">
      <c r="A111" s="331" t="s">
        <v>133</v>
      </c>
      <c r="B111" s="331" t="s">
        <v>5</v>
      </c>
      <c r="C111" s="331" t="s">
        <v>6</v>
      </c>
      <c r="D111" s="329">
        <v>34696</v>
      </c>
      <c r="E111" s="330">
        <v>1038.68541675299</v>
      </c>
      <c r="F111" s="334">
        <v>29936.748234752999</v>
      </c>
      <c r="G111" s="330">
        <v>4.4762046249850176</v>
      </c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</row>
    <row r="112" spans="1:19" x14ac:dyDescent="0.2">
      <c r="A112" s="331" t="s">
        <v>134</v>
      </c>
      <c r="B112" s="331" t="s">
        <v>8</v>
      </c>
      <c r="C112" s="331" t="s">
        <v>27</v>
      </c>
      <c r="D112" s="329">
        <v>14936</v>
      </c>
      <c r="E112" s="330">
        <v>180.28544490096988</v>
      </c>
      <c r="F112" s="334">
        <v>12070.530590584487</v>
      </c>
      <c r="G112" s="330">
        <v>4.0817263610251286</v>
      </c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</row>
    <row r="113" spans="1:19" x14ac:dyDescent="0.2">
      <c r="A113" s="331" t="s">
        <v>135</v>
      </c>
      <c r="B113" s="331" t="s">
        <v>13</v>
      </c>
      <c r="C113" s="331" t="s">
        <v>53</v>
      </c>
      <c r="D113" s="329">
        <v>14391</v>
      </c>
      <c r="E113" s="330">
        <v>214.88609646067917</v>
      </c>
      <c r="F113" s="334">
        <v>14931.978073843316</v>
      </c>
      <c r="G113" s="330">
        <v>4.1741173435355519</v>
      </c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</row>
    <row r="114" spans="1:19" x14ac:dyDescent="0.2">
      <c r="A114" s="331" t="s">
        <v>136</v>
      </c>
      <c r="B114" s="331" t="s">
        <v>44</v>
      </c>
      <c r="C114" s="331" t="s">
        <v>44</v>
      </c>
      <c r="D114" s="329">
        <v>45083</v>
      </c>
      <c r="E114" s="330">
        <v>427.1936192028262</v>
      </c>
      <c r="F114" s="334">
        <v>9475.7141095939969</v>
      </c>
      <c r="G114" s="330">
        <v>3.9766119492121086</v>
      </c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</row>
    <row r="115" spans="1:19" x14ac:dyDescent="0.2">
      <c r="A115" s="331" t="s">
        <v>137</v>
      </c>
      <c r="B115" s="331" t="s">
        <v>13</v>
      </c>
      <c r="C115" s="331" t="s">
        <v>53</v>
      </c>
      <c r="D115" s="329">
        <v>7955</v>
      </c>
      <c r="E115" s="330">
        <v>101.51278029519285</v>
      </c>
      <c r="F115" s="334">
        <v>12760.877472682949</v>
      </c>
      <c r="G115" s="330">
        <v>4.1058805386830919</v>
      </c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</row>
    <row r="116" spans="1:19" x14ac:dyDescent="0.2">
      <c r="A116" s="331" t="s">
        <v>138</v>
      </c>
      <c r="B116" s="331" t="s">
        <v>13</v>
      </c>
      <c r="C116" s="331" t="s">
        <v>14</v>
      </c>
      <c r="D116" s="329">
        <v>14602</v>
      </c>
      <c r="E116" s="330">
        <v>165.93096708808855</v>
      </c>
      <c r="F116" s="334">
        <v>11363.57807752969</v>
      </c>
      <c r="G116" s="330">
        <v>4.0555151002706822</v>
      </c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</row>
    <row r="117" spans="1:19" x14ac:dyDescent="0.2">
      <c r="A117" s="331" t="s">
        <v>139</v>
      </c>
      <c r="B117" s="331" t="s">
        <v>22</v>
      </c>
      <c r="C117" s="331" t="s">
        <v>88</v>
      </c>
      <c r="D117" s="329">
        <v>6552</v>
      </c>
      <c r="E117" s="330">
        <v>273.96684388665233</v>
      </c>
      <c r="F117" s="334">
        <v>41814.231362431674</v>
      </c>
      <c r="G117" s="330">
        <v>4.6213241179061102</v>
      </c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</row>
    <row r="118" spans="1:19" x14ac:dyDescent="0.2">
      <c r="A118" s="331" t="s">
        <v>140</v>
      </c>
      <c r="B118" s="331" t="s">
        <v>29</v>
      </c>
      <c r="C118" s="331" t="s">
        <v>158</v>
      </c>
      <c r="D118" s="329">
        <v>167886</v>
      </c>
      <c r="E118" s="330">
        <v>1889.9887904270247</v>
      </c>
      <c r="F118" s="334">
        <v>11257.572343298576</v>
      </c>
      <c r="G118" s="330">
        <v>4.051444746502785</v>
      </c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</row>
    <row r="119" spans="1:19" x14ac:dyDescent="0.2">
      <c r="A119" s="331" t="s">
        <v>141</v>
      </c>
      <c r="B119" s="331" t="s">
        <v>8</v>
      </c>
      <c r="C119" s="331" t="s">
        <v>9</v>
      </c>
      <c r="D119" s="329">
        <v>8221</v>
      </c>
      <c r="E119" s="330">
        <v>75.629310671252853</v>
      </c>
      <c r="F119" s="334">
        <v>9199.526903205553</v>
      </c>
      <c r="G119" s="330">
        <v>3.9637654938009637</v>
      </c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</row>
    <row r="120" spans="1:19" x14ac:dyDescent="0.2">
      <c r="A120" s="331" t="s">
        <v>142</v>
      </c>
      <c r="B120" s="331" t="s">
        <v>13</v>
      </c>
      <c r="C120" s="331" t="s">
        <v>40</v>
      </c>
      <c r="D120" s="329">
        <v>45896</v>
      </c>
      <c r="E120" s="330">
        <v>514.18813295126699</v>
      </c>
      <c r="F120" s="334">
        <v>11203.332162961195</v>
      </c>
      <c r="G120" s="330">
        <v>4.0493472123806225</v>
      </c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</row>
    <row r="121" spans="1:19" x14ac:dyDescent="0.2">
      <c r="A121" s="331" t="s">
        <v>143</v>
      </c>
      <c r="B121" s="331" t="s">
        <v>22</v>
      </c>
      <c r="C121" s="331" t="s">
        <v>23</v>
      </c>
      <c r="D121" s="329">
        <v>23333</v>
      </c>
      <c r="E121" s="330">
        <v>169.20453235675461</v>
      </c>
      <c r="F121" s="334">
        <v>7251.7264113810743</v>
      </c>
      <c r="G121" s="330">
        <v>3.8604414109407315</v>
      </c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</row>
    <row r="122" spans="1:19" x14ac:dyDescent="0.2">
      <c r="A122" s="331" t="s">
        <v>144</v>
      </c>
      <c r="B122" s="331" t="s">
        <v>13</v>
      </c>
      <c r="C122" s="331" t="s">
        <v>53</v>
      </c>
      <c r="D122" s="329">
        <v>6131</v>
      </c>
      <c r="E122" s="330">
        <v>97.652420838481504</v>
      </c>
      <c r="F122" s="334">
        <v>15927.649786084081</v>
      </c>
      <c r="G122" s="330">
        <v>4.2021516979458173</v>
      </c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4"/>
      <c r="S122" s="254"/>
    </row>
    <row r="123" spans="1:19" x14ac:dyDescent="0.2">
      <c r="A123" s="331" t="s">
        <v>145</v>
      </c>
      <c r="B123" s="331" t="s">
        <v>16</v>
      </c>
      <c r="C123" s="331" t="s">
        <v>17</v>
      </c>
      <c r="D123" s="329">
        <v>9108</v>
      </c>
      <c r="E123" s="330">
        <v>170.5890175412361</v>
      </c>
      <c r="F123" s="334">
        <v>18729.580318537122</v>
      </c>
      <c r="G123" s="330">
        <v>4.2725280460679489</v>
      </c>
      <c r="H123" s="254"/>
      <c r="I123" s="254"/>
      <c r="J123" s="254"/>
      <c r="K123" s="254"/>
      <c r="L123" s="254"/>
      <c r="M123" s="254"/>
      <c r="N123" s="254"/>
      <c r="O123" s="254"/>
      <c r="P123" s="254"/>
      <c r="Q123" s="254"/>
      <c r="R123" s="254"/>
      <c r="S123" s="254"/>
    </row>
    <row r="124" spans="1:19" x14ac:dyDescent="0.2">
      <c r="A124" s="331" t="s">
        <v>146</v>
      </c>
      <c r="B124" s="331" t="s">
        <v>13</v>
      </c>
      <c r="C124" s="331" t="s">
        <v>14</v>
      </c>
      <c r="D124" s="329">
        <v>13208</v>
      </c>
      <c r="E124" s="330">
        <v>191.29154058239618</v>
      </c>
      <c r="F124" s="334">
        <v>14483.00579818263</v>
      </c>
      <c r="G124" s="330">
        <v>4.1608587045471612</v>
      </c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</row>
    <row r="125" spans="1:19" x14ac:dyDescent="0.2">
      <c r="A125" s="331" t="s">
        <v>147</v>
      </c>
      <c r="B125" s="331" t="s">
        <v>29</v>
      </c>
      <c r="C125" s="331" t="s">
        <v>100</v>
      </c>
      <c r="D125" s="329">
        <v>5606</v>
      </c>
      <c r="E125" s="330">
        <v>85.302441352129691</v>
      </c>
      <c r="F125" s="334">
        <v>15216.275660387031</v>
      </c>
      <c r="G125" s="330">
        <v>4.1823083674101467</v>
      </c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254"/>
      <c r="S125" s="254"/>
    </row>
    <row r="126" spans="1:19" x14ac:dyDescent="0.2">
      <c r="A126" s="331" t="s">
        <v>148</v>
      </c>
      <c r="B126" s="331" t="s">
        <v>16</v>
      </c>
      <c r="C126" s="331" t="s">
        <v>17</v>
      </c>
      <c r="D126" s="329">
        <v>8486</v>
      </c>
      <c r="E126" s="330">
        <v>86.569748006161177</v>
      </c>
      <c r="F126" s="334">
        <v>10201.478671477867</v>
      </c>
      <c r="G126" s="330">
        <v>4.0086631259109629</v>
      </c>
      <c r="H126" s="254"/>
      <c r="I126" s="254"/>
      <c r="J126" s="254"/>
      <c r="K126" s="254"/>
      <c r="L126" s="254"/>
      <c r="M126" s="254"/>
      <c r="N126" s="254"/>
      <c r="O126" s="254"/>
      <c r="P126" s="254"/>
      <c r="Q126" s="254"/>
      <c r="R126" s="254"/>
      <c r="S126" s="254"/>
    </row>
    <row r="127" spans="1:19" x14ac:dyDescent="0.2">
      <c r="A127" s="331" t="s">
        <v>149</v>
      </c>
      <c r="B127" s="331" t="s">
        <v>22</v>
      </c>
      <c r="C127" s="331" t="s">
        <v>23</v>
      </c>
      <c r="D127" s="329">
        <v>47995</v>
      </c>
      <c r="E127" s="330">
        <v>775.69315854258275</v>
      </c>
      <c r="F127" s="334">
        <v>16161.95767356147</v>
      </c>
      <c r="G127" s="330">
        <v>4.2084939650605291</v>
      </c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</row>
    <row r="128" spans="1:19" x14ac:dyDescent="0.2">
      <c r="A128" s="331" t="s">
        <v>150</v>
      </c>
      <c r="B128" s="331" t="s">
        <v>16</v>
      </c>
      <c r="C128" s="331" t="s">
        <v>17</v>
      </c>
      <c r="D128" s="329">
        <v>24809</v>
      </c>
      <c r="E128" s="330">
        <v>381.8736518735077</v>
      </c>
      <c r="F128" s="334">
        <v>15392.545119654467</v>
      </c>
      <c r="G128" s="330">
        <v>4.1873104352983246</v>
      </c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</row>
    <row r="129" spans="1:19" x14ac:dyDescent="0.2">
      <c r="A129" s="331" t="s">
        <v>151</v>
      </c>
      <c r="B129" s="331" t="s">
        <v>50</v>
      </c>
      <c r="C129" s="331" t="s">
        <v>109</v>
      </c>
      <c r="D129" s="329">
        <v>19365</v>
      </c>
      <c r="E129" s="330">
        <v>1124.3570893524588</v>
      </c>
      <c r="F129" s="334">
        <v>58061.300766974382</v>
      </c>
      <c r="G129" s="330">
        <v>4.7638867612509284</v>
      </c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254"/>
      <c r="S129" s="254"/>
    </row>
    <row r="130" spans="1:19" x14ac:dyDescent="0.2">
      <c r="A130" s="331" t="s">
        <v>152</v>
      </c>
      <c r="B130" s="331" t="s">
        <v>44</v>
      </c>
      <c r="C130" s="331" t="s">
        <v>44</v>
      </c>
      <c r="D130" s="329">
        <v>31503</v>
      </c>
      <c r="E130" s="330">
        <v>477.81996018761589</v>
      </c>
      <c r="F130" s="334">
        <v>15167.443106612573</v>
      </c>
      <c r="G130" s="330">
        <v>4.1809123745717107</v>
      </c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</row>
    <row r="131" spans="1:19" x14ac:dyDescent="0.2">
      <c r="A131" s="325" t="s">
        <v>176</v>
      </c>
      <c r="B131" s="336"/>
      <c r="C131" s="336"/>
      <c r="D131" s="326">
        <v>6613118</v>
      </c>
      <c r="E131" s="337">
        <v>133094.85569284935</v>
      </c>
      <c r="F131" s="338">
        <v>20125.885504061676</v>
      </c>
      <c r="G131" s="337">
        <v>4.3037549976643721</v>
      </c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</row>
  </sheetData>
  <mergeCells count="10">
    <mergeCell ref="A2:G2"/>
    <mergeCell ref="A3:G3"/>
    <mergeCell ref="A4:G4"/>
    <mergeCell ref="P35:Q35"/>
    <mergeCell ref="I2:M2"/>
    <mergeCell ref="I3:M3"/>
    <mergeCell ref="I4:M4"/>
    <mergeCell ref="O2:S2"/>
    <mergeCell ref="O3:S3"/>
    <mergeCell ref="O4:S4"/>
  </mergeCells>
  <conditionalFormatting sqref="D6:D130">
    <cfRule type="expression" dxfId="0" priority="1" stopIfTrue="1">
      <formula>#REF!&lt;&gt;$A6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41"/>
  <sheetViews>
    <sheetView showGridLines="0" topLeftCell="A10" workbookViewId="0">
      <selection activeCell="H119" sqref="H119"/>
    </sheetView>
  </sheetViews>
  <sheetFormatPr baseColWidth="10" defaultRowHeight="15" x14ac:dyDescent="0.25"/>
  <cols>
    <col min="2" max="2" width="25.140625" bestFit="1" customWidth="1"/>
    <col min="3" max="3" width="23.5703125" customWidth="1"/>
    <col min="7" max="7" width="16.5703125" customWidth="1"/>
    <col min="8" max="8" width="14.5703125" bestFit="1" customWidth="1"/>
    <col min="9" max="9" width="15.140625" customWidth="1"/>
    <col min="10" max="10" width="16.85546875" customWidth="1"/>
    <col min="11" max="11" width="16.85546875" style="1" customWidth="1"/>
    <col min="12" max="12" width="14.42578125" customWidth="1"/>
  </cols>
  <sheetData>
    <row r="1" spans="2:12" x14ac:dyDescent="0.25">
      <c r="B1" s="8"/>
      <c r="C1" s="9"/>
      <c r="D1" s="1"/>
    </row>
    <row r="2" spans="2:12" x14ac:dyDescent="0.25">
      <c r="B2" s="367" t="s">
        <v>262</v>
      </c>
      <c r="C2" s="367"/>
      <c r="D2" s="367"/>
      <c r="E2" s="367"/>
      <c r="G2" s="390" t="s">
        <v>263</v>
      </c>
      <c r="H2" s="391"/>
      <c r="I2" s="391"/>
      <c r="J2" s="391"/>
      <c r="K2" s="391"/>
      <c r="L2" s="392"/>
    </row>
    <row r="3" spans="2:12" x14ac:dyDescent="0.25">
      <c r="B3" s="368" t="s">
        <v>254</v>
      </c>
      <c r="C3" s="368"/>
      <c r="D3" s="368"/>
      <c r="E3" s="368"/>
      <c r="G3" s="364" t="s">
        <v>264</v>
      </c>
      <c r="H3" s="365"/>
      <c r="I3" s="365"/>
      <c r="J3" s="365"/>
      <c r="K3" s="365"/>
      <c r="L3" s="366"/>
    </row>
    <row r="4" spans="2:12" x14ac:dyDescent="0.25">
      <c r="B4" s="368" t="s">
        <v>208</v>
      </c>
      <c r="C4" s="368"/>
      <c r="D4" s="368"/>
      <c r="E4" s="368"/>
      <c r="G4" s="364" t="s">
        <v>208</v>
      </c>
      <c r="H4" s="365"/>
      <c r="I4" s="365"/>
      <c r="J4" s="365"/>
      <c r="K4" s="365"/>
      <c r="L4" s="366"/>
    </row>
    <row r="5" spans="2:12" ht="38.25" x14ac:dyDescent="0.25">
      <c r="B5" s="49" t="s">
        <v>255</v>
      </c>
      <c r="C5" s="25" t="s">
        <v>227</v>
      </c>
      <c r="D5" s="25" t="s">
        <v>253</v>
      </c>
      <c r="E5" s="49" t="s">
        <v>256</v>
      </c>
      <c r="G5" s="25" t="s">
        <v>203</v>
      </c>
      <c r="H5" s="25" t="s">
        <v>228</v>
      </c>
      <c r="I5" s="25" t="s">
        <v>181</v>
      </c>
      <c r="J5" s="25" t="s">
        <v>227</v>
      </c>
      <c r="K5" s="25" t="s">
        <v>253</v>
      </c>
      <c r="L5" s="25" t="s">
        <v>252</v>
      </c>
    </row>
    <row r="6" spans="2:12" x14ac:dyDescent="0.25">
      <c r="B6" s="50" t="s">
        <v>44</v>
      </c>
      <c r="C6" s="51"/>
      <c r="D6" s="52"/>
      <c r="E6" s="53">
        <f>_xlfn.STDEV.S(D7:D12)</f>
        <v>9.5134052339339248E-2</v>
      </c>
      <c r="G6" s="32" t="s">
        <v>44</v>
      </c>
      <c r="H6" s="22">
        <f>VLOOKUP(G6,'Población total'!$I$5:$J$13,2,FALSE)</f>
        <v>312331</v>
      </c>
      <c r="I6" s="26">
        <f>VLOOKUP(G6,'PIB Subregiones'!$A$7:$AH$15,34,FALSE)</f>
        <v>4156.507200174372</v>
      </c>
      <c r="J6" s="35">
        <f>(I6*1000000)/H6</f>
        <v>13308.020017783609</v>
      </c>
      <c r="K6" s="26">
        <f t="shared" ref="K6:K15" si="0">LOG(J6)</f>
        <v>4.1241134454584634</v>
      </c>
      <c r="L6" s="53">
        <f>SUMIF($B$6:$B$139,G6,$E$6:$E$139)</f>
        <v>9.5134052339339248E-2</v>
      </c>
    </row>
    <row r="7" spans="2:12" x14ac:dyDescent="0.25">
      <c r="B7" s="54" t="s">
        <v>43</v>
      </c>
      <c r="C7" s="58">
        <v>16303.350445690261</v>
      </c>
      <c r="D7" s="53">
        <f t="shared" ref="D7:D70" si="1">LOG(C7)</f>
        <v>4.2122768639469452</v>
      </c>
      <c r="E7" s="53"/>
      <c r="G7" s="32" t="s">
        <v>50</v>
      </c>
      <c r="H7" s="22">
        <f>VLOOKUP(G7,'Población total'!$I$5:$J$13,2,FALSE)</f>
        <v>119075</v>
      </c>
      <c r="I7" s="26">
        <f>VLOOKUP(G7,'PIB Subregiones'!$A$7:$AH$15,34,FALSE)</f>
        <v>3341.3076363130663</v>
      </c>
      <c r="J7" s="35">
        <f t="shared" ref="J7:J15" si="2">(I7*1000000)/H7</f>
        <v>28060.530223078451</v>
      </c>
      <c r="K7" s="26">
        <f t="shared" si="0"/>
        <v>4.4480958730637434</v>
      </c>
      <c r="L7" s="53">
        <f t="shared" ref="L7:L13" si="3">SUMIF($B$6:$B$139,G7,$E$6:$E$139)</f>
        <v>0.19719175364826841</v>
      </c>
    </row>
    <row r="8" spans="2:12" x14ac:dyDescent="0.25">
      <c r="B8" s="54" t="s">
        <v>57</v>
      </c>
      <c r="C8" s="58">
        <v>13336.930204646294</v>
      </c>
      <c r="D8" s="53">
        <f t="shared" si="1"/>
        <v>4.1250558784108611</v>
      </c>
      <c r="E8" s="53"/>
      <c r="G8" s="32" t="s">
        <v>16</v>
      </c>
      <c r="H8" s="22">
        <f>VLOOKUP(G8,'Población total'!$I$5:$J$13,2,FALSE)</f>
        <v>189781</v>
      </c>
      <c r="I8" s="26">
        <f>VLOOKUP(G8,'PIB Subregiones'!$A$7:$AH$15,34,FALSE)</f>
        <v>4292.4631304259055</v>
      </c>
      <c r="J8" s="35">
        <f t="shared" si="2"/>
        <v>22617.981412395897</v>
      </c>
      <c r="K8" s="26">
        <f t="shared" si="0"/>
        <v>4.3544538428274446</v>
      </c>
      <c r="L8" s="53">
        <f t="shared" si="3"/>
        <v>9.2680278112151238E-2</v>
      </c>
    </row>
    <row r="9" spans="2:12" x14ac:dyDescent="0.25">
      <c r="B9" s="54" t="s">
        <v>69</v>
      </c>
      <c r="C9" s="58">
        <v>19763.136675503243</v>
      </c>
      <c r="D9" s="53">
        <f t="shared" si="1"/>
        <v>4.2958558740954293</v>
      </c>
      <c r="E9" s="53"/>
      <c r="G9" s="32" t="s">
        <v>22</v>
      </c>
      <c r="H9" s="22">
        <f>VLOOKUP(G9,'Población total'!$I$5:$J$13,2,FALSE)</f>
        <v>263742</v>
      </c>
      <c r="I9" s="26">
        <f>VLOOKUP(G9,'PIB Subregiones'!$A$7:$AH$15,34,FALSE)</f>
        <v>5404.3037163555273</v>
      </c>
      <c r="J9" s="35">
        <f t="shared" si="2"/>
        <v>20490.872581369396</v>
      </c>
      <c r="K9" s="26">
        <f t="shared" si="0"/>
        <v>4.3115604527498963</v>
      </c>
      <c r="L9" s="53">
        <f t="shared" si="3"/>
        <v>0.16893718277104572</v>
      </c>
    </row>
    <row r="10" spans="2:12" x14ac:dyDescent="0.25">
      <c r="B10" s="54" t="s">
        <v>103</v>
      </c>
      <c r="C10" s="58">
        <v>13426.299994379395</v>
      </c>
      <c r="D10" s="53">
        <f t="shared" si="1"/>
        <v>4.127956346740457</v>
      </c>
      <c r="E10" s="53"/>
      <c r="G10" s="32" t="s">
        <v>8</v>
      </c>
      <c r="H10" s="22">
        <f>VLOOKUP(G10,'Población total'!$I$5:$J$13,2,FALSE)</f>
        <v>199816</v>
      </c>
      <c r="I10" s="26">
        <f>VLOOKUP(G10,'PIB Subregiones'!$A$7:$AH$15,34,FALSE)</f>
        <v>2807.0404330541787</v>
      </c>
      <c r="J10" s="35">
        <f t="shared" si="2"/>
        <v>14048.126441597164</v>
      </c>
      <c r="K10" s="26">
        <f t="shared" si="0"/>
        <v>4.1476184074914695</v>
      </c>
      <c r="L10" s="53">
        <f t="shared" si="3"/>
        <v>9.2966574298521301E-2</v>
      </c>
    </row>
    <row r="11" spans="2:12" x14ac:dyDescent="0.25">
      <c r="B11" s="54" t="s">
        <v>136</v>
      </c>
      <c r="C11" s="58">
        <v>10395.853323981628</v>
      </c>
      <c r="D11" s="53">
        <f t="shared" si="1"/>
        <v>4.0168601433727629</v>
      </c>
      <c r="E11" s="53"/>
      <c r="G11" s="32" t="s">
        <v>5</v>
      </c>
      <c r="H11" s="22">
        <f>VLOOKUP(G11,'Población total'!$I$5:$J$13,2,FALSE)</f>
        <v>590858</v>
      </c>
      <c r="I11" s="26">
        <f>VLOOKUP(G11,'PIB Subregiones'!$A$7:$AH$15,34,FALSE)</f>
        <v>13271.443173202573</v>
      </c>
      <c r="J11" s="35">
        <f t="shared" si="2"/>
        <v>22461.307409229583</v>
      </c>
      <c r="K11" s="26">
        <f t="shared" si="0"/>
        <v>4.3514350317156723</v>
      </c>
      <c r="L11" s="53">
        <f t="shared" si="3"/>
        <v>0.20078577383688528</v>
      </c>
    </row>
    <row r="12" spans="2:12" x14ac:dyDescent="0.25">
      <c r="B12" s="54" t="s">
        <v>152</v>
      </c>
      <c r="C12" s="58">
        <v>15736.868861546556</v>
      </c>
      <c r="D12" s="53">
        <f t="shared" si="1"/>
        <v>4.1969183257723728</v>
      </c>
      <c r="E12" s="53"/>
      <c r="G12" s="32" t="s">
        <v>13</v>
      </c>
      <c r="H12" s="22">
        <f>VLOOKUP(G12,'Población total'!$I$5:$J$13,2,FALSE)</f>
        <v>377482</v>
      </c>
      <c r="I12" s="26">
        <f>VLOOKUP(G12,'PIB Subregiones'!$A$7:$AH$15,34,FALSE)</f>
        <v>5202.8053008101278</v>
      </c>
      <c r="J12" s="35">
        <f t="shared" si="2"/>
        <v>13782.922896482822</v>
      </c>
      <c r="K12" s="26">
        <f t="shared" si="0"/>
        <v>4.1393413266576564</v>
      </c>
      <c r="L12" s="53">
        <f t="shared" si="3"/>
        <v>6.727767112008412E-2</v>
      </c>
    </row>
    <row r="13" spans="2:12" x14ac:dyDescent="0.25">
      <c r="B13" s="50" t="s">
        <v>50</v>
      </c>
      <c r="C13" s="59"/>
      <c r="D13" s="53"/>
      <c r="E13" s="53">
        <f>_xlfn.STDEV.S(D14:D19)</f>
        <v>0.19719175364826841</v>
      </c>
      <c r="G13" s="32" t="s">
        <v>29</v>
      </c>
      <c r="H13" s="22">
        <f>VLOOKUP(G13,'Población total'!$I$5:$J$13,2,FALSE)</f>
        <v>693868</v>
      </c>
      <c r="I13" s="26">
        <f>VLOOKUP(G13,'PIB Subregiones'!$A$7:$AH$15,34,FALSE)</f>
        <v>7783.2956349916458</v>
      </c>
      <c r="J13" s="35">
        <f t="shared" si="2"/>
        <v>11217.256935024596</v>
      </c>
      <c r="K13" s="26">
        <f t="shared" si="0"/>
        <v>4.0498866676482805</v>
      </c>
      <c r="L13" s="53">
        <f t="shared" si="3"/>
        <v>7.3380641986295875E-2</v>
      </c>
    </row>
    <row r="14" spans="2:12" x14ac:dyDescent="0.25">
      <c r="B14" s="54" t="s">
        <v>49</v>
      </c>
      <c r="C14" s="58">
        <v>14458.794404369972</v>
      </c>
      <c r="D14" s="53">
        <f t="shared" si="1"/>
        <v>4.1601320823528756</v>
      </c>
      <c r="E14" s="53"/>
      <c r="G14" s="18" t="s">
        <v>34</v>
      </c>
      <c r="H14" s="22">
        <f>VLOOKUP(G14,'Población total'!$I$5:$J$14,2,FALSE)</f>
        <v>3866165</v>
      </c>
      <c r="I14" s="26">
        <f>VLOOKUP(G14,'PIB Subregiones'!$A$7:$AH$15,34,FALSE)</f>
        <v>86835.689467521923</v>
      </c>
      <c r="J14" s="35">
        <f t="shared" si="2"/>
        <v>22460.419942636159</v>
      </c>
      <c r="K14" s="26">
        <f t="shared" si="0"/>
        <v>4.3514178720084589</v>
      </c>
      <c r="L14" s="53">
        <f>SUMIF($B$6:$B$139,G14,$E$6:$E$139)</f>
        <v>0.16827031252900709</v>
      </c>
    </row>
    <row r="15" spans="2:12" x14ac:dyDescent="0.25">
      <c r="B15" s="54" t="s">
        <v>95</v>
      </c>
      <c r="C15" s="58">
        <v>31482.078908804229</v>
      </c>
      <c r="D15" s="53">
        <f t="shared" si="1"/>
        <v>4.4980634031283042</v>
      </c>
      <c r="E15" s="53"/>
      <c r="G15" s="33" t="s">
        <v>223</v>
      </c>
      <c r="H15" s="34">
        <f>SUM(H6:H14)</f>
        <v>6613118</v>
      </c>
      <c r="I15" s="26">
        <f>SUM(I6:I14)</f>
        <v>133094.85569284932</v>
      </c>
      <c r="J15" s="35">
        <f t="shared" si="2"/>
        <v>20125.885504061673</v>
      </c>
      <c r="K15" s="26">
        <f t="shared" si="0"/>
        <v>4.3037549976643712</v>
      </c>
      <c r="L15" s="53">
        <f>SUMIF($B$6:$B$139,G15,$E$6:$E$139)</f>
        <v>0</v>
      </c>
    </row>
    <row r="16" spans="2:12" x14ac:dyDescent="0.25">
      <c r="B16" s="54" t="s">
        <v>108</v>
      </c>
      <c r="C16" s="58">
        <v>16994.377199375067</v>
      </c>
      <c r="D16" s="53">
        <f t="shared" si="1"/>
        <v>4.2303052534244712</v>
      </c>
      <c r="E16" s="53"/>
    </row>
    <row r="17" spans="2:5" x14ac:dyDescent="0.25">
      <c r="B17" s="54" t="s">
        <v>110</v>
      </c>
      <c r="C17" s="58">
        <v>34751.671173115807</v>
      </c>
      <c r="D17" s="53">
        <f t="shared" si="1"/>
        <v>4.5409756942156632</v>
      </c>
      <c r="E17" s="53"/>
    </row>
    <row r="18" spans="2:5" x14ac:dyDescent="0.25">
      <c r="B18" s="54" t="s">
        <v>111</v>
      </c>
      <c r="C18" s="58">
        <v>21863.641730937536</v>
      </c>
      <c r="D18" s="53">
        <f t="shared" si="1"/>
        <v>4.3397225021665067</v>
      </c>
      <c r="E18" s="53"/>
    </row>
    <row r="19" spans="2:5" x14ac:dyDescent="0.25">
      <c r="B19" s="54" t="s">
        <v>151</v>
      </c>
      <c r="C19" s="58">
        <v>47247.25944789507</v>
      </c>
      <c r="D19" s="53">
        <f t="shared" si="1"/>
        <v>4.6743766225558741</v>
      </c>
      <c r="E19" s="53"/>
    </row>
    <row r="20" spans="2:5" x14ac:dyDescent="0.25">
      <c r="B20" s="50" t="s">
        <v>16</v>
      </c>
      <c r="C20" s="59"/>
      <c r="D20" s="53"/>
      <c r="E20" s="53">
        <f>_xlfn.STDEV.S(D21:D30)</f>
        <v>9.2680278112151238E-2</v>
      </c>
    </row>
    <row r="21" spans="2:5" x14ac:dyDescent="0.25">
      <c r="B21" s="54" t="s">
        <v>15</v>
      </c>
      <c r="C21" s="58">
        <v>22948.472424723059</v>
      </c>
      <c r="D21" s="53">
        <f t="shared" si="1"/>
        <v>4.360753781829998</v>
      </c>
      <c r="E21" s="53"/>
    </row>
    <row r="22" spans="2:5" x14ac:dyDescent="0.25">
      <c r="B22" s="54" t="s">
        <v>24</v>
      </c>
      <c r="C22" s="58">
        <v>14039.649285031546</v>
      </c>
      <c r="D22" s="53">
        <f t="shared" si="1"/>
        <v>4.1473562591130229</v>
      </c>
      <c r="E22" s="53"/>
    </row>
    <row r="23" spans="2:5" x14ac:dyDescent="0.25">
      <c r="B23" s="54" t="s">
        <v>59</v>
      </c>
      <c r="C23" s="58">
        <v>22843.570516251089</v>
      </c>
      <c r="D23" s="53">
        <f t="shared" si="1"/>
        <v>4.3587639863651022</v>
      </c>
      <c r="E23" s="53"/>
    </row>
    <row r="24" spans="2:5" x14ac:dyDescent="0.25">
      <c r="B24" s="54" t="s">
        <v>112</v>
      </c>
      <c r="C24" s="58">
        <v>19937.795506714287</v>
      </c>
      <c r="D24" s="53">
        <f t="shared" si="1"/>
        <v>4.2996771373158298</v>
      </c>
      <c r="E24" s="53"/>
    </row>
    <row r="25" spans="2:5" x14ac:dyDescent="0.25">
      <c r="B25" s="54" t="s">
        <v>127</v>
      </c>
      <c r="C25" s="58">
        <v>17728.351313969066</v>
      </c>
      <c r="D25" s="53">
        <f t="shared" si="1"/>
        <v>4.2486683493325437</v>
      </c>
      <c r="E25" s="53"/>
    </row>
    <row r="26" spans="2:5" x14ac:dyDescent="0.25">
      <c r="B26" s="54" t="s">
        <v>131</v>
      </c>
      <c r="C26" s="58">
        <v>26345.946744331563</v>
      </c>
      <c r="D26" s="53">
        <f t="shared" si="1"/>
        <v>4.4207138096065197</v>
      </c>
      <c r="E26" s="53"/>
    </row>
    <row r="27" spans="2:5" x14ac:dyDescent="0.25">
      <c r="B27" s="54" t="s">
        <v>132</v>
      </c>
      <c r="C27" s="58">
        <v>22084.827782880424</v>
      </c>
      <c r="D27" s="53">
        <f t="shared" si="1"/>
        <v>4.344094016986471</v>
      </c>
      <c r="E27" s="53"/>
    </row>
    <row r="28" spans="2:5" x14ac:dyDescent="0.25">
      <c r="B28" s="54" t="s">
        <v>145</v>
      </c>
      <c r="C28" s="58">
        <v>19447.779549611983</v>
      </c>
      <c r="D28" s="53">
        <f t="shared" si="1"/>
        <v>4.28887002291623</v>
      </c>
      <c r="E28" s="53"/>
    </row>
    <row r="29" spans="2:5" x14ac:dyDescent="0.25">
      <c r="B29" s="54" t="s">
        <v>148</v>
      </c>
      <c r="C29" s="58">
        <v>13535.123759842341</v>
      </c>
      <c r="D29" s="53">
        <f t="shared" si="1"/>
        <v>4.1314622311424234</v>
      </c>
      <c r="E29" s="53"/>
    </row>
    <row r="30" spans="2:5" x14ac:dyDescent="0.25">
      <c r="B30" s="54" t="s">
        <v>150</v>
      </c>
      <c r="C30" s="58">
        <v>20264.665564978644</v>
      </c>
      <c r="D30" s="53">
        <f t="shared" si="1"/>
        <v>4.3067394408197384</v>
      </c>
      <c r="E30" s="53"/>
    </row>
    <row r="31" spans="2:5" x14ac:dyDescent="0.25">
      <c r="B31" s="50" t="s">
        <v>22</v>
      </c>
      <c r="C31" s="59"/>
      <c r="D31" s="53"/>
      <c r="E31" s="53">
        <f>_xlfn.STDEV.S(D32:D48)</f>
        <v>0.16893718277104572</v>
      </c>
    </row>
    <row r="32" spans="2:5" x14ac:dyDescent="0.25">
      <c r="B32" s="54" t="s">
        <v>21</v>
      </c>
      <c r="C32" s="58">
        <v>18810.277211394794</v>
      </c>
      <c r="D32" s="53">
        <f t="shared" si="1"/>
        <v>4.2743951958955124</v>
      </c>
      <c r="E32" s="53"/>
    </row>
    <row r="33" spans="2:10" x14ac:dyDescent="0.25">
      <c r="B33" s="54" t="s">
        <v>36</v>
      </c>
      <c r="C33" s="58">
        <v>23999.611078767732</v>
      </c>
      <c r="D33" s="53">
        <f t="shared" si="1"/>
        <v>4.3802042038902043</v>
      </c>
      <c r="E33" s="53"/>
    </row>
    <row r="34" spans="2:10" x14ac:dyDescent="0.25">
      <c r="B34" s="54" t="s">
        <v>41</v>
      </c>
      <c r="C34" s="58">
        <v>11677.049053788038</v>
      </c>
      <c r="D34" s="53">
        <f t="shared" si="1"/>
        <v>4.0673331046275143</v>
      </c>
      <c r="E34" s="53"/>
    </row>
    <row r="35" spans="2:10" x14ac:dyDescent="0.25">
      <c r="B35" s="54" t="s">
        <v>47</v>
      </c>
      <c r="C35" s="58">
        <v>19634.592323392917</v>
      </c>
      <c r="D35" s="53">
        <f t="shared" si="1"/>
        <v>4.2930218883648319</v>
      </c>
      <c r="E35" s="53"/>
    </row>
    <row r="36" spans="2:10" x14ac:dyDescent="0.25">
      <c r="B36" s="54" t="s">
        <v>55</v>
      </c>
      <c r="C36" s="58">
        <v>14349.763399763153</v>
      </c>
      <c r="D36" s="53">
        <f t="shared" si="1"/>
        <v>4.1568447404411337</v>
      </c>
      <c r="E36" s="53"/>
    </row>
    <row r="37" spans="2:10" x14ac:dyDescent="0.25">
      <c r="B37" s="54" t="s">
        <v>67</v>
      </c>
      <c r="C37" s="58">
        <v>24635.074856080104</v>
      </c>
      <c r="D37" s="53">
        <f t="shared" si="1"/>
        <v>4.3915538862591168</v>
      </c>
      <c r="E37" s="53"/>
    </row>
    <row r="38" spans="2:10" x14ac:dyDescent="0.25">
      <c r="B38" s="54" t="s">
        <v>73</v>
      </c>
      <c r="C38" s="58">
        <v>26487.466757383841</v>
      </c>
      <c r="D38" s="53">
        <f t="shared" si="1"/>
        <v>4.4230404246657571</v>
      </c>
      <c r="E38" s="53"/>
    </row>
    <row r="39" spans="2:10" x14ac:dyDescent="0.25">
      <c r="B39" s="54" t="s">
        <v>79</v>
      </c>
      <c r="C39" s="58">
        <v>11344.238659521268</v>
      </c>
      <c r="D39" s="53">
        <f t="shared" si="1"/>
        <v>4.054775354600527</v>
      </c>
      <c r="E39" s="53"/>
    </row>
    <row r="40" spans="2:10" x14ac:dyDescent="0.25">
      <c r="B40" s="54" t="s">
        <v>81</v>
      </c>
      <c r="C40" s="58">
        <v>13199.580665687407</v>
      </c>
      <c r="D40" s="53">
        <f t="shared" si="1"/>
        <v>4.1205601344277607</v>
      </c>
      <c r="E40" s="53"/>
      <c r="J40" t="s">
        <v>257</v>
      </c>
    </row>
    <row r="41" spans="2:10" x14ac:dyDescent="0.25">
      <c r="B41" s="54" t="s">
        <v>87</v>
      </c>
      <c r="C41" s="58">
        <v>15641.340416567689</v>
      </c>
      <c r="D41" s="53">
        <f t="shared" si="1"/>
        <v>4.1942739680700214</v>
      </c>
      <c r="E41" s="53"/>
    </row>
    <row r="42" spans="2:10" x14ac:dyDescent="0.25">
      <c r="B42" s="54" t="s">
        <v>117</v>
      </c>
      <c r="C42" s="58">
        <v>14623.230620614389</v>
      </c>
      <c r="D42" s="53">
        <f t="shared" si="1"/>
        <v>4.1650433292368865</v>
      </c>
      <c r="E42" s="53"/>
    </row>
    <row r="43" spans="2:10" x14ac:dyDescent="0.25">
      <c r="B43" s="54" t="s">
        <v>121</v>
      </c>
      <c r="C43" s="58">
        <v>18273.592497455527</v>
      </c>
      <c r="D43" s="53">
        <f t="shared" si="1"/>
        <v>4.2618239358827612</v>
      </c>
      <c r="E43" s="53"/>
    </row>
    <row r="44" spans="2:10" x14ac:dyDescent="0.25">
      <c r="B44" s="54" t="s">
        <v>124</v>
      </c>
      <c r="C44" s="58">
        <v>26397.289315369537</v>
      </c>
      <c r="D44" s="53">
        <f t="shared" si="1"/>
        <v>4.4215593323312294</v>
      </c>
      <c r="E44" s="53"/>
    </row>
    <row r="45" spans="2:10" x14ac:dyDescent="0.25">
      <c r="B45" s="54" t="s">
        <v>130</v>
      </c>
      <c r="C45" s="58">
        <v>33333.893417350177</v>
      </c>
      <c r="D45" s="53">
        <f t="shared" si="1"/>
        <v>4.5228860424609696</v>
      </c>
      <c r="E45" s="53"/>
    </row>
    <row r="46" spans="2:10" x14ac:dyDescent="0.25">
      <c r="B46" s="54" t="s">
        <v>139</v>
      </c>
      <c r="C46" s="58">
        <v>32026.234450819691</v>
      </c>
      <c r="D46" s="53">
        <f t="shared" si="1"/>
        <v>4.5055058786149056</v>
      </c>
      <c r="E46" s="53"/>
    </row>
    <row r="47" spans="2:10" x14ac:dyDescent="0.25">
      <c r="B47" s="54" t="s">
        <v>143</v>
      </c>
      <c r="C47" s="58">
        <v>8385.4514595039745</v>
      </c>
      <c r="D47" s="53">
        <f t="shared" si="1"/>
        <v>3.9235264493026687</v>
      </c>
      <c r="E47" s="53"/>
    </row>
    <row r="48" spans="2:10" x14ac:dyDescent="0.25">
      <c r="B48" s="54" t="s">
        <v>149</v>
      </c>
      <c r="C48" s="58">
        <v>15217.716693272743</v>
      </c>
      <c r="D48" s="53">
        <f t="shared" si="1"/>
        <v>4.1823494946223576</v>
      </c>
      <c r="E48" s="53"/>
    </row>
    <row r="49" spans="2:5" x14ac:dyDescent="0.25">
      <c r="B49" s="50" t="s">
        <v>8</v>
      </c>
      <c r="C49" s="59"/>
      <c r="D49" s="53"/>
      <c r="E49" s="53">
        <f>_xlfn.STDEV.S(D50:D68)</f>
        <v>9.2966574298521301E-2</v>
      </c>
    </row>
    <row r="50" spans="2:5" x14ac:dyDescent="0.25">
      <c r="B50" s="54" t="s">
        <v>7</v>
      </c>
      <c r="C50" s="58">
        <v>16054.947929931433</v>
      </c>
      <c r="D50" s="53">
        <f t="shared" si="1"/>
        <v>4.2056089013830498</v>
      </c>
      <c r="E50" s="53"/>
    </row>
    <row r="51" spans="2:5" x14ac:dyDescent="0.25">
      <c r="B51" s="54" t="s">
        <v>26</v>
      </c>
      <c r="C51" s="58">
        <v>17036.28939366986</v>
      </c>
      <c r="D51" s="53">
        <f t="shared" si="1"/>
        <v>4.2313750087794082</v>
      </c>
      <c r="E51" s="53"/>
    </row>
    <row r="52" spans="2:5" x14ac:dyDescent="0.25">
      <c r="B52" s="54" t="s">
        <v>32</v>
      </c>
      <c r="C52" s="58">
        <v>15664.768334505898</v>
      </c>
      <c r="D52" s="53">
        <f t="shared" si="1"/>
        <v>4.1949239765053274</v>
      </c>
      <c r="E52" s="53"/>
    </row>
    <row r="53" spans="2:5" x14ac:dyDescent="0.25">
      <c r="B53" s="54" t="s">
        <v>42</v>
      </c>
      <c r="C53" s="58">
        <v>20692.047260322091</v>
      </c>
      <c r="D53" s="53">
        <f t="shared" si="1"/>
        <v>4.3158034616601872</v>
      </c>
      <c r="E53" s="53"/>
    </row>
    <row r="54" spans="2:5" x14ac:dyDescent="0.25">
      <c r="B54" s="54" t="s">
        <v>45</v>
      </c>
      <c r="C54" s="58">
        <v>15706.631095478187</v>
      </c>
      <c r="D54" s="53">
        <f t="shared" si="1"/>
        <v>4.1960830435032479</v>
      </c>
      <c r="E54" s="53"/>
    </row>
    <row r="55" spans="2:5" x14ac:dyDescent="0.25">
      <c r="B55" s="54" t="s">
        <v>48</v>
      </c>
      <c r="C55" s="58">
        <v>12339.36092775517</v>
      </c>
      <c r="D55" s="53">
        <f t="shared" si="1"/>
        <v>4.0912926675791859</v>
      </c>
      <c r="E55" s="53"/>
    </row>
    <row r="56" spans="2:5" x14ac:dyDescent="0.25">
      <c r="B56" s="54" t="s">
        <v>66</v>
      </c>
      <c r="C56" s="58">
        <v>13669.47727679693</v>
      </c>
      <c r="D56" s="53">
        <f t="shared" si="1"/>
        <v>4.1357519073883662</v>
      </c>
      <c r="E56" s="53"/>
    </row>
    <row r="57" spans="2:5" x14ac:dyDescent="0.25">
      <c r="B57" s="54" t="s">
        <v>68</v>
      </c>
      <c r="C57" s="58">
        <v>21239.550192822197</v>
      </c>
      <c r="D57" s="53">
        <f t="shared" si="1"/>
        <v>4.3271453151004033</v>
      </c>
      <c r="E57" s="53"/>
    </row>
    <row r="58" spans="2:5" x14ac:dyDescent="0.25">
      <c r="B58" s="54" t="s">
        <v>76</v>
      </c>
      <c r="C58" s="58">
        <v>23788.767916103166</v>
      </c>
      <c r="D58" s="53">
        <f t="shared" si="1"/>
        <v>4.3763719493473046</v>
      </c>
      <c r="E58" s="53"/>
    </row>
    <row r="59" spans="2:5" x14ac:dyDescent="0.25">
      <c r="B59" s="54" t="s">
        <v>77</v>
      </c>
      <c r="C59" s="58">
        <v>17373.723642058849</v>
      </c>
      <c r="D59" s="53">
        <f t="shared" si="1"/>
        <v>4.2398929090565911</v>
      </c>
      <c r="E59" s="53"/>
    </row>
    <row r="60" spans="2:5" x14ac:dyDescent="0.25">
      <c r="B60" s="54" t="s">
        <v>84</v>
      </c>
      <c r="C60" s="58">
        <v>14155.166928925619</v>
      </c>
      <c r="D60" s="53">
        <f t="shared" si="1"/>
        <v>4.1509149952753921</v>
      </c>
      <c r="E60" s="53"/>
    </row>
    <row r="61" spans="2:5" x14ac:dyDescent="0.25">
      <c r="B61" s="54" t="s">
        <v>94</v>
      </c>
      <c r="C61" s="58">
        <v>12790.109508911071</v>
      </c>
      <c r="D61" s="53">
        <f t="shared" si="1"/>
        <v>4.1068742629237045</v>
      </c>
      <c r="E61" s="53"/>
    </row>
    <row r="62" spans="2:5" x14ac:dyDescent="0.25">
      <c r="B62" s="54" t="s">
        <v>105</v>
      </c>
      <c r="C62" s="58">
        <v>16431.358338457205</v>
      </c>
      <c r="D62" s="53">
        <f t="shared" si="1"/>
        <v>4.215673466935506</v>
      </c>
      <c r="E62" s="53"/>
    </row>
    <row r="63" spans="2:5" x14ac:dyDescent="0.25">
      <c r="B63" s="54" t="s">
        <v>106</v>
      </c>
      <c r="C63" s="58">
        <v>10134.126266867283</v>
      </c>
      <c r="D63" s="53">
        <f t="shared" si="1"/>
        <v>4.0057863111113612</v>
      </c>
      <c r="E63" s="53"/>
    </row>
    <row r="64" spans="2:5" x14ac:dyDescent="0.25">
      <c r="B64" s="54" t="s">
        <v>114</v>
      </c>
      <c r="C64" s="58">
        <v>20855.797827555463</v>
      </c>
      <c r="D64" s="53">
        <f t="shared" si="1"/>
        <v>4.3192268082061762</v>
      </c>
      <c r="E64" s="53"/>
    </row>
    <row r="65" spans="2:5" x14ac:dyDescent="0.25">
      <c r="B65" s="54" t="s">
        <v>120</v>
      </c>
      <c r="C65" s="58">
        <v>19013.509157309505</v>
      </c>
      <c r="D65" s="53">
        <f t="shared" si="1"/>
        <v>4.2790622782021401</v>
      </c>
      <c r="E65" s="53"/>
    </row>
    <row r="66" spans="2:5" x14ac:dyDescent="0.25">
      <c r="B66" s="54" t="s">
        <v>129</v>
      </c>
      <c r="C66" s="58">
        <v>17383.489847345238</v>
      </c>
      <c r="D66" s="53">
        <f t="shared" si="1"/>
        <v>4.2401369682748555</v>
      </c>
      <c r="E66" s="53"/>
    </row>
    <row r="67" spans="2:5" x14ac:dyDescent="0.25">
      <c r="B67" s="54" t="s">
        <v>134</v>
      </c>
      <c r="C67" s="58">
        <v>14062.814434930206</v>
      </c>
      <c r="D67" s="53">
        <f t="shared" si="1"/>
        <v>4.1480722460921262</v>
      </c>
      <c r="E67" s="53"/>
    </row>
    <row r="68" spans="2:5" x14ac:dyDescent="0.25">
      <c r="B68" s="54" t="s">
        <v>141</v>
      </c>
      <c r="C68" s="58">
        <v>13894.318130248321</v>
      </c>
      <c r="D68" s="53">
        <f t="shared" si="1"/>
        <v>4.1428372384443142</v>
      </c>
      <c r="E68" s="53"/>
    </row>
    <row r="69" spans="2:5" x14ac:dyDescent="0.25">
      <c r="B69" s="50" t="s">
        <v>5</v>
      </c>
      <c r="C69" s="59"/>
      <c r="D69" s="53"/>
      <c r="E69" s="53">
        <f>_xlfn.STDEV.S(D70:D92)</f>
        <v>0.20078577383688528</v>
      </c>
    </row>
    <row r="70" spans="2:5" x14ac:dyDescent="0.25">
      <c r="B70" s="54" t="s">
        <v>4</v>
      </c>
      <c r="C70" s="58">
        <v>18251.057921567924</v>
      </c>
      <c r="D70" s="53">
        <f t="shared" si="1"/>
        <v>4.2612880433778635</v>
      </c>
      <c r="E70" s="53"/>
    </row>
    <row r="71" spans="2:5" x14ac:dyDescent="0.25">
      <c r="B71" s="54" t="s">
        <v>10</v>
      </c>
      <c r="C71" s="58">
        <v>18542.666000225421</v>
      </c>
      <c r="D71" s="53">
        <f t="shared" ref="D71:D134" si="4">LOG(C71)</f>
        <v>4.2681721756525093</v>
      </c>
      <c r="E71" s="53"/>
    </row>
    <row r="72" spans="2:5" x14ac:dyDescent="0.25">
      <c r="B72" s="54" t="s">
        <v>31</v>
      </c>
      <c r="C72" s="58">
        <v>12975.520762664402</v>
      </c>
      <c r="D72" s="53">
        <f t="shared" si="4"/>
        <v>4.1131247969492435</v>
      </c>
      <c r="E72" s="53"/>
    </row>
    <row r="73" spans="2:5" x14ac:dyDescent="0.25">
      <c r="B73" s="54" t="s">
        <v>61</v>
      </c>
      <c r="C73" s="58">
        <v>14961.137245685923</v>
      </c>
      <c r="D73" s="53">
        <f t="shared" si="4"/>
        <v>4.174964606947829</v>
      </c>
      <c r="E73" s="53"/>
    </row>
    <row r="74" spans="2:5" x14ac:dyDescent="0.25">
      <c r="B74" s="54" t="s">
        <v>63</v>
      </c>
      <c r="C74" s="58">
        <v>26313.262433862888</v>
      </c>
      <c r="D74" s="53">
        <f t="shared" si="4"/>
        <v>4.4201746971615874</v>
      </c>
      <c r="E74" s="53"/>
    </row>
    <row r="75" spans="2:5" x14ac:dyDescent="0.25">
      <c r="B75" s="54" t="s">
        <v>70</v>
      </c>
      <c r="C75" s="58">
        <v>19257.445719867683</v>
      </c>
      <c r="D75" s="53">
        <f t="shared" si="4"/>
        <v>4.2845986824078262</v>
      </c>
      <c r="E75" s="53"/>
    </row>
    <row r="76" spans="2:5" x14ac:dyDescent="0.25">
      <c r="B76" s="54" t="s">
        <v>161</v>
      </c>
      <c r="C76" s="58">
        <v>37378.122880170427</v>
      </c>
      <c r="D76" s="53">
        <f t="shared" si="4"/>
        <v>4.5726174874319607</v>
      </c>
      <c r="E76" s="53"/>
    </row>
    <row r="77" spans="2:5" x14ac:dyDescent="0.25">
      <c r="B77" s="54" t="s">
        <v>162</v>
      </c>
      <c r="C77" s="58">
        <v>21142.786642114959</v>
      </c>
      <c r="D77" s="53">
        <f t="shared" si="4"/>
        <v>4.3251622272256975</v>
      </c>
      <c r="E77" s="53"/>
    </row>
    <row r="78" spans="2:5" x14ac:dyDescent="0.25">
      <c r="B78" s="54" t="s">
        <v>72</v>
      </c>
      <c r="C78" s="58">
        <v>23818.659655467338</v>
      </c>
      <c r="D78" s="53">
        <f t="shared" si="4"/>
        <v>4.376917318833895</v>
      </c>
      <c r="E78" s="53"/>
    </row>
    <row r="79" spans="2:5" x14ac:dyDescent="0.25">
      <c r="B79" s="54" t="s">
        <v>80</v>
      </c>
      <c r="C79" s="58">
        <v>14879.170888033075</v>
      </c>
      <c r="D79" s="53">
        <f t="shared" si="4"/>
        <v>4.1725787316947889</v>
      </c>
      <c r="E79" s="53"/>
    </row>
    <row r="80" spans="2:5" x14ac:dyDescent="0.25">
      <c r="B80" s="54" t="s">
        <v>82</v>
      </c>
      <c r="C80" s="58">
        <v>19683.679286721326</v>
      </c>
      <c r="D80" s="53">
        <f t="shared" si="4"/>
        <v>4.2941062803032191</v>
      </c>
      <c r="E80" s="53"/>
    </row>
    <row r="81" spans="2:5" x14ac:dyDescent="0.25">
      <c r="B81" s="54" t="s">
        <v>83</v>
      </c>
      <c r="C81" s="58">
        <v>24970.047187167544</v>
      </c>
      <c r="D81" s="53">
        <f t="shared" si="4"/>
        <v>4.3974193630604832</v>
      </c>
      <c r="E81" s="53"/>
    </row>
    <row r="82" spans="2:5" x14ac:dyDescent="0.25">
      <c r="B82" s="54" t="s">
        <v>163</v>
      </c>
      <c r="C82" s="58">
        <v>16506.17285507455</v>
      </c>
      <c r="D82" s="53">
        <f t="shared" si="4"/>
        <v>4.2176463887929545</v>
      </c>
      <c r="E82" s="53"/>
    </row>
    <row r="83" spans="2:5" x14ac:dyDescent="0.25">
      <c r="B83" s="54" t="s">
        <v>93</v>
      </c>
      <c r="C83" s="58">
        <v>24074.652019389461</v>
      </c>
      <c r="D83" s="53">
        <f t="shared" si="4"/>
        <v>4.3815600184486527</v>
      </c>
      <c r="E83" s="53"/>
    </row>
    <row r="84" spans="2:5" x14ac:dyDescent="0.25">
      <c r="B84" s="54" t="s">
        <v>96</v>
      </c>
      <c r="C84" s="58">
        <v>21050.94548356365</v>
      </c>
      <c r="D84" s="53">
        <f t="shared" si="4"/>
        <v>4.3232716065409518</v>
      </c>
      <c r="E84" s="53"/>
    </row>
    <row r="85" spans="2:5" x14ac:dyDescent="0.25">
      <c r="B85" s="54" t="s">
        <v>102</v>
      </c>
      <c r="C85" s="58">
        <v>9372.0341430171575</v>
      </c>
      <c r="D85" s="53">
        <f t="shared" si="4"/>
        <v>3.971833862094893</v>
      </c>
      <c r="E85" s="53"/>
    </row>
    <row r="86" spans="2:5" x14ac:dyDescent="0.25">
      <c r="B86" s="54" t="s">
        <v>113</v>
      </c>
      <c r="C86" s="58">
        <v>30050.809758776501</v>
      </c>
      <c r="D86" s="53">
        <f t="shared" si="4"/>
        <v>4.4778561791351015</v>
      </c>
      <c r="E86" s="53"/>
    </row>
    <row r="87" spans="2:5" x14ac:dyDescent="0.25">
      <c r="B87" s="54" t="s">
        <v>118</v>
      </c>
      <c r="C87" s="58">
        <v>83175.267599544866</v>
      </c>
      <c r="D87" s="53">
        <f t="shared" si="4"/>
        <v>4.9199942067974725</v>
      </c>
      <c r="E87" s="53"/>
    </row>
    <row r="88" spans="2:5" x14ac:dyDescent="0.25">
      <c r="B88" s="54" t="s">
        <v>119</v>
      </c>
      <c r="C88" s="58">
        <v>12942.993693910761</v>
      </c>
      <c r="D88" s="53">
        <f t="shared" si="4"/>
        <v>4.1120347395763943</v>
      </c>
      <c r="E88" s="53"/>
    </row>
    <row r="89" spans="2:5" x14ac:dyDescent="0.25">
      <c r="B89" s="54" t="s">
        <v>123</v>
      </c>
      <c r="C89" s="58">
        <v>33634.09050373239</v>
      </c>
      <c r="D89" s="53">
        <f t="shared" si="4"/>
        <v>4.5267796884614935</v>
      </c>
      <c r="E89" s="53"/>
    </row>
    <row r="90" spans="2:5" x14ac:dyDescent="0.25">
      <c r="B90" s="54" t="s">
        <v>126</v>
      </c>
      <c r="C90" s="58">
        <v>37257.32193347835</v>
      </c>
      <c r="D90" s="53">
        <f t="shared" si="4"/>
        <v>4.5712116344756186</v>
      </c>
      <c r="E90" s="53"/>
    </row>
    <row r="91" spans="2:5" x14ac:dyDescent="0.25">
      <c r="B91" s="54" t="s">
        <v>175</v>
      </c>
      <c r="C91" s="58">
        <v>14422.544885223209</v>
      </c>
      <c r="D91" s="53">
        <f t="shared" si="4"/>
        <v>4.1590418992248708</v>
      </c>
      <c r="E91" s="53"/>
    </row>
    <row r="92" spans="2:5" x14ac:dyDescent="0.25">
      <c r="B92" s="54" t="s">
        <v>133</v>
      </c>
      <c r="C92" s="58">
        <v>29613.38480504572</v>
      </c>
      <c r="D92" s="53">
        <f t="shared" si="4"/>
        <v>4.4714880500147629</v>
      </c>
      <c r="E92" s="53"/>
    </row>
    <row r="93" spans="2:5" x14ac:dyDescent="0.25">
      <c r="B93" s="50" t="s">
        <v>13</v>
      </c>
      <c r="C93" s="59"/>
      <c r="D93" s="53"/>
      <c r="E93" s="53">
        <f>_xlfn.STDEV.S(D94:D116)</f>
        <v>6.727767112008412E-2</v>
      </c>
    </row>
    <row r="94" spans="2:5" x14ac:dyDescent="0.25">
      <c r="B94" s="54" t="s">
        <v>12</v>
      </c>
      <c r="C94" s="58">
        <v>17562.917269303642</v>
      </c>
      <c r="D94" s="53">
        <f t="shared" si="4"/>
        <v>4.2445966555753207</v>
      </c>
      <c r="E94" s="53"/>
    </row>
    <row r="95" spans="2:5" x14ac:dyDescent="0.25">
      <c r="B95" s="54" t="s">
        <v>18</v>
      </c>
      <c r="C95" s="58">
        <v>13924.268478938891</v>
      </c>
      <c r="D95" s="53">
        <f t="shared" si="4"/>
        <v>4.1437723884845266</v>
      </c>
      <c r="E95" s="53"/>
    </row>
    <row r="96" spans="2:5" x14ac:dyDescent="0.25">
      <c r="B96" s="54" t="s">
        <v>20</v>
      </c>
      <c r="C96" s="58">
        <v>12562.823228517131</v>
      </c>
      <c r="D96" s="53">
        <f t="shared" si="4"/>
        <v>4.0990872488585337</v>
      </c>
      <c r="E96" s="53"/>
    </row>
    <row r="97" spans="2:5" x14ac:dyDescent="0.25">
      <c r="B97" s="54" t="s">
        <v>38</v>
      </c>
      <c r="C97" s="58">
        <v>18146.492559235772</v>
      </c>
      <c r="D97" s="53">
        <f t="shared" si="4"/>
        <v>4.2587926949714854</v>
      </c>
      <c r="E97" s="53"/>
    </row>
    <row r="98" spans="2:5" x14ac:dyDescent="0.25">
      <c r="B98" s="54" t="s">
        <v>39</v>
      </c>
      <c r="C98" s="58">
        <v>15465.585095155899</v>
      </c>
      <c r="D98" s="53">
        <f t="shared" si="4"/>
        <v>4.1893663549108693</v>
      </c>
      <c r="E98" s="53"/>
    </row>
    <row r="99" spans="2:5" x14ac:dyDescent="0.25">
      <c r="B99" s="54" t="s">
        <v>52</v>
      </c>
      <c r="C99" s="58">
        <v>16707.698691552392</v>
      </c>
      <c r="D99" s="53">
        <f t="shared" si="4"/>
        <v>4.2229166345499856</v>
      </c>
      <c r="E99" s="53"/>
    </row>
    <row r="100" spans="2:5" x14ac:dyDescent="0.25">
      <c r="B100" s="54" t="s">
        <v>60</v>
      </c>
      <c r="C100" s="58">
        <v>16138.037149118494</v>
      </c>
      <c r="D100" s="53">
        <f t="shared" si="4"/>
        <v>4.2078507108602698</v>
      </c>
      <c r="E100" s="53"/>
    </row>
    <row r="101" spans="2:5" x14ac:dyDescent="0.25">
      <c r="B101" s="54" t="s">
        <v>64</v>
      </c>
      <c r="C101" s="58">
        <v>17888.739822683587</v>
      </c>
      <c r="D101" s="53">
        <f t="shared" si="4"/>
        <v>4.2525797476477969</v>
      </c>
      <c r="E101" s="53"/>
    </row>
    <row r="102" spans="2:5" x14ac:dyDescent="0.25">
      <c r="B102" s="54" t="s">
        <v>75</v>
      </c>
      <c r="C102" s="58">
        <v>22486.6778369245</v>
      </c>
      <c r="D102" s="53">
        <f t="shared" si="4"/>
        <v>4.3519252978693697</v>
      </c>
      <c r="E102" s="53"/>
    </row>
    <row r="103" spans="2:5" x14ac:dyDescent="0.25">
      <c r="B103" s="54" t="s">
        <v>85</v>
      </c>
      <c r="C103" s="58">
        <v>17731.261398775339</v>
      </c>
      <c r="D103" s="53">
        <f t="shared" si="4"/>
        <v>4.2487396323319553</v>
      </c>
      <c r="E103" s="53"/>
    </row>
    <row r="104" spans="2:5" x14ac:dyDescent="0.25">
      <c r="B104" s="54" t="s">
        <v>89</v>
      </c>
      <c r="C104" s="58">
        <v>16217.378514725489</v>
      </c>
      <c r="D104" s="53">
        <f t="shared" si="4"/>
        <v>4.2099806532905966</v>
      </c>
      <c r="E104" s="53"/>
    </row>
    <row r="105" spans="2:5" x14ac:dyDescent="0.25">
      <c r="B105" s="54" t="s">
        <v>90</v>
      </c>
      <c r="C105" s="58">
        <v>17534.517185110777</v>
      </c>
      <c r="D105" s="53">
        <f t="shared" si="4"/>
        <v>4.2438938120350871</v>
      </c>
      <c r="E105" s="53"/>
    </row>
    <row r="106" spans="2:5" x14ac:dyDescent="0.25">
      <c r="B106" s="54" t="s">
        <v>92</v>
      </c>
      <c r="C106" s="58">
        <v>21864.559193357418</v>
      </c>
      <c r="D106" s="53">
        <f t="shared" si="4"/>
        <v>4.3397407260521437</v>
      </c>
      <c r="E106" s="53"/>
    </row>
    <row r="107" spans="2:5" x14ac:dyDescent="0.25">
      <c r="B107" s="54" t="s">
        <v>98</v>
      </c>
      <c r="C107" s="58">
        <v>13544.771494569526</v>
      </c>
      <c r="D107" s="53">
        <f t="shared" si="4"/>
        <v>4.131771682718421</v>
      </c>
      <c r="E107" s="53"/>
    </row>
    <row r="108" spans="2:5" x14ac:dyDescent="0.25">
      <c r="B108" s="54" t="s">
        <v>107</v>
      </c>
      <c r="C108" s="58">
        <v>14012.392165290905</v>
      </c>
      <c r="D108" s="53">
        <f t="shared" si="4"/>
        <v>4.1465122834300185</v>
      </c>
      <c r="E108" s="53"/>
    </row>
    <row r="109" spans="2:5" x14ac:dyDescent="0.25">
      <c r="B109" s="54" t="s">
        <v>116</v>
      </c>
      <c r="C109" s="58">
        <v>19108.037078977999</v>
      </c>
      <c r="D109" s="53">
        <f t="shared" si="4"/>
        <v>4.2812160753567587</v>
      </c>
      <c r="E109" s="53"/>
    </row>
    <row r="110" spans="2:5" x14ac:dyDescent="0.25">
      <c r="B110" s="54" t="s">
        <v>128</v>
      </c>
      <c r="C110" s="58">
        <v>16114.87465886306</v>
      </c>
      <c r="D110" s="53">
        <f t="shared" si="4"/>
        <v>4.2072269319286617</v>
      </c>
      <c r="E110" s="53"/>
    </row>
    <row r="111" spans="2:5" x14ac:dyDescent="0.25">
      <c r="B111" s="54" t="s">
        <v>135</v>
      </c>
      <c r="C111" s="58">
        <v>17966.762159773847</v>
      </c>
      <c r="D111" s="53">
        <f t="shared" si="4"/>
        <v>4.2544698187427326</v>
      </c>
      <c r="E111" s="53"/>
    </row>
    <row r="112" spans="2:5" x14ac:dyDescent="0.25">
      <c r="B112" s="54" t="s">
        <v>137</v>
      </c>
      <c r="C112" s="58">
        <v>15392.869585540206</v>
      </c>
      <c r="D112" s="53">
        <f t="shared" si="4"/>
        <v>4.1873195898765623</v>
      </c>
      <c r="E112" s="53"/>
    </row>
    <row r="113" spans="2:5" x14ac:dyDescent="0.25">
      <c r="B113" s="54" t="s">
        <v>138</v>
      </c>
      <c r="C113" s="58">
        <v>13206.588581448716</v>
      </c>
      <c r="D113" s="53">
        <f t="shared" si="4"/>
        <v>4.1207906486828003</v>
      </c>
      <c r="E113" s="53"/>
    </row>
    <row r="114" spans="2:5" x14ac:dyDescent="0.25">
      <c r="B114" s="54" t="s">
        <v>142</v>
      </c>
      <c r="C114" s="58">
        <v>16433.788089392583</v>
      </c>
      <c r="D114" s="53">
        <f t="shared" si="4"/>
        <v>4.2157376825280259</v>
      </c>
      <c r="E114" s="53"/>
    </row>
    <row r="115" spans="2:5" x14ac:dyDescent="0.25">
      <c r="B115" s="54" t="s">
        <v>144</v>
      </c>
      <c r="C115" s="58">
        <v>20194.239910743818</v>
      </c>
      <c r="D115" s="53">
        <f t="shared" si="4"/>
        <v>4.305227511441041</v>
      </c>
      <c r="E115" s="53"/>
    </row>
    <row r="116" spans="2:5" x14ac:dyDescent="0.25">
      <c r="B116" s="54" t="s">
        <v>146</v>
      </c>
      <c r="C116" s="58">
        <v>19712.537518122612</v>
      </c>
      <c r="D116" s="53">
        <f t="shared" si="4"/>
        <v>4.2947425329139088</v>
      </c>
      <c r="E116" s="53"/>
    </row>
    <row r="117" spans="2:5" x14ac:dyDescent="0.25">
      <c r="B117" s="50" t="s">
        <v>29</v>
      </c>
      <c r="C117" s="59"/>
      <c r="D117" s="53"/>
      <c r="E117" s="53">
        <f>_xlfn.STDEV.S(D118:D128)</f>
        <v>7.3380641986295875E-2</v>
      </c>
    </row>
    <row r="118" spans="2:5" x14ac:dyDescent="0.25">
      <c r="B118" s="54" t="s">
        <v>28</v>
      </c>
      <c r="C118" s="58">
        <v>12143.685894126622</v>
      </c>
      <c r="D118" s="53">
        <f t="shared" si="4"/>
        <v>4.0843505253323871</v>
      </c>
      <c r="E118" s="53"/>
    </row>
    <row r="119" spans="2:5" x14ac:dyDescent="0.25">
      <c r="B119" s="54" t="s">
        <v>30</v>
      </c>
      <c r="C119" s="58">
        <v>9519.528351421508</v>
      </c>
      <c r="D119" s="53">
        <f t="shared" si="4"/>
        <v>3.9786154316356033</v>
      </c>
      <c r="E119" s="53"/>
    </row>
    <row r="120" spans="2:5" x14ac:dyDescent="0.25">
      <c r="B120" s="54" t="s">
        <v>54</v>
      </c>
      <c r="C120" s="58">
        <v>12062.623214160725</v>
      </c>
      <c r="D120" s="53">
        <f t="shared" si="4"/>
        <v>4.0814417624933448</v>
      </c>
      <c r="E120" s="53"/>
    </row>
    <row r="121" spans="2:5" x14ac:dyDescent="0.25">
      <c r="B121" s="54" t="s">
        <v>58</v>
      </c>
      <c r="C121" s="58">
        <v>10031.995062213951</v>
      </c>
      <c r="D121" s="53">
        <f t="shared" si="4"/>
        <v>4.0013873097253017</v>
      </c>
      <c r="E121" s="53"/>
    </row>
    <row r="122" spans="2:5" x14ac:dyDescent="0.25">
      <c r="B122" s="54" t="s">
        <v>99</v>
      </c>
      <c r="C122" s="58">
        <v>10487.247883681235</v>
      </c>
      <c r="D122" s="53">
        <f t="shared" si="4"/>
        <v>4.020661533403656</v>
      </c>
      <c r="E122" s="53"/>
    </row>
    <row r="123" spans="2:5" x14ac:dyDescent="0.25">
      <c r="B123" s="54" t="s">
        <v>101</v>
      </c>
      <c r="C123" s="58">
        <v>13470.743926307656</v>
      </c>
      <c r="D123" s="53">
        <f t="shared" si="4"/>
        <v>4.129391580442288</v>
      </c>
      <c r="E123" s="53"/>
    </row>
    <row r="124" spans="2:5" x14ac:dyDescent="0.25">
      <c r="B124" s="54" t="s">
        <v>104</v>
      </c>
      <c r="C124" s="58">
        <v>10313.867898797575</v>
      </c>
      <c r="D124" s="53">
        <f t="shared" si="4"/>
        <v>4.0134215646128064</v>
      </c>
      <c r="E124" s="53"/>
    </row>
    <row r="125" spans="2:5" x14ac:dyDescent="0.25">
      <c r="B125" s="54" t="s">
        <v>122</v>
      </c>
      <c r="C125" s="58">
        <v>9159.7944561169988</v>
      </c>
      <c r="D125" s="53">
        <f t="shared" si="4"/>
        <v>3.961885728299321</v>
      </c>
      <c r="E125" s="53"/>
    </row>
    <row r="126" spans="2:5" x14ac:dyDescent="0.25">
      <c r="B126" s="54" t="s">
        <v>125</v>
      </c>
      <c r="C126" s="58">
        <v>10162.295506158456</v>
      </c>
      <c r="D126" s="53">
        <f t="shared" si="4"/>
        <v>4.0069918194689862</v>
      </c>
      <c r="E126" s="53"/>
    </row>
    <row r="127" spans="2:5" x14ac:dyDescent="0.25">
      <c r="B127" s="54" t="s">
        <v>140</v>
      </c>
      <c r="C127" s="58">
        <v>10681.526215309466</v>
      </c>
      <c r="D127" s="53">
        <f t="shared" si="4"/>
        <v>4.0286333107010845</v>
      </c>
      <c r="E127" s="53"/>
    </row>
    <row r="128" spans="2:5" x14ac:dyDescent="0.25">
      <c r="B128" s="54" t="s">
        <v>147</v>
      </c>
      <c r="C128" s="58">
        <v>16235.028349592129</v>
      </c>
      <c r="D128" s="53">
        <f t="shared" si="4"/>
        <v>4.2104530513273222</v>
      </c>
      <c r="E128" s="53"/>
    </row>
    <row r="129" spans="2:5" x14ac:dyDescent="0.25">
      <c r="B129" s="50" t="s">
        <v>34</v>
      </c>
      <c r="C129" s="59"/>
      <c r="D129" s="53"/>
      <c r="E129" s="53">
        <f>_xlfn.STDEV.S(D130:D139)</f>
        <v>0.16827031252900709</v>
      </c>
    </row>
    <row r="130" spans="2:5" x14ac:dyDescent="0.25">
      <c r="B130" s="54" t="s">
        <v>33</v>
      </c>
      <c r="C130" s="58">
        <v>36887.201961528794</v>
      </c>
      <c r="D130" s="53">
        <f t="shared" si="4"/>
        <v>4.5668757135419344</v>
      </c>
      <c r="E130" s="53"/>
    </row>
    <row r="131" spans="2:5" x14ac:dyDescent="0.25">
      <c r="B131" s="54" t="s">
        <v>35</v>
      </c>
      <c r="C131" s="58">
        <v>14013.006562503027</v>
      </c>
      <c r="D131" s="53">
        <f t="shared" si="4"/>
        <v>4.1465313253941707</v>
      </c>
      <c r="E131" s="53"/>
    </row>
    <row r="132" spans="2:5" x14ac:dyDescent="0.25">
      <c r="B132" s="54" t="s">
        <v>46</v>
      </c>
      <c r="C132" s="58">
        <v>13565.54874743907</v>
      </c>
      <c r="D132" s="53">
        <f t="shared" si="4"/>
        <v>4.1324373663367977</v>
      </c>
      <c r="E132" s="53"/>
    </row>
    <row r="133" spans="2:5" x14ac:dyDescent="0.25">
      <c r="B133" s="54" t="s">
        <v>65</v>
      </c>
      <c r="C133" s="58">
        <v>17140.268850753611</v>
      </c>
      <c r="D133" s="53">
        <f t="shared" si="4"/>
        <v>4.2340176296923735</v>
      </c>
      <c r="E133" s="53"/>
    </row>
    <row r="134" spans="2:5" x14ac:dyDescent="0.25">
      <c r="B134" s="54" t="s">
        <v>74</v>
      </c>
      <c r="C134" s="58">
        <v>19646.609203526426</v>
      </c>
      <c r="D134" s="53">
        <f t="shared" si="4"/>
        <v>4.2932876065552952</v>
      </c>
      <c r="E134" s="53"/>
    </row>
    <row r="135" spans="2:5" x14ac:dyDescent="0.25">
      <c r="B135" s="54" t="s">
        <v>78</v>
      </c>
      <c r="C135" s="58">
        <v>36024.793133561434</v>
      </c>
      <c r="D135" s="53">
        <f t="shared" ref="D135:D139" si="5">LOG(C135)</f>
        <v>4.5566014956286862</v>
      </c>
      <c r="E135" s="53"/>
    </row>
    <row r="136" spans="2:5" x14ac:dyDescent="0.25">
      <c r="B136" s="54" t="s">
        <v>86</v>
      </c>
      <c r="C136" s="58">
        <v>18662.745151464289</v>
      </c>
      <c r="D136" s="53">
        <f t="shared" si="5"/>
        <v>4.2709755256080388</v>
      </c>
      <c r="E136" s="53"/>
    </row>
    <row r="137" spans="2:5" x14ac:dyDescent="0.25">
      <c r="B137" s="54" t="s">
        <v>91</v>
      </c>
      <c r="C137" s="58">
        <v>21127.160271992692</v>
      </c>
      <c r="D137" s="53">
        <f t="shared" si="5"/>
        <v>4.3248411269111307</v>
      </c>
      <c r="E137" s="53"/>
    </row>
    <row r="138" spans="2:5" x14ac:dyDescent="0.25">
      <c r="B138" s="54" t="s">
        <v>97</v>
      </c>
      <c r="C138" s="58">
        <v>25714.775742214981</v>
      </c>
      <c r="D138" s="53">
        <f t="shared" si="5"/>
        <v>4.4101827412045234</v>
      </c>
      <c r="E138" s="53"/>
    </row>
    <row r="139" spans="2:5" x14ac:dyDescent="0.25">
      <c r="B139" s="54" t="s">
        <v>115</v>
      </c>
      <c r="C139" s="58">
        <v>37312.54961882635</v>
      </c>
      <c r="D139" s="53">
        <f t="shared" si="5"/>
        <v>4.5718549260055887</v>
      </c>
      <c r="E139" s="52"/>
    </row>
    <row r="140" spans="2:5" x14ac:dyDescent="0.25">
      <c r="B140" s="55"/>
      <c r="C140" s="56"/>
      <c r="D140" s="30"/>
      <c r="E140" s="30"/>
    </row>
    <row r="141" spans="2:5" x14ac:dyDescent="0.25">
      <c r="B141" s="30"/>
      <c r="C141" s="30"/>
      <c r="D141" s="30"/>
      <c r="E141" s="30"/>
    </row>
  </sheetData>
  <mergeCells count="6">
    <mergeCell ref="B2:E2"/>
    <mergeCell ref="B3:E3"/>
    <mergeCell ref="B4:E4"/>
    <mergeCell ref="G2:L2"/>
    <mergeCell ref="G3:L3"/>
    <mergeCell ref="G4:L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0"/>
  <sheetViews>
    <sheetView showGridLines="0" workbookViewId="0">
      <selection activeCell="S12" sqref="S12"/>
    </sheetView>
  </sheetViews>
  <sheetFormatPr baseColWidth="10" defaultRowHeight="15" x14ac:dyDescent="0.25"/>
  <cols>
    <col min="1" max="1" width="11.42578125" style="1"/>
    <col min="2" max="2" width="23.5703125" style="1" customWidth="1"/>
    <col min="3" max="3" width="20.28515625" style="1" customWidth="1"/>
    <col min="4" max="4" width="21.7109375" style="1" customWidth="1"/>
    <col min="5" max="6" width="11.42578125" style="1"/>
    <col min="7" max="7" width="11.28515625" customWidth="1"/>
    <col min="8" max="8" width="6.140625" bestFit="1" customWidth="1"/>
    <col min="9" max="9" width="7.85546875" bestFit="1" customWidth="1"/>
    <col min="10" max="10" width="7" bestFit="1" customWidth="1"/>
    <col min="11" max="11" width="6.42578125" bestFit="1" customWidth="1"/>
    <col min="12" max="12" width="5.140625" bestFit="1" customWidth="1"/>
    <col min="13" max="13" width="7" customWidth="1"/>
    <col min="14" max="14" width="5.5703125" customWidth="1"/>
    <col min="15" max="15" width="8.42578125" bestFit="1" customWidth="1"/>
    <col min="16" max="16" width="8.42578125" customWidth="1"/>
    <col min="17" max="17" width="7.5703125" customWidth="1"/>
  </cols>
  <sheetData>
    <row r="1" spans="1:17" s="1" customFormat="1" x14ac:dyDescent="0.25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1:17" s="57" customFormat="1" ht="45" x14ac:dyDescent="0.25">
      <c r="B2" s="353"/>
      <c r="C2" s="353" t="s">
        <v>258</v>
      </c>
      <c r="D2" s="353" t="s">
        <v>259</v>
      </c>
      <c r="E2" s="347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17" x14ac:dyDescent="0.25">
      <c r="A3" s="342"/>
      <c r="B3" s="394" t="s">
        <v>188</v>
      </c>
      <c r="C3" s="346">
        <v>1.1147596198745231</v>
      </c>
      <c r="D3" s="346">
        <v>6.9437737652697828</v>
      </c>
      <c r="E3" s="343"/>
      <c r="F3" s="344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44"/>
    </row>
    <row r="4" spans="1:17" x14ac:dyDescent="0.25">
      <c r="A4" s="342"/>
      <c r="B4" s="394"/>
      <c r="C4" s="346">
        <v>1.1930857681338318</v>
      </c>
      <c r="D4" s="346">
        <v>7.4316628524963528</v>
      </c>
      <c r="E4" s="343"/>
      <c r="F4" s="344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44"/>
    </row>
    <row r="5" spans="1:17" x14ac:dyDescent="0.25">
      <c r="A5" s="342"/>
      <c r="B5" s="394"/>
      <c r="C5" s="346">
        <v>1.8671020364582125</v>
      </c>
      <c r="D5" s="346">
        <v>11.630071547890859</v>
      </c>
      <c r="E5" s="343"/>
      <c r="F5" s="344"/>
      <c r="G5" s="349"/>
      <c r="H5" s="350"/>
      <c r="I5" s="350"/>
      <c r="J5" s="350"/>
      <c r="K5" s="350"/>
      <c r="L5" s="350"/>
      <c r="M5" s="350"/>
      <c r="N5" s="350"/>
      <c r="O5" s="350"/>
      <c r="P5" s="350"/>
      <c r="Q5" s="344"/>
    </row>
    <row r="6" spans="1:17" x14ac:dyDescent="0.25">
      <c r="A6" s="342"/>
      <c r="B6" s="394"/>
      <c r="C6" s="346">
        <v>3.6069964080995232</v>
      </c>
      <c r="D6" s="346">
        <v>22.467773844197005</v>
      </c>
      <c r="E6" s="343"/>
      <c r="F6" s="344"/>
      <c r="G6" s="349"/>
      <c r="H6" s="350"/>
      <c r="I6" s="350"/>
      <c r="J6" s="350"/>
      <c r="K6" s="350"/>
      <c r="L6" s="350"/>
      <c r="M6" s="350"/>
      <c r="N6" s="350"/>
      <c r="O6" s="350"/>
      <c r="P6" s="350"/>
      <c r="Q6" s="344"/>
    </row>
    <row r="7" spans="1:17" x14ac:dyDescent="0.25">
      <c r="A7" s="342"/>
      <c r="B7" s="394"/>
      <c r="C7" s="346">
        <v>3.2144443276180641</v>
      </c>
      <c r="D7" s="346">
        <v>20.022589439099839</v>
      </c>
      <c r="E7" s="343"/>
      <c r="F7" s="344"/>
      <c r="G7" s="349"/>
      <c r="H7" s="350"/>
      <c r="I7" s="350"/>
      <c r="J7" s="350"/>
      <c r="K7" s="350"/>
      <c r="L7" s="350"/>
      <c r="M7" s="350"/>
      <c r="N7" s="350"/>
      <c r="O7" s="350"/>
      <c r="P7" s="350"/>
      <c r="Q7" s="344"/>
    </row>
    <row r="8" spans="1:17" x14ac:dyDescent="0.25">
      <c r="A8" s="342"/>
      <c r="B8" s="394"/>
      <c r="C8" s="346">
        <v>2.0904536045221556</v>
      </c>
      <c r="D8" s="346">
        <v>13.021315661064643</v>
      </c>
      <c r="E8" s="343"/>
      <c r="F8" s="344"/>
      <c r="G8" s="349"/>
      <c r="H8" s="350"/>
      <c r="I8" s="350"/>
      <c r="J8" s="350"/>
      <c r="K8" s="350"/>
      <c r="L8" s="350"/>
      <c r="M8" s="350"/>
      <c r="N8" s="350"/>
      <c r="O8" s="350"/>
      <c r="P8" s="350"/>
      <c r="Q8" s="344"/>
    </row>
    <row r="9" spans="1:17" x14ac:dyDescent="0.25">
      <c r="A9" s="342"/>
      <c r="B9" s="394"/>
      <c r="C9" s="346">
        <v>4.3417996828395866</v>
      </c>
      <c r="D9" s="346">
        <v>27.04482131775789</v>
      </c>
      <c r="E9" s="343"/>
      <c r="F9" s="344"/>
      <c r="G9" s="349"/>
      <c r="H9" s="350"/>
      <c r="I9" s="350"/>
      <c r="J9" s="350"/>
      <c r="K9" s="350"/>
      <c r="L9" s="350"/>
      <c r="M9" s="350"/>
      <c r="N9" s="350"/>
      <c r="O9" s="350"/>
      <c r="P9" s="350"/>
      <c r="Q9" s="344"/>
    </row>
    <row r="10" spans="1:17" x14ac:dyDescent="0.25">
      <c r="A10" s="342"/>
      <c r="B10" s="394"/>
      <c r="C10" s="346">
        <v>3.6998530644967431</v>
      </c>
      <c r="D10" s="346">
        <v>23.046172633609796</v>
      </c>
      <c r="E10" s="343"/>
      <c r="F10" s="344"/>
      <c r="G10" s="349"/>
      <c r="H10" s="350"/>
      <c r="I10" s="350"/>
      <c r="J10" s="350"/>
      <c r="K10" s="350"/>
      <c r="L10" s="350"/>
      <c r="M10" s="350"/>
      <c r="N10" s="350"/>
      <c r="O10" s="350"/>
      <c r="P10" s="350"/>
      <c r="Q10" s="344"/>
    </row>
    <row r="11" spans="1:17" x14ac:dyDescent="0.25">
      <c r="A11" s="342"/>
      <c r="B11" s="394"/>
      <c r="C11" s="356">
        <v>0.10150333347003876</v>
      </c>
      <c r="D11" s="356">
        <v>0.63225844520275964</v>
      </c>
      <c r="E11" s="343"/>
      <c r="F11" s="344"/>
      <c r="G11" s="349"/>
      <c r="H11" s="350"/>
      <c r="I11" s="350"/>
      <c r="J11" s="350"/>
      <c r="K11" s="350"/>
      <c r="L11" s="350"/>
      <c r="M11" s="350"/>
      <c r="N11" s="350"/>
      <c r="O11" s="350"/>
      <c r="P11" s="350"/>
      <c r="Q11" s="344"/>
    </row>
    <row r="12" spans="1:17" x14ac:dyDescent="0.25">
      <c r="A12" s="342"/>
      <c r="B12" s="394" t="s">
        <v>192</v>
      </c>
      <c r="C12" s="355">
        <v>8.8649083517912928</v>
      </c>
      <c r="D12" s="355">
        <v>17.897132390715992</v>
      </c>
      <c r="E12" s="343"/>
      <c r="F12" s="344"/>
      <c r="G12" s="349"/>
      <c r="H12" s="350"/>
      <c r="I12" s="350"/>
      <c r="J12" s="350"/>
      <c r="K12" s="350"/>
      <c r="L12" s="350"/>
      <c r="M12" s="350"/>
      <c r="N12" s="350"/>
      <c r="O12" s="350"/>
      <c r="P12" s="350"/>
      <c r="Q12" s="344"/>
    </row>
    <row r="13" spans="1:17" x14ac:dyDescent="0.25">
      <c r="A13" s="342"/>
      <c r="B13" s="394"/>
      <c r="C13" s="346">
        <v>11.023019880046775</v>
      </c>
      <c r="D13" s="346">
        <v>22.254087499824841</v>
      </c>
      <c r="E13" s="343"/>
      <c r="F13" s="344"/>
      <c r="G13" s="349"/>
      <c r="H13" s="350"/>
      <c r="I13" s="350"/>
      <c r="J13" s="350"/>
      <c r="K13" s="350"/>
      <c r="L13" s="350"/>
      <c r="M13" s="350"/>
      <c r="N13" s="350"/>
      <c r="O13" s="350"/>
      <c r="P13" s="350"/>
      <c r="Q13" s="344"/>
    </row>
    <row r="14" spans="1:17" x14ac:dyDescent="0.25">
      <c r="A14" s="342"/>
      <c r="B14" s="394"/>
      <c r="C14" s="346">
        <v>6.955243354347532</v>
      </c>
      <c r="D14" s="346">
        <v>14.041759506431045</v>
      </c>
      <c r="E14" s="343"/>
      <c r="F14" s="344"/>
      <c r="G14" s="344"/>
      <c r="H14" s="344"/>
      <c r="I14" s="344"/>
      <c r="J14" s="344"/>
      <c r="K14" s="344"/>
      <c r="L14" s="344"/>
      <c r="M14" s="344"/>
      <c r="N14" s="344"/>
      <c r="O14" s="344"/>
      <c r="P14" s="344"/>
      <c r="Q14" s="344"/>
    </row>
    <row r="15" spans="1:17" x14ac:dyDescent="0.25">
      <c r="A15" s="342"/>
      <c r="B15" s="394"/>
      <c r="C15" s="346">
        <v>0.20878824798198778</v>
      </c>
      <c r="D15" s="346">
        <v>0.42151715138760748</v>
      </c>
      <c r="E15" s="343"/>
      <c r="F15" s="344"/>
      <c r="G15" s="345"/>
      <c r="H15" s="344"/>
      <c r="I15" s="344"/>
      <c r="J15" s="344"/>
      <c r="K15" s="344"/>
      <c r="L15" s="344"/>
      <c r="M15" s="344"/>
      <c r="N15" s="344"/>
      <c r="O15" s="344"/>
      <c r="P15" s="344"/>
      <c r="Q15" s="344"/>
    </row>
    <row r="16" spans="1:17" x14ac:dyDescent="0.25">
      <c r="A16" s="342"/>
      <c r="B16" s="394"/>
      <c r="C16" s="346">
        <v>0.39905151547685802</v>
      </c>
      <c r="D16" s="346">
        <v>0.80563470255866232</v>
      </c>
      <c r="E16" s="343"/>
      <c r="F16" s="344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3"/>
    </row>
    <row r="17" spans="1:17" x14ac:dyDescent="0.25">
      <c r="A17" s="342"/>
      <c r="B17" s="394"/>
      <c r="C17" s="346">
        <v>0.57821635569253571</v>
      </c>
      <c r="D17" s="346">
        <v>1.1673459281973944</v>
      </c>
      <c r="E17" s="343"/>
      <c r="F17" s="344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</row>
    <row r="18" spans="1:17" x14ac:dyDescent="0.25">
      <c r="A18" s="342"/>
      <c r="B18" s="394"/>
      <c r="C18" s="346">
        <v>1.2665195149576798</v>
      </c>
      <c r="D18" s="346">
        <v>2.5569432345053813</v>
      </c>
      <c r="E18" s="343"/>
      <c r="F18" s="344"/>
      <c r="G18" s="349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17" x14ac:dyDescent="0.25">
      <c r="A19" s="342"/>
      <c r="B19" s="394"/>
      <c r="C19" s="346">
        <v>0.64177683459686219</v>
      </c>
      <c r="D19" s="346">
        <v>1.2956665222324337</v>
      </c>
      <c r="E19" s="343"/>
      <c r="F19" s="344"/>
      <c r="G19" s="349"/>
      <c r="H19" s="351"/>
      <c r="I19" s="351"/>
      <c r="J19" s="351"/>
      <c r="K19" s="351"/>
      <c r="L19" s="351"/>
      <c r="M19" s="351"/>
      <c r="N19" s="351"/>
      <c r="O19" s="351"/>
      <c r="P19" s="351"/>
      <c r="Q19" s="351"/>
    </row>
    <row r="20" spans="1:17" x14ac:dyDescent="0.25">
      <c r="A20" s="342"/>
      <c r="B20" s="394"/>
      <c r="C20" s="356">
        <v>9.2755715489363719E-2</v>
      </c>
      <c r="D20" s="356">
        <v>0.18726209614714032</v>
      </c>
      <c r="E20" s="343"/>
      <c r="F20" s="344"/>
      <c r="G20" s="349"/>
      <c r="H20" s="351"/>
      <c r="I20" s="351"/>
      <c r="J20" s="351"/>
      <c r="K20" s="351"/>
      <c r="L20" s="351"/>
      <c r="M20" s="351"/>
      <c r="N20" s="351"/>
      <c r="O20" s="351"/>
      <c r="P20" s="351"/>
      <c r="Q20" s="351"/>
    </row>
    <row r="21" spans="1:17" x14ac:dyDescent="0.25">
      <c r="A21" s="342"/>
      <c r="B21" s="395" t="s">
        <v>168</v>
      </c>
      <c r="C21" s="354">
        <v>0.32624484059549363</v>
      </c>
      <c r="D21" s="354">
        <v>5.5327799124815327</v>
      </c>
      <c r="E21" s="343"/>
      <c r="F21" s="344"/>
      <c r="G21" s="349"/>
      <c r="H21" s="351"/>
      <c r="I21" s="351"/>
      <c r="J21" s="351"/>
      <c r="K21" s="351"/>
      <c r="L21" s="351"/>
      <c r="M21" s="351"/>
      <c r="N21" s="351"/>
      <c r="O21" s="351"/>
      <c r="P21" s="351"/>
      <c r="Q21" s="351"/>
    </row>
    <row r="22" spans="1:17" x14ac:dyDescent="0.25">
      <c r="A22" s="342"/>
      <c r="B22" s="395"/>
      <c r="C22" s="346">
        <v>1.2343432259031046</v>
      </c>
      <c r="D22" s="346">
        <v>20.933202783893112</v>
      </c>
      <c r="E22" s="343"/>
      <c r="F22" s="344"/>
      <c r="G22" s="349"/>
      <c r="H22" s="351"/>
      <c r="I22" s="351"/>
      <c r="J22" s="351"/>
      <c r="K22" s="351"/>
      <c r="L22" s="351"/>
      <c r="M22" s="351"/>
      <c r="N22" s="351"/>
      <c r="O22" s="351"/>
      <c r="P22" s="351"/>
      <c r="Q22" s="351"/>
    </row>
    <row r="23" spans="1:17" x14ac:dyDescent="0.25">
      <c r="A23" s="342"/>
      <c r="B23" s="395"/>
      <c r="C23" s="346">
        <v>0.59039712738294192</v>
      </c>
      <c r="D23" s="346">
        <v>10.012533411436458</v>
      </c>
      <c r="E23" s="343"/>
      <c r="F23" s="344"/>
      <c r="G23" s="349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17" x14ac:dyDescent="0.25">
      <c r="A24" s="342"/>
      <c r="B24" s="395"/>
      <c r="C24" s="346">
        <v>1.0312194297014565</v>
      </c>
      <c r="D24" s="346">
        <v>17.488430270954268</v>
      </c>
      <c r="E24" s="343"/>
      <c r="F24" s="344"/>
      <c r="G24" s="349"/>
      <c r="H24" s="351"/>
      <c r="I24" s="351"/>
      <c r="J24" s="351"/>
      <c r="K24" s="351"/>
      <c r="L24" s="351"/>
      <c r="M24" s="351"/>
      <c r="N24" s="351"/>
      <c r="O24" s="351"/>
      <c r="P24" s="351"/>
      <c r="Q24" s="351"/>
    </row>
    <row r="25" spans="1:17" x14ac:dyDescent="0.25">
      <c r="A25" s="342"/>
      <c r="B25" s="395"/>
      <c r="C25" s="346">
        <v>0.25404388901418817</v>
      </c>
      <c r="D25" s="346">
        <v>4.3083253775318191</v>
      </c>
      <c r="E25" s="343"/>
      <c r="F25" s="344"/>
      <c r="G25" s="349"/>
      <c r="H25" s="351"/>
      <c r="I25" s="351"/>
      <c r="J25" s="351"/>
      <c r="K25" s="351"/>
      <c r="L25" s="351"/>
      <c r="M25" s="351"/>
      <c r="N25" s="351"/>
      <c r="O25" s="351"/>
      <c r="P25" s="351"/>
      <c r="Q25" s="351"/>
    </row>
    <row r="26" spans="1:17" x14ac:dyDescent="0.25">
      <c r="A26" s="342"/>
      <c r="B26" s="395"/>
      <c r="C26" s="346">
        <v>1.0916654705051625</v>
      </c>
      <c r="D26" s="346">
        <v>18.513533502433241</v>
      </c>
      <c r="E26" s="343"/>
      <c r="F26" s="344"/>
      <c r="G26" s="349"/>
      <c r="H26" s="351"/>
      <c r="I26" s="351"/>
      <c r="J26" s="351"/>
      <c r="K26" s="351"/>
      <c r="L26" s="351"/>
      <c r="M26" s="351"/>
      <c r="N26" s="351"/>
      <c r="O26" s="351"/>
      <c r="P26" s="351"/>
      <c r="Q26" s="351"/>
    </row>
    <row r="27" spans="1:17" x14ac:dyDescent="0.25">
      <c r="A27" s="342"/>
      <c r="B27" s="395"/>
      <c r="C27" s="346">
        <v>0.4689097299254088</v>
      </c>
      <c r="D27" s="346">
        <v>7.9522309985437296</v>
      </c>
      <c r="E27" s="343"/>
      <c r="F27" s="344"/>
      <c r="G27" s="349"/>
      <c r="H27" s="352"/>
      <c r="I27" s="352"/>
      <c r="J27" s="352"/>
      <c r="K27" s="352"/>
      <c r="L27" s="352"/>
      <c r="M27" s="352"/>
      <c r="N27" s="352"/>
      <c r="O27" s="352"/>
      <c r="P27" s="352"/>
      <c r="Q27" s="352"/>
    </row>
    <row r="28" spans="1:17" x14ac:dyDescent="0.25">
      <c r="A28" s="342"/>
      <c r="B28" s="395"/>
      <c r="C28" s="346">
        <v>0.24889595377756565</v>
      </c>
      <c r="D28" s="346">
        <v>4.2210216438821089</v>
      </c>
      <c r="E28" s="343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</row>
    <row r="29" spans="1:17" x14ac:dyDescent="0.25">
      <c r="A29" s="342"/>
      <c r="B29" s="395"/>
      <c r="C29" s="357">
        <v>1.1507854822015648</v>
      </c>
      <c r="D29" s="357">
        <v>19.516148632047177</v>
      </c>
      <c r="E29" s="343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P29" s="344"/>
      <c r="Q29" s="344"/>
    </row>
    <row r="30" spans="1:17" x14ac:dyDescent="0.25">
      <c r="A30" s="342"/>
      <c r="B30" s="394" t="s">
        <v>198</v>
      </c>
      <c r="C30" s="346">
        <v>0.4517360127220883</v>
      </c>
      <c r="D30" s="346">
        <v>2.2059900298364266</v>
      </c>
      <c r="E30" s="343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</row>
    <row r="31" spans="1:17" x14ac:dyDescent="0.25">
      <c r="A31" s="342"/>
      <c r="B31" s="394"/>
      <c r="C31" s="346">
        <v>1.1230815539549335</v>
      </c>
      <c r="D31" s="346">
        <v>5.484412667895854</v>
      </c>
      <c r="E31" s="343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</row>
    <row r="32" spans="1:17" x14ac:dyDescent="0.25">
      <c r="A32" s="342"/>
      <c r="B32" s="394"/>
      <c r="C32" s="346">
        <v>4.0759831722705542</v>
      </c>
      <c r="D32" s="346">
        <v>19.904497287316307</v>
      </c>
      <c r="E32" s="343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/>
      <c r="Q32" s="344"/>
    </row>
    <row r="33" spans="1:17" x14ac:dyDescent="0.25">
      <c r="A33" s="342"/>
      <c r="B33" s="394"/>
      <c r="C33" s="346">
        <v>1.9339803140325496</v>
      </c>
      <c r="D33" s="346">
        <v>9.4443240532173682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</row>
    <row r="34" spans="1:17" x14ac:dyDescent="0.25">
      <c r="A34" s="342"/>
      <c r="B34" s="394"/>
      <c r="C34" s="346">
        <v>0.585421026351997</v>
      </c>
      <c r="D34" s="346">
        <v>2.8588222125731062</v>
      </c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</row>
    <row r="35" spans="1:17" x14ac:dyDescent="0.25">
      <c r="A35" s="342"/>
      <c r="B35" s="394"/>
      <c r="C35" s="346">
        <v>3.0193431318875672</v>
      </c>
      <c r="D35" s="346">
        <v>14.744542516021951</v>
      </c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</row>
    <row r="36" spans="1:17" x14ac:dyDescent="0.25">
      <c r="A36" s="342"/>
      <c r="B36" s="394"/>
      <c r="C36" s="346">
        <v>0.57664967199437234</v>
      </c>
      <c r="D36" s="346">
        <v>2.8159885227273813</v>
      </c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</row>
    <row r="37" spans="1:17" x14ac:dyDescent="0.25">
      <c r="A37" s="342"/>
      <c r="B37" s="394"/>
      <c r="C37" s="346">
        <v>0.43729258535802107</v>
      </c>
      <c r="D37" s="346">
        <v>2.1354575598440446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</row>
    <row r="38" spans="1:17" x14ac:dyDescent="0.25">
      <c r="A38" s="342"/>
      <c r="B38" s="394"/>
      <c r="C38" s="357">
        <v>0.59190768027381357</v>
      </c>
      <c r="D38" s="357">
        <v>2.8904988853986797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</row>
    <row r="39" spans="1:17" x14ac:dyDescent="0.25">
      <c r="A39" s="342"/>
      <c r="B39" s="394" t="s">
        <v>193</v>
      </c>
      <c r="C39" s="346">
        <v>1.1583749613394989</v>
      </c>
      <c r="D39" s="346">
        <v>9.4253531641070332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</row>
    <row r="40" spans="1:17" x14ac:dyDescent="0.25">
      <c r="A40" s="342"/>
      <c r="B40" s="394"/>
      <c r="C40" s="346">
        <v>1.2733038165194588</v>
      </c>
      <c r="D40" s="346">
        <v>10.36049513883084</v>
      </c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</row>
    <row r="41" spans="1:17" x14ac:dyDescent="0.25">
      <c r="A41" s="342"/>
      <c r="B41" s="394"/>
      <c r="C41" s="346">
        <v>0.93478043306830771</v>
      </c>
      <c r="D41" s="346">
        <v>7.606030867912966</v>
      </c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</row>
    <row r="42" spans="1:17" x14ac:dyDescent="0.25">
      <c r="A42" s="342"/>
      <c r="B42" s="394"/>
      <c r="C42" s="346">
        <v>1.2021168095485328</v>
      </c>
      <c r="D42" s="346">
        <v>9.7812675969813085</v>
      </c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</row>
    <row r="43" spans="1:17" x14ac:dyDescent="0.25">
      <c r="A43" s="342"/>
      <c r="B43" s="394"/>
      <c r="C43" s="346">
        <v>1.5384047813399178</v>
      </c>
      <c r="D43" s="346">
        <v>12.517542986868731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</row>
    <row r="44" spans="1:17" x14ac:dyDescent="0.25">
      <c r="A44" s="342"/>
      <c r="B44" s="394"/>
      <c r="C44" s="346">
        <v>0.85899107563454824</v>
      </c>
      <c r="D44" s="346">
        <v>6.9893553666850323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</row>
    <row r="45" spans="1:17" x14ac:dyDescent="0.25">
      <c r="A45" s="342"/>
      <c r="B45" s="394"/>
      <c r="C45" s="346">
        <v>0.87558632243119183</v>
      </c>
      <c r="D45" s="346">
        <v>7.1243859631017648</v>
      </c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2"/>
      <c r="Q45" s="342"/>
    </row>
    <row r="46" spans="1:17" x14ac:dyDescent="0.25">
      <c r="A46" s="342"/>
      <c r="B46" s="394"/>
      <c r="C46" s="346">
        <v>1.0758619041194981</v>
      </c>
      <c r="D46" s="346">
        <v>8.7539689138385697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</row>
    <row r="47" spans="1:17" x14ac:dyDescent="0.25">
      <c r="A47" s="342"/>
      <c r="B47" s="394"/>
      <c r="C47" s="357">
        <v>0.97734900941193625</v>
      </c>
      <c r="D47" s="357">
        <v>7.9523987359373161</v>
      </c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</row>
    <row r="48" spans="1:17" x14ac:dyDescent="0.25">
      <c r="A48" s="342"/>
      <c r="B48" s="395" t="s">
        <v>170</v>
      </c>
      <c r="C48" s="346">
        <v>0.94870860271044488</v>
      </c>
      <c r="D48" s="346">
        <v>17.941319244543283</v>
      </c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</row>
    <row r="49" spans="1:17" x14ac:dyDescent="0.25">
      <c r="A49" s="342"/>
      <c r="B49" s="395"/>
      <c r="C49" s="346">
        <v>0.48214256919166204</v>
      </c>
      <c r="D49" s="346">
        <v>9.1179459430832797</v>
      </c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</row>
    <row r="50" spans="1:17" x14ac:dyDescent="0.25">
      <c r="A50" s="342"/>
      <c r="B50" s="395"/>
      <c r="C50" s="346">
        <v>0.57174496409943343</v>
      </c>
      <c r="D50" s="346">
        <v>10.812444303826632</v>
      </c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</row>
    <row r="51" spans="1:17" x14ac:dyDescent="0.25">
      <c r="A51" s="342"/>
      <c r="B51" s="395"/>
      <c r="C51" s="346">
        <v>0.66586473171590976</v>
      </c>
      <c r="D51" s="346">
        <v>12.592372084817585</v>
      </c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</row>
    <row r="52" spans="1:17" x14ac:dyDescent="0.25">
      <c r="A52" s="342"/>
      <c r="B52" s="395"/>
      <c r="C52" s="346">
        <v>0.99245007418589559</v>
      </c>
      <c r="D52" s="346">
        <v>18.768527622041962</v>
      </c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</row>
    <row r="53" spans="1:17" x14ac:dyDescent="0.25">
      <c r="A53" s="342"/>
      <c r="B53" s="395"/>
      <c r="C53" s="346">
        <v>0.7771883672053338</v>
      </c>
      <c r="D53" s="346">
        <v>14.697647485580992</v>
      </c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</row>
    <row r="54" spans="1:17" x14ac:dyDescent="0.25">
      <c r="A54" s="342"/>
      <c r="B54" s="395"/>
      <c r="C54" s="346">
        <v>0.89286997908660493</v>
      </c>
      <c r="D54" s="346">
        <v>16.885337913975572</v>
      </c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</row>
    <row r="55" spans="1:17" x14ac:dyDescent="0.25">
      <c r="A55" s="342"/>
      <c r="B55" s="395"/>
      <c r="C55" s="346">
        <v>1.0743504784678106</v>
      </c>
      <c r="D55" s="346">
        <v>20.317371276754209</v>
      </c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</row>
    <row r="56" spans="1:17" x14ac:dyDescent="0.25">
      <c r="A56" s="342"/>
      <c r="B56" s="395"/>
      <c r="C56" s="357">
        <v>1.0983980352197176</v>
      </c>
      <c r="D56" s="357">
        <v>20.772141995080791</v>
      </c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</row>
    <row r="57" spans="1:17" x14ac:dyDescent="0.25">
      <c r="A57" s="342"/>
      <c r="B57" s="395" t="s">
        <v>320</v>
      </c>
      <c r="C57" s="346">
        <v>0.78578922665238682</v>
      </c>
      <c r="D57" s="346">
        <v>2.4886512453660203</v>
      </c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</row>
    <row r="58" spans="1:17" x14ac:dyDescent="0.25">
      <c r="A58" s="342"/>
      <c r="B58" s="395"/>
      <c r="C58" s="346">
        <v>0.41401809329966438</v>
      </c>
      <c r="D58" s="346">
        <v>1.3112252096961798</v>
      </c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2"/>
      <c r="P58" s="342"/>
      <c r="Q58" s="342"/>
    </row>
    <row r="59" spans="1:17" x14ac:dyDescent="0.25">
      <c r="A59" s="342"/>
      <c r="B59" s="395"/>
      <c r="C59" s="346">
        <v>0.52368169681056631</v>
      </c>
      <c r="D59" s="346">
        <v>1.6585377639944867</v>
      </c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</row>
    <row r="60" spans="1:17" x14ac:dyDescent="0.25">
      <c r="A60" s="342"/>
      <c r="B60" s="395"/>
      <c r="C60" s="346">
        <v>0.56958938182279273</v>
      </c>
      <c r="D60" s="346">
        <v>1.8039307187493736</v>
      </c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</row>
    <row r="61" spans="1:17" x14ac:dyDescent="0.25">
      <c r="A61" s="342"/>
      <c r="B61" s="395"/>
      <c r="C61" s="346">
        <v>0.84517116594098218</v>
      </c>
      <c r="D61" s="346">
        <v>2.6767181367796216</v>
      </c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</row>
    <row r="62" spans="1:17" x14ac:dyDescent="0.25">
      <c r="A62" s="342"/>
      <c r="B62" s="395"/>
      <c r="C62" s="346">
        <v>0.76860534288096272</v>
      </c>
      <c r="D62" s="346">
        <v>2.4342286441168719</v>
      </c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</row>
    <row r="63" spans="1:17" x14ac:dyDescent="0.25">
      <c r="A63" s="342"/>
      <c r="B63" s="395"/>
      <c r="C63" s="346">
        <v>0.84973131078388797</v>
      </c>
      <c r="D63" s="346">
        <v>2.691160444917001</v>
      </c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</row>
    <row r="64" spans="1:17" x14ac:dyDescent="0.25">
      <c r="A64" s="342"/>
      <c r="B64" s="395"/>
      <c r="C64" s="346">
        <v>0.96791479390628476</v>
      </c>
      <c r="D64" s="346">
        <v>3.065456073411736</v>
      </c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</row>
    <row r="65" spans="1:17" x14ac:dyDescent="0.25">
      <c r="A65" s="342"/>
      <c r="B65" s="395"/>
      <c r="C65" s="357">
        <v>1.1353828384262754</v>
      </c>
      <c r="D65" s="357">
        <v>3.5958394681156891</v>
      </c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</row>
    <row r="66" spans="1:17" x14ac:dyDescent="0.25">
      <c r="A66" s="342"/>
      <c r="B66" s="394" t="s">
        <v>321</v>
      </c>
      <c r="C66" s="346">
        <v>0.17174567784207723</v>
      </c>
      <c r="D66" s="346">
        <v>0.88605255142065686</v>
      </c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</row>
    <row r="67" spans="1:17" x14ac:dyDescent="0.25">
      <c r="A67" s="342"/>
      <c r="B67" s="394"/>
      <c r="C67" s="346">
        <v>0.13447700505251337</v>
      </c>
      <c r="D67" s="346">
        <v>0.69377986643571699</v>
      </c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2"/>
      <c r="P67" s="342"/>
      <c r="Q67" s="342"/>
    </row>
    <row r="68" spans="1:17" x14ac:dyDescent="0.25">
      <c r="A68" s="342"/>
      <c r="B68" s="394"/>
      <c r="C68" s="346">
        <v>0.13608028774509437</v>
      </c>
      <c r="D68" s="346">
        <v>0.70205135680600883</v>
      </c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2"/>
      <c r="P68" s="342"/>
      <c r="Q68" s="342"/>
    </row>
    <row r="69" spans="1:17" x14ac:dyDescent="0.25">
      <c r="A69" s="342"/>
      <c r="B69" s="394"/>
      <c r="C69" s="346">
        <v>0.22043128239025292</v>
      </c>
      <c r="D69" s="346">
        <v>1.1372262908089299</v>
      </c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</row>
    <row r="70" spans="1:17" x14ac:dyDescent="0.25">
      <c r="A70" s="342"/>
      <c r="B70" s="394"/>
      <c r="C70" s="346">
        <v>0.18030342147862807</v>
      </c>
      <c r="D70" s="346">
        <v>0.93020277795818929</v>
      </c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</row>
    <row r="71" spans="1:17" x14ac:dyDescent="0.25">
      <c r="A71" s="342"/>
      <c r="B71" s="394"/>
      <c r="C71" s="346">
        <v>0.35959506511031081</v>
      </c>
      <c r="D71" s="346">
        <v>1.8551856962144002</v>
      </c>
      <c r="E71" s="342"/>
      <c r="F71" s="342"/>
      <c r="G71" s="342"/>
      <c r="H71" s="342"/>
      <c r="I71" s="342"/>
      <c r="J71" s="342"/>
      <c r="K71" s="342"/>
      <c r="L71" s="342"/>
      <c r="M71" s="342"/>
      <c r="N71" s="342"/>
      <c r="O71" s="342"/>
      <c r="P71" s="342"/>
      <c r="Q71" s="342"/>
    </row>
    <row r="72" spans="1:17" x14ac:dyDescent="0.25">
      <c r="A72" s="342"/>
      <c r="B72" s="394"/>
      <c r="C72" s="346">
        <v>0.28699399080714255</v>
      </c>
      <c r="D72" s="346">
        <v>1.4806297369002226</v>
      </c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</row>
    <row r="73" spans="1:17" x14ac:dyDescent="0.25">
      <c r="A73" s="342"/>
      <c r="B73" s="394"/>
      <c r="C73" s="346">
        <v>0.33650649310259839</v>
      </c>
      <c r="D73" s="346">
        <v>1.7360695216874098</v>
      </c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2"/>
      <c r="P73" s="342"/>
      <c r="Q73" s="342"/>
    </row>
    <row r="74" spans="1:17" x14ac:dyDescent="0.25">
      <c r="A74" s="342"/>
      <c r="B74" s="394"/>
      <c r="C74" s="357">
        <v>1.3907357698721754</v>
      </c>
      <c r="D74" s="357">
        <v>7.1749402531125064</v>
      </c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</row>
    <row r="75" spans="1:17" x14ac:dyDescent="0.25">
      <c r="A75" s="342"/>
      <c r="B75" s="394" t="s">
        <v>322</v>
      </c>
      <c r="C75" s="346">
        <v>0.58260311889312</v>
      </c>
      <c r="D75" s="346">
        <v>5.5756733355461048</v>
      </c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</row>
    <row r="76" spans="1:17" x14ac:dyDescent="0.25">
      <c r="A76" s="342"/>
      <c r="B76" s="394"/>
      <c r="C76" s="346">
        <v>0.37656390537194639</v>
      </c>
      <c r="D76" s="346">
        <v>3.6038209515604129</v>
      </c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</row>
    <row r="77" spans="1:17" x14ac:dyDescent="0.25">
      <c r="A77" s="342"/>
      <c r="B77" s="394"/>
      <c r="C77" s="346">
        <v>0.54543829042690628</v>
      </c>
      <c r="D77" s="346">
        <v>5.2199956256620501</v>
      </c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</row>
    <row r="78" spans="1:17" x14ac:dyDescent="0.25">
      <c r="A78" s="342"/>
      <c r="B78" s="394"/>
      <c r="C78" s="346">
        <v>0.68407572489102797</v>
      </c>
      <c r="D78" s="346">
        <v>6.5467943014376457</v>
      </c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</row>
    <row r="79" spans="1:17" x14ac:dyDescent="0.25">
      <c r="A79" s="342"/>
      <c r="B79" s="394"/>
      <c r="C79" s="346">
        <v>1.240789524020284</v>
      </c>
      <c r="D79" s="346">
        <v>11.874699670761647</v>
      </c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</row>
    <row r="80" spans="1:17" x14ac:dyDescent="0.25">
      <c r="A80" s="342"/>
      <c r="B80" s="394"/>
      <c r="C80" s="346">
        <v>0.93342218687451428</v>
      </c>
      <c r="D80" s="346">
        <v>8.9331090572450798</v>
      </c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2"/>
      <c r="P80" s="342"/>
      <c r="Q80" s="342"/>
    </row>
    <row r="81" spans="1:17" x14ac:dyDescent="0.25">
      <c r="A81" s="342"/>
      <c r="B81" s="394"/>
      <c r="C81" s="346">
        <v>1.0565795419083883</v>
      </c>
      <c r="D81" s="346">
        <v>10.111759082056791</v>
      </c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</row>
    <row r="82" spans="1:17" x14ac:dyDescent="0.25">
      <c r="A82" s="342"/>
      <c r="B82" s="394"/>
      <c r="C82" s="346">
        <v>0.63655894435507554</v>
      </c>
      <c r="D82" s="346">
        <v>6.0920455408600196</v>
      </c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</row>
    <row r="83" spans="1:17" x14ac:dyDescent="0.25">
      <c r="A83" s="342"/>
      <c r="B83" s="394"/>
      <c r="C83" s="357">
        <v>1.1176776470144902</v>
      </c>
      <c r="D83" s="357">
        <v>10.696484883284404</v>
      </c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</row>
    <row r="84" spans="1:17" x14ac:dyDescent="0.25">
      <c r="A84" s="342"/>
      <c r="B84" s="394" t="s">
        <v>291</v>
      </c>
      <c r="C84" s="346">
        <v>0.95368072460664011</v>
      </c>
      <c r="D84" s="346">
        <v>9.3352166490947628</v>
      </c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</row>
    <row r="85" spans="1:17" x14ac:dyDescent="0.25">
      <c r="A85" s="342"/>
      <c r="B85" s="394"/>
      <c r="C85" s="346">
        <v>0.74761398048629724</v>
      </c>
      <c r="D85" s="346">
        <v>7.3181079345085216</v>
      </c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2"/>
      <c r="P85" s="342"/>
      <c r="Q85" s="342"/>
    </row>
    <row r="86" spans="1:17" x14ac:dyDescent="0.25">
      <c r="A86" s="342"/>
      <c r="B86" s="394"/>
      <c r="C86" s="346">
        <v>0.749813073731038</v>
      </c>
      <c r="D86" s="346">
        <v>7.3396340190161888</v>
      </c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2"/>
      <c r="P86" s="342"/>
      <c r="Q86" s="342"/>
    </row>
    <row r="87" spans="1:17" x14ac:dyDescent="0.25">
      <c r="A87" s="342"/>
      <c r="B87" s="394"/>
      <c r="C87" s="346">
        <v>0.73180578695977339</v>
      </c>
      <c r="D87" s="346">
        <v>7.1633675611390304</v>
      </c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</row>
    <row r="88" spans="1:17" x14ac:dyDescent="0.25">
      <c r="A88" s="342"/>
      <c r="B88" s="394"/>
      <c r="C88" s="346">
        <v>0.86399024131827851</v>
      </c>
      <c r="D88" s="346">
        <v>8.4572707377896794</v>
      </c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</row>
    <row r="89" spans="1:17" x14ac:dyDescent="0.25">
      <c r="A89" s="342"/>
      <c r="B89" s="394"/>
      <c r="C89" s="346">
        <v>0.81817965639014434</v>
      </c>
      <c r="D89" s="346">
        <v>8.008848405145514</v>
      </c>
      <c r="E89" s="342"/>
      <c r="F89" s="342"/>
      <c r="G89" s="342"/>
      <c r="H89" s="342"/>
      <c r="I89" s="342"/>
      <c r="J89" s="342"/>
      <c r="K89" s="342"/>
      <c r="L89" s="342"/>
      <c r="M89" s="342"/>
      <c r="N89" s="342"/>
      <c r="O89" s="342"/>
      <c r="P89" s="342"/>
      <c r="Q89" s="342"/>
    </row>
    <row r="90" spans="1:17" x14ac:dyDescent="0.25">
      <c r="A90" s="342"/>
      <c r="B90" s="394"/>
      <c r="C90" s="346">
        <v>0.83251277948641811</v>
      </c>
      <c r="D90" s="346">
        <v>8.14914987702128</v>
      </c>
      <c r="E90" s="342"/>
      <c r="F90" s="342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</row>
    <row r="91" spans="1:17" x14ac:dyDescent="0.25">
      <c r="A91" s="342"/>
      <c r="B91" s="394"/>
      <c r="C91" s="346">
        <v>0.92920537241917411</v>
      </c>
      <c r="D91" s="346">
        <v>9.0956367673401726</v>
      </c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2"/>
    </row>
    <row r="92" spans="1:17" x14ac:dyDescent="0.25">
      <c r="A92" s="342"/>
      <c r="B92" s="394"/>
      <c r="C92" s="357">
        <v>1.0895526837757961</v>
      </c>
      <c r="D92" s="357">
        <v>10.665215403032246</v>
      </c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</row>
    <row r="93" spans="1:17" x14ac:dyDescent="0.25">
      <c r="A93" s="342"/>
      <c r="B93" s="394" t="s">
        <v>299</v>
      </c>
      <c r="C93" s="346">
        <v>1.0471336202341377</v>
      </c>
      <c r="D93" s="346">
        <v>13.150726796864436</v>
      </c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</row>
    <row r="94" spans="1:17" x14ac:dyDescent="0.25">
      <c r="A94" s="342"/>
      <c r="B94" s="394" t="s">
        <v>300</v>
      </c>
      <c r="C94" s="346">
        <v>0.45358116725127257</v>
      </c>
      <c r="D94" s="346">
        <v>5.6964287035217254</v>
      </c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</row>
    <row r="95" spans="1:17" x14ac:dyDescent="0.25">
      <c r="A95" s="342"/>
      <c r="B95" s="394"/>
      <c r="C95" s="346">
        <v>0.66319769563550834</v>
      </c>
      <c r="D95" s="346">
        <v>8.3289577749041239</v>
      </c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</row>
    <row r="96" spans="1:17" x14ac:dyDescent="0.25">
      <c r="A96" s="342"/>
      <c r="B96" s="394"/>
      <c r="C96" s="346">
        <v>0.74919340679536028</v>
      </c>
      <c r="D96" s="346">
        <v>9.4089594874958848</v>
      </c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</row>
    <row r="97" spans="1:17" x14ac:dyDescent="0.25">
      <c r="A97" s="342"/>
      <c r="B97" s="394"/>
      <c r="C97" s="346">
        <v>1.1459910145595931</v>
      </c>
      <c r="D97" s="346">
        <v>14.392255632824522</v>
      </c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</row>
    <row r="98" spans="1:17" x14ac:dyDescent="0.25">
      <c r="A98" s="342"/>
      <c r="B98" s="394"/>
      <c r="C98" s="346">
        <v>0.71609098011312977</v>
      </c>
      <c r="D98" s="346">
        <v>8.9932332027129434</v>
      </c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</row>
    <row r="99" spans="1:17" x14ac:dyDescent="0.25">
      <c r="A99" s="342"/>
      <c r="B99" s="394"/>
      <c r="C99" s="346">
        <v>0.99541564122161419</v>
      </c>
      <c r="D99" s="346">
        <v>12.501211778592374</v>
      </c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</row>
    <row r="100" spans="1:17" x14ac:dyDescent="0.25">
      <c r="A100" s="342"/>
      <c r="B100" s="394"/>
      <c r="C100" s="346">
        <v>1.459835270130031</v>
      </c>
      <c r="D100" s="346">
        <v>18.333758400016041</v>
      </c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</row>
    <row r="101" spans="1:17" x14ac:dyDescent="0.25">
      <c r="A101" s="342"/>
      <c r="B101" s="394"/>
      <c r="C101" s="357">
        <v>1.0487574418817693</v>
      </c>
      <c r="D101" s="357">
        <v>13.171120025046779</v>
      </c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</row>
    <row r="102" spans="1:17" x14ac:dyDescent="0.25">
      <c r="A102" s="342"/>
      <c r="B102" s="394" t="s">
        <v>300</v>
      </c>
      <c r="C102" s="346">
        <v>0.8450105717722709</v>
      </c>
      <c r="D102" s="346">
        <v>2.2122224018503944</v>
      </c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</row>
    <row r="103" spans="1:17" x14ac:dyDescent="0.25">
      <c r="A103" s="342"/>
      <c r="B103" s="394"/>
      <c r="C103" s="346">
        <v>0.54041937092958459</v>
      </c>
      <c r="D103" s="346">
        <v>1.4148081440648741</v>
      </c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</row>
    <row r="104" spans="1:17" x14ac:dyDescent="0.25">
      <c r="A104" s="342"/>
      <c r="B104" s="394"/>
      <c r="C104" s="346">
        <v>0.53001477724813062</v>
      </c>
      <c r="D104" s="346">
        <v>1.3875691058881225</v>
      </c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</row>
    <row r="105" spans="1:17" x14ac:dyDescent="0.25">
      <c r="A105" s="342"/>
      <c r="B105" s="394"/>
      <c r="C105" s="346">
        <v>0.61651377294444443</v>
      </c>
      <c r="D105" s="346">
        <v>1.6140219129998852</v>
      </c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</row>
    <row r="106" spans="1:17" x14ac:dyDescent="0.25">
      <c r="A106" s="342"/>
      <c r="B106" s="394"/>
      <c r="C106" s="346">
        <v>0.95238225170504309</v>
      </c>
      <c r="D106" s="346">
        <v>2.4933195189827977</v>
      </c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</row>
    <row r="107" spans="1:17" x14ac:dyDescent="0.25">
      <c r="A107" s="342"/>
      <c r="B107" s="394"/>
      <c r="C107" s="346">
        <v>0.63817194515767373</v>
      </c>
      <c r="D107" s="346">
        <v>1.6707226163446383</v>
      </c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</row>
    <row r="108" spans="1:17" x14ac:dyDescent="0.25">
      <c r="A108" s="342"/>
      <c r="B108" s="394"/>
      <c r="C108" s="346">
        <v>0.99845332743043147</v>
      </c>
      <c r="D108" s="346">
        <v>2.6139327624162978</v>
      </c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2"/>
      <c r="P108" s="342"/>
      <c r="Q108" s="342"/>
    </row>
    <row r="109" spans="1:17" x14ac:dyDescent="0.25">
      <c r="A109" s="342"/>
      <c r="B109" s="394"/>
      <c r="C109" s="346">
        <v>1.1413655763859847</v>
      </c>
      <c r="D109" s="346">
        <v>2.9880744467921687</v>
      </c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2"/>
      <c r="P109" s="342"/>
      <c r="Q109" s="342"/>
    </row>
    <row r="110" spans="1:17" x14ac:dyDescent="0.25">
      <c r="A110" s="342"/>
      <c r="B110" s="394"/>
      <c r="C110" s="357">
        <v>1.1164623400826124</v>
      </c>
      <c r="D110" s="357">
        <v>2.9228782243196512</v>
      </c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  <c r="Q110" s="342"/>
    </row>
  </sheetData>
  <mergeCells count="33">
    <mergeCell ref="B93:B101"/>
    <mergeCell ref="B102:B110"/>
    <mergeCell ref="M16:M17"/>
    <mergeCell ref="N16:N17"/>
    <mergeCell ref="G16:G17"/>
    <mergeCell ref="H16:H17"/>
    <mergeCell ref="I16:I17"/>
    <mergeCell ref="J16:J17"/>
    <mergeCell ref="K16:K17"/>
    <mergeCell ref="L16:L17"/>
    <mergeCell ref="B75:B83"/>
    <mergeCell ref="B66:B74"/>
    <mergeCell ref="B57:B65"/>
    <mergeCell ref="B48:B56"/>
    <mergeCell ref="B39:B47"/>
    <mergeCell ref="B84:B92"/>
    <mergeCell ref="L3:L4"/>
    <mergeCell ref="B30:B38"/>
    <mergeCell ref="B21:B29"/>
    <mergeCell ref="B12:B20"/>
    <mergeCell ref="B3:B11"/>
    <mergeCell ref="G3:G4"/>
    <mergeCell ref="H3:H4"/>
    <mergeCell ref="I3:I4"/>
    <mergeCell ref="J3:J4"/>
    <mergeCell ref="K3:K4"/>
    <mergeCell ref="O16:O17"/>
    <mergeCell ref="P16:P17"/>
    <mergeCell ref="Q16:Q17"/>
    <mergeCell ref="M3:M4"/>
    <mergeCell ref="N3:N4"/>
    <mergeCell ref="O3:O4"/>
    <mergeCell ref="P3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Población total</vt:lpstr>
      <vt:lpstr>PIB Municipios</vt:lpstr>
      <vt:lpstr>PIB Zonas</vt:lpstr>
      <vt:lpstr>PIB Subregiones</vt:lpstr>
      <vt:lpstr>VA grandes ramas</vt:lpstr>
      <vt:lpstr>Per cápi</vt:lpstr>
      <vt:lpstr>Desviación estándar PIB per cáp</vt:lpstr>
      <vt:lpstr>Coeficiente de especialización</vt:lpstr>
      <vt:lpstr>G Coeficiente de especializació</vt:lpstr>
      <vt:lpstr>Tabla dinámica 1</vt:lpstr>
      <vt:lpstr>Comparacion con DANE Gráfico 1</vt:lpstr>
      <vt:lpstr>Hoja1</vt:lpstr>
      <vt:lpstr>G PIB per cápita zonas</vt:lpstr>
      <vt:lpstr>G PIB per cápita subr.</vt:lpstr>
    </vt:vector>
  </TitlesOfParts>
  <Company>Universidad de Antioquia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Montoya</dc:creator>
  <cp:lastModifiedBy>josej</cp:lastModifiedBy>
  <dcterms:created xsi:type="dcterms:W3CDTF">2015-12-16T17:38:44Z</dcterms:created>
  <dcterms:modified xsi:type="dcterms:W3CDTF">2020-08-25T15:17:19Z</dcterms:modified>
</cp:coreProperties>
</file>