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j\Downloads\"/>
    </mc:Choice>
  </mc:AlternateContent>
  <xr:revisionPtr revIDLastSave="0" documentId="8_{CE156095-5227-4D14-8F93-CE6DB05C84CD}" xr6:coauthVersionLast="45" xr6:coauthVersionMax="45" xr10:uidLastSave="{00000000-0000-0000-0000-000000000000}"/>
  <bookViews>
    <workbookView xWindow="-120" yWindow="-120" windowWidth="20730" windowHeight="11160" xr2:uid="{386A7D7C-B4E3-4A4E-9798-7C75A586FA76}"/>
  </bookViews>
  <sheets>
    <sheet name="DSI" sheetId="1" r:id="rId1"/>
  </sheets>
  <externalReferences>
    <externalReference r:id="rId2"/>
    <externalReference r:id="rId3"/>
  </externalReferences>
  <definedNames>
    <definedName name="data">'[1]5 clusters'!$C$2:$F$126</definedName>
    <definedName name="DATOS_1">#REF!,#REF!,#REF!,#REF!,#REF!,#REF!,#REF!,#REF!,#REF!,#REF!,#REF!,#REF!,#REF!,#REF!,#REF!,#REF!,#REF!,#REF!,#REF!</definedName>
    <definedName name="DATOS1">'[2]2012 (VA)'!#REF!</definedName>
    <definedName name="DATOS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31" i="1" l="1"/>
  <c r="BH131" i="1"/>
  <c r="BG131" i="1"/>
  <c r="BF131" i="1"/>
  <c r="BE131" i="1"/>
  <c r="BE128" i="1" s="1"/>
  <c r="BD131" i="1"/>
  <c r="BC131" i="1"/>
  <c r="BB131" i="1"/>
  <c r="BA131" i="1"/>
  <c r="BM131" i="1" s="1"/>
  <c r="AZ131" i="1"/>
  <c r="BL131" i="1" s="1"/>
  <c r="AY131" i="1"/>
  <c r="AX131" i="1"/>
  <c r="BJ131" i="1" s="1"/>
  <c r="AV131" i="1"/>
  <c r="AU131" i="1"/>
  <c r="AS131" i="1"/>
  <c r="AR131" i="1"/>
  <c r="AP131" i="1"/>
  <c r="AO131" i="1"/>
  <c r="AN131" i="1"/>
  <c r="AM131" i="1"/>
  <c r="AK131" i="1"/>
  <c r="AI131" i="1"/>
  <c r="AG131" i="1"/>
  <c r="AE131" i="1"/>
  <c r="AC131" i="1"/>
  <c r="AB131" i="1"/>
  <c r="AA131" i="1"/>
  <c r="Y131" i="1"/>
  <c r="X131" i="1"/>
  <c r="W131" i="1"/>
  <c r="U131" i="1"/>
  <c r="T131" i="1"/>
  <c r="S131" i="1"/>
  <c r="Q131" i="1"/>
  <c r="O131" i="1"/>
  <c r="N131" i="1"/>
  <c r="M131" i="1"/>
  <c r="L131" i="1"/>
  <c r="K131" i="1"/>
  <c r="BI130" i="1"/>
  <c r="BH130" i="1"/>
  <c r="BC130" i="1"/>
  <c r="BA130" i="1"/>
  <c r="AZ130" i="1"/>
  <c r="AW130" i="1"/>
  <c r="AT130" i="1"/>
  <c r="AQ130" i="1"/>
  <c r="AL130" i="1"/>
  <c r="BG130" i="1" s="1"/>
  <c r="AJ130" i="1"/>
  <c r="BF130" i="1" s="1"/>
  <c r="AH130" i="1"/>
  <c r="BE130" i="1" s="1"/>
  <c r="AF130" i="1"/>
  <c r="BD130" i="1" s="1"/>
  <c r="AD130" i="1"/>
  <c r="Z130" i="1"/>
  <c r="BB130" i="1" s="1"/>
  <c r="V130" i="1"/>
  <c r="R130" i="1"/>
  <c r="P130" i="1"/>
  <c r="AY130" i="1" s="1"/>
  <c r="J130" i="1"/>
  <c r="AX130" i="1" s="1"/>
  <c r="A130" i="1"/>
  <c r="BI129" i="1"/>
  <c r="BG129" i="1"/>
  <c r="BF129" i="1"/>
  <c r="BA129" i="1"/>
  <c r="AY129" i="1"/>
  <c r="AX129" i="1"/>
  <c r="AW129" i="1"/>
  <c r="AT129" i="1"/>
  <c r="AQ129" i="1"/>
  <c r="BH129" i="1" s="1"/>
  <c r="AL129" i="1"/>
  <c r="AJ129" i="1"/>
  <c r="AH129" i="1"/>
  <c r="BE129" i="1" s="1"/>
  <c r="AF129" i="1"/>
  <c r="BD129" i="1" s="1"/>
  <c r="AD129" i="1"/>
  <c r="BC129" i="1" s="1"/>
  <c r="Z129" i="1"/>
  <c r="BB129" i="1" s="1"/>
  <c r="V129" i="1"/>
  <c r="R129" i="1"/>
  <c r="AZ129" i="1" s="1"/>
  <c r="P129" i="1"/>
  <c r="J129" i="1"/>
  <c r="A129" i="1"/>
  <c r="BG128" i="1"/>
  <c r="BF128" i="1"/>
  <c r="BD128" i="1"/>
  <c r="AY128" i="1"/>
  <c r="AX128" i="1"/>
  <c r="AW128" i="1"/>
  <c r="AT128" i="1"/>
  <c r="BI128" i="1" s="1"/>
  <c r="AQ128" i="1"/>
  <c r="BH128" i="1" s="1"/>
  <c r="AL128" i="1"/>
  <c r="AJ128" i="1"/>
  <c r="AH128" i="1"/>
  <c r="AF128" i="1"/>
  <c r="AD128" i="1"/>
  <c r="BC128" i="1" s="1"/>
  <c r="Z128" i="1"/>
  <c r="BB128" i="1" s="1"/>
  <c r="V128" i="1"/>
  <c r="BA128" i="1" s="1"/>
  <c r="R128" i="1"/>
  <c r="AZ128" i="1" s="1"/>
  <c r="BL128" i="1" s="1"/>
  <c r="P128" i="1"/>
  <c r="J128" i="1"/>
  <c r="A128" i="1"/>
  <c r="BF127" i="1"/>
  <c r="BD127" i="1"/>
  <c r="BB127" i="1"/>
  <c r="AX127" i="1"/>
  <c r="AW127" i="1"/>
  <c r="AT127" i="1"/>
  <c r="BI127" i="1" s="1"/>
  <c r="AQ127" i="1"/>
  <c r="BH127" i="1" s="1"/>
  <c r="AL127" i="1"/>
  <c r="BG127" i="1" s="1"/>
  <c r="AJ127" i="1"/>
  <c r="AH127" i="1"/>
  <c r="AF127" i="1"/>
  <c r="AD127" i="1"/>
  <c r="BC127" i="1" s="1"/>
  <c r="Z127" i="1"/>
  <c r="V127" i="1"/>
  <c r="BA127" i="1" s="1"/>
  <c r="R127" i="1"/>
  <c r="AZ127" i="1" s="1"/>
  <c r="P127" i="1"/>
  <c r="AY127" i="1" s="1"/>
  <c r="J127" i="1"/>
  <c r="A127" i="1"/>
  <c r="BL126" i="1"/>
  <c r="BH126" i="1"/>
  <c r="BF126" i="1"/>
  <c r="BD126" i="1"/>
  <c r="BB126" i="1"/>
  <c r="AZ126" i="1"/>
  <c r="AX126" i="1"/>
  <c r="AW126" i="1"/>
  <c r="AT126" i="1"/>
  <c r="BI126" i="1" s="1"/>
  <c r="AQ126" i="1"/>
  <c r="AL126" i="1"/>
  <c r="BG126" i="1" s="1"/>
  <c r="AJ126" i="1"/>
  <c r="AH126" i="1"/>
  <c r="BE126" i="1" s="1"/>
  <c r="AF126" i="1"/>
  <c r="AD126" i="1"/>
  <c r="BC126" i="1" s="1"/>
  <c r="Z126" i="1"/>
  <c r="V126" i="1"/>
  <c r="BA126" i="1" s="1"/>
  <c r="BM126" i="1" s="1"/>
  <c r="R126" i="1"/>
  <c r="P126" i="1"/>
  <c r="AY126" i="1" s="1"/>
  <c r="J126" i="1"/>
  <c r="A126" i="1"/>
  <c r="BL125" i="1"/>
  <c r="BH125" i="1"/>
  <c r="BF125" i="1"/>
  <c r="BD125" i="1"/>
  <c r="BB125" i="1"/>
  <c r="AZ125" i="1"/>
  <c r="AX125" i="1"/>
  <c r="AW125" i="1"/>
  <c r="AT125" i="1"/>
  <c r="BI125" i="1" s="1"/>
  <c r="AQ125" i="1"/>
  <c r="AL125" i="1"/>
  <c r="BG125" i="1" s="1"/>
  <c r="AJ125" i="1"/>
  <c r="AH125" i="1"/>
  <c r="BE125" i="1" s="1"/>
  <c r="AF125" i="1"/>
  <c r="AD125" i="1"/>
  <c r="BC125" i="1" s="1"/>
  <c r="Z125" i="1"/>
  <c r="V125" i="1"/>
  <c r="BA125" i="1" s="1"/>
  <c r="R125" i="1"/>
  <c r="P125" i="1"/>
  <c r="AY125" i="1" s="1"/>
  <c r="J125" i="1"/>
  <c r="A125" i="1"/>
  <c r="BH124" i="1"/>
  <c r="BF124" i="1"/>
  <c r="BD124" i="1"/>
  <c r="BB124" i="1"/>
  <c r="AZ124" i="1"/>
  <c r="BL124" i="1" s="1"/>
  <c r="AX124" i="1"/>
  <c r="BK124" i="1" s="1"/>
  <c r="AW124" i="1"/>
  <c r="AT124" i="1"/>
  <c r="BI124" i="1" s="1"/>
  <c r="AQ124" i="1"/>
  <c r="AL124" i="1"/>
  <c r="BG124" i="1" s="1"/>
  <c r="AJ124" i="1"/>
  <c r="AH124" i="1"/>
  <c r="BE124" i="1" s="1"/>
  <c r="AF124" i="1"/>
  <c r="AD124" i="1"/>
  <c r="BC124" i="1" s="1"/>
  <c r="Z124" i="1"/>
  <c r="V124" i="1"/>
  <c r="BA124" i="1" s="1"/>
  <c r="R124" i="1"/>
  <c r="P124" i="1"/>
  <c r="AY124" i="1" s="1"/>
  <c r="J124" i="1"/>
  <c r="A124" i="1"/>
  <c r="BH123" i="1"/>
  <c r="BF123" i="1"/>
  <c r="BD123" i="1"/>
  <c r="BB123" i="1"/>
  <c r="AZ123" i="1"/>
  <c r="BL123" i="1" s="1"/>
  <c r="AX123" i="1"/>
  <c r="AW123" i="1"/>
  <c r="AT123" i="1"/>
  <c r="BI123" i="1" s="1"/>
  <c r="AQ123" i="1"/>
  <c r="AL123" i="1"/>
  <c r="BG123" i="1" s="1"/>
  <c r="AJ123" i="1"/>
  <c r="AH123" i="1"/>
  <c r="BE123" i="1" s="1"/>
  <c r="AF123" i="1"/>
  <c r="AD123" i="1"/>
  <c r="BC123" i="1" s="1"/>
  <c r="Z123" i="1"/>
  <c r="V123" i="1"/>
  <c r="BA123" i="1" s="1"/>
  <c r="R123" i="1"/>
  <c r="P123" i="1"/>
  <c r="AY123" i="1" s="1"/>
  <c r="J123" i="1"/>
  <c r="A123" i="1"/>
  <c r="BL122" i="1"/>
  <c r="BH122" i="1"/>
  <c r="BF122" i="1"/>
  <c r="BD122" i="1"/>
  <c r="BB122" i="1"/>
  <c r="AZ122" i="1"/>
  <c r="AX122" i="1"/>
  <c r="AW122" i="1"/>
  <c r="AT122" i="1"/>
  <c r="BI122" i="1" s="1"/>
  <c r="AQ122" i="1"/>
  <c r="AL122" i="1"/>
  <c r="BG122" i="1" s="1"/>
  <c r="AJ122" i="1"/>
  <c r="AH122" i="1"/>
  <c r="BE122" i="1" s="1"/>
  <c r="AF122" i="1"/>
  <c r="AD122" i="1"/>
  <c r="BC122" i="1" s="1"/>
  <c r="Z122" i="1"/>
  <c r="V122" i="1"/>
  <c r="BA122" i="1" s="1"/>
  <c r="BM122" i="1" s="1"/>
  <c r="R122" i="1"/>
  <c r="P122" i="1"/>
  <c r="AY122" i="1" s="1"/>
  <c r="J122" i="1"/>
  <c r="A122" i="1"/>
  <c r="BL121" i="1"/>
  <c r="BH121" i="1"/>
  <c r="BF121" i="1"/>
  <c r="BD121" i="1"/>
  <c r="BB121" i="1"/>
  <c r="AZ121" i="1"/>
  <c r="AX121" i="1"/>
  <c r="AW121" i="1"/>
  <c r="AT121" i="1"/>
  <c r="BI121" i="1" s="1"/>
  <c r="AQ121" i="1"/>
  <c r="AL121" i="1"/>
  <c r="BG121" i="1" s="1"/>
  <c r="AJ121" i="1"/>
  <c r="AH121" i="1"/>
  <c r="BE121" i="1" s="1"/>
  <c r="AF121" i="1"/>
  <c r="AD121" i="1"/>
  <c r="BC121" i="1" s="1"/>
  <c r="Z121" i="1"/>
  <c r="V121" i="1"/>
  <c r="BA121" i="1" s="1"/>
  <c r="R121" i="1"/>
  <c r="P121" i="1"/>
  <c r="AY121" i="1" s="1"/>
  <c r="J121" i="1"/>
  <c r="A121" i="1"/>
  <c r="BH120" i="1"/>
  <c r="BF120" i="1"/>
  <c r="BD120" i="1"/>
  <c r="BB120" i="1"/>
  <c r="AZ120" i="1"/>
  <c r="BL120" i="1" s="1"/>
  <c r="AX120" i="1"/>
  <c r="BK120" i="1" s="1"/>
  <c r="AW120" i="1"/>
  <c r="AT120" i="1"/>
  <c r="BI120" i="1" s="1"/>
  <c r="AQ120" i="1"/>
  <c r="AL120" i="1"/>
  <c r="BG120" i="1" s="1"/>
  <c r="AJ120" i="1"/>
  <c r="AH120" i="1"/>
  <c r="BE120" i="1" s="1"/>
  <c r="AF120" i="1"/>
  <c r="AD120" i="1"/>
  <c r="BC120" i="1" s="1"/>
  <c r="Z120" i="1"/>
  <c r="V120" i="1"/>
  <c r="BA120" i="1" s="1"/>
  <c r="R120" i="1"/>
  <c r="P120" i="1"/>
  <c r="AY120" i="1" s="1"/>
  <c r="J120" i="1"/>
  <c r="A120" i="1"/>
  <c r="BH119" i="1"/>
  <c r="BF119" i="1"/>
  <c r="BD119" i="1"/>
  <c r="BB119" i="1"/>
  <c r="AZ119" i="1"/>
  <c r="BL119" i="1" s="1"/>
  <c r="AX119" i="1"/>
  <c r="AW119" i="1"/>
  <c r="AT119" i="1"/>
  <c r="BI119" i="1" s="1"/>
  <c r="AQ119" i="1"/>
  <c r="AL119" i="1"/>
  <c r="BG119" i="1" s="1"/>
  <c r="AJ119" i="1"/>
  <c r="AH119" i="1"/>
  <c r="BE119" i="1" s="1"/>
  <c r="AF119" i="1"/>
  <c r="AD119" i="1"/>
  <c r="BC119" i="1" s="1"/>
  <c r="Z119" i="1"/>
  <c r="V119" i="1"/>
  <c r="BA119" i="1" s="1"/>
  <c r="R119" i="1"/>
  <c r="P119" i="1"/>
  <c r="AY119" i="1" s="1"/>
  <c r="J119" i="1"/>
  <c r="A119" i="1"/>
  <c r="BL118" i="1"/>
  <c r="BH118" i="1"/>
  <c r="BF118" i="1"/>
  <c r="BD118" i="1"/>
  <c r="BB118" i="1"/>
  <c r="AZ118" i="1"/>
  <c r="BJ118" i="1" s="1"/>
  <c r="AX118" i="1"/>
  <c r="AW118" i="1"/>
  <c r="AT118" i="1"/>
  <c r="BI118" i="1" s="1"/>
  <c r="AQ118" i="1"/>
  <c r="AL118" i="1"/>
  <c r="BG118" i="1" s="1"/>
  <c r="AJ118" i="1"/>
  <c r="AH118" i="1"/>
  <c r="BE118" i="1" s="1"/>
  <c r="AF118" i="1"/>
  <c r="AD118" i="1"/>
  <c r="BC118" i="1" s="1"/>
  <c r="Z118" i="1"/>
  <c r="V118" i="1"/>
  <c r="BA118" i="1" s="1"/>
  <c r="BM118" i="1" s="1"/>
  <c r="R118" i="1"/>
  <c r="P118" i="1"/>
  <c r="AY118" i="1" s="1"/>
  <c r="J118" i="1"/>
  <c r="A118" i="1"/>
  <c r="BL117" i="1"/>
  <c r="BH117" i="1"/>
  <c r="BF117" i="1"/>
  <c r="BD117" i="1"/>
  <c r="BB117" i="1"/>
  <c r="AZ117" i="1"/>
  <c r="AX117" i="1"/>
  <c r="BJ117" i="1" s="1"/>
  <c r="AW117" i="1"/>
  <c r="AT117" i="1"/>
  <c r="BI117" i="1" s="1"/>
  <c r="AQ117" i="1"/>
  <c r="AL117" i="1"/>
  <c r="BG117" i="1" s="1"/>
  <c r="AJ117" i="1"/>
  <c r="AH117" i="1"/>
  <c r="BE117" i="1" s="1"/>
  <c r="AF117" i="1"/>
  <c r="AD117" i="1"/>
  <c r="BC117" i="1" s="1"/>
  <c r="Z117" i="1"/>
  <c r="V117" i="1"/>
  <c r="BA117" i="1" s="1"/>
  <c r="R117" i="1"/>
  <c r="P117" i="1"/>
  <c r="AY117" i="1" s="1"/>
  <c r="J117" i="1"/>
  <c r="A117" i="1"/>
  <c r="BH116" i="1"/>
  <c r="BF116" i="1"/>
  <c r="BD116" i="1"/>
  <c r="BB116" i="1"/>
  <c r="BL116" i="1" s="1"/>
  <c r="AZ116" i="1"/>
  <c r="AX116" i="1"/>
  <c r="BK116" i="1" s="1"/>
  <c r="AW116" i="1"/>
  <c r="AT116" i="1"/>
  <c r="BI116" i="1" s="1"/>
  <c r="AQ116" i="1"/>
  <c r="AL116" i="1"/>
  <c r="BG116" i="1" s="1"/>
  <c r="AJ116" i="1"/>
  <c r="AH116" i="1"/>
  <c r="BE116" i="1" s="1"/>
  <c r="AF116" i="1"/>
  <c r="AD116" i="1"/>
  <c r="BC116" i="1" s="1"/>
  <c r="Z116" i="1"/>
  <c r="V116" i="1"/>
  <c r="BA116" i="1" s="1"/>
  <c r="R116" i="1"/>
  <c r="P116" i="1"/>
  <c r="AY116" i="1" s="1"/>
  <c r="J116" i="1"/>
  <c r="A116" i="1"/>
  <c r="BH115" i="1"/>
  <c r="BF115" i="1"/>
  <c r="BD115" i="1"/>
  <c r="BB115" i="1"/>
  <c r="AZ115" i="1"/>
  <c r="BL115" i="1" s="1"/>
  <c r="AX115" i="1"/>
  <c r="AW115" i="1"/>
  <c r="AT115" i="1"/>
  <c r="BI115" i="1" s="1"/>
  <c r="AQ115" i="1"/>
  <c r="AL115" i="1"/>
  <c r="BG115" i="1" s="1"/>
  <c r="AJ115" i="1"/>
  <c r="AH115" i="1"/>
  <c r="BE115" i="1" s="1"/>
  <c r="AF115" i="1"/>
  <c r="AD115" i="1"/>
  <c r="BC115" i="1" s="1"/>
  <c r="Z115" i="1"/>
  <c r="V115" i="1"/>
  <c r="BA115" i="1" s="1"/>
  <c r="R115" i="1"/>
  <c r="P115" i="1"/>
  <c r="AY115" i="1" s="1"/>
  <c r="J115" i="1"/>
  <c r="A115" i="1"/>
  <c r="BL114" i="1"/>
  <c r="BH114" i="1"/>
  <c r="BF114" i="1"/>
  <c r="BD114" i="1"/>
  <c r="BB114" i="1"/>
  <c r="AZ114" i="1"/>
  <c r="AX114" i="1"/>
  <c r="AW114" i="1"/>
  <c r="AT114" i="1"/>
  <c r="BI114" i="1" s="1"/>
  <c r="AQ114" i="1"/>
  <c r="AL114" i="1"/>
  <c r="BG114" i="1" s="1"/>
  <c r="AJ114" i="1"/>
  <c r="AH114" i="1"/>
  <c r="BE114" i="1" s="1"/>
  <c r="AF114" i="1"/>
  <c r="AD114" i="1"/>
  <c r="BC114" i="1" s="1"/>
  <c r="Z114" i="1"/>
  <c r="V114" i="1"/>
  <c r="BA114" i="1" s="1"/>
  <c r="BM114" i="1" s="1"/>
  <c r="R114" i="1"/>
  <c r="P114" i="1"/>
  <c r="AY114" i="1" s="1"/>
  <c r="J114" i="1"/>
  <c r="A114" i="1"/>
  <c r="BL113" i="1"/>
  <c r="BH113" i="1"/>
  <c r="BF113" i="1"/>
  <c r="BD113" i="1"/>
  <c r="BB113" i="1"/>
  <c r="AZ113" i="1"/>
  <c r="AX113" i="1"/>
  <c r="AW113" i="1"/>
  <c r="AT113" i="1"/>
  <c r="BI113" i="1" s="1"/>
  <c r="AQ113" i="1"/>
  <c r="AL113" i="1"/>
  <c r="BG113" i="1" s="1"/>
  <c r="AJ113" i="1"/>
  <c r="AH113" i="1"/>
  <c r="BE113" i="1" s="1"/>
  <c r="AF113" i="1"/>
  <c r="AD113" i="1"/>
  <c r="BC113" i="1" s="1"/>
  <c r="Z113" i="1"/>
  <c r="V113" i="1"/>
  <c r="BA113" i="1" s="1"/>
  <c r="R113" i="1"/>
  <c r="P113" i="1"/>
  <c r="AY113" i="1" s="1"/>
  <c r="J113" i="1"/>
  <c r="A113" i="1"/>
  <c r="BH112" i="1"/>
  <c r="BF112" i="1"/>
  <c r="BD112" i="1"/>
  <c r="BB112" i="1"/>
  <c r="BL112" i="1" s="1"/>
  <c r="AZ112" i="1"/>
  <c r="AX112" i="1"/>
  <c r="BK112" i="1" s="1"/>
  <c r="AW112" i="1"/>
  <c r="AT112" i="1"/>
  <c r="BI112" i="1" s="1"/>
  <c r="AQ112" i="1"/>
  <c r="AL112" i="1"/>
  <c r="BG112" i="1" s="1"/>
  <c r="AJ112" i="1"/>
  <c r="AH112" i="1"/>
  <c r="BE112" i="1" s="1"/>
  <c r="AF112" i="1"/>
  <c r="AD112" i="1"/>
  <c r="BC112" i="1" s="1"/>
  <c r="Z112" i="1"/>
  <c r="V112" i="1"/>
  <c r="BA112" i="1" s="1"/>
  <c r="R112" i="1"/>
  <c r="P112" i="1"/>
  <c r="AY112" i="1" s="1"/>
  <c r="J112" i="1"/>
  <c r="A112" i="1"/>
  <c r="BH111" i="1"/>
  <c r="BF111" i="1"/>
  <c r="BD111" i="1"/>
  <c r="BB111" i="1"/>
  <c r="AZ111" i="1"/>
  <c r="BL111" i="1" s="1"/>
  <c r="AX111" i="1"/>
  <c r="AW111" i="1"/>
  <c r="AT111" i="1"/>
  <c r="BI111" i="1" s="1"/>
  <c r="AQ111" i="1"/>
  <c r="AL111" i="1"/>
  <c r="BG111" i="1" s="1"/>
  <c r="AJ111" i="1"/>
  <c r="AH111" i="1"/>
  <c r="BE111" i="1" s="1"/>
  <c r="AF111" i="1"/>
  <c r="AD111" i="1"/>
  <c r="BC111" i="1" s="1"/>
  <c r="Z111" i="1"/>
  <c r="V111" i="1"/>
  <c r="BA111" i="1" s="1"/>
  <c r="BM111" i="1" s="1"/>
  <c r="R111" i="1"/>
  <c r="P111" i="1"/>
  <c r="AY111" i="1" s="1"/>
  <c r="J111" i="1"/>
  <c r="A111" i="1"/>
  <c r="BH110" i="1"/>
  <c r="BF110" i="1"/>
  <c r="BD110" i="1"/>
  <c r="BB110" i="1"/>
  <c r="AZ110" i="1"/>
  <c r="AX110" i="1"/>
  <c r="AW110" i="1"/>
  <c r="AT110" i="1"/>
  <c r="BI110" i="1" s="1"/>
  <c r="AQ110" i="1"/>
  <c r="AL110" i="1"/>
  <c r="BG110" i="1" s="1"/>
  <c r="AJ110" i="1"/>
  <c r="AH110" i="1"/>
  <c r="BE110" i="1" s="1"/>
  <c r="AF110" i="1"/>
  <c r="AD110" i="1"/>
  <c r="BC110" i="1" s="1"/>
  <c r="Z110" i="1"/>
  <c r="V110" i="1"/>
  <c r="BA110" i="1" s="1"/>
  <c r="R110" i="1"/>
  <c r="P110" i="1"/>
  <c r="AY110" i="1" s="1"/>
  <c r="BJ110" i="1" s="1"/>
  <c r="J110" i="1"/>
  <c r="A110" i="1"/>
  <c r="BH109" i="1"/>
  <c r="BF109" i="1"/>
  <c r="BD109" i="1"/>
  <c r="BB109" i="1"/>
  <c r="BL109" i="1" s="1"/>
  <c r="AZ109" i="1"/>
  <c r="AX109" i="1"/>
  <c r="AW109" i="1"/>
  <c r="AT109" i="1"/>
  <c r="BI109" i="1" s="1"/>
  <c r="AQ109" i="1"/>
  <c r="AL109" i="1"/>
  <c r="BG109" i="1" s="1"/>
  <c r="AJ109" i="1"/>
  <c r="AH109" i="1"/>
  <c r="BE109" i="1" s="1"/>
  <c r="AF109" i="1"/>
  <c r="AD109" i="1"/>
  <c r="BC109" i="1" s="1"/>
  <c r="Z109" i="1"/>
  <c r="V109" i="1"/>
  <c r="BA109" i="1" s="1"/>
  <c r="R109" i="1"/>
  <c r="P109" i="1"/>
  <c r="AY109" i="1" s="1"/>
  <c r="J109" i="1"/>
  <c r="A109" i="1"/>
  <c r="BH108" i="1"/>
  <c r="BF108" i="1"/>
  <c r="BD108" i="1"/>
  <c r="BB108" i="1"/>
  <c r="BL108" i="1" s="1"/>
  <c r="AZ108" i="1"/>
  <c r="AX108" i="1"/>
  <c r="AW108" i="1"/>
  <c r="AT108" i="1"/>
  <c r="BI108" i="1" s="1"/>
  <c r="AQ108" i="1"/>
  <c r="AL108" i="1"/>
  <c r="BG108" i="1" s="1"/>
  <c r="AJ108" i="1"/>
  <c r="AH108" i="1"/>
  <c r="BE108" i="1" s="1"/>
  <c r="AF108" i="1"/>
  <c r="AD108" i="1"/>
  <c r="BC108" i="1" s="1"/>
  <c r="Z108" i="1"/>
  <c r="V108" i="1"/>
  <c r="BA108" i="1" s="1"/>
  <c r="R108" i="1"/>
  <c r="P108" i="1"/>
  <c r="AY108" i="1" s="1"/>
  <c r="J108" i="1"/>
  <c r="A108" i="1"/>
  <c r="BH107" i="1"/>
  <c r="BF107" i="1"/>
  <c r="BD107" i="1"/>
  <c r="BB107" i="1"/>
  <c r="AZ107" i="1"/>
  <c r="BL107" i="1" s="1"/>
  <c r="AX107" i="1"/>
  <c r="AW107" i="1"/>
  <c r="AT107" i="1"/>
  <c r="BI107" i="1" s="1"/>
  <c r="AQ107" i="1"/>
  <c r="AL107" i="1"/>
  <c r="BG107" i="1" s="1"/>
  <c r="AJ107" i="1"/>
  <c r="AH107" i="1"/>
  <c r="BE107" i="1" s="1"/>
  <c r="AF107" i="1"/>
  <c r="AD107" i="1"/>
  <c r="BC107" i="1" s="1"/>
  <c r="Z107" i="1"/>
  <c r="V107" i="1"/>
  <c r="BA107" i="1" s="1"/>
  <c r="R107" i="1"/>
  <c r="P107" i="1"/>
  <c r="AY107" i="1" s="1"/>
  <c r="J107" i="1"/>
  <c r="A107" i="1"/>
  <c r="BL106" i="1"/>
  <c r="BH106" i="1"/>
  <c r="BF106" i="1"/>
  <c r="BD106" i="1"/>
  <c r="BB106" i="1"/>
  <c r="AZ106" i="1"/>
  <c r="AX106" i="1"/>
  <c r="AW106" i="1"/>
  <c r="AT106" i="1"/>
  <c r="BI106" i="1" s="1"/>
  <c r="AQ106" i="1"/>
  <c r="AL106" i="1"/>
  <c r="BG106" i="1" s="1"/>
  <c r="AJ106" i="1"/>
  <c r="AH106" i="1"/>
  <c r="BE106" i="1" s="1"/>
  <c r="AF106" i="1"/>
  <c r="AD106" i="1"/>
  <c r="BC106" i="1" s="1"/>
  <c r="Z106" i="1"/>
  <c r="V106" i="1"/>
  <c r="BA106" i="1" s="1"/>
  <c r="R106" i="1"/>
  <c r="P106" i="1"/>
  <c r="AY106" i="1" s="1"/>
  <c r="J106" i="1"/>
  <c r="A106" i="1"/>
  <c r="BH105" i="1"/>
  <c r="BF105" i="1"/>
  <c r="BD105" i="1"/>
  <c r="BB105" i="1"/>
  <c r="BL105" i="1" s="1"/>
  <c r="AZ105" i="1"/>
  <c r="AX105" i="1"/>
  <c r="BK105" i="1" s="1"/>
  <c r="AW105" i="1"/>
  <c r="AT105" i="1"/>
  <c r="BI105" i="1" s="1"/>
  <c r="AQ105" i="1"/>
  <c r="AL105" i="1"/>
  <c r="BG105" i="1" s="1"/>
  <c r="AJ105" i="1"/>
  <c r="AH105" i="1"/>
  <c r="BE105" i="1" s="1"/>
  <c r="AF105" i="1"/>
  <c r="AD105" i="1"/>
  <c r="BC105" i="1" s="1"/>
  <c r="Z105" i="1"/>
  <c r="V105" i="1"/>
  <c r="BA105" i="1" s="1"/>
  <c r="R105" i="1"/>
  <c r="P105" i="1"/>
  <c r="AY105" i="1" s="1"/>
  <c r="J105" i="1"/>
  <c r="A105" i="1"/>
  <c r="BH104" i="1"/>
  <c r="BF104" i="1"/>
  <c r="BD104" i="1"/>
  <c r="BB104" i="1"/>
  <c r="BL104" i="1" s="1"/>
  <c r="AZ104" i="1"/>
  <c r="AX104" i="1"/>
  <c r="AW104" i="1"/>
  <c r="AT104" i="1"/>
  <c r="BI104" i="1" s="1"/>
  <c r="AQ104" i="1"/>
  <c r="AL104" i="1"/>
  <c r="BG104" i="1" s="1"/>
  <c r="AJ104" i="1"/>
  <c r="AH104" i="1"/>
  <c r="BE104" i="1" s="1"/>
  <c r="AF104" i="1"/>
  <c r="AD104" i="1"/>
  <c r="BC104" i="1" s="1"/>
  <c r="Z104" i="1"/>
  <c r="V104" i="1"/>
  <c r="BA104" i="1" s="1"/>
  <c r="R104" i="1"/>
  <c r="P104" i="1"/>
  <c r="AY104" i="1" s="1"/>
  <c r="J104" i="1"/>
  <c r="A104" i="1"/>
  <c r="BH103" i="1"/>
  <c r="BF103" i="1"/>
  <c r="BD103" i="1"/>
  <c r="BB103" i="1"/>
  <c r="AZ103" i="1"/>
  <c r="AX103" i="1"/>
  <c r="AW103" i="1"/>
  <c r="AT103" i="1"/>
  <c r="BI103" i="1" s="1"/>
  <c r="AQ103" i="1"/>
  <c r="AL103" i="1"/>
  <c r="BG103" i="1" s="1"/>
  <c r="AJ103" i="1"/>
  <c r="AH103" i="1"/>
  <c r="BE103" i="1" s="1"/>
  <c r="AF103" i="1"/>
  <c r="AD103" i="1"/>
  <c r="BC103" i="1" s="1"/>
  <c r="Z103" i="1"/>
  <c r="V103" i="1"/>
  <c r="BA103" i="1" s="1"/>
  <c r="R103" i="1"/>
  <c r="P103" i="1"/>
  <c r="AY103" i="1" s="1"/>
  <c r="J103" i="1"/>
  <c r="A103" i="1"/>
  <c r="BH102" i="1"/>
  <c r="BF102" i="1"/>
  <c r="BD102" i="1"/>
  <c r="BB102" i="1"/>
  <c r="BL102" i="1" s="1"/>
  <c r="AZ102" i="1"/>
  <c r="AX102" i="1"/>
  <c r="AW102" i="1"/>
  <c r="AT102" i="1"/>
  <c r="BI102" i="1" s="1"/>
  <c r="AQ102" i="1"/>
  <c r="AL102" i="1"/>
  <c r="BG102" i="1" s="1"/>
  <c r="AJ102" i="1"/>
  <c r="AH102" i="1"/>
  <c r="BE102" i="1" s="1"/>
  <c r="AF102" i="1"/>
  <c r="AD102" i="1"/>
  <c r="BC102" i="1" s="1"/>
  <c r="Z102" i="1"/>
  <c r="V102" i="1"/>
  <c r="BA102" i="1" s="1"/>
  <c r="R102" i="1"/>
  <c r="P102" i="1"/>
  <c r="AY102" i="1" s="1"/>
  <c r="J102" i="1"/>
  <c r="A102" i="1"/>
  <c r="BH101" i="1"/>
  <c r="BF101" i="1"/>
  <c r="BD101" i="1"/>
  <c r="BB101" i="1"/>
  <c r="AZ101" i="1"/>
  <c r="BL101" i="1" s="1"/>
  <c r="AX101" i="1"/>
  <c r="AW101" i="1"/>
  <c r="AT101" i="1"/>
  <c r="BI101" i="1" s="1"/>
  <c r="AQ101" i="1"/>
  <c r="AL101" i="1"/>
  <c r="BG101" i="1" s="1"/>
  <c r="AJ101" i="1"/>
  <c r="AH101" i="1"/>
  <c r="BE101" i="1" s="1"/>
  <c r="AF101" i="1"/>
  <c r="AD101" i="1"/>
  <c r="BC101" i="1" s="1"/>
  <c r="Z101" i="1"/>
  <c r="V101" i="1"/>
  <c r="BA101" i="1" s="1"/>
  <c r="R101" i="1"/>
  <c r="P101" i="1"/>
  <c r="AY101" i="1" s="1"/>
  <c r="J101" i="1"/>
  <c r="A101" i="1"/>
  <c r="BL100" i="1"/>
  <c r="BI100" i="1"/>
  <c r="BH100" i="1"/>
  <c r="BD100" i="1"/>
  <c r="BB100" i="1"/>
  <c r="AZ100" i="1"/>
  <c r="AX100" i="1"/>
  <c r="AW100" i="1"/>
  <c r="AT100" i="1"/>
  <c r="AQ100" i="1"/>
  <c r="AL100" i="1"/>
  <c r="BG100" i="1" s="1"/>
  <c r="AJ100" i="1"/>
  <c r="BF100" i="1" s="1"/>
  <c r="AH100" i="1"/>
  <c r="BE100" i="1" s="1"/>
  <c r="AF100" i="1"/>
  <c r="AD100" i="1"/>
  <c r="BC100" i="1" s="1"/>
  <c r="Z100" i="1"/>
  <c r="V100" i="1"/>
  <c r="BA100" i="1" s="1"/>
  <c r="R100" i="1"/>
  <c r="P100" i="1"/>
  <c r="AY100" i="1" s="1"/>
  <c r="J100" i="1"/>
  <c r="A100" i="1"/>
  <c r="BH99" i="1"/>
  <c r="BG99" i="1"/>
  <c r="BF99" i="1"/>
  <c r="BD99" i="1"/>
  <c r="BB99" i="1"/>
  <c r="AZ99" i="1"/>
  <c r="BL99" i="1" s="1"/>
  <c r="AX99" i="1"/>
  <c r="AW99" i="1"/>
  <c r="AT99" i="1"/>
  <c r="BI99" i="1" s="1"/>
  <c r="AQ99" i="1"/>
  <c r="AL99" i="1"/>
  <c r="AJ99" i="1"/>
  <c r="AH99" i="1"/>
  <c r="BE99" i="1" s="1"/>
  <c r="AF99" i="1"/>
  <c r="AD99" i="1"/>
  <c r="BC99" i="1" s="1"/>
  <c r="Z99" i="1"/>
  <c r="V99" i="1"/>
  <c r="BA99" i="1" s="1"/>
  <c r="BM99" i="1" s="1"/>
  <c r="R99" i="1"/>
  <c r="P99" i="1"/>
  <c r="AY99" i="1" s="1"/>
  <c r="J99" i="1"/>
  <c r="A99" i="1"/>
  <c r="BL98" i="1"/>
  <c r="BH98" i="1"/>
  <c r="BF98" i="1"/>
  <c r="BE98" i="1"/>
  <c r="BD98" i="1"/>
  <c r="BB98" i="1"/>
  <c r="AZ98" i="1"/>
  <c r="AX98" i="1"/>
  <c r="AW98" i="1"/>
  <c r="AT98" i="1"/>
  <c r="BI98" i="1" s="1"/>
  <c r="AQ98" i="1"/>
  <c r="AL98" i="1"/>
  <c r="BG98" i="1" s="1"/>
  <c r="AJ98" i="1"/>
  <c r="AH98" i="1"/>
  <c r="AF98" i="1"/>
  <c r="AD98" i="1"/>
  <c r="BC98" i="1" s="1"/>
  <c r="Z98" i="1"/>
  <c r="V98" i="1"/>
  <c r="BA98" i="1" s="1"/>
  <c r="R98" i="1"/>
  <c r="P98" i="1"/>
  <c r="AY98" i="1" s="1"/>
  <c r="J98" i="1"/>
  <c r="A98" i="1"/>
  <c r="BK97" i="1"/>
  <c r="BH97" i="1"/>
  <c r="BF97" i="1"/>
  <c r="BD97" i="1"/>
  <c r="BB97" i="1"/>
  <c r="AZ97" i="1"/>
  <c r="BL97" i="1" s="1"/>
  <c r="AX97" i="1"/>
  <c r="AW97" i="1"/>
  <c r="AT97" i="1"/>
  <c r="BI97" i="1" s="1"/>
  <c r="AQ97" i="1"/>
  <c r="AL97" i="1"/>
  <c r="BG97" i="1" s="1"/>
  <c r="AJ97" i="1"/>
  <c r="AH97" i="1"/>
  <c r="BE97" i="1" s="1"/>
  <c r="AF97" i="1"/>
  <c r="AD97" i="1"/>
  <c r="BC97" i="1" s="1"/>
  <c r="Z97" i="1"/>
  <c r="V97" i="1"/>
  <c r="BA97" i="1" s="1"/>
  <c r="R97" i="1"/>
  <c r="P97" i="1"/>
  <c r="AY97" i="1" s="1"/>
  <c r="BJ97" i="1" s="1"/>
  <c r="J97" i="1"/>
  <c r="A97" i="1"/>
  <c r="BH96" i="1"/>
  <c r="BD96" i="1"/>
  <c r="BB96" i="1"/>
  <c r="BA96" i="1"/>
  <c r="AZ96" i="1"/>
  <c r="BL96" i="1" s="1"/>
  <c r="AX96" i="1"/>
  <c r="BJ96" i="1" s="1"/>
  <c r="AW96" i="1"/>
  <c r="AT96" i="1"/>
  <c r="BI96" i="1" s="1"/>
  <c r="AQ96" i="1"/>
  <c r="AL96" i="1"/>
  <c r="BG96" i="1" s="1"/>
  <c r="AJ96" i="1"/>
  <c r="BF96" i="1" s="1"/>
  <c r="AH96" i="1"/>
  <c r="BE96" i="1" s="1"/>
  <c r="AF96" i="1"/>
  <c r="AD96" i="1"/>
  <c r="BC96" i="1" s="1"/>
  <c r="Z96" i="1"/>
  <c r="V96" i="1"/>
  <c r="R96" i="1"/>
  <c r="P96" i="1"/>
  <c r="AY96" i="1" s="1"/>
  <c r="J96" i="1"/>
  <c r="A96" i="1"/>
  <c r="BH95" i="1"/>
  <c r="BF95" i="1"/>
  <c r="BC95" i="1"/>
  <c r="BB95" i="1"/>
  <c r="AZ95" i="1"/>
  <c r="BL95" i="1" s="1"/>
  <c r="AX95" i="1"/>
  <c r="AW95" i="1"/>
  <c r="AT95" i="1"/>
  <c r="BI95" i="1" s="1"/>
  <c r="AQ95" i="1"/>
  <c r="AL95" i="1"/>
  <c r="BG95" i="1" s="1"/>
  <c r="AJ95" i="1"/>
  <c r="AH95" i="1"/>
  <c r="BE95" i="1" s="1"/>
  <c r="AF95" i="1"/>
  <c r="BD95" i="1" s="1"/>
  <c r="AD95" i="1"/>
  <c r="Z95" i="1"/>
  <c r="V95" i="1"/>
  <c r="BA95" i="1" s="1"/>
  <c r="R95" i="1"/>
  <c r="P95" i="1"/>
  <c r="AY95" i="1" s="1"/>
  <c r="J95" i="1"/>
  <c r="A95" i="1"/>
  <c r="BH94" i="1"/>
  <c r="BE94" i="1"/>
  <c r="BD94" i="1"/>
  <c r="BB94" i="1"/>
  <c r="BL94" i="1" s="1"/>
  <c r="BA94" i="1"/>
  <c r="AZ94" i="1"/>
  <c r="AW94" i="1"/>
  <c r="AT94" i="1"/>
  <c r="BI94" i="1" s="1"/>
  <c r="AQ94" i="1"/>
  <c r="AL94" i="1"/>
  <c r="BG94" i="1" s="1"/>
  <c r="AJ94" i="1"/>
  <c r="BF94" i="1" s="1"/>
  <c r="AH94" i="1"/>
  <c r="AF94" i="1"/>
  <c r="AD94" i="1"/>
  <c r="BC94" i="1" s="1"/>
  <c r="Z94" i="1"/>
  <c r="V94" i="1"/>
  <c r="R94" i="1"/>
  <c r="P94" i="1"/>
  <c r="AY94" i="1" s="1"/>
  <c r="J94" i="1"/>
  <c r="AX94" i="1" s="1"/>
  <c r="A94" i="1"/>
  <c r="BF93" i="1"/>
  <c r="BD93" i="1"/>
  <c r="BB93" i="1"/>
  <c r="AZ93" i="1"/>
  <c r="BL93" i="1" s="1"/>
  <c r="AX93" i="1"/>
  <c r="AW93" i="1"/>
  <c r="AT93" i="1"/>
  <c r="BI93" i="1" s="1"/>
  <c r="AQ93" i="1"/>
  <c r="BH93" i="1" s="1"/>
  <c r="AL93" i="1"/>
  <c r="BG93" i="1" s="1"/>
  <c r="AJ93" i="1"/>
  <c r="AH93" i="1"/>
  <c r="BE93" i="1" s="1"/>
  <c r="AF93" i="1"/>
  <c r="AD93" i="1"/>
  <c r="BC93" i="1" s="1"/>
  <c r="Z93" i="1"/>
  <c r="V93" i="1"/>
  <c r="BA93" i="1" s="1"/>
  <c r="R93" i="1"/>
  <c r="P93" i="1"/>
  <c r="AY93" i="1" s="1"/>
  <c r="J93" i="1"/>
  <c r="A93" i="1"/>
  <c r="BH92" i="1"/>
  <c r="BF92" i="1"/>
  <c r="BD92" i="1"/>
  <c r="BA92" i="1"/>
  <c r="AZ92" i="1"/>
  <c r="BL92" i="1" s="1"/>
  <c r="AX92" i="1"/>
  <c r="AW92" i="1"/>
  <c r="AT92" i="1"/>
  <c r="BI92" i="1" s="1"/>
  <c r="AQ92" i="1"/>
  <c r="AL92" i="1"/>
  <c r="BG92" i="1" s="1"/>
  <c r="AJ92" i="1"/>
  <c r="AH92" i="1"/>
  <c r="BE92" i="1" s="1"/>
  <c r="AF92" i="1"/>
  <c r="AD92" i="1"/>
  <c r="BC92" i="1" s="1"/>
  <c r="Z92" i="1"/>
  <c r="BB92" i="1" s="1"/>
  <c r="V92" i="1"/>
  <c r="R92" i="1"/>
  <c r="P92" i="1"/>
  <c r="AY92" i="1" s="1"/>
  <c r="J92" i="1"/>
  <c r="A92" i="1"/>
  <c r="BL91" i="1"/>
  <c r="BK91" i="1"/>
  <c r="BH91" i="1"/>
  <c r="BF91" i="1"/>
  <c r="BB91" i="1"/>
  <c r="AZ91" i="1"/>
  <c r="AY91" i="1"/>
  <c r="AX91" i="1"/>
  <c r="AW91" i="1"/>
  <c r="AT91" i="1"/>
  <c r="BI91" i="1" s="1"/>
  <c r="AQ91" i="1"/>
  <c r="AL91" i="1"/>
  <c r="BG91" i="1" s="1"/>
  <c r="AJ91" i="1"/>
  <c r="AH91" i="1"/>
  <c r="BE91" i="1" s="1"/>
  <c r="AF91" i="1"/>
  <c r="BD91" i="1" s="1"/>
  <c r="AD91" i="1"/>
  <c r="BC91" i="1" s="1"/>
  <c r="Z91" i="1"/>
  <c r="V91" i="1"/>
  <c r="BA91" i="1" s="1"/>
  <c r="R91" i="1"/>
  <c r="P91" i="1"/>
  <c r="J91" i="1"/>
  <c r="A91" i="1"/>
  <c r="BD90" i="1"/>
  <c r="BB90" i="1"/>
  <c r="BL90" i="1" s="1"/>
  <c r="AX90" i="1"/>
  <c r="AW90" i="1"/>
  <c r="AT90" i="1"/>
  <c r="BI90" i="1" s="1"/>
  <c r="AQ90" i="1"/>
  <c r="BH90" i="1" s="1"/>
  <c r="AL90" i="1"/>
  <c r="BG90" i="1" s="1"/>
  <c r="AJ90" i="1"/>
  <c r="BF90" i="1" s="1"/>
  <c r="AH90" i="1"/>
  <c r="BE90" i="1" s="1"/>
  <c r="BM90" i="1" s="1"/>
  <c r="AF90" i="1"/>
  <c r="AD90" i="1"/>
  <c r="BC90" i="1" s="1"/>
  <c r="Z90" i="1"/>
  <c r="V90" i="1"/>
  <c r="BA90" i="1" s="1"/>
  <c r="R90" i="1"/>
  <c r="AZ90" i="1" s="1"/>
  <c r="P90" i="1"/>
  <c r="AY90" i="1" s="1"/>
  <c r="J90" i="1"/>
  <c r="A90" i="1"/>
  <c r="BH89" i="1"/>
  <c r="BF89" i="1"/>
  <c r="BB89" i="1"/>
  <c r="AZ89" i="1"/>
  <c r="BL89" i="1" s="1"/>
  <c r="AX89" i="1"/>
  <c r="AW89" i="1"/>
  <c r="AT89" i="1"/>
  <c r="BI89" i="1" s="1"/>
  <c r="AQ89" i="1"/>
  <c r="AL89" i="1"/>
  <c r="BG89" i="1" s="1"/>
  <c r="AJ89" i="1"/>
  <c r="AH89" i="1"/>
  <c r="BE89" i="1" s="1"/>
  <c r="AF89" i="1"/>
  <c r="BD89" i="1" s="1"/>
  <c r="AD89" i="1"/>
  <c r="BC89" i="1" s="1"/>
  <c r="Z89" i="1"/>
  <c r="V89" i="1"/>
  <c r="BA89" i="1" s="1"/>
  <c r="R89" i="1"/>
  <c r="P89" i="1"/>
  <c r="AY89" i="1" s="1"/>
  <c r="BJ89" i="1" s="1"/>
  <c r="J89" i="1"/>
  <c r="A89" i="1"/>
  <c r="BH88" i="1"/>
  <c r="BF88" i="1"/>
  <c r="BD88" i="1"/>
  <c r="BB88" i="1"/>
  <c r="AZ88" i="1"/>
  <c r="BL88" i="1" s="1"/>
  <c r="AX88" i="1"/>
  <c r="AW88" i="1"/>
  <c r="AT88" i="1"/>
  <c r="BI88" i="1" s="1"/>
  <c r="AQ88" i="1"/>
  <c r="AL88" i="1"/>
  <c r="BG88" i="1" s="1"/>
  <c r="AJ88" i="1"/>
  <c r="AH88" i="1"/>
  <c r="BE88" i="1" s="1"/>
  <c r="AF88" i="1"/>
  <c r="AD88" i="1"/>
  <c r="BC88" i="1" s="1"/>
  <c r="Z88" i="1"/>
  <c r="V88" i="1"/>
  <c r="BA88" i="1" s="1"/>
  <c r="BM88" i="1" s="1"/>
  <c r="R88" i="1"/>
  <c r="P88" i="1"/>
  <c r="AY88" i="1" s="1"/>
  <c r="J88" i="1"/>
  <c r="A88" i="1"/>
  <c r="BF87" i="1"/>
  <c r="BD87" i="1"/>
  <c r="BB87" i="1"/>
  <c r="AX87" i="1"/>
  <c r="BK87" i="1" s="1"/>
  <c r="AW87" i="1"/>
  <c r="AT87" i="1"/>
  <c r="BI87" i="1" s="1"/>
  <c r="AQ87" i="1"/>
  <c r="BH87" i="1" s="1"/>
  <c r="AL87" i="1"/>
  <c r="BG87" i="1" s="1"/>
  <c r="AJ87" i="1"/>
  <c r="AH87" i="1"/>
  <c r="BE87" i="1" s="1"/>
  <c r="AF87" i="1"/>
  <c r="AD87" i="1"/>
  <c r="BC87" i="1" s="1"/>
  <c r="Z87" i="1"/>
  <c r="V87" i="1"/>
  <c r="BA87" i="1" s="1"/>
  <c r="R87" i="1"/>
  <c r="AZ87" i="1" s="1"/>
  <c r="P87" i="1"/>
  <c r="AY87" i="1" s="1"/>
  <c r="J87" i="1"/>
  <c r="A87" i="1"/>
  <c r="BK86" i="1"/>
  <c r="BI86" i="1"/>
  <c r="BH86" i="1"/>
  <c r="BF86" i="1"/>
  <c r="BD86" i="1"/>
  <c r="BC86" i="1"/>
  <c r="BB86" i="1"/>
  <c r="BA86" i="1"/>
  <c r="AZ86" i="1"/>
  <c r="BL86" i="1" s="1"/>
  <c r="AX86" i="1"/>
  <c r="AW86" i="1"/>
  <c r="AT86" i="1"/>
  <c r="AQ86" i="1"/>
  <c r="AL86" i="1"/>
  <c r="BG86" i="1" s="1"/>
  <c r="AJ86" i="1"/>
  <c r="AH86" i="1"/>
  <c r="BE86" i="1" s="1"/>
  <c r="AF86" i="1"/>
  <c r="AD86" i="1"/>
  <c r="Z86" i="1"/>
  <c r="V86" i="1"/>
  <c r="R86" i="1"/>
  <c r="P86" i="1"/>
  <c r="AY86" i="1" s="1"/>
  <c r="J86" i="1"/>
  <c r="A86" i="1"/>
  <c r="BJ85" i="1"/>
  <c r="BH85" i="1"/>
  <c r="BF85" i="1"/>
  <c r="BB85" i="1"/>
  <c r="AZ85" i="1"/>
  <c r="BL85" i="1" s="1"/>
  <c r="AX85" i="1"/>
  <c r="BK85" i="1" s="1"/>
  <c r="AW85" i="1"/>
  <c r="AT85" i="1"/>
  <c r="BI85" i="1" s="1"/>
  <c r="AQ85" i="1"/>
  <c r="AL85" i="1"/>
  <c r="BG85" i="1" s="1"/>
  <c r="AJ85" i="1"/>
  <c r="AH85" i="1"/>
  <c r="BE85" i="1" s="1"/>
  <c r="AF85" i="1"/>
  <c r="BD85" i="1" s="1"/>
  <c r="AD85" i="1"/>
  <c r="BC85" i="1" s="1"/>
  <c r="Z85" i="1"/>
  <c r="V85" i="1"/>
  <c r="BA85" i="1" s="1"/>
  <c r="R85" i="1"/>
  <c r="P85" i="1"/>
  <c r="AY85" i="1" s="1"/>
  <c r="J85" i="1"/>
  <c r="A85" i="1"/>
  <c r="BL84" i="1"/>
  <c r="BH84" i="1"/>
  <c r="BF84" i="1"/>
  <c r="BD84" i="1"/>
  <c r="BB84" i="1"/>
  <c r="AZ84" i="1"/>
  <c r="AX84" i="1"/>
  <c r="AW84" i="1"/>
  <c r="AT84" i="1"/>
  <c r="BI84" i="1" s="1"/>
  <c r="AQ84" i="1"/>
  <c r="AL84" i="1"/>
  <c r="BG84" i="1" s="1"/>
  <c r="AJ84" i="1"/>
  <c r="AH84" i="1"/>
  <c r="BE84" i="1" s="1"/>
  <c r="AF84" i="1"/>
  <c r="AD84" i="1"/>
  <c r="BC84" i="1" s="1"/>
  <c r="Z84" i="1"/>
  <c r="V84" i="1"/>
  <c r="BA84" i="1" s="1"/>
  <c r="R84" i="1"/>
  <c r="P84" i="1"/>
  <c r="AY84" i="1" s="1"/>
  <c r="J84" i="1"/>
  <c r="A84" i="1"/>
  <c r="BF83" i="1"/>
  <c r="BE83" i="1"/>
  <c r="BD83" i="1"/>
  <c r="BB83" i="1"/>
  <c r="AX83" i="1"/>
  <c r="AW83" i="1"/>
  <c r="AT83" i="1"/>
  <c r="BI83" i="1" s="1"/>
  <c r="AQ83" i="1"/>
  <c r="BH83" i="1" s="1"/>
  <c r="AL83" i="1"/>
  <c r="BG83" i="1" s="1"/>
  <c r="AJ83" i="1"/>
  <c r="AH83" i="1"/>
  <c r="AF83" i="1"/>
  <c r="AD83" i="1"/>
  <c r="BC83" i="1" s="1"/>
  <c r="Z83" i="1"/>
  <c r="V83" i="1"/>
  <c r="BA83" i="1" s="1"/>
  <c r="R83" i="1"/>
  <c r="AZ83" i="1" s="1"/>
  <c r="BL83" i="1" s="1"/>
  <c r="P83" i="1"/>
  <c r="AY83" i="1" s="1"/>
  <c r="J83" i="1"/>
  <c r="A83" i="1"/>
  <c r="BK82" i="1"/>
  <c r="BH82" i="1"/>
  <c r="BF82" i="1"/>
  <c r="BD82" i="1"/>
  <c r="BC82" i="1"/>
  <c r="BB82" i="1"/>
  <c r="BA82" i="1"/>
  <c r="AZ82" i="1"/>
  <c r="BL82" i="1" s="1"/>
  <c r="AX82" i="1"/>
  <c r="AW82" i="1"/>
  <c r="AT82" i="1"/>
  <c r="BI82" i="1" s="1"/>
  <c r="AQ82" i="1"/>
  <c r="AL82" i="1"/>
  <c r="BG82" i="1" s="1"/>
  <c r="AJ82" i="1"/>
  <c r="AH82" i="1"/>
  <c r="BE82" i="1" s="1"/>
  <c r="AF82" i="1"/>
  <c r="AD82" i="1"/>
  <c r="Z82" i="1"/>
  <c r="V82" i="1"/>
  <c r="R82" i="1"/>
  <c r="P82" i="1"/>
  <c r="AY82" i="1" s="1"/>
  <c r="J82" i="1"/>
  <c r="A82" i="1"/>
  <c r="BH81" i="1"/>
  <c r="BF81" i="1"/>
  <c r="BB81" i="1"/>
  <c r="AZ81" i="1"/>
  <c r="AY81" i="1"/>
  <c r="AX81" i="1"/>
  <c r="AW81" i="1"/>
  <c r="AT81" i="1"/>
  <c r="BI81" i="1" s="1"/>
  <c r="AQ81" i="1"/>
  <c r="AL81" i="1"/>
  <c r="BG81" i="1" s="1"/>
  <c r="AJ81" i="1"/>
  <c r="AH81" i="1"/>
  <c r="BE81" i="1" s="1"/>
  <c r="AF81" i="1"/>
  <c r="BD81" i="1" s="1"/>
  <c r="AD81" i="1"/>
  <c r="BC81" i="1" s="1"/>
  <c r="Z81" i="1"/>
  <c r="V81" i="1"/>
  <c r="BA81" i="1" s="1"/>
  <c r="R81" i="1"/>
  <c r="P81" i="1"/>
  <c r="J81" i="1"/>
  <c r="A81" i="1"/>
  <c r="BM80" i="1"/>
  <c r="BL80" i="1"/>
  <c r="BH80" i="1"/>
  <c r="BF80" i="1"/>
  <c r="BD80" i="1"/>
  <c r="BB80" i="1"/>
  <c r="AZ80" i="1"/>
  <c r="AX80" i="1"/>
  <c r="AW80" i="1"/>
  <c r="AT80" i="1"/>
  <c r="BI80" i="1" s="1"/>
  <c r="AQ80" i="1"/>
  <c r="AL80" i="1"/>
  <c r="BG80" i="1" s="1"/>
  <c r="AJ80" i="1"/>
  <c r="AH80" i="1"/>
  <c r="BE80" i="1" s="1"/>
  <c r="AF80" i="1"/>
  <c r="AD80" i="1"/>
  <c r="BC80" i="1" s="1"/>
  <c r="Z80" i="1"/>
  <c r="V80" i="1"/>
  <c r="BA80" i="1" s="1"/>
  <c r="R80" i="1"/>
  <c r="P80" i="1"/>
  <c r="AY80" i="1" s="1"/>
  <c r="J80" i="1"/>
  <c r="A80" i="1"/>
  <c r="BL79" i="1"/>
  <c r="BF79" i="1"/>
  <c r="BE79" i="1"/>
  <c r="BD79" i="1"/>
  <c r="BB79" i="1"/>
  <c r="AX79" i="1"/>
  <c r="AW79" i="1"/>
  <c r="AT79" i="1"/>
  <c r="BI79" i="1" s="1"/>
  <c r="AQ79" i="1"/>
  <c r="BH79" i="1" s="1"/>
  <c r="AL79" i="1"/>
  <c r="BG79" i="1" s="1"/>
  <c r="AJ79" i="1"/>
  <c r="AH79" i="1"/>
  <c r="AF79" i="1"/>
  <c r="AD79" i="1"/>
  <c r="BC79" i="1" s="1"/>
  <c r="Z79" i="1"/>
  <c r="V79" i="1"/>
  <c r="BA79" i="1" s="1"/>
  <c r="R79" i="1"/>
  <c r="AZ79" i="1" s="1"/>
  <c r="P79" i="1"/>
  <c r="AY79" i="1" s="1"/>
  <c r="J79" i="1"/>
  <c r="A79" i="1"/>
  <c r="BH78" i="1"/>
  <c r="BF78" i="1"/>
  <c r="BD78" i="1"/>
  <c r="BC78" i="1"/>
  <c r="BB78" i="1"/>
  <c r="AZ78" i="1"/>
  <c r="BL78" i="1" s="1"/>
  <c r="AX78" i="1"/>
  <c r="AW78" i="1"/>
  <c r="AT78" i="1"/>
  <c r="BI78" i="1" s="1"/>
  <c r="AQ78" i="1"/>
  <c r="AL78" i="1"/>
  <c r="BG78" i="1" s="1"/>
  <c r="AJ78" i="1"/>
  <c r="AH78" i="1"/>
  <c r="BE78" i="1" s="1"/>
  <c r="AF78" i="1"/>
  <c r="AD78" i="1"/>
  <c r="Z78" i="1"/>
  <c r="V78" i="1"/>
  <c r="BA78" i="1" s="1"/>
  <c r="R78" i="1"/>
  <c r="P78" i="1"/>
  <c r="AY78" i="1" s="1"/>
  <c r="J78" i="1"/>
  <c r="A78" i="1"/>
  <c r="BH77" i="1"/>
  <c r="BF77" i="1"/>
  <c r="BB77" i="1"/>
  <c r="AZ77" i="1"/>
  <c r="BL77" i="1" s="1"/>
  <c r="AX77" i="1"/>
  <c r="AW77" i="1"/>
  <c r="AT77" i="1"/>
  <c r="BI77" i="1" s="1"/>
  <c r="AQ77" i="1"/>
  <c r="AL77" i="1"/>
  <c r="BG77" i="1" s="1"/>
  <c r="AJ77" i="1"/>
  <c r="AH77" i="1"/>
  <c r="BE77" i="1" s="1"/>
  <c r="AF77" i="1"/>
  <c r="BD77" i="1" s="1"/>
  <c r="AD77" i="1"/>
  <c r="BC77" i="1" s="1"/>
  <c r="Z77" i="1"/>
  <c r="V77" i="1"/>
  <c r="BA77" i="1" s="1"/>
  <c r="R77" i="1"/>
  <c r="P77" i="1"/>
  <c r="AY77" i="1" s="1"/>
  <c r="J77" i="1"/>
  <c r="A77" i="1"/>
  <c r="BH76" i="1"/>
  <c r="BF76" i="1"/>
  <c r="BD76" i="1"/>
  <c r="BB76" i="1"/>
  <c r="BL76" i="1" s="1"/>
  <c r="AZ76" i="1"/>
  <c r="AX76" i="1"/>
  <c r="AW76" i="1"/>
  <c r="AT76" i="1"/>
  <c r="BI76" i="1" s="1"/>
  <c r="AQ76" i="1"/>
  <c r="AL76" i="1"/>
  <c r="BG76" i="1" s="1"/>
  <c r="AJ76" i="1"/>
  <c r="AH76" i="1"/>
  <c r="BE76" i="1" s="1"/>
  <c r="BM76" i="1" s="1"/>
  <c r="AF76" i="1"/>
  <c r="AD76" i="1"/>
  <c r="BC76" i="1" s="1"/>
  <c r="Z76" i="1"/>
  <c r="V76" i="1"/>
  <c r="BA76" i="1" s="1"/>
  <c r="R76" i="1"/>
  <c r="P76" i="1"/>
  <c r="AY76" i="1" s="1"/>
  <c r="J76" i="1"/>
  <c r="A76" i="1"/>
  <c r="BF75" i="1"/>
  <c r="BE75" i="1"/>
  <c r="BD75" i="1"/>
  <c r="BB75" i="1"/>
  <c r="AX75" i="1"/>
  <c r="AW75" i="1"/>
  <c r="AT75" i="1"/>
  <c r="BI75" i="1" s="1"/>
  <c r="AQ75" i="1"/>
  <c r="BH75" i="1" s="1"/>
  <c r="AL75" i="1"/>
  <c r="BG75" i="1" s="1"/>
  <c r="AJ75" i="1"/>
  <c r="AH75" i="1"/>
  <c r="AF75" i="1"/>
  <c r="AD75" i="1"/>
  <c r="BC75" i="1" s="1"/>
  <c r="Z75" i="1"/>
  <c r="V75" i="1"/>
  <c r="BA75" i="1" s="1"/>
  <c r="R75" i="1"/>
  <c r="AZ75" i="1" s="1"/>
  <c r="BL75" i="1" s="1"/>
  <c r="P75" i="1"/>
  <c r="AY75" i="1" s="1"/>
  <c r="J75" i="1"/>
  <c r="A75" i="1"/>
  <c r="BI74" i="1"/>
  <c r="BH74" i="1"/>
  <c r="BF74" i="1"/>
  <c r="BD74" i="1"/>
  <c r="BC74" i="1"/>
  <c r="BB74" i="1"/>
  <c r="AZ74" i="1"/>
  <c r="BL74" i="1" s="1"/>
  <c r="AX74" i="1"/>
  <c r="AW74" i="1"/>
  <c r="AT74" i="1"/>
  <c r="AQ74" i="1"/>
  <c r="AL74" i="1"/>
  <c r="BG74" i="1" s="1"/>
  <c r="AJ74" i="1"/>
  <c r="AH74" i="1"/>
  <c r="BE74" i="1" s="1"/>
  <c r="AF74" i="1"/>
  <c r="AD74" i="1"/>
  <c r="Z74" i="1"/>
  <c r="V74" i="1"/>
  <c r="BA74" i="1" s="1"/>
  <c r="R74" i="1"/>
  <c r="P74" i="1"/>
  <c r="AY74" i="1" s="1"/>
  <c r="J74" i="1"/>
  <c r="A74" i="1"/>
  <c r="BH73" i="1"/>
  <c r="BF73" i="1"/>
  <c r="BB73" i="1"/>
  <c r="AZ73" i="1"/>
  <c r="BL73" i="1" s="1"/>
  <c r="AY73" i="1"/>
  <c r="AX73" i="1"/>
  <c r="AW73" i="1"/>
  <c r="AT73" i="1"/>
  <c r="BI73" i="1" s="1"/>
  <c r="AQ73" i="1"/>
  <c r="AL73" i="1"/>
  <c r="BG73" i="1" s="1"/>
  <c r="AJ73" i="1"/>
  <c r="AH73" i="1"/>
  <c r="BE73" i="1" s="1"/>
  <c r="AF73" i="1"/>
  <c r="BD73" i="1" s="1"/>
  <c r="AD73" i="1"/>
  <c r="BC73" i="1" s="1"/>
  <c r="Z73" i="1"/>
  <c r="V73" i="1"/>
  <c r="BA73" i="1" s="1"/>
  <c r="R73" i="1"/>
  <c r="P73" i="1"/>
  <c r="J73" i="1"/>
  <c r="A73" i="1"/>
  <c r="BH72" i="1"/>
  <c r="BF72" i="1"/>
  <c r="BD72" i="1"/>
  <c r="BB72" i="1"/>
  <c r="AZ72" i="1"/>
  <c r="BL72" i="1" s="1"/>
  <c r="AX72" i="1"/>
  <c r="AW72" i="1"/>
  <c r="AT72" i="1"/>
  <c r="BI72" i="1" s="1"/>
  <c r="AQ72" i="1"/>
  <c r="AL72" i="1"/>
  <c r="BG72" i="1" s="1"/>
  <c r="AJ72" i="1"/>
  <c r="AH72" i="1"/>
  <c r="BE72" i="1" s="1"/>
  <c r="AF72" i="1"/>
  <c r="AD72" i="1"/>
  <c r="BC72" i="1" s="1"/>
  <c r="Z72" i="1"/>
  <c r="V72" i="1"/>
  <c r="BA72" i="1" s="1"/>
  <c r="R72" i="1"/>
  <c r="P72" i="1"/>
  <c r="AY72" i="1" s="1"/>
  <c r="J72" i="1"/>
  <c r="A72" i="1"/>
  <c r="BF71" i="1"/>
  <c r="BD71" i="1"/>
  <c r="BB71" i="1"/>
  <c r="AX71" i="1"/>
  <c r="BK71" i="1" s="1"/>
  <c r="AW71" i="1"/>
  <c r="AT71" i="1"/>
  <c r="BI71" i="1" s="1"/>
  <c r="AQ71" i="1"/>
  <c r="BH71" i="1" s="1"/>
  <c r="AL71" i="1"/>
  <c r="BG71" i="1" s="1"/>
  <c r="AJ71" i="1"/>
  <c r="AH71" i="1"/>
  <c r="BE71" i="1" s="1"/>
  <c r="AF71" i="1"/>
  <c r="AD71" i="1"/>
  <c r="BC71" i="1" s="1"/>
  <c r="Z71" i="1"/>
  <c r="V71" i="1"/>
  <c r="BA71" i="1" s="1"/>
  <c r="R71" i="1"/>
  <c r="AZ71" i="1" s="1"/>
  <c r="BL71" i="1" s="1"/>
  <c r="P71" i="1"/>
  <c r="AY71" i="1" s="1"/>
  <c r="J71" i="1"/>
  <c r="A71" i="1"/>
  <c r="BH70" i="1"/>
  <c r="BF70" i="1"/>
  <c r="BD70" i="1"/>
  <c r="BB70" i="1"/>
  <c r="AZ70" i="1"/>
  <c r="BL70" i="1" s="1"/>
  <c r="AX70" i="1"/>
  <c r="AW70" i="1"/>
  <c r="AT70" i="1"/>
  <c r="BI70" i="1" s="1"/>
  <c r="AQ70" i="1"/>
  <c r="AL70" i="1"/>
  <c r="BG70" i="1" s="1"/>
  <c r="AJ70" i="1"/>
  <c r="AH70" i="1"/>
  <c r="BE70" i="1" s="1"/>
  <c r="AF70" i="1"/>
  <c r="AD70" i="1"/>
  <c r="BC70" i="1" s="1"/>
  <c r="Z70" i="1"/>
  <c r="V70" i="1"/>
  <c r="BA70" i="1" s="1"/>
  <c r="R70" i="1"/>
  <c r="P70" i="1"/>
  <c r="AY70" i="1" s="1"/>
  <c r="J70" i="1"/>
  <c r="A70" i="1"/>
  <c r="BI69" i="1"/>
  <c r="BH69" i="1"/>
  <c r="BF69" i="1"/>
  <c r="BB69" i="1"/>
  <c r="AZ69" i="1"/>
  <c r="AX69" i="1"/>
  <c r="BJ69" i="1" s="1"/>
  <c r="AW69" i="1"/>
  <c r="AT69" i="1"/>
  <c r="AQ69" i="1"/>
  <c r="AL69" i="1"/>
  <c r="BG69" i="1" s="1"/>
  <c r="AJ69" i="1"/>
  <c r="AH69" i="1"/>
  <c r="BE69" i="1" s="1"/>
  <c r="AF69" i="1"/>
  <c r="BD69" i="1" s="1"/>
  <c r="AD69" i="1"/>
  <c r="BC69" i="1" s="1"/>
  <c r="Z69" i="1"/>
  <c r="V69" i="1"/>
  <c r="BA69" i="1" s="1"/>
  <c r="R69" i="1"/>
  <c r="P69" i="1"/>
  <c r="AY69" i="1" s="1"/>
  <c r="J69" i="1"/>
  <c r="A69" i="1"/>
  <c r="BI68" i="1"/>
  <c r="BH68" i="1"/>
  <c r="BF68" i="1"/>
  <c r="BE68" i="1"/>
  <c r="BD68" i="1"/>
  <c r="BB68" i="1"/>
  <c r="AZ68" i="1"/>
  <c r="BL68" i="1" s="1"/>
  <c r="AX68" i="1"/>
  <c r="AW68" i="1"/>
  <c r="AT68" i="1"/>
  <c r="AQ68" i="1"/>
  <c r="AL68" i="1"/>
  <c r="BG68" i="1" s="1"/>
  <c r="AJ68" i="1"/>
  <c r="AH68" i="1"/>
  <c r="AF68" i="1"/>
  <c r="AD68" i="1"/>
  <c r="BC68" i="1" s="1"/>
  <c r="Z68" i="1"/>
  <c r="V68" i="1"/>
  <c r="BA68" i="1" s="1"/>
  <c r="BM68" i="1" s="1"/>
  <c r="R68" i="1"/>
  <c r="P68" i="1"/>
  <c r="AY68" i="1" s="1"/>
  <c r="J68" i="1"/>
  <c r="A68" i="1"/>
  <c r="BH67" i="1"/>
  <c r="BF67" i="1"/>
  <c r="BE67" i="1"/>
  <c r="BB67" i="1"/>
  <c r="AZ67" i="1"/>
  <c r="BL67" i="1" s="1"/>
  <c r="AX67" i="1"/>
  <c r="AW67" i="1"/>
  <c r="AT67" i="1"/>
  <c r="BI67" i="1" s="1"/>
  <c r="AQ67" i="1"/>
  <c r="AL67" i="1"/>
  <c r="BG67" i="1" s="1"/>
  <c r="AJ67" i="1"/>
  <c r="AH67" i="1"/>
  <c r="AF67" i="1"/>
  <c r="BD67" i="1" s="1"/>
  <c r="AD67" i="1"/>
  <c r="BC67" i="1" s="1"/>
  <c r="Z67" i="1"/>
  <c r="V67" i="1"/>
  <c r="BA67" i="1" s="1"/>
  <c r="R67" i="1"/>
  <c r="P67" i="1"/>
  <c r="AY67" i="1" s="1"/>
  <c r="J67" i="1"/>
  <c r="A67" i="1"/>
  <c r="BF66" i="1"/>
  <c r="BE66" i="1"/>
  <c r="BD66" i="1"/>
  <c r="AX66" i="1"/>
  <c r="AW66" i="1"/>
  <c r="AT66" i="1"/>
  <c r="BI66" i="1" s="1"/>
  <c r="AQ66" i="1"/>
  <c r="BH66" i="1" s="1"/>
  <c r="AL66" i="1"/>
  <c r="BG66" i="1" s="1"/>
  <c r="AJ66" i="1"/>
  <c r="AH66" i="1"/>
  <c r="AF66" i="1"/>
  <c r="AD66" i="1"/>
  <c r="BC66" i="1" s="1"/>
  <c r="Z66" i="1"/>
  <c r="BB66" i="1" s="1"/>
  <c r="V66" i="1"/>
  <c r="BA66" i="1" s="1"/>
  <c r="R66" i="1"/>
  <c r="AZ66" i="1" s="1"/>
  <c r="BL66" i="1" s="1"/>
  <c r="P66" i="1"/>
  <c r="AY66" i="1" s="1"/>
  <c r="J66" i="1"/>
  <c r="A66" i="1"/>
  <c r="BI65" i="1"/>
  <c r="BH65" i="1"/>
  <c r="BD65" i="1"/>
  <c r="BB65" i="1"/>
  <c r="AZ65" i="1"/>
  <c r="AX65" i="1"/>
  <c r="AW65" i="1"/>
  <c r="AT65" i="1"/>
  <c r="AQ65" i="1"/>
  <c r="AL65" i="1"/>
  <c r="BG65" i="1" s="1"/>
  <c r="AJ65" i="1"/>
  <c r="BF65" i="1" s="1"/>
  <c r="AH65" i="1"/>
  <c r="BE65" i="1" s="1"/>
  <c r="AF65" i="1"/>
  <c r="AD65" i="1"/>
  <c r="BC65" i="1" s="1"/>
  <c r="Z65" i="1"/>
  <c r="V65" i="1"/>
  <c r="BA65" i="1" s="1"/>
  <c r="R65" i="1"/>
  <c r="P65" i="1"/>
  <c r="AY65" i="1" s="1"/>
  <c r="J65" i="1"/>
  <c r="A65" i="1"/>
  <c r="BH64" i="1"/>
  <c r="BG64" i="1"/>
  <c r="BF64" i="1"/>
  <c r="BE64" i="1"/>
  <c r="BD64" i="1"/>
  <c r="BB64" i="1"/>
  <c r="AZ64" i="1"/>
  <c r="BL64" i="1" s="1"/>
  <c r="AX64" i="1"/>
  <c r="AW64" i="1"/>
  <c r="AT64" i="1"/>
  <c r="BI64" i="1" s="1"/>
  <c r="AQ64" i="1"/>
  <c r="AL64" i="1"/>
  <c r="AJ64" i="1"/>
  <c r="AH64" i="1"/>
  <c r="AF64" i="1"/>
  <c r="AD64" i="1"/>
  <c r="BC64" i="1" s="1"/>
  <c r="Z64" i="1"/>
  <c r="V64" i="1"/>
  <c r="BA64" i="1" s="1"/>
  <c r="R64" i="1"/>
  <c r="P64" i="1"/>
  <c r="AY64" i="1" s="1"/>
  <c r="J64" i="1"/>
  <c r="A64" i="1"/>
  <c r="BH63" i="1"/>
  <c r="BG63" i="1"/>
  <c r="BF63" i="1"/>
  <c r="BE63" i="1"/>
  <c r="BB63" i="1"/>
  <c r="AZ63" i="1"/>
  <c r="BL63" i="1" s="1"/>
  <c r="AY63" i="1"/>
  <c r="BJ63" i="1" s="1"/>
  <c r="AX63" i="1"/>
  <c r="AW63" i="1"/>
  <c r="AT63" i="1"/>
  <c r="BI63" i="1" s="1"/>
  <c r="AQ63" i="1"/>
  <c r="AL63" i="1"/>
  <c r="AJ63" i="1"/>
  <c r="AH63" i="1"/>
  <c r="AF63" i="1"/>
  <c r="BD63" i="1" s="1"/>
  <c r="AD63" i="1"/>
  <c r="BC63" i="1" s="1"/>
  <c r="Z63" i="1"/>
  <c r="V63" i="1"/>
  <c r="BA63" i="1" s="1"/>
  <c r="R63" i="1"/>
  <c r="P63" i="1"/>
  <c r="J63" i="1"/>
  <c r="A63" i="1"/>
  <c r="BH62" i="1"/>
  <c r="BF62" i="1"/>
  <c r="BD62" i="1"/>
  <c r="BC62" i="1"/>
  <c r="AX62" i="1"/>
  <c r="BK62" i="1" s="1"/>
  <c r="AW62" i="1"/>
  <c r="AT62" i="1"/>
  <c r="BI62" i="1" s="1"/>
  <c r="AQ62" i="1"/>
  <c r="AL62" i="1"/>
  <c r="BG62" i="1" s="1"/>
  <c r="AJ62" i="1"/>
  <c r="AH62" i="1"/>
  <c r="BE62" i="1" s="1"/>
  <c r="AF62" i="1"/>
  <c r="AD62" i="1"/>
  <c r="Z62" i="1"/>
  <c r="BB62" i="1" s="1"/>
  <c r="V62" i="1"/>
  <c r="BA62" i="1" s="1"/>
  <c r="R62" i="1"/>
  <c r="AZ62" i="1" s="1"/>
  <c r="P62" i="1"/>
  <c r="AY62" i="1" s="1"/>
  <c r="J62" i="1"/>
  <c r="A62" i="1"/>
  <c r="BH61" i="1"/>
  <c r="BG61" i="1"/>
  <c r="BD61" i="1"/>
  <c r="BB61" i="1"/>
  <c r="AZ61" i="1"/>
  <c r="BL61" i="1" s="1"/>
  <c r="AX61" i="1"/>
  <c r="BK61" i="1" s="1"/>
  <c r="AW61" i="1"/>
  <c r="AT61" i="1"/>
  <c r="BI61" i="1" s="1"/>
  <c r="AQ61" i="1"/>
  <c r="AL61" i="1"/>
  <c r="AJ61" i="1"/>
  <c r="BF61" i="1" s="1"/>
  <c r="AH61" i="1"/>
  <c r="BE61" i="1" s="1"/>
  <c r="AF61" i="1"/>
  <c r="AD61" i="1"/>
  <c r="BC61" i="1" s="1"/>
  <c r="Z61" i="1"/>
  <c r="V61" i="1"/>
  <c r="BA61" i="1" s="1"/>
  <c r="R61" i="1"/>
  <c r="P61" i="1"/>
  <c r="AY61" i="1" s="1"/>
  <c r="J61" i="1"/>
  <c r="A61" i="1"/>
  <c r="BH60" i="1"/>
  <c r="BG60" i="1"/>
  <c r="BF60" i="1"/>
  <c r="BD60" i="1"/>
  <c r="AZ60" i="1"/>
  <c r="BL60" i="1" s="1"/>
  <c r="AX60" i="1"/>
  <c r="AW60" i="1"/>
  <c r="AT60" i="1"/>
  <c r="BI60" i="1" s="1"/>
  <c r="AQ60" i="1"/>
  <c r="AL60" i="1"/>
  <c r="AJ60" i="1"/>
  <c r="AH60" i="1"/>
  <c r="BE60" i="1" s="1"/>
  <c r="AF60" i="1"/>
  <c r="AD60" i="1"/>
  <c r="BC60" i="1" s="1"/>
  <c r="Z60" i="1"/>
  <c r="BB60" i="1" s="1"/>
  <c r="V60" i="1"/>
  <c r="BA60" i="1" s="1"/>
  <c r="R60" i="1"/>
  <c r="P60" i="1"/>
  <c r="AY60" i="1" s="1"/>
  <c r="J60" i="1"/>
  <c r="A60" i="1"/>
  <c r="BL59" i="1"/>
  <c r="BH59" i="1"/>
  <c r="BG59" i="1"/>
  <c r="BF59" i="1"/>
  <c r="BE59" i="1"/>
  <c r="BB59" i="1"/>
  <c r="AZ59" i="1"/>
  <c r="AY59" i="1"/>
  <c r="AX59" i="1"/>
  <c r="AW59" i="1"/>
  <c r="AT59" i="1"/>
  <c r="BI59" i="1" s="1"/>
  <c r="AQ59" i="1"/>
  <c r="AL59" i="1"/>
  <c r="AJ59" i="1"/>
  <c r="AH59" i="1"/>
  <c r="AF59" i="1"/>
  <c r="BD59" i="1" s="1"/>
  <c r="AD59" i="1"/>
  <c r="BC59" i="1" s="1"/>
  <c r="Z59" i="1"/>
  <c r="V59" i="1"/>
  <c r="BA59" i="1" s="1"/>
  <c r="R59" i="1"/>
  <c r="P59" i="1"/>
  <c r="J59" i="1"/>
  <c r="A59" i="1"/>
  <c r="BM58" i="1"/>
  <c r="BL58" i="1"/>
  <c r="BF58" i="1"/>
  <c r="BE58" i="1"/>
  <c r="BD58" i="1"/>
  <c r="BA58" i="1"/>
  <c r="AX58" i="1"/>
  <c r="AW58" i="1"/>
  <c r="AT58" i="1"/>
  <c r="BI58" i="1" s="1"/>
  <c r="AQ58" i="1"/>
  <c r="BH58" i="1" s="1"/>
  <c r="AL58" i="1"/>
  <c r="BG58" i="1" s="1"/>
  <c r="AJ58" i="1"/>
  <c r="AH58" i="1"/>
  <c r="AF58" i="1"/>
  <c r="AD58" i="1"/>
  <c r="BC58" i="1" s="1"/>
  <c r="Z58" i="1"/>
  <c r="BB58" i="1" s="1"/>
  <c r="V58" i="1"/>
  <c r="R58" i="1"/>
  <c r="AZ58" i="1" s="1"/>
  <c r="P58" i="1"/>
  <c r="AY58" i="1" s="1"/>
  <c r="J58" i="1"/>
  <c r="A58" i="1"/>
  <c r="BI57" i="1"/>
  <c r="BH57" i="1"/>
  <c r="BB57" i="1"/>
  <c r="AZ57" i="1"/>
  <c r="AX57" i="1"/>
  <c r="AW57" i="1"/>
  <c r="AT57" i="1"/>
  <c r="AQ57" i="1"/>
  <c r="AL57" i="1"/>
  <c r="BG57" i="1" s="1"/>
  <c r="AJ57" i="1"/>
  <c r="BF57" i="1" s="1"/>
  <c r="AH57" i="1"/>
  <c r="BE57" i="1" s="1"/>
  <c r="AF57" i="1"/>
  <c r="BD57" i="1" s="1"/>
  <c r="AD57" i="1"/>
  <c r="BC57" i="1" s="1"/>
  <c r="Z57" i="1"/>
  <c r="V57" i="1"/>
  <c r="BA57" i="1" s="1"/>
  <c r="R57" i="1"/>
  <c r="P57" i="1"/>
  <c r="AY57" i="1" s="1"/>
  <c r="J57" i="1"/>
  <c r="A57" i="1"/>
  <c r="BH56" i="1"/>
  <c r="BG56" i="1"/>
  <c r="BF56" i="1"/>
  <c r="BD56" i="1"/>
  <c r="BM56" i="1" s="1"/>
  <c r="BB56" i="1"/>
  <c r="AZ56" i="1"/>
  <c r="AX56" i="1"/>
  <c r="AW56" i="1"/>
  <c r="AT56" i="1"/>
  <c r="BI56" i="1" s="1"/>
  <c r="AQ56" i="1"/>
  <c r="AL56" i="1"/>
  <c r="AJ56" i="1"/>
  <c r="AH56" i="1"/>
  <c r="BE56" i="1" s="1"/>
  <c r="AF56" i="1"/>
  <c r="AD56" i="1"/>
  <c r="BC56" i="1" s="1"/>
  <c r="Z56" i="1"/>
  <c r="V56" i="1"/>
  <c r="BA56" i="1" s="1"/>
  <c r="R56" i="1"/>
  <c r="P56" i="1"/>
  <c r="AY56" i="1" s="1"/>
  <c r="J56" i="1"/>
  <c r="A56" i="1"/>
  <c r="BH55" i="1"/>
  <c r="BC55" i="1"/>
  <c r="BB55" i="1"/>
  <c r="AZ55" i="1"/>
  <c r="BL55" i="1" s="1"/>
  <c r="AW55" i="1"/>
  <c r="AT55" i="1"/>
  <c r="BI55" i="1" s="1"/>
  <c r="AQ55" i="1"/>
  <c r="AL55" i="1"/>
  <c r="BG55" i="1" s="1"/>
  <c r="AJ55" i="1"/>
  <c r="BF55" i="1" s="1"/>
  <c r="AH55" i="1"/>
  <c r="BE55" i="1" s="1"/>
  <c r="AF55" i="1"/>
  <c r="BD55" i="1" s="1"/>
  <c r="AD55" i="1"/>
  <c r="Z55" i="1"/>
  <c r="V55" i="1"/>
  <c r="BA55" i="1" s="1"/>
  <c r="R55" i="1"/>
  <c r="P55" i="1"/>
  <c r="AY55" i="1" s="1"/>
  <c r="J55" i="1"/>
  <c r="AX55" i="1" s="1"/>
  <c r="A55" i="1"/>
  <c r="BH54" i="1"/>
  <c r="BF54" i="1"/>
  <c r="BE54" i="1"/>
  <c r="BD54" i="1"/>
  <c r="AZ54" i="1"/>
  <c r="BL54" i="1" s="1"/>
  <c r="AX54" i="1"/>
  <c r="AW54" i="1"/>
  <c r="AT54" i="1"/>
  <c r="BI54" i="1" s="1"/>
  <c r="AQ54" i="1"/>
  <c r="AL54" i="1"/>
  <c r="BG54" i="1" s="1"/>
  <c r="AJ54" i="1"/>
  <c r="AH54" i="1"/>
  <c r="AF54" i="1"/>
  <c r="AD54" i="1"/>
  <c r="BC54" i="1" s="1"/>
  <c r="Z54" i="1"/>
  <c r="BB54" i="1" s="1"/>
  <c r="V54" i="1"/>
  <c r="BA54" i="1" s="1"/>
  <c r="R54" i="1"/>
  <c r="P54" i="1"/>
  <c r="AY54" i="1" s="1"/>
  <c r="J54" i="1"/>
  <c r="A54" i="1"/>
  <c r="BH53" i="1"/>
  <c r="BF53" i="1"/>
  <c r="BD53" i="1"/>
  <c r="AZ53" i="1"/>
  <c r="AX53" i="1"/>
  <c r="BK53" i="1" s="1"/>
  <c r="AW53" i="1"/>
  <c r="AT53" i="1"/>
  <c r="BI53" i="1" s="1"/>
  <c r="AQ53" i="1"/>
  <c r="AL53" i="1"/>
  <c r="BG53" i="1" s="1"/>
  <c r="AJ53" i="1"/>
  <c r="AH53" i="1"/>
  <c r="BE53" i="1" s="1"/>
  <c r="AF53" i="1"/>
  <c r="AD53" i="1"/>
  <c r="BC53" i="1" s="1"/>
  <c r="Z53" i="1"/>
  <c r="BB53" i="1" s="1"/>
  <c r="BL53" i="1" s="1"/>
  <c r="V53" i="1"/>
  <c r="BA53" i="1" s="1"/>
  <c r="R53" i="1"/>
  <c r="P53" i="1"/>
  <c r="AY53" i="1" s="1"/>
  <c r="J53" i="1"/>
  <c r="A53" i="1"/>
  <c r="BI52" i="1"/>
  <c r="BF52" i="1"/>
  <c r="BD52" i="1"/>
  <c r="BC52" i="1"/>
  <c r="BB52" i="1"/>
  <c r="BA52" i="1"/>
  <c r="BJ52" i="1" s="1"/>
  <c r="AZ52" i="1"/>
  <c r="BL52" i="1" s="1"/>
  <c r="AX52" i="1"/>
  <c r="AW52" i="1"/>
  <c r="AT52" i="1"/>
  <c r="AQ52" i="1"/>
  <c r="BH52" i="1" s="1"/>
  <c r="AL52" i="1"/>
  <c r="BG52" i="1" s="1"/>
  <c r="AJ52" i="1"/>
  <c r="AH52" i="1"/>
  <c r="BE52" i="1" s="1"/>
  <c r="AF52" i="1"/>
  <c r="AD52" i="1"/>
  <c r="Z52" i="1"/>
  <c r="V52" i="1"/>
  <c r="R52" i="1"/>
  <c r="P52" i="1"/>
  <c r="AY52" i="1" s="1"/>
  <c r="BK52" i="1" s="1"/>
  <c r="J52" i="1"/>
  <c r="A52" i="1"/>
  <c r="BH51" i="1"/>
  <c r="BF51" i="1"/>
  <c r="BD51" i="1"/>
  <c r="BB51" i="1"/>
  <c r="BL51" i="1" s="1"/>
  <c r="BA51" i="1"/>
  <c r="AZ51" i="1"/>
  <c r="AW51" i="1"/>
  <c r="AT51" i="1"/>
  <c r="BI51" i="1" s="1"/>
  <c r="AQ51" i="1"/>
  <c r="AL51" i="1"/>
  <c r="BG51" i="1" s="1"/>
  <c r="AJ51" i="1"/>
  <c r="AH51" i="1"/>
  <c r="BE51" i="1" s="1"/>
  <c r="AF51" i="1"/>
  <c r="AD51" i="1"/>
  <c r="BC51" i="1" s="1"/>
  <c r="Z51" i="1"/>
  <c r="V51" i="1"/>
  <c r="R51" i="1"/>
  <c r="P51" i="1"/>
  <c r="AY51" i="1" s="1"/>
  <c r="J51" i="1"/>
  <c r="AX51" i="1" s="1"/>
  <c r="A51" i="1"/>
  <c r="BH50" i="1"/>
  <c r="BF50" i="1"/>
  <c r="BE50" i="1"/>
  <c r="BD50" i="1"/>
  <c r="AZ50" i="1"/>
  <c r="BL50" i="1" s="1"/>
  <c r="AX50" i="1"/>
  <c r="AW50" i="1"/>
  <c r="AT50" i="1"/>
  <c r="BI50" i="1" s="1"/>
  <c r="AQ50" i="1"/>
  <c r="AL50" i="1"/>
  <c r="BG50" i="1" s="1"/>
  <c r="AJ50" i="1"/>
  <c r="AH50" i="1"/>
  <c r="AF50" i="1"/>
  <c r="AD50" i="1"/>
  <c r="BC50" i="1" s="1"/>
  <c r="Z50" i="1"/>
  <c r="BB50" i="1" s="1"/>
  <c r="V50" i="1"/>
  <c r="BA50" i="1" s="1"/>
  <c r="R50" i="1"/>
  <c r="P50" i="1"/>
  <c r="AY50" i="1" s="1"/>
  <c r="J50" i="1"/>
  <c r="A50" i="1"/>
  <c r="BH49" i="1"/>
  <c r="BF49" i="1"/>
  <c r="BC49" i="1"/>
  <c r="BB49" i="1"/>
  <c r="AZ49" i="1"/>
  <c r="BL49" i="1" s="1"/>
  <c r="AX49" i="1"/>
  <c r="AW49" i="1"/>
  <c r="AT49" i="1"/>
  <c r="BI49" i="1" s="1"/>
  <c r="AQ49" i="1"/>
  <c r="AL49" i="1"/>
  <c r="BG49" i="1" s="1"/>
  <c r="AJ49" i="1"/>
  <c r="AH49" i="1"/>
  <c r="BE49" i="1" s="1"/>
  <c r="AF49" i="1"/>
  <c r="BD49" i="1" s="1"/>
  <c r="AD49" i="1"/>
  <c r="Z49" i="1"/>
  <c r="V49" i="1"/>
  <c r="BA49" i="1" s="1"/>
  <c r="R49" i="1"/>
  <c r="P49" i="1"/>
  <c r="AY49" i="1" s="1"/>
  <c r="BJ49" i="1" s="1"/>
  <c r="J49" i="1"/>
  <c r="A49" i="1"/>
  <c r="BH48" i="1"/>
  <c r="BF48" i="1"/>
  <c r="BE48" i="1"/>
  <c r="BD48" i="1"/>
  <c r="AX48" i="1"/>
  <c r="AW48" i="1"/>
  <c r="AT48" i="1"/>
  <c r="BI48" i="1" s="1"/>
  <c r="AQ48" i="1"/>
  <c r="AL48" i="1"/>
  <c r="BG48" i="1" s="1"/>
  <c r="AJ48" i="1"/>
  <c r="AH48" i="1"/>
  <c r="AF48" i="1"/>
  <c r="AD48" i="1"/>
  <c r="BC48" i="1" s="1"/>
  <c r="Z48" i="1"/>
  <c r="BB48" i="1" s="1"/>
  <c r="V48" i="1"/>
  <c r="BA48" i="1" s="1"/>
  <c r="BM48" i="1" s="1"/>
  <c r="R48" i="1"/>
  <c r="AZ48" i="1" s="1"/>
  <c r="P48" i="1"/>
  <c r="AY48" i="1" s="1"/>
  <c r="J48" i="1"/>
  <c r="A48" i="1"/>
  <c r="BI47" i="1"/>
  <c r="BH47" i="1"/>
  <c r="BB47" i="1"/>
  <c r="AZ47" i="1"/>
  <c r="AY47" i="1"/>
  <c r="BK47" i="1" s="1"/>
  <c r="AX47" i="1"/>
  <c r="AW47" i="1"/>
  <c r="AT47" i="1"/>
  <c r="AQ47" i="1"/>
  <c r="AL47" i="1"/>
  <c r="BG47" i="1" s="1"/>
  <c r="AJ47" i="1"/>
  <c r="BF47" i="1" s="1"/>
  <c r="AH47" i="1"/>
  <c r="BE47" i="1" s="1"/>
  <c r="AF47" i="1"/>
  <c r="BD47" i="1" s="1"/>
  <c r="AD47" i="1"/>
  <c r="BC47" i="1" s="1"/>
  <c r="Z47" i="1"/>
  <c r="V47" i="1"/>
  <c r="BA47" i="1" s="1"/>
  <c r="R47" i="1"/>
  <c r="P47" i="1"/>
  <c r="J47" i="1"/>
  <c r="A47" i="1"/>
  <c r="BH46" i="1"/>
  <c r="BG46" i="1"/>
  <c r="BF46" i="1"/>
  <c r="BE46" i="1"/>
  <c r="BD46" i="1"/>
  <c r="BB46" i="1"/>
  <c r="AZ46" i="1"/>
  <c r="BL46" i="1" s="1"/>
  <c r="AX46" i="1"/>
  <c r="AW46" i="1"/>
  <c r="AT46" i="1"/>
  <c r="BI46" i="1" s="1"/>
  <c r="AQ46" i="1"/>
  <c r="AL46" i="1"/>
  <c r="AJ46" i="1"/>
  <c r="AH46" i="1"/>
  <c r="AF46" i="1"/>
  <c r="AD46" i="1"/>
  <c r="BC46" i="1" s="1"/>
  <c r="BM46" i="1" s="1"/>
  <c r="Z46" i="1"/>
  <c r="V46" i="1"/>
  <c r="BA46" i="1" s="1"/>
  <c r="R46" i="1"/>
  <c r="P46" i="1"/>
  <c r="AY46" i="1" s="1"/>
  <c r="J46" i="1"/>
  <c r="A46" i="1"/>
  <c r="BH45" i="1"/>
  <c r="BF45" i="1"/>
  <c r="BC45" i="1"/>
  <c r="BB45" i="1"/>
  <c r="AZ45" i="1"/>
  <c r="BL45" i="1" s="1"/>
  <c r="AX45" i="1"/>
  <c r="AW45" i="1"/>
  <c r="AT45" i="1"/>
  <c r="BI45" i="1" s="1"/>
  <c r="AQ45" i="1"/>
  <c r="AL45" i="1"/>
  <c r="BG45" i="1" s="1"/>
  <c r="AJ45" i="1"/>
  <c r="AH45" i="1"/>
  <c r="BE45" i="1" s="1"/>
  <c r="AF45" i="1"/>
  <c r="BD45" i="1" s="1"/>
  <c r="AD45" i="1"/>
  <c r="Z45" i="1"/>
  <c r="V45" i="1"/>
  <c r="BA45" i="1" s="1"/>
  <c r="R45" i="1"/>
  <c r="P45" i="1"/>
  <c r="AY45" i="1" s="1"/>
  <c r="J45" i="1"/>
  <c r="A45" i="1"/>
  <c r="BF44" i="1"/>
  <c r="BD44" i="1"/>
  <c r="AX44" i="1"/>
  <c r="BK44" i="1" s="1"/>
  <c r="AW44" i="1"/>
  <c r="AT44" i="1"/>
  <c r="BI44" i="1" s="1"/>
  <c r="AQ44" i="1"/>
  <c r="BH44" i="1" s="1"/>
  <c r="AL44" i="1"/>
  <c r="BG44" i="1" s="1"/>
  <c r="AJ44" i="1"/>
  <c r="AH44" i="1"/>
  <c r="BE44" i="1" s="1"/>
  <c r="AF44" i="1"/>
  <c r="AD44" i="1"/>
  <c r="BC44" i="1" s="1"/>
  <c r="Z44" i="1"/>
  <c r="BB44" i="1" s="1"/>
  <c r="V44" i="1"/>
  <c r="BA44" i="1" s="1"/>
  <c r="BM44" i="1" s="1"/>
  <c r="R44" i="1"/>
  <c r="AZ44" i="1" s="1"/>
  <c r="BL44" i="1" s="1"/>
  <c r="P44" i="1"/>
  <c r="AY44" i="1" s="1"/>
  <c r="J44" i="1"/>
  <c r="A44" i="1"/>
  <c r="BH43" i="1"/>
  <c r="BD43" i="1"/>
  <c r="BB43" i="1"/>
  <c r="AZ43" i="1"/>
  <c r="AX43" i="1"/>
  <c r="AW43" i="1"/>
  <c r="AT43" i="1"/>
  <c r="BI43" i="1" s="1"/>
  <c r="AQ43" i="1"/>
  <c r="AL43" i="1"/>
  <c r="BG43" i="1" s="1"/>
  <c r="AJ43" i="1"/>
  <c r="BF43" i="1" s="1"/>
  <c r="AH43" i="1"/>
  <c r="BE43" i="1" s="1"/>
  <c r="AF43" i="1"/>
  <c r="AD43" i="1"/>
  <c r="BC43" i="1" s="1"/>
  <c r="Z43" i="1"/>
  <c r="V43" i="1"/>
  <c r="BA43" i="1" s="1"/>
  <c r="R43" i="1"/>
  <c r="P43" i="1"/>
  <c r="AY43" i="1" s="1"/>
  <c r="BK43" i="1" s="1"/>
  <c r="J43" i="1"/>
  <c r="A43" i="1"/>
  <c r="BH42" i="1"/>
  <c r="BG42" i="1"/>
  <c r="BF42" i="1"/>
  <c r="BE42" i="1"/>
  <c r="BD42" i="1"/>
  <c r="BB42" i="1"/>
  <c r="AZ42" i="1"/>
  <c r="BL42" i="1" s="1"/>
  <c r="AX42" i="1"/>
  <c r="AW42" i="1"/>
  <c r="AT42" i="1"/>
  <c r="BI42" i="1" s="1"/>
  <c r="AQ42" i="1"/>
  <c r="AL42" i="1"/>
  <c r="AJ42" i="1"/>
  <c r="AH42" i="1"/>
  <c r="AF42" i="1"/>
  <c r="AD42" i="1"/>
  <c r="BC42" i="1" s="1"/>
  <c r="Z42" i="1"/>
  <c r="V42" i="1"/>
  <c r="BA42" i="1" s="1"/>
  <c r="BM42" i="1" s="1"/>
  <c r="R42" i="1"/>
  <c r="P42" i="1"/>
  <c r="AY42" i="1" s="1"/>
  <c r="J42" i="1"/>
  <c r="A42" i="1"/>
  <c r="BG41" i="1"/>
  <c r="BC41" i="1"/>
  <c r="BA41" i="1"/>
  <c r="AY41" i="1"/>
  <c r="AW41" i="1"/>
  <c r="AT41" i="1"/>
  <c r="BI41" i="1" s="1"/>
  <c r="AQ41" i="1"/>
  <c r="BH41" i="1" s="1"/>
  <c r="AL41" i="1"/>
  <c r="AJ41" i="1"/>
  <c r="BF41" i="1" s="1"/>
  <c r="AH41" i="1"/>
  <c r="BE41" i="1" s="1"/>
  <c r="AF41" i="1"/>
  <c r="BD41" i="1" s="1"/>
  <c r="AD41" i="1"/>
  <c r="Z41" i="1"/>
  <c r="BB41" i="1" s="1"/>
  <c r="V41" i="1"/>
  <c r="R41" i="1"/>
  <c r="AZ41" i="1" s="1"/>
  <c r="BL41" i="1" s="1"/>
  <c r="P41" i="1"/>
  <c r="J41" i="1"/>
  <c r="AX41" i="1" s="1"/>
  <c r="BK41" i="1" s="1"/>
  <c r="A41" i="1"/>
  <c r="BI40" i="1"/>
  <c r="BG40" i="1"/>
  <c r="BF40" i="1"/>
  <c r="BE40" i="1"/>
  <c r="BA40" i="1"/>
  <c r="AY40" i="1"/>
  <c r="AX40" i="1"/>
  <c r="AW40" i="1"/>
  <c r="AT40" i="1"/>
  <c r="AQ40" i="1"/>
  <c r="BH40" i="1" s="1"/>
  <c r="AL40" i="1"/>
  <c r="AJ40" i="1"/>
  <c r="AH40" i="1"/>
  <c r="AF40" i="1"/>
  <c r="BD40" i="1" s="1"/>
  <c r="AD40" i="1"/>
  <c r="BC40" i="1" s="1"/>
  <c r="Z40" i="1"/>
  <c r="BB40" i="1" s="1"/>
  <c r="V40" i="1"/>
  <c r="R40" i="1"/>
  <c r="AZ40" i="1" s="1"/>
  <c r="BL40" i="1" s="1"/>
  <c r="P40" i="1"/>
  <c r="J40" i="1"/>
  <c r="A40" i="1"/>
  <c r="BG39" i="1"/>
  <c r="BE39" i="1"/>
  <c r="BD39" i="1"/>
  <c r="BC39" i="1"/>
  <c r="BA39" i="1"/>
  <c r="AY39" i="1"/>
  <c r="AW39" i="1"/>
  <c r="AT39" i="1"/>
  <c r="BI39" i="1" s="1"/>
  <c r="BM39" i="1" s="1"/>
  <c r="AQ39" i="1"/>
  <c r="BH39" i="1" s="1"/>
  <c r="AL39" i="1"/>
  <c r="AJ39" i="1"/>
  <c r="BF39" i="1" s="1"/>
  <c r="AH39" i="1"/>
  <c r="AF39" i="1"/>
  <c r="AD39" i="1"/>
  <c r="Z39" i="1"/>
  <c r="BB39" i="1" s="1"/>
  <c r="V39" i="1"/>
  <c r="R39" i="1"/>
  <c r="AZ39" i="1" s="1"/>
  <c r="BL39" i="1" s="1"/>
  <c r="P39" i="1"/>
  <c r="J39" i="1"/>
  <c r="AX39" i="1" s="1"/>
  <c r="A39" i="1"/>
  <c r="BI38" i="1"/>
  <c r="BG38" i="1"/>
  <c r="BE38" i="1"/>
  <c r="BC38" i="1"/>
  <c r="BM38" i="1" s="1"/>
  <c r="BA38" i="1"/>
  <c r="AY38" i="1"/>
  <c r="BK38" i="1" s="1"/>
  <c r="AW38" i="1"/>
  <c r="AT38" i="1"/>
  <c r="AQ38" i="1"/>
  <c r="BH38" i="1" s="1"/>
  <c r="AL38" i="1"/>
  <c r="AJ38" i="1"/>
  <c r="BF38" i="1" s="1"/>
  <c r="AH38" i="1"/>
  <c r="AF38" i="1"/>
  <c r="BD38" i="1" s="1"/>
  <c r="AD38" i="1"/>
  <c r="Z38" i="1"/>
  <c r="BB38" i="1" s="1"/>
  <c r="V38" i="1"/>
  <c r="R38" i="1"/>
  <c r="AZ38" i="1" s="1"/>
  <c r="P38" i="1"/>
  <c r="J38" i="1"/>
  <c r="AX38" i="1" s="1"/>
  <c r="A38" i="1"/>
  <c r="BK37" i="1"/>
  <c r="BI37" i="1"/>
  <c r="BG37" i="1"/>
  <c r="BE37" i="1"/>
  <c r="BC37" i="1"/>
  <c r="BA37" i="1"/>
  <c r="AZ37" i="1"/>
  <c r="BL37" i="1" s="1"/>
  <c r="AY37" i="1"/>
  <c r="AW37" i="1"/>
  <c r="AT37" i="1"/>
  <c r="AQ37" i="1"/>
  <c r="BH37" i="1" s="1"/>
  <c r="AL37" i="1"/>
  <c r="AJ37" i="1"/>
  <c r="BF37" i="1" s="1"/>
  <c r="AH37" i="1"/>
  <c r="AF37" i="1"/>
  <c r="BD37" i="1" s="1"/>
  <c r="AD37" i="1"/>
  <c r="Z37" i="1"/>
  <c r="BB37" i="1" s="1"/>
  <c r="V37" i="1"/>
  <c r="R37" i="1"/>
  <c r="P37" i="1"/>
  <c r="J37" i="1"/>
  <c r="AX37" i="1" s="1"/>
  <c r="A37" i="1"/>
  <c r="BI36" i="1"/>
  <c r="BG36" i="1"/>
  <c r="BE36" i="1"/>
  <c r="BA36" i="1"/>
  <c r="AY36" i="1"/>
  <c r="AX36" i="1"/>
  <c r="BK36" i="1" s="1"/>
  <c r="AW36" i="1"/>
  <c r="AT36" i="1"/>
  <c r="AQ36" i="1"/>
  <c r="BH36" i="1" s="1"/>
  <c r="AL36" i="1"/>
  <c r="AJ36" i="1"/>
  <c r="BF36" i="1" s="1"/>
  <c r="AH36" i="1"/>
  <c r="AF36" i="1"/>
  <c r="BD36" i="1" s="1"/>
  <c r="AD36" i="1"/>
  <c r="BC36" i="1" s="1"/>
  <c r="BM36" i="1" s="1"/>
  <c r="Z36" i="1"/>
  <c r="BB36" i="1" s="1"/>
  <c r="V36" i="1"/>
  <c r="R36" i="1"/>
  <c r="AZ36" i="1" s="1"/>
  <c r="BL36" i="1" s="1"/>
  <c r="P36" i="1"/>
  <c r="J36" i="1"/>
  <c r="A36" i="1"/>
  <c r="BL35" i="1"/>
  <c r="BG35" i="1"/>
  <c r="BE35" i="1"/>
  <c r="BD35" i="1"/>
  <c r="BC35" i="1"/>
  <c r="BA35" i="1"/>
  <c r="AY35" i="1"/>
  <c r="AW35" i="1"/>
  <c r="AT35" i="1"/>
  <c r="BI35" i="1" s="1"/>
  <c r="AQ35" i="1"/>
  <c r="BH35" i="1" s="1"/>
  <c r="AL35" i="1"/>
  <c r="AJ35" i="1"/>
  <c r="BF35" i="1" s="1"/>
  <c r="AH35" i="1"/>
  <c r="AF35" i="1"/>
  <c r="AD35" i="1"/>
  <c r="Z35" i="1"/>
  <c r="BB35" i="1" s="1"/>
  <c r="V35" i="1"/>
  <c r="R35" i="1"/>
  <c r="AZ35" i="1" s="1"/>
  <c r="P35" i="1"/>
  <c r="J35" i="1"/>
  <c r="AX35" i="1" s="1"/>
  <c r="A35" i="1"/>
  <c r="BI34" i="1"/>
  <c r="BG34" i="1"/>
  <c r="BE34" i="1"/>
  <c r="BC34" i="1"/>
  <c r="BA34" i="1"/>
  <c r="BM34" i="1" s="1"/>
  <c r="AY34" i="1"/>
  <c r="BK34" i="1" s="1"/>
  <c r="AW34" i="1"/>
  <c r="AT34" i="1"/>
  <c r="AQ34" i="1"/>
  <c r="BH34" i="1" s="1"/>
  <c r="AL34" i="1"/>
  <c r="AJ34" i="1"/>
  <c r="BF34" i="1" s="1"/>
  <c r="AH34" i="1"/>
  <c r="AF34" i="1"/>
  <c r="BD34" i="1" s="1"/>
  <c r="AD34" i="1"/>
  <c r="Z34" i="1"/>
  <c r="BB34" i="1" s="1"/>
  <c r="V34" i="1"/>
  <c r="R34" i="1"/>
  <c r="AZ34" i="1" s="1"/>
  <c r="P34" i="1"/>
  <c r="J34" i="1"/>
  <c r="AX34" i="1" s="1"/>
  <c r="BJ34" i="1" s="1"/>
  <c r="A34" i="1"/>
  <c r="BI33" i="1"/>
  <c r="BG33" i="1"/>
  <c r="BE33" i="1"/>
  <c r="BC33" i="1"/>
  <c r="BM33" i="1" s="1"/>
  <c r="BA33" i="1"/>
  <c r="AZ33" i="1"/>
  <c r="BL33" i="1" s="1"/>
  <c r="AY33" i="1"/>
  <c r="BK33" i="1" s="1"/>
  <c r="AW33" i="1"/>
  <c r="AT33" i="1"/>
  <c r="AQ33" i="1"/>
  <c r="BH33" i="1" s="1"/>
  <c r="AL33" i="1"/>
  <c r="AJ33" i="1"/>
  <c r="BF33" i="1" s="1"/>
  <c r="AH33" i="1"/>
  <c r="AF33" i="1"/>
  <c r="BD33" i="1" s="1"/>
  <c r="AD33" i="1"/>
  <c r="Z33" i="1"/>
  <c r="BB33" i="1" s="1"/>
  <c r="V33" i="1"/>
  <c r="R33" i="1"/>
  <c r="P33" i="1"/>
  <c r="J33" i="1"/>
  <c r="AX33" i="1" s="1"/>
  <c r="A33" i="1"/>
  <c r="BI32" i="1"/>
  <c r="BG32" i="1"/>
  <c r="BE32" i="1"/>
  <c r="BA32" i="1"/>
  <c r="AY32" i="1"/>
  <c r="AX32" i="1"/>
  <c r="BK32" i="1" s="1"/>
  <c r="AW32" i="1"/>
  <c r="AT32" i="1"/>
  <c r="AQ32" i="1"/>
  <c r="BH32" i="1" s="1"/>
  <c r="AL32" i="1"/>
  <c r="AJ32" i="1"/>
  <c r="BF32" i="1" s="1"/>
  <c r="AH32" i="1"/>
  <c r="AF32" i="1"/>
  <c r="BD32" i="1" s="1"/>
  <c r="AD32" i="1"/>
  <c r="BC32" i="1" s="1"/>
  <c r="Z32" i="1"/>
  <c r="BB32" i="1" s="1"/>
  <c r="V32" i="1"/>
  <c r="R32" i="1"/>
  <c r="AZ32" i="1" s="1"/>
  <c r="BL32" i="1" s="1"/>
  <c r="P32" i="1"/>
  <c r="J32" i="1"/>
  <c r="A32" i="1"/>
  <c r="BL31" i="1"/>
  <c r="BG31" i="1"/>
  <c r="BE31" i="1"/>
  <c r="BD31" i="1"/>
  <c r="BC31" i="1"/>
  <c r="BA31" i="1"/>
  <c r="BM31" i="1" s="1"/>
  <c r="AY31" i="1"/>
  <c r="AW31" i="1"/>
  <c r="AT31" i="1"/>
  <c r="BI31" i="1" s="1"/>
  <c r="AQ31" i="1"/>
  <c r="BH31" i="1" s="1"/>
  <c r="AL31" i="1"/>
  <c r="AJ31" i="1"/>
  <c r="BF31" i="1" s="1"/>
  <c r="AH31" i="1"/>
  <c r="AF31" i="1"/>
  <c r="AD31" i="1"/>
  <c r="Z31" i="1"/>
  <c r="BB31" i="1" s="1"/>
  <c r="V31" i="1"/>
  <c r="R31" i="1"/>
  <c r="AZ31" i="1" s="1"/>
  <c r="P31" i="1"/>
  <c r="J31" i="1"/>
  <c r="AX31" i="1" s="1"/>
  <c r="A31" i="1"/>
  <c r="BI30" i="1"/>
  <c r="BG30" i="1"/>
  <c r="BE30" i="1"/>
  <c r="BC30" i="1"/>
  <c r="BA30" i="1"/>
  <c r="BM30" i="1" s="1"/>
  <c r="AY30" i="1"/>
  <c r="BK30" i="1" s="1"/>
  <c r="AW30" i="1"/>
  <c r="AT30" i="1"/>
  <c r="AQ30" i="1"/>
  <c r="BH30" i="1" s="1"/>
  <c r="AL30" i="1"/>
  <c r="AJ30" i="1"/>
  <c r="BF30" i="1" s="1"/>
  <c r="AH30" i="1"/>
  <c r="AF30" i="1"/>
  <c r="BD30" i="1" s="1"/>
  <c r="AD30" i="1"/>
  <c r="Z30" i="1"/>
  <c r="BB30" i="1" s="1"/>
  <c r="V30" i="1"/>
  <c r="R30" i="1"/>
  <c r="AZ30" i="1" s="1"/>
  <c r="P30" i="1"/>
  <c r="J30" i="1"/>
  <c r="AX30" i="1" s="1"/>
  <c r="BJ30" i="1" s="1"/>
  <c r="A30" i="1"/>
  <c r="BI29" i="1"/>
  <c r="BG29" i="1"/>
  <c r="BE29" i="1"/>
  <c r="BC29" i="1"/>
  <c r="BA29" i="1"/>
  <c r="AZ29" i="1"/>
  <c r="BL29" i="1" s="1"/>
  <c r="AY29" i="1"/>
  <c r="BK29" i="1" s="1"/>
  <c r="AW29" i="1"/>
  <c r="AT29" i="1"/>
  <c r="AQ29" i="1"/>
  <c r="BH29" i="1" s="1"/>
  <c r="AL29" i="1"/>
  <c r="AJ29" i="1"/>
  <c r="BF29" i="1" s="1"/>
  <c r="AH29" i="1"/>
  <c r="AF29" i="1"/>
  <c r="BD29" i="1" s="1"/>
  <c r="AD29" i="1"/>
  <c r="Z29" i="1"/>
  <c r="BB29" i="1" s="1"/>
  <c r="V29" i="1"/>
  <c r="R29" i="1"/>
  <c r="P29" i="1"/>
  <c r="J29" i="1"/>
  <c r="AX29" i="1" s="1"/>
  <c r="A29" i="1"/>
  <c r="BI28" i="1"/>
  <c r="BG28" i="1"/>
  <c r="BE28" i="1"/>
  <c r="BA28" i="1"/>
  <c r="AY28" i="1"/>
  <c r="AX28" i="1"/>
  <c r="AW28" i="1"/>
  <c r="AT28" i="1"/>
  <c r="AQ28" i="1"/>
  <c r="BH28" i="1" s="1"/>
  <c r="AL28" i="1"/>
  <c r="AJ28" i="1"/>
  <c r="BF28" i="1" s="1"/>
  <c r="AH28" i="1"/>
  <c r="AF28" i="1"/>
  <c r="BD28" i="1" s="1"/>
  <c r="AD28" i="1"/>
  <c r="BC28" i="1" s="1"/>
  <c r="BM28" i="1" s="1"/>
  <c r="Z28" i="1"/>
  <c r="BB28" i="1" s="1"/>
  <c r="V28" i="1"/>
  <c r="R28" i="1"/>
  <c r="AZ28" i="1" s="1"/>
  <c r="P28" i="1"/>
  <c r="J28" i="1"/>
  <c r="A28" i="1"/>
  <c r="BL27" i="1"/>
  <c r="BG27" i="1"/>
  <c r="BE27" i="1"/>
  <c r="BD27" i="1"/>
  <c r="BC27" i="1"/>
  <c r="BA27" i="1"/>
  <c r="BM27" i="1" s="1"/>
  <c r="AY27" i="1"/>
  <c r="AW27" i="1"/>
  <c r="AT27" i="1"/>
  <c r="BI27" i="1" s="1"/>
  <c r="AQ27" i="1"/>
  <c r="BH27" i="1" s="1"/>
  <c r="AL27" i="1"/>
  <c r="AJ27" i="1"/>
  <c r="BF27" i="1" s="1"/>
  <c r="AH27" i="1"/>
  <c r="AF27" i="1"/>
  <c r="AD27" i="1"/>
  <c r="Z27" i="1"/>
  <c r="BB27" i="1" s="1"/>
  <c r="V27" i="1"/>
  <c r="R27" i="1"/>
  <c r="AZ27" i="1" s="1"/>
  <c r="P27" i="1"/>
  <c r="J27" i="1"/>
  <c r="AX27" i="1" s="1"/>
  <c r="A27" i="1"/>
  <c r="BK26" i="1"/>
  <c r="BI26" i="1"/>
  <c r="BG26" i="1"/>
  <c r="BE26" i="1"/>
  <c r="BC26" i="1"/>
  <c r="BA26" i="1"/>
  <c r="BM26" i="1" s="1"/>
  <c r="AY26" i="1"/>
  <c r="AW26" i="1"/>
  <c r="AT26" i="1"/>
  <c r="AQ26" i="1"/>
  <c r="BH26" i="1" s="1"/>
  <c r="AL26" i="1"/>
  <c r="AJ26" i="1"/>
  <c r="BF26" i="1" s="1"/>
  <c r="AH26" i="1"/>
  <c r="AF26" i="1"/>
  <c r="BD26" i="1" s="1"/>
  <c r="AD26" i="1"/>
  <c r="Z26" i="1"/>
  <c r="BB26" i="1" s="1"/>
  <c r="V26" i="1"/>
  <c r="R26" i="1"/>
  <c r="AZ26" i="1" s="1"/>
  <c r="P26" i="1"/>
  <c r="J26" i="1"/>
  <c r="AX26" i="1" s="1"/>
  <c r="A26" i="1"/>
  <c r="BI25" i="1"/>
  <c r="BG25" i="1"/>
  <c r="BE25" i="1"/>
  <c r="BC25" i="1"/>
  <c r="BM25" i="1" s="1"/>
  <c r="BA25" i="1"/>
  <c r="AZ25" i="1"/>
  <c r="BL25" i="1" s="1"/>
  <c r="AY25" i="1"/>
  <c r="BK25" i="1" s="1"/>
  <c r="AW25" i="1"/>
  <c r="AT25" i="1"/>
  <c r="AQ25" i="1"/>
  <c r="BH25" i="1" s="1"/>
  <c r="AL25" i="1"/>
  <c r="AJ25" i="1"/>
  <c r="BF25" i="1" s="1"/>
  <c r="AH25" i="1"/>
  <c r="AF25" i="1"/>
  <c r="BD25" i="1" s="1"/>
  <c r="AD25" i="1"/>
  <c r="Z25" i="1"/>
  <c r="BB25" i="1" s="1"/>
  <c r="V25" i="1"/>
  <c r="R25" i="1"/>
  <c r="P25" i="1"/>
  <c r="J25" i="1"/>
  <c r="AX25" i="1" s="1"/>
  <c r="A25" i="1"/>
  <c r="BI24" i="1"/>
  <c r="BG24" i="1"/>
  <c r="BE24" i="1"/>
  <c r="BA24" i="1"/>
  <c r="AY24" i="1"/>
  <c r="AX24" i="1"/>
  <c r="BK24" i="1" s="1"/>
  <c r="AW24" i="1"/>
  <c r="AT24" i="1"/>
  <c r="AQ24" i="1"/>
  <c r="BH24" i="1" s="1"/>
  <c r="AL24" i="1"/>
  <c r="AJ24" i="1"/>
  <c r="BF24" i="1" s="1"/>
  <c r="AH24" i="1"/>
  <c r="AF24" i="1"/>
  <c r="BD24" i="1" s="1"/>
  <c r="AD24" i="1"/>
  <c r="BC24" i="1" s="1"/>
  <c r="BM24" i="1" s="1"/>
  <c r="Z24" i="1"/>
  <c r="BB24" i="1" s="1"/>
  <c r="V24" i="1"/>
  <c r="R24" i="1"/>
  <c r="AZ24" i="1" s="1"/>
  <c r="P24" i="1"/>
  <c r="J24" i="1"/>
  <c r="A24" i="1"/>
  <c r="BL23" i="1"/>
  <c r="BG23" i="1"/>
  <c r="BE23" i="1"/>
  <c r="BD23" i="1"/>
  <c r="BC23" i="1"/>
  <c r="BA23" i="1"/>
  <c r="AY23" i="1"/>
  <c r="AW23" i="1"/>
  <c r="AT23" i="1"/>
  <c r="BI23" i="1" s="1"/>
  <c r="AQ23" i="1"/>
  <c r="BH23" i="1" s="1"/>
  <c r="AL23" i="1"/>
  <c r="AJ23" i="1"/>
  <c r="BF23" i="1" s="1"/>
  <c r="AH23" i="1"/>
  <c r="AF23" i="1"/>
  <c r="AD23" i="1"/>
  <c r="Z23" i="1"/>
  <c r="BB23" i="1" s="1"/>
  <c r="V23" i="1"/>
  <c r="R23" i="1"/>
  <c r="AZ23" i="1" s="1"/>
  <c r="P23" i="1"/>
  <c r="J23" i="1"/>
  <c r="AX23" i="1" s="1"/>
  <c r="A23" i="1"/>
  <c r="BI22" i="1"/>
  <c r="BG22" i="1"/>
  <c r="BE22" i="1"/>
  <c r="BC22" i="1"/>
  <c r="BA22" i="1"/>
  <c r="BM22" i="1" s="1"/>
  <c r="AY22" i="1"/>
  <c r="BK22" i="1" s="1"/>
  <c r="AW22" i="1"/>
  <c r="AT22" i="1"/>
  <c r="AQ22" i="1"/>
  <c r="BH22" i="1" s="1"/>
  <c r="AL22" i="1"/>
  <c r="AJ22" i="1"/>
  <c r="BF22" i="1" s="1"/>
  <c r="AH22" i="1"/>
  <c r="AF22" i="1"/>
  <c r="BD22" i="1" s="1"/>
  <c r="AD22" i="1"/>
  <c r="Z22" i="1"/>
  <c r="BB22" i="1" s="1"/>
  <c r="V22" i="1"/>
  <c r="R22" i="1"/>
  <c r="AZ22" i="1" s="1"/>
  <c r="P22" i="1"/>
  <c r="J22" i="1"/>
  <c r="AX22" i="1" s="1"/>
  <c r="BJ22" i="1" s="1"/>
  <c r="A22" i="1"/>
  <c r="BI21" i="1"/>
  <c r="BG21" i="1"/>
  <c r="BE21" i="1"/>
  <c r="BC21" i="1"/>
  <c r="BA21" i="1"/>
  <c r="AZ21" i="1"/>
  <c r="BL21" i="1" s="1"/>
  <c r="AY21" i="1"/>
  <c r="BK21" i="1" s="1"/>
  <c r="AW21" i="1"/>
  <c r="AT21" i="1"/>
  <c r="AQ21" i="1"/>
  <c r="BH21" i="1" s="1"/>
  <c r="AL21" i="1"/>
  <c r="AJ21" i="1"/>
  <c r="BF21" i="1" s="1"/>
  <c r="AH21" i="1"/>
  <c r="AF21" i="1"/>
  <c r="BD21" i="1" s="1"/>
  <c r="AD21" i="1"/>
  <c r="Z21" i="1"/>
  <c r="BB21" i="1" s="1"/>
  <c r="V21" i="1"/>
  <c r="R21" i="1"/>
  <c r="P21" i="1"/>
  <c r="J21" i="1"/>
  <c r="AX21" i="1" s="1"/>
  <c r="A21" i="1"/>
  <c r="BK20" i="1"/>
  <c r="BI20" i="1"/>
  <c r="BG20" i="1"/>
  <c r="BE20" i="1"/>
  <c r="BA20" i="1"/>
  <c r="AY20" i="1"/>
  <c r="AX20" i="1"/>
  <c r="AW20" i="1"/>
  <c r="AT20" i="1"/>
  <c r="AQ20" i="1"/>
  <c r="BH20" i="1" s="1"/>
  <c r="AL20" i="1"/>
  <c r="AJ20" i="1"/>
  <c r="BF20" i="1" s="1"/>
  <c r="AH20" i="1"/>
  <c r="AF20" i="1"/>
  <c r="BD20" i="1" s="1"/>
  <c r="AD20" i="1"/>
  <c r="BC20" i="1" s="1"/>
  <c r="Z20" i="1"/>
  <c r="BB20" i="1" s="1"/>
  <c r="V20" i="1"/>
  <c r="R20" i="1"/>
  <c r="AZ20" i="1" s="1"/>
  <c r="P20" i="1"/>
  <c r="J20" i="1"/>
  <c r="A20" i="1"/>
  <c r="BL19" i="1"/>
  <c r="BG19" i="1"/>
  <c r="BE19" i="1"/>
  <c r="BD19" i="1"/>
  <c r="BC19" i="1"/>
  <c r="BA19" i="1"/>
  <c r="BM19" i="1" s="1"/>
  <c r="AY19" i="1"/>
  <c r="AW19" i="1"/>
  <c r="AT19" i="1"/>
  <c r="BI19" i="1" s="1"/>
  <c r="AQ19" i="1"/>
  <c r="BH19" i="1" s="1"/>
  <c r="AL19" i="1"/>
  <c r="AJ19" i="1"/>
  <c r="BF19" i="1" s="1"/>
  <c r="AH19" i="1"/>
  <c r="AF19" i="1"/>
  <c r="AD19" i="1"/>
  <c r="Z19" i="1"/>
  <c r="BB19" i="1" s="1"/>
  <c r="V19" i="1"/>
  <c r="R19" i="1"/>
  <c r="AZ19" i="1" s="1"/>
  <c r="P19" i="1"/>
  <c r="J19" i="1"/>
  <c r="AX19" i="1" s="1"/>
  <c r="A19" i="1"/>
  <c r="BG18" i="1"/>
  <c r="BE18" i="1"/>
  <c r="BC18" i="1"/>
  <c r="BB18" i="1"/>
  <c r="BA18" i="1"/>
  <c r="AY18" i="1"/>
  <c r="AW18" i="1"/>
  <c r="AT18" i="1"/>
  <c r="BI18" i="1" s="1"/>
  <c r="AQ18" i="1"/>
  <c r="BH18" i="1" s="1"/>
  <c r="AL18" i="1"/>
  <c r="AJ18" i="1"/>
  <c r="BF18" i="1" s="1"/>
  <c r="AH18" i="1"/>
  <c r="AF18" i="1"/>
  <c r="BD18" i="1" s="1"/>
  <c r="AD18" i="1"/>
  <c r="Z18" i="1"/>
  <c r="V18" i="1"/>
  <c r="R18" i="1"/>
  <c r="AZ18" i="1" s="1"/>
  <c r="BL18" i="1" s="1"/>
  <c r="P18" i="1"/>
  <c r="J18" i="1"/>
  <c r="AX18" i="1" s="1"/>
  <c r="A18" i="1"/>
  <c r="BG17" i="1"/>
  <c r="BE17" i="1"/>
  <c r="BC17" i="1"/>
  <c r="AZ17" i="1"/>
  <c r="AY17" i="1"/>
  <c r="AW17" i="1"/>
  <c r="AT17" i="1"/>
  <c r="BI17" i="1" s="1"/>
  <c r="AQ17" i="1"/>
  <c r="BH17" i="1" s="1"/>
  <c r="AL17" i="1"/>
  <c r="AJ17" i="1"/>
  <c r="BF17" i="1" s="1"/>
  <c r="AH17" i="1"/>
  <c r="AF17" i="1"/>
  <c r="BD17" i="1" s="1"/>
  <c r="AD17" i="1"/>
  <c r="Z17" i="1"/>
  <c r="BB17" i="1" s="1"/>
  <c r="V17" i="1"/>
  <c r="BA17" i="1" s="1"/>
  <c r="BM17" i="1" s="1"/>
  <c r="R17" i="1"/>
  <c r="P17" i="1"/>
  <c r="J17" i="1"/>
  <c r="AX17" i="1" s="1"/>
  <c r="BK17" i="1" s="1"/>
  <c r="A17" i="1"/>
  <c r="BI16" i="1"/>
  <c r="BC16" i="1"/>
  <c r="BA16" i="1"/>
  <c r="AZ16" i="1"/>
  <c r="AY16" i="1"/>
  <c r="AW16" i="1"/>
  <c r="AT16" i="1"/>
  <c r="AQ16" i="1"/>
  <c r="BH16" i="1" s="1"/>
  <c r="AL16" i="1"/>
  <c r="BG16" i="1" s="1"/>
  <c r="AJ16" i="1"/>
  <c r="BF16" i="1" s="1"/>
  <c r="AH16" i="1"/>
  <c r="BE16" i="1" s="1"/>
  <c r="AF16" i="1"/>
  <c r="BD16" i="1" s="1"/>
  <c r="AD16" i="1"/>
  <c r="Z16" i="1"/>
  <c r="BB16" i="1" s="1"/>
  <c r="V16" i="1"/>
  <c r="R16" i="1"/>
  <c r="P16" i="1"/>
  <c r="J16" i="1"/>
  <c r="AX16" i="1" s="1"/>
  <c r="A16" i="1"/>
  <c r="BH15" i="1"/>
  <c r="BG15" i="1"/>
  <c r="BF15" i="1"/>
  <c r="BE15" i="1"/>
  <c r="AY15" i="1"/>
  <c r="AW15" i="1"/>
  <c r="AT15" i="1"/>
  <c r="BI15" i="1" s="1"/>
  <c r="AQ15" i="1"/>
  <c r="AL15" i="1"/>
  <c r="AJ15" i="1"/>
  <c r="AH15" i="1"/>
  <c r="AF15" i="1"/>
  <c r="BD15" i="1" s="1"/>
  <c r="AD15" i="1"/>
  <c r="BC15" i="1" s="1"/>
  <c r="Z15" i="1"/>
  <c r="BB15" i="1" s="1"/>
  <c r="V15" i="1"/>
  <c r="BA15" i="1" s="1"/>
  <c r="BM15" i="1" s="1"/>
  <c r="R15" i="1"/>
  <c r="AZ15" i="1" s="1"/>
  <c r="BL15" i="1" s="1"/>
  <c r="P15" i="1"/>
  <c r="J15" i="1"/>
  <c r="AX15" i="1" s="1"/>
  <c r="A15" i="1"/>
  <c r="BI14" i="1"/>
  <c r="BE14" i="1"/>
  <c r="BD14" i="1"/>
  <c r="BC14" i="1"/>
  <c r="BB14" i="1"/>
  <c r="BA14" i="1"/>
  <c r="BM14" i="1" s="1"/>
  <c r="AY14" i="1"/>
  <c r="AW14" i="1"/>
  <c r="AT14" i="1"/>
  <c r="AQ14" i="1"/>
  <c r="BH14" i="1" s="1"/>
  <c r="AL14" i="1"/>
  <c r="BG14" i="1" s="1"/>
  <c r="AJ14" i="1"/>
  <c r="BF14" i="1" s="1"/>
  <c r="AH14" i="1"/>
  <c r="AF14" i="1"/>
  <c r="AD14" i="1"/>
  <c r="Z14" i="1"/>
  <c r="V14" i="1"/>
  <c r="R14" i="1"/>
  <c r="AZ14" i="1" s="1"/>
  <c r="BL14" i="1" s="1"/>
  <c r="P14" i="1"/>
  <c r="J14" i="1"/>
  <c r="AX14" i="1" s="1"/>
  <c r="A14" i="1"/>
  <c r="BG13" i="1"/>
  <c r="BE13" i="1"/>
  <c r="BC13" i="1"/>
  <c r="AZ13" i="1"/>
  <c r="BL13" i="1" s="1"/>
  <c r="AY13" i="1"/>
  <c r="AW13" i="1"/>
  <c r="AT13" i="1"/>
  <c r="BI13" i="1" s="1"/>
  <c r="AQ13" i="1"/>
  <c r="BH13" i="1" s="1"/>
  <c r="AL13" i="1"/>
  <c r="AJ13" i="1"/>
  <c r="BF13" i="1" s="1"/>
  <c r="AH13" i="1"/>
  <c r="AF13" i="1"/>
  <c r="BD13" i="1" s="1"/>
  <c r="AD13" i="1"/>
  <c r="Z13" i="1"/>
  <c r="BB13" i="1" s="1"/>
  <c r="V13" i="1"/>
  <c r="BA13" i="1" s="1"/>
  <c r="R13" i="1"/>
  <c r="P13" i="1"/>
  <c r="J13" i="1"/>
  <c r="AX13" i="1" s="1"/>
  <c r="BK13" i="1" s="1"/>
  <c r="A13" i="1"/>
  <c r="BI12" i="1"/>
  <c r="BC12" i="1"/>
  <c r="BA12" i="1"/>
  <c r="AZ12" i="1"/>
  <c r="AY12" i="1"/>
  <c r="AW12" i="1"/>
  <c r="AT12" i="1"/>
  <c r="AQ12" i="1"/>
  <c r="BH12" i="1" s="1"/>
  <c r="AL12" i="1"/>
  <c r="BG12" i="1" s="1"/>
  <c r="AJ12" i="1"/>
  <c r="BF12" i="1" s="1"/>
  <c r="AH12" i="1"/>
  <c r="BE12" i="1" s="1"/>
  <c r="AF12" i="1"/>
  <c r="BD12" i="1" s="1"/>
  <c r="AD12" i="1"/>
  <c r="Z12" i="1"/>
  <c r="BB12" i="1" s="1"/>
  <c r="V12" i="1"/>
  <c r="R12" i="1"/>
  <c r="P12" i="1"/>
  <c r="J12" i="1"/>
  <c r="AX12" i="1" s="1"/>
  <c r="A12" i="1"/>
  <c r="BH11" i="1"/>
  <c r="BG11" i="1"/>
  <c r="BF11" i="1"/>
  <c r="BE11" i="1"/>
  <c r="AY11" i="1"/>
  <c r="AW11" i="1"/>
  <c r="AT11" i="1"/>
  <c r="BI11" i="1" s="1"/>
  <c r="AQ11" i="1"/>
  <c r="AL11" i="1"/>
  <c r="AJ11" i="1"/>
  <c r="AH11" i="1"/>
  <c r="AF11" i="1"/>
  <c r="BD11" i="1" s="1"/>
  <c r="AD11" i="1"/>
  <c r="BC11" i="1" s="1"/>
  <c r="Z11" i="1"/>
  <c r="BB11" i="1" s="1"/>
  <c r="V11" i="1"/>
  <c r="BA11" i="1" s="1"/>
  <c r="BM11" i="1" s="1"/>
  <c r="R11" i="1"/>
  <c r="AZ11" i="1" s="1"/>
  <c r="BL11" i="1" s="1"/>
  <c r="P11" i="1"/>
  <c r="J11" i="1"/>
  <c r="AX11" i="1" s="1"/>
  <c r="A11" i="1"/>
  <c r="BI10" i="1"/>
  <c r="BE10" i="1"/>
  <c r="BD10" i="1"/>
  <c r="BC10" i="1"/>
  <c r="BB10" i="1"/>
  <c r="BA10" i="1"/>
  <c r="BM10" i="1" s="1"/>
  <c r="AY10" i="1"/>
  <c r="AW10" i="1"/>
  <c r="AT10" i="1"/>
  <c r="AQ10" i="1"/>
  <c r="BH10" i="1" s="1"/>
  <c r="AL10" i="1"/>
  <c r="BG10" i="1" s="1"/>
  <c r="AJ10" i="1"/>
  <c r="BF10" i="1" s="1"/>
  <c r="AH10" i="1"/>
  <c r="AF10" i="1"/>
  <c r="AD10" i="1"/>
  <c r="Z10" i="1"/>
  <c r="V10" i="1"/>
  <c r="R10" i="1"/>
  <c r="AZ10" i="1" s="1"/>
  <c r="BL10" i="1" s="1"/>
  <c r="P10" i="1"/>
  <c r="J10" i="1"/>
  <c r="AX10" i="1" s="1"/>
  <c r="A10" i="1"/>
  <c r="BG9" i="1"/>
  <c r="BE9" i="1"/>
  <c r="BC9" i="1"/>
  <c r="AZ9" i="1"/>
  <c r="AY9" i="1"/>
  <c r="AW9" i="1"/>
  <c r="AT9" i="1"/>
  <c r="BI9" i="1" s="1"/>
  <c r="AQ9" i="1"/>
  <c r="BH9" i="1" s="1"/>
  <c r="AL9" i="1"/>
  <c r="AJ9" i="1"/>
  <c r="BF9" i="1" s="1"/>
  <c r="AH9" i="1"/>
  <c r="AF9" i="1"/>
  <c r="BD9" i="1" s="1"/>
  <c r="AD9" i="1"/>
  <c r="Z9" i="1"/>
  <c r="BB9" i="1" s="1"/>
  <c r="V9" i="1"/>
  <c r="BA9" i="1" s="1"/>
  <c r="R9" i="1"/>
  <c r="P9" i="1"/>
  <c r="J9" i="1"/>
  <c r="AX9" i="1" s="1"/>
  <c r="BK9" i="1" s="1"/>
  <c r="A9" i="1"/>
  <c r="BI8" i="1"/>
  <c r="BE8" i="1"/>
  <c r="BC8" i="1"/>
  <c r="BB8" i="1"/>
  <c r="BA8" i="1"/>
  <c r="AW8" i="1"/>
  <c r="AT8" i="1"/>
  <c r="AQ8" i="1"/>
  <c r="BH8" i="1" s="1"/>
  <c r="AL8" i="1"/>
  <c r="BG8" i="1" s="1"/>
  <c r="AJ8" i="1"/>
  <c r="BF8" i="1" s="1"/>
  <c r="AH8" i="1"/>
  <c r="AF8" i="1"/>
  <c r="BD8" i="1" s="1"/>
  <c r="AD8" i="1"/>
  <c r="Z8" i="1"/>
  <c r="V8" i="1"/>
  <c r="R8" i="1"/>
  <c r="AZ8" i="1" s="1"/>
  <c r="BL8" i="1" s="1"/>
  <c r="P8" i="1"/>
  <c r="AY8" i="1" s="1"/>
  <c r="J8" i="1"/>
  <c r="AX8" i="1" s="1"/>
  <c r="A8" i="1"/>
  <c r="BI7" i="1"/>
  <c r="BH7" i="1"/>
  <c r="BG7" i="1"/>
  <c r="BC7" i="1"/>
  <c r="BA7" i="1"/>
  <c r="AZ7" i="1"/>
  <c r="AY7" i="1"/>
  <c r="AW7" i="1"/>
  <c r="AT7" i="1"/>
  <c r="AQ7" i="1"/>
  <c r="AL7" i="1"/>
  <c r="AJ7" i="1"/>
  <c r="BF7" i="1" s="1"/>
  <c r="AH7" i="1"/>
  <c r="BE7" i="1" s="1"/>
  <c r="AF7" i="1"/>
  <c r="BD7" i="1" s="1"/>
  <c r="AD7" i="1"/>
  <c r="Z7" i="1"/>
  <c r="BB7" i="1" s="1"/>
  <c r="V7" i="1"/>
  <c r="R7" i="1"/>
  <c r="P7" i="1"/>
  <c r="J7" i="1"/>
  <c r="AX7" i="1" s="1"/>
  <c r="A7" i="1"/>
  <c r="BI6" i="1"/>
  <c r="BG6" i="1"/>
  <c r="BF6" i="1"/>
  <c r="BE6" i="1"/>
  <c r="BA6" i="1"/>
  <c r="AY6" i="1"/>
  <c r="AX6" i="1"/>
  <c r="AW6" i="1"/>
  <c r="AT6" i="1"/>
  <c r="AQ6" i="1"/>
  <c r="BH6" i="1" s="1"/>
  <c r="AL6" i="1"/>
  <c r="AJ6" i="1"/>
  <c r="AH6" i="1"/>
  <c r="AF6" i="1"/>
  <c r="AD6" i="1"/>
  <c r="AD131" i="1" s="1"/>
  <c r="Z6" i="1"/>
  <c r="BB6" i="1" s="1"/>
  <c r="BB132" i="1" s="1"/>
  <c r="V6" i="1"/>
  <c r="R6" i="1"/>
  <c r="AZ6" i="1" s="1"/>
  <c r="P6" i="1"/>
  <c r="J6" i="1"/>
  <c r="A6" i="1"/>
  <c r="BM7" i="1" l="1"/>
  <c r="BJ18" i="1"/>
  <c r="BK18" i="1"/>
  <c r="BK7" i="1"/>
  <c r="BJ7" i="1"/>
  <c r="BJ11" i="1"/>
  <c r="BK11" i="1"/>
  <c r="BM12" i="1"/>
  <c r="BL17" i="1"/>
  <c r="BM29" i="1"/>
  <c r="BM9" i="1"/>
  <c r="BK10" i="1"/>
  <c r="BJ10" i="1"/>
  <c r="BJ12" i="1"/>
  <c r="BK12" i="1"/>
  <c r="BM35" i="1"/>
  <c r="BJ62" i="1"/>
  <c r="BM62" i="1"/>
  <c r="BJ38" i="1"/>
  <c r="BK57" i="1"/>
  <c r="BJ57" i="1"/>
  <c r="BM16" i="1"/>
  <c r="BM8" i="1"/>
  <c r="BJ26" i="1"/>
  <c r="BH132" i="1"/>
  <c r="BK8" i="1"/>
  <c r="BJ8" i="1"/>
  <c r="BM18" i="1"/>
  <c r="BM20" i="1"/>
  <c r="BM21" i="1"/>
  <c r="BM32" i="1"/>
  <c r="BM13" i="1"/>
  <c r="BJ14" i="1"/>
  <c r="BK14" i="1"/>
  <c r="BK16" i="1"/>
  <c r="BJ16" i="1"/>
  <c r="BM23" i="1"/>
  <c r="AZ132" i="1"/>
  <c r="BL6" i="1"/>
  <c r="BL7" i="1"/>
  <c r="BL9" i="1"/>
  <c r="BJ15" i="1"/>
  <c r="BK15" i="1"/>
  <c r="BM37" i="1"/>
  <c r="BJ45" i="1"/>
  <c r="AX132" i="1"/>
  <c r="BL12" i="1"/>
  <c r="BL16" i="1"/>
  <c r="BJ47" i="1"/>
  <c r="BM40" i="1"/>
  <c r="BJ44" i="1"/>
  <c r="BK45" i="1"/>
  <c r="BK46" i="1"/>
  <c r="BJ46" i="1"/>
  <c r="BK49" i="1"/>
  <c r="BM55" i="1"/>
  <c r="BM86" i="1"/>
  <c r="BK92" i="1"/>
  <c r="BJ92" i="1"/>
  <c r="BM94" i="1"/>
  <c r="AH131" i="1"/>
  <c r="BL47" i="1"/>
  <c r="BL48" i="1"/>
  <c r="BM57" i="1"/>
  <c r="BK58" i="1"/>
  <c r="BJ58" i="1"/>
  <c r="BM61" i="1"/>
  <c r="BK66" i="1"/>
  <c r="BJ66" i="1"/>
  <c r="BM70" i="1"/>
  <c r="BJ73" i="1"/>
  <c r="BJ108" i="1"/>
  <c r="BK109" i="1"/>
  <c r="BJ109" i="1"/>
  <c r="BF132" i="1"/>
  <c r="BK129" i="1"/>
  <c r="BJ129" i="1"/>
  <c r="BG132" i="1"/>
  <c r="BI132" i="1"/>
  <c r="BJ19" i="1"/>
  <c r="BJ21" i="1"/>
  <c r="BJ29" i="1"/>
  <c r="BJ33" i="1"/>
  <c r="BK94" i="1"/>
  <c r="BJ94" i="1"/>
  <c r="P131" i="1"/>
  <c r="AL131" i="1"/>
  <c r="BJ9" i="1"/>
  <c r="BJ13" i="1"/>
  <c r="BJ17" i="1"/>
  <c r="BJ61" i="1"/>
  <c r="BM64" i="1"/>
  <c r="BM67" i="1"/>
  <c r="BJ70" i="1"/>
  <c r="BK70" i="1"/>
  <c r="BJ77" i="1"/>
  <c r="BM84" i="1"/>
  <c r="BL87" i="1"/>
  <c r="BM41" i="1"/>
  <c r="BJ75" i="1"/>
  <c r="AY132" i="1"/>
  <c r="J131" i="1"/>
  <c r="BJ25" i="1"/>
  <c r="BJ27" i="1"/>
  <c r="BJ35" i="1"/>
  <c r="BM43" i="1"/>
  <c r="BM79" i="1"/>
  <c r="R131" i="1"/>
  <c r="BL22" i="1"/>
  <c r="BL24" i="1"/>
  <c r="BL26" i="1"/>
  <c r="BL28" i="1"/>
  <c r="BL30" i="1"/>
  <c r="BL34" i="1"/>
  <c r="BJ41" i="1"/>
  <c r="BK42" i="1"/>
  <c r="BJ42" i="1"/>
  <c r="BJ43" i="1"/>
  <c r="BK48" i="1"/>
  <c r="BJ48" i="1"/>
  <c r="BM51" i="1"/>
  <c r="BM54" i="1"/>
  <c r="BM60" i="1"/>
  <c r="BM63" i="1"/>
  <c r="BJ71" i="1"/>
  <c r="BM72" i="1"/>
  <c r="BK72" i="1"/>
  <c r="BJ72" i="1"/>
  <c r="BJ79" i="1"/>
  <c r="BM82" i="1"/>
  <c r="BJ101" i="1"/>
  <c r="BK101" i="1"/>
  <c r="BK102" i="1"/>
  <c r="BJ102" i="1"/>
  <c r="BK106" i="1"/>
  <c r="BJ106" i="1"/>
  <c r="BJ20" i="1"/>
  <c r="BJ24" i="1"/>
  <c r="BJ28" i="1"/>
  <c r="BJ32" i="1"/>
  <c r="BJ36" i="1"/>
  <c r="BK50" i="1"/>
  <c r="BJ50" i="1"/>
  <c r="AF131" i="1"/>
  <c r="AJ131" i="1"/>
  <c r="BJ31" i="1"/>
  <c r="BK39" i="1"/>
  <c r="BJ39" i="1"/>
  <c r="BM74" i="1"/>
  <c r="AQ131" i="1"/>
  <c r="BC6" i="1"/>
  <c r="BC132" i="1" s="1"/>
  <c r="BK6" i="1"/>
  <c r="BL20" i="1"/>
  <c r="BL38" i="1"/>
  <c r="V131" i="1"/>
  <c r="AT131" i="1"/>
  <c r="BD6" i="1"/>
  <c r="BD132" i="1" s="1"/>
  <c r="BM47" i="1"/>
  <c r="BM50" i="1"/>
  <c r="BK55" i="1"/>
  <c r="BJ55" i="1"/>
  <c r="BL57" i="1"/>
  <c r="BL62" i="1"/>
  <c r="BK64" i="1"/>
  <c r="BJ64" i="1"/>
  <c r="BK67" i="1"/>
  <c r="BJ67" i="1"/>
  <c r="BM69" i="1"/>
  <c r="BM78" i="1"/>
  <c r="BK84" i="1"/>
  <c r="BJ84" i="1"/>
  <c r="BK28" i="1"/>
  <c r="BM66" i="1"/>
  <c r="BA132" i="1"/>
  <c r="BJ23" i="1"/>
  <c r="BJ37" i="1"/>
  <c r="BM52" i="1"/>
  <c r="Z131" i="1"/>
  <c r="AW131" i="1"/>
  <c r="BK19" i="1"/>
  <c r="BK23" i="1"/>
  <c r="BK27" i="1"/>
  <c r="BK31" i="1"/>
  <c r="BK35" i="1"/>
  <c r="BJ40" i="1"/>
  <c r="BK40" i="1"/>
  <c r="BL43" i="1"/>
  <c r="BM45" i="1"/>
  <c r="BM49" i="1"/>
  <c r="BK51" i="1"/>
  <c r="BJ51" i="1"/>
  <c r="BM53" i="1"/>
  <c r="BJ53" i="1"/>
  <c r="BK54" i="1"/>
  <c r="BJ54" i="1"/>
  <c r="BL56" i="1"/>
  <c r="BK59" i="1"/>
  <c r="BJ59" i="1"/>
  <c r="BM71" i="1"/>
  <c r="BK76" i="1"/>
  <c r="BJ76" i="1"/>
  <c r="BK81" i="1"/>
  <c r="BJ81" i="1"/>
  <c r="BJ83" i="1"/>
  <c r="BK60" i="1"/>
  <c r="BJ60" i="1"/>
  <c r="BK63" i="1"/>
  <c r="BM65" i="1"/>
  <c r="BM75" i="1"/>
  <c r="BK80" i="1"/>
  <c r="BJ80" i="1"/>
  <c r="BL81" i="1"/>
  <c r="BJ91" i="1"/>
  <c r="BM98" i="1"/>
  <c r="BJ65" i="1"/>
  <c r="BK65" i="1"/>
  <c r="BK68" i="1"/>
  <c r="BJ68" i="1"/>
  <c r="BM73" i="1"/>
  <c r="BJ74" i="1"/>
  <c r="BK75" i="1"/>
  <c r="BM83" i="1"/>
  <c r="BJ87" i="1"/>
  <c r="BK88" i="1"/>
  <c r="BJ88" i="1"/>
  <c r="BJ98" i="1"/>
  <c r="BM105" i="1"/>
  <c r="BJ105" i="1"/>
  <c r="BJ107" i="1"/>
  <c r="BJ114" i="1"/>
  <c r="BK115" i="1"/>
  <c r="BJ115" i="1"/>
  <c r="BK69" i="1"/>
  <c r="BK74" i="1"/>
  <c r="BM77" i="1"/>
  <c r="BJ78" i="1"/>
  <c r="BK79" i="1"/>
  <c r="BM87" i="1"/>
  <c r="BK95" i="1"/>
  <c r="BM96" i="1"/>
  <c r="BM100" i="1"/>
  <c r="BK56" i="1"/>
  <c r="BJ56" i="1"/>
  <c r="BM59" i="1"/>
  <c r="BL65" i="1"/>
  <c r="BK73" i="1"/>
  <c r="BK78" i="1"/>
  <c r="BM81" i="1"/>
  <c r="BJ82" i="1"/>
  <c r="BK83" i="1"/>
  <c r="BK103" i="1"/>
  <c r="BJ103" i="1"/>
  <c r="BJ104" i="1"/>
  <c r="BL110" i="1"/>
  <c r="BL69" i="1"/>
  <c r="BK77" i="1"/>
  <c r="BM85" i="1"/>
  <c r="BJ86" i="1"/>
  <c r="BM89" i="1"/>
  <c r="BK90" i="1"/>
  <c r="BJ90" i="1"/>
  <c r="BJ100" i="1"/>
  <c r="BM102" i="1"/>
  <c r="BM92" i="1"/>
  <c r="BM101" i="1"/>
  <c r="BL103" i="1"/>
  <c r="BM108" i="1"/>
  <c r="BJ126" i="1"/>
  <c r="BK127" i="1"/>
  <c r="BM97" i="1"/>
  <c r="BM104" i="1"/>
  <c r="BK108" i="1"/>
  <c r="BK119" i="1"/>
  <c r="BJ119" i="1"/>
  <c r="BJ121" i="1"/>
  <c r="BM93" i="1"/>
  <c r="BM95" i="1"/>
  <c r="BK98" i="1"/>
  <c r="BK99" i="1"/>
  <c r="BJ99" i="1"/>
  <c r="BK100" i="1"/>
  <c r="BM107" i="1"/>
  <c r="BM110" i="1"/>
  <c r="BK111" i="1"/>
  <c r="BJ111" i="1"/>
  <c r="BM91" i="1"/>
  <c r="BJ95" i="1"/>
  <c r="BK104" i="1"/>
  <c r="BK113" i="1"/>
  <c r="BJ113" i="1"/>
  <c r="BK89" i="1"/>
  <c r="BJ93" i="1"/>
  <c r="BK93" i="1"/>
  <c r="BK96" i="1"/>
  <c r="BM103" i="1"/>
  <c r="BM106" i="1"/>
  <c r="BK107" i="1"/>
  <c r="BM109" i="1"/>
  <c r="BK110" i="1"/>
  <c r="BM112" i="1"/>
  <c r="BJ112" i="1"/>
  <c r="BJ122" i="1"/>
  <c r="BK123" i="1"/>
  <c r="BJ123" i="1"/>
  <c r="BJ125" i="1"/>
  <c r="BL127" i="1"/>
  <c r="BM113" i="1"/>
  <c r="BK114" i="1"/>
  <c r="BM117" i="1"/>
  <c r="BK118" i="1"/>
  <c r="BM121" i="1"/>
  <c r="BK122" i="1"/>
  <c r="BM125" i="1"/>
  <c r="BK126" i="1"/>
  <c r="BM128" i="1"/>
  <c r="BM129" i="1"/>
  <c r="BM116" i="1"/>
  <c r="BJ116" i="1"/>
  <c r="BK117" i="1"/>
  <c r="BM120" i="1"/>
  <c r="BJ120" i="1"/>
  <c r="BK121" i="1"/>
  <c r="BM124" i="1"/>
  <c r="BJ124" i="1"/>
  <c r="BK125" i="1"/>
  <c r="BK128" i="1"/>
  <c r="BJ128" i="1"/>
  <c r="BL130" i="1"/>
  <c r="BL129" i="1"/>
  <c r="BM130" i="1"/>
  <c r="BM115" i="1"/>
  <c r="BM119" i="1"/>
  <c r="BM123" i="1"/>
  <c r="BJ130" i="1"/>
  <c r="BK130" i="1"/>
  <c r="BE127" i="1"/>
  <c r="BJ127" i="1" s="1"/>
  <c r="BK131" i="1"/>
  <c r="BM6" i="1" l="1"/>
  <c r="BJ6" i="1"/>
  <c r="BJ132" i="1" s="1"/>
  <c r="BE132" i="1"/>
  <c r="BM127" i="1"/>
</calcChain>
</file>

<file path=xl/sharedStrings.xml><?xml version="1.0" encoding="utf-8"?>
<sst xmlns="http://schemas.openxmlformats.org/spreadsheetml/2006/main" count="445" uniqueCount="215">
  <si>
    <t>Tabla 4.</t>
  </si>
  <si>
    <t xml:space="preserve">Valor agregado por sectores económicos y PIB para los municipios de Antioquia </t>
  </si>
  <si>
    <t>Cifras a precios corrientes en miles de millones de pesos</t>
  </si>
  <si>
    <t>Año 2017 , año base 2015</t>
  </si>
  <si>
    <t>Código</t>
  </si>
  <si>
    <t>Municipio</t>
  </si>
  <si>
    <t>Subregión</t>
  </si>
  <si>
    <t>Zona</t>
  </si>
  <si>
    <t xml:space="preserve">Productos de café </t>
  </si>
  <si>
    <t>Otros productos agrícolas</t>
  </si>
  <si>
    <t>Animales vivos, productos animales y productos de la caza</t>
  </si>
  <si>
    <t>Productos de la pesca, la acuicultura y servicios relacionados</t>
  </si>
  <si>
    <t>Silvicultura, extracción de madera y actividades conexas</t>
  </si>
  <si>
    <r>
      <rPr>
        <b/>
        <sz val="10"/>
        <color rgb="FFFF0000"/>
        <rFont val="Arial"/>
        <family val="2"/>
      </rPr>
      <t>A</t>
    </r>
    <r>
      <rPr>
        <b/>
        <sz val="10"/>
        <color indexed="8"/>
        <rFont val="Arial"/>
        <family val="2"/>
      </rPr>
      <t>. Agricultura, ganadería, caza, silvicultura y pesca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</si>
  <si>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Arial"/>
        <family val="2"/>
      </rPr>
      <t>A</t>
    </r>
    <r>
      <rPr>
        <b/>
        <sz val="10"/>
        <color indexed="8"/>
        <rFont val="Arial"/>
        <family val="2"/>
      </rPr>
      <t>. Agricultura, ganadería, caza, silvicultura y pesca</t>
    </r>
  </si>
  <si>
    <t>Carbón mineral</t>
  </si>
  <si>
    <t>Petróleo crudo, gas natural y minerales de uranio y torio</t>
  </si>
  <si>
    <t>Minerales metálicos</t>
  </si>
  <si>
    <t>Minerales no metálicos</t>
  </si>
  <si>
    <r>
      <rPr>
        <b/>
        <sz val="10"/>
        <color rgb="FFFF0000"/>
        <rFont val="Palatino Linotype"/>
        <family val="1"/>
      </rPr>
      <t>B.</t>
    </r>
    <r>
      <rPr>
        <b/>
        <sz val="10"/>
        <color theme="1"/>
        <rFont val="Palatino Linotype"/>
        <family val="1"/>
      </rPr>
      <t xml:space="preserve"> Explotación de minas y canteras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</si>
  <si>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>B.</t>
    </r>
    <r>
      <rPr>
        <b/>
        <sz val="10"/>
        <color theme="1"/>
        <rFont val="Palatino Linotype"/>
        <family val="1"/>
      </rPr>
      <t xml:space="preserve"> Explotación de minas y canteras</t>
    </r>
  </si>
  <si>
    <r>
      <rPr>
        <b/>
        <sz val="10"/>
        <color rgb="FFFF0000"/>
        <rFont val="Palatino Linotype"/>
        <family val="1"/>
      </rPr>
      <t>C</t>
    </r>
    <r>
      <rPr>
        <b/>
        <sz val="10"/>
        <color theme="1"/>
        <rFont val="Palatino Linotype"/>
        <family val="1"/>
      </rPr>
      <t>. Industria Manufacturera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</si>
  <si>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>C</t>
    </r>
    <r>
      <rPr>
        <b/>
        <sz val="10"/>
        <color theme="1"/>
        <rFont val="Palatino Linotype"/>
        <family val="1"/>
      </rPr>
      <t>. Industria Manufacturera</t>
    </r>
  </si>
  <si>
    <t>D. Suministro de electricidad, gas, vapor y aire acondicionado</t>
  </si>
  <si>
    <t>E. Distribución de agua; evacuación y tratamiento de aguas residuales, gestión de desechos y actividades de saneamiento ambiental</t>
  </si>
  <si>
    <r>
      <rPr>
        <b/>
        <sz val="10"/>
        <color rgb="FFFF0000"/>
        <rFont val="Palatino Linotype"/>
        <family val="1"/>
      </rPr>
      <t>D  +   E</t>
    </r>
    <r>
      <rPr>
        <b/>
        <sz val="10"/>
        <color theme="1"/>
        <rFont val="Palatino Linotype"/>
        <family val="1"/>
      </rPr>
      <t xml:space="preserve">   Suministro de electricidad, gas, vapor, aire acondicionado y tramiento de aguas residuales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</si>
  <si>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>D  +   E</t>
    </r>
    <r>
      <rPr>
        <b/>
        <sz val="10"/>
        <color theme="1"/>
        <rFont val="Palatino Linotype"/>
        <family val="1"/>
      </rPr>
      <t xml:space="preserve">   Suministro de electricidad, gas, vapor, aire acondicionado y tramiento de aguas residuales</t>
    </r>
  </si>
  <si>
    <t>Construcción y reparación de edificaciones y servicios de arrendamiento de equipo con operario</t>
  </si>
  <si>
    <t>Construcción de obras civiles y servicios de arrendamiento de equipo con operario</t>
  </si>
  <si>
    <r>
      <rPr>
        <b/>
        <sz val="10"/>
        <color rgb="FFFF0000"/>
        <rFont val="Arial"/>
        <family val="2"/>
      </rPr>
      <t>F</t>
    </r>
    <r>
      <rPr>
        <b/>
        <sz val="10"/>
        <color indexed="8"/>
        <rFont val="Arial"/>
        <family val="2"/>
      </rPr>
      <t>. Construcción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</si>
  <si>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Arial"/>
        <family val="2"/>
      </rPr>
      <t>F</t>
    </r>
    <r>
      <rPr>
        <b/>
        <sz val="10"/>
        <color indexed="8"/>
        <rFont val="Arial"/>
        <family val="2"/>
      </rPr>
      <t>. Construcción</t>
    </r>
  </si>
  <si>
    <t>Comercio, reparaciones, restaurantes y hoteles</t>
  </si>
  <si>
    <t>Transporte, almacenamiento y telecomunicaciones</t>
  </si>
  <si>
    <r>
      <rPr>
        <b/>
        <sz val="10"/>
        <color rgb="FFFF0000"/>
        <rFont val="Arial"/>
        <family val="2"/>
      </rPr>
      <t>G. H. I</t>
    </r>
    <r>
      <rPr>
        <b/>
        <sz val="10"/>
        <color indexed="8"/>
        <rFont val="Arial"/>
        <family val="2"/>
      </rPr>
      <t>. Total Comercio y Transporte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</si>
  <si>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Arial"/>
        <family val="2"/>
      </rPr>
      <t>G. H. I</t>
    </r>
    <r>
      <rPr>
        <b/>
        <sz val="10"/>
        <color indexed="8"/>
        <rFont val="Arial"/>
        <family val="2"/>
      </rPr>
      <t>. Total Comercio y Transporte</t>
    </r>
  </si>
  <si>
    <r>
      <rPr>
        <b/>
        <sz val="10"/>
        <color rgb="FFFF0000"/>
        <rFont val="Palatino Linotype"/>
        <family val="1"/>
      </rPr>
      <t xml:space="preserve">J. </t>
    </r>
    <r>
      <rPr>
        <b/>
        <sz val="10"/>
        <color theme="1"/>
        <rFont val="Palatino Linotype"/>
        <family val="1"/>
      </rPr>
      <t>Informatica y Comunicaciones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</si>
  <si>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 xml:space="preserve">J. </t>
    </r>
    <r>
      <rPr>
        <b/>
        <sz val="10"/>
        <color theme="1"/>
        <rFont val="Palatino Linotype"/>
        <family val="1"/>
      </rPr>
      <t>Informatica y Comunicaciones</t>
    </r>
  </si>
  <si>
    <r>
      <rPr>
        <b/>
        <sz val="10"/>
        <color rgb="FFFF0000"/>
        <rFont val="Arial"/>
        <family val="2"/>
      </rPr>
      <t>K</t>
    </r>
    <r>
      <rPr>
        <b/>
        <sz val="10"/>
        <color indexed="8"/>
        <rFont val="Arial"/>
        <family val="2"/>
      </rPr>
      <t>. Actividades financieras y de seguros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</si>
  <si>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Arial"/>
        <family val="2"/>
      </rPr>
      <t>K</t>
    </r>
    <r>
      <rPr>
        <b/>
        <sz val="10"/>
        <color indexed="8"/>
        <rFont val="Arial"/>
        <family val="2"/>
      </rPr>
      <t>. Actividades financieras y de seguros</t>
    </r>
  </si>
  <si>
    <r>
      <rPr>
        <b/>
        <sz val="10"/>
        <color rgb="FFFF0000"/>
        <rFont val="Palatino Linotype"/>
        <family val="1"/>
      </rPr>
      <t>L</t>
    </r>
    <r>
      <rPr>
        <b/>
        <sz val="10"/>
        <color theme="1"/>
        <rFont val="Palatino Linotype"/>
        <family val="1"/>
      </rPr>
      <t>. Actividades Inmobiliarias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</si>
  <si>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>L</t>
    </r>
    <r>
      <rPr>
        <b/>
        <sz val="10"/>
        <color theme="1"/>
        <rFont val="Palatino Linotype"/>
        <family val="1"/>
      </rPr>
      <t>. Actividades Inmobiliarias</t>
    </r>
  </si>
  <si>
    <r>
      <rPr>
        <b/>
        <sz val="10"/>
        <color rgb="FFFF0000"/>
        <rFont val="Palatino Linotype"/>
        <family val="1"/>
      </rPr>
      <t>M+N</t>
    </r>
    <r>
      <rPr>
        <b/>
        <sz val="10"/>
        <color theme="1"/>
        <rFont val="Palatino Linotype"/>
        <family val="1"/>
      </rPr>
      <t>. Actividades profesionales, científicas y técnicas; Actividades de servicios administrativos y de apoyo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</si>
  <si>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>M+N</t>
    </r>
    <r>
      <rPr>
        <b/>
        <sz val="10"/>
        <color theme="1"/>
        <rFont val="Palatino Linotype"/>
        <family val="1"/>
      </rPr>
      <t>. Actividades profesionales, científicas y técnicas; Actividades de servicios administrativos y de apoyo</t>
    </r>
  </si>
  <si>
    <r>
      <rPr>
        <b/>
        <sz val="10"/>
        <color rgb="FFFF0000"/>
        <rFont val="Arial"/>
        <family val="2"/>
      </rPr>
      <t>O.</t>
    </r>
    <r>
      <rPr>
        <b/>
        <sz val="10"/>
        <color indexed="8"/>
        <rFont val="Arial"/>
        <family val="2"/>
      </rPr>
      <t xml:space="preserve"> Administración pública y defensa; dirección, administración y control del sistema de seguridad social</t>
    </r>
  </si>
  <si>
    <r>
      <rPr>
        <b/>
        <sz val="10"/>
        <color rgb="FFFF0000"/>
        <rFont val="Palatino Linotype"/>
        <family val="1"/>
      </rPr>
      <t>P</t>
    </r>
    <r>
      <rPr>
        <b/>
        <sz val="10"/>
        <color theme="1"/>
        <rFont val="Palatino Linotype"/>
        <family val="1"/>
      </rPr>
      <t>. Educacion</t>
    </r>
  </si>
  <si>
    <r>
      <rPr>
        <b/>
        <sz val="10"/>
        <color rgb="FFFF0000"/>
        <rFont val="Palatino Linotype"/>
        <family val="1"/>
      </rPr>
      <t>Q</t>
    </r>
    <r>
      <rPr>
        <b/>
        <sz val="10"/>
        <color theme="1"/>
        <rFont val="Palatino Linotype"/>
        <family val="1"/>
      </rPr>
      <t>. Actividades de atención de la salud humana y de servicios sociales</t>
    </r>
  </si>
  <si>
    <r>
      <rPr>
        <b/>
        <sz val="10"/>
        <color rgb="FFFF0000"/>
        <rFont val="Palatino Linotype"/>
        <family val="1"/>
      </rPr>
      <t>O +P + Q</t>
    </r>
    <r>
      <rPr>
        <b/>
        <sz val="10"/>
        <color theme="1"/>
        <rFont val="Palatino Linotype"/>
        <family val="1"/>
      </rPr>
      <t xml:space="preserve">. Administración pública y defensa; planes de seguridad social de afiliación obligatoria; Educación; Actividades de atención de la salud humana y de servicios sociales </t>
    </r>
  </si>
  <si>
    <r>
      <rPr>
        <b/>
        <sz val="10"/>
        <color rgb="FFFF0000"/>
        <rFont val="Palatino Linotype"/>
        <family val="1"/>
      </rPr>
      <t>O +P + Q</t>
    </r>
    <r>
      <rPr>
        <b/>
        <sz val="10"/>
        <color theme="1"/>
        <rFont val="Palatino Linotype"/>
        <family val="1"/>
      </rPr>
      <t>. Administración pública y defensa; planes de seguridad social de afiliación obligatoria; Educación; Actividades de atención de la salud humana y de servicios sociales (PORCENTAJE)</t>
    </r>
  </si>
  <si>
    <r>
      <rPr>
        <b/>
        <sz val="10"/>
        <color rgb="FFFF0000"/>
        <rFont val="Palatino Linotype"/>
        <family val="1"/>
      </rPr>
      <t>R+S</t>
    </r>
    <r>
      <rPr>
        <b/>
        <sz val="10"/>
        <color theme="1"/>
        <rFont val="Palatino Linotype"/>
        <family val="1"/>
      </rPr>
      <t>. Actividades artísticas, de entretenimiento y recreación y otras actividades de servicios</t>
    </r>
  </si>
  <si>
    <r>
      <rPr>
        <b/>
        <sz val="10"/>
        <color rgb="FFFF0000"/>
        <rFont val="Palatino Linotype"/>
        <family val="1"/>
      </rPr>
      <t>R + S +T</t>
    </r>
    <r>
      <rPr>
        <b/>
        <sz val="10"/>
        <color theme="1"/>
        <rFont val="Palatino Linotype"/>
        <family val="1"/>
      </rPr>
      <t xml:space="preserve"> Actividades artísticas, de entretenimiento y recreación y otras actividades de servicios; Actividades de los hogares individuales en calidad de empleadores; actividades no diferenciadas de los hogares individuales como productores de bienes y servicios para uso propio</t>
    </r>
    <r>
      <rPr>
        <b/>
        <sz val="10"/>
        <color theme="1"/>
        <rFont val="Arial"/>
        <family val="2"/>
      </rPr>
      <t xml:space="preserve"> (PORCENTAJE)</t>
    </r>
  </si>
  <si>
    <r>
      <rPr>
        <b/>
        <sz val="10"/>
        <color rgb="FFFF0000"/>
        <rFont val="Palatino Linotype"/>
        <family val="1"/>
      </rPr>
      <t>R + S +T</t>
    </r>
    <r>
      <rPr>
        <b/>
        <sz val="10"/>
        <color theme="1"/>
        <rFont val="Palatino Linotype"/>
        <family val="1"/>
      </rPr>
      <t xml:space="preserve"> Actividades artísticas, de entretenimiento y recreación y otras actividades de servicios; Actividades de los hogares individuales en calidad de empleadores; actividades no diferenciadas de los hogares individuales como productores de bienes y servicios para uso propio</t>
    </r>
  </si>
  <si>
    <t>Total valor agregado por municipio</t>
  </si>
  <si>
    <t>TOTAL (PORCENTAJE)</t>
  </si>
  <si>
    <t>SECTOR PRIMARIO</t>
  </si>
  <si>
    <t>SECTOR SECUNDARIO</t>
  </si>
  <si>
    <t>SECTOR TERCIARIO</t>
  </si>
  <si>
    <t>Abejorral</t>
  </si>
  <si>
    <t>Oriente</t>
  </si>
  <si>
    <t>Páramo</t>
  </si>
  <si>
    <t>Abriaquí</t>
  </si>
  <si>
    <t>Occidente</t>
  </si>
  <si>
    <t>Cuenca del Río Sucio</t>
  </si>
  <si>
    <t>Alejandría</t>
  </si>
  <si>
    <t>Embalses</t>
  </si>
  <si>
    <t>Amagá</t>
  </si>
  <si>
    <t>Suroeste</t>
  </si>
  <si>
    <t>Sinifaná</t>
  </si>
  <si>
    <t>Amalfi</t>
  </si>
  <si>
    <t>Nordeste</t>
  </si>
  <si>
    <t>Meseta</t>
  </si>
  <si>
    <t>Andes</t>
  </si>
  <si>
    <t>San Juan</t>
  </si>
  <si>
    <t>Angelópolis</t>
  </si>
  <si>
    <t>Angostura</t>
  </si>
  <si>
    <t>Norte</t>
  </si>
  <si>
    <t>Vertiente Chorros Blancos</t>
  </si>
  <si>
    <t>Anorí</t>
  </si>
  <si>
    <t>Río Porce</t>
  </si>
  <si>
    <t>Anzá</t>
  </si>
  <si>
    <t>Cauca Medio</t>
  </si>
  <si>
    <t>Apartadó</t>
  </si>
  <si>
    <t>Urabá</t>
  </si>
  <si>
    <t>Centro Urabá</t>
  </si>
  <si>
    <t>Arboletes</t>
  </si>
  <si>
    <t>Norte Urabá</t>
  </si>
  <si>
    <t>Argelia</t>
  </si>
  <si>
    <t>Armenia</t>
  </si>
  <si>
    <t>Barbosa</t>
  </si>
  <si>
    <t>Valle de Aburrá</t>
  </si>
  <si>
    <t>Norte Valle de Aburrá</t>
  </si>
  <si>
    <t>Bello</t>
  </si>
  <si>
    <t>Belmira</t>
  </si>
  <si>
    <t>Río Grande y Chico</t>
  </si>
  <si>
    <t>Betania</t>
  </si>
  <si>
    <t>Betulia</t>
  </si>
  <si>
    <t>Penderisco</t>
  </si>
  <si>
    <t>Briceño</t>
  </si>
  <si>
    <t>Buriticá</t>
  </si>
  <si>
    <t>Cáceres</t>
  </si>
  <si>
    <t>Bajo Cauca</t>
  </si>
  <si>
    <t>Caicedo</t>
  </si>
  <si>
    <t>Caldas</t>
  </si>
  <si>
    <t>Sur Valle de Aburrá</t>
  </si>
  <si>
    <t>Campamento</t>
  </si>
  <si>
    <t>Cañasgordas</t>
  </si>
  <si>
    <t>Caracolí</t>
  </si>
  <si>
    <t>Magdalena Medio</t>
  </si>
  <si>
    <t>Nus</t>
  </si>
  <si>
    <t>Caramanta</t>
  </si>
  <si>
    <t>Cartama</t>
  </si>
  <si>
    <t>Carepa</t>
  </si>
  <si>
    <t>Carolina del Príncipe</t>
  </si>
  <si>
    <t>Caucasia</t>
  </si>
  <si>
    <t>Chigorodó</t>
  </si>
  <si>
    <t>Cisneros</t>
  </si>
  <si>
    <t>Ciudad Bolívar</t>
  </si>
  <si>
    <t>Cocorná</t>
  </si>
  <si>
    <t>Bosques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</si>
  <si>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</si>
  <si>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</si>
  <si>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</si>
  <si>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</si>
  <si>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</si>
  <si>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</si>
  <si>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</si>
  <si>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</si>
  <si>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Valle de San Nicolás</t>
  </si>
  <si>
    <t>El Peñol</t>
  </si>
  <si>
    <t>El Retiro</t>
  </si>
  <si>
    <t>El Santuario</t>
  </si>
  <si>
    <t>Entrerríos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</si>
  <si>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</si>
  <si>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</si>
  <si>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</si>
  <si>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</si>
  <si>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</si>
  <si>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</si>
  <si>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</si>
  <si>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</si>
  <si>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</si>
  <si>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Guatapé</t>
  </si>
  <si>
    <t>Heliconia</t>
  </si>
  <si>
    <t>Hispania</t>
  </si>
  <si>
    <t>Itagüí</t>
  </si>
  <si>
    <t>Ituango</t>
  </si>
  <si>
    <t>Río Cauca</t>
  </si>
  <si>
    <t>Jardín</t>
  </si>
  <si>
    <t>Jericó</t>
  </si>
  <si>
    <t>La Ceja del Tambo</t>
  </si>
  <si>
    <t>La Estrella</t>
  </si>
  <si>
    <t>La Pintada</t>
  </si>
  <si>
    <t>La Unión</t>
  </si>
  <si>
    <t>Liborina</t>
  </si>
  <si>
    <t>Maceo</t>
  </si>
  <si>
    <t>Marinilla</t>
  </si>
  <si>
    <t>Medellín</t>
  </si>
  <si>
    <t>Centro Valle de Aburrá</t>
  </si>
  <si>
    <t>Montebello</t>
  </si>
  <si>
    <t>Murindó</t>
  </si>
  <si>
    <t>Atrato Medio</t>
  </si>
  <si>
    <t>Mutatá</t>
  </si>
  <si>
    <t>Nariño</t>
  </si>
  <si>
    <t>Nechí</t>
  </si>
  <si>
    <t>Necoclí</t>
  </si>
  <si>
    <t>Olaya</t>
  </si>
  <si>
    <t>Peque</t>
  </si>
  <si>
    <t>Pueblorrico</t>
  </si>
  <si>
    <t>Puerto Berrío</t>
  </si>
  <si>
    <t>Ribereña</t>
  </si>
  <si>
    <t>Puerto Nare</t>
  </si>
  <si>
    <t>Puerto Triunfo</t>
  </si>
  <si>
    <t>Remedios</t>
  </si>
  <si>
    <t>Minera</t>
  </si>
  <si>
    <t>Rionegro</t>
  </si>
  <si>
    <t>Sabanalarga</t>
  </si>
  <si>
    <t>Sabaneta</t>
  </si>
  <si>
    <t>Salgar</t>
  </si>
  <si>
    <t>San Andrés de Cuerquia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</si>
  <si>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</si>
  <si>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</si>
  <si>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</si>
  <si>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</si>
  <si>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</si>
  <si>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</si>
  <si>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</si>
  <si>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Urabá</t>
  </si>
  <si>
    <t>San Rafael</t>
  </si>
  <si>
    <t>San Roque</t>
  </si>
  <si>
    <t>San Vicente Ferrer</t>
  </si>
  <si>
    <t>Santa Bárbara</t>
  </si>
  <si>
    <t>Santa Fé de Antioquia</t>
  </si>
  <si>
    <t>Santa Rosa de Osos</t>
  </si>
  <si>
    <t>Santo Domingo</t>
  </si>
  <si>
    <t>Segovia</t>
  </si>
  <si>
    <t>Sonsón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</si>
  <si>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</si>
  <si>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</si>
  <si>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</si>
  <si>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</si>
  <si>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</si>
  <si>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</si>
  <si>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</si>
  <si>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</si>
  <si>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</si>
  <si>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</si>
  <si>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</si>
  <si>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</si>
  <si>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</si>
  <si>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</si>
  <si>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</si>
  <si>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</si>
  <si>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</si>
  <si>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</si>
  <si>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</si>
  <si>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Total Departamental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</si>
</sst>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1"/>
    </font>
    <font>
      <b/>
      <sz val="10"/>
      <color rgb="FFFF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Palatino Linotype"/>
      <family val="1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164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4" fontId="8" fillId="4" borderId="1" xfId="0" applyNumberFormat="1" applyFont="1" applyFill="1" applyBorder="1" applyAlignment="1">
      <alignment horizontal="right"/>
    </xf>
    <xf numFmtId="4" fontId="7" fillId="0" borderId="1" xfId="0" applyNumberFormat="1" applyFont="1" applyBorder="1" applyAlignment="1">
      <alignment horizontal="right"/>
    </xf>
    <xf numFmtId="4" fontId="8" fillId="4" borderId="3" xfId="0" applyNumberFormat="1" applyFont="1" applyFill="1" applyBorder="1" applyAlignment="1">
      <alignment horizontal="right"/>
    </xf>
    <xf numFmtId="4" fontId="7" fillId="4" borderId="3" xfId="0" applyNumberFormat="1" applyFont="1" applyFill="1" applyBorder="1" applyAlignment="1">
      <alignment horizontal="right"/>
    </xf>
    <xf numFmtId="2" fontId="7" fillId="0" borderId="3" xfId="0" applyNumberFormat="1" applyFont="1" applyBorder="1" applyAlignment="1">
      <alignment horizontal="right"/>
    </xf>
    <xf numFmtId="2" fontId="7" fillId="4" borderId="1" xfId="0" applyNumberFormat="1" applyFont="1" applyFill="1" applyBorder="1" applyAlignment="1">
      <alignment horizontal="right"/>
    </xf>
    <xf numFmtId="2" fontId="7" fillId="4" borderId="3" xfId="0" applyNumberFormat="1" applyFont="1" applyFill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7" fillId="4" borderId="4" xfId="0" applyNumberFormat="1" applyFont="1" applyFill="1" applyBorder="1" applyAlignment="1">
      <alignment horizontal="right"/>
    </xf>
    <xf numFmtId="164" fontId="7" fillId="4" borderId="0" xfId="0" applyNumberFormat="1" applyFont="1" applyFill="1" applyAlignment="1">
      <alignment horizontal="right"/>
    </xf>
    <xf numFmtId="164" fontId="7" fillId="4" borderId="5" xfId="0" applyNumberFormat="1" applyFont="1" applyFill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9" fillId="0" borderId="5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3" fontId="7" fillId="4" borderId="3" xfId="0" applyNumberFormat="1" applyFont="1" applyFill="1" applyBorder="1" applyAlignment="1">
      <alignment horizontal="right"/>
    </xf>
    <xf numFmtId="3" fontId="7" fillId="5" borderId="1" xfId="0" applyNumberFormat="1" applyFont="1" applyFill="1" applyBorder="1" applyAlignment="1">
      <alignment horizontal="right"/>
    </xf>
    <xf numFmtId="4" fontId="7" fillId="4" borderId="1" xfId="0" applyNumberFormat="1" applyFont="1" applyFill="1" applyBorder="1" applyAlignment="1">
      <alignment horizontal="right"/>
    </xf>
    <xf numFmtId="164" fontId="7" fillId="4" borderId="6" xfId="0" applyNumberFormat="1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right" vertical="center" wrapText="1"/>
    </xf>
    <xf numFmtId="0" fontId="7" fillId="0" borderId="2" xfId="0" applyFont="1" applyBorder="1"/>
    <xf numFmtId="164" fontId="7" fillId="0" borderId="2" xfId="0" applyNumberFormat="1" applyFont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4" fontId="8" fillId="4" borderId="2" xfId="0" applyNumberFormat="1" applyFont="1" applyFill="1" applyBorder="1" applyAlignment="1">
      <alignment horizontal="right"/>
    </xf>
    <xf numFmtId="4" fontId="7" fillId="0" borderId="2" xfId="0" applyNumberFormat="1" applyFont="1" applyBorder="1" applyAlignment="1">
      <alignment horizontal="right"/>
    </xf>
    <xf numFmtId="4" fontId="8" fillId="4" borderId="7" xfId="0" applyNumberFormat="1" applyFont="1" applyFill="1" applyBorder="1" applyAlignment="1">
      <alignment horizontal="right"/>
    </xf>
    <xf numFmtId="4" fontId="7" fillId="4" borderId="2" xfId="0" applyNumberFormat="1" applyFont="1" applyFill="1" applyBorder="1" applyAlignment="1">
      <alignment horizontal="right"/>
    </xf>
    <xf numFmtId="2" fontId="7" fillId="0" borderId="7" xfId="0" applyNumberFormat="1" applyFont="1" applyBorder="1" applyAlignment="1">
      <alignment horizontal="right"/>
    </xf>
    <xf numFmtId="2" fontId="7" fillId="4" borderId="2" xfId="0" applyNumberFormat="1" applyFont="1" applyFill="1" applyBorder="1" applyAlignment="1">
      <alignment horizontal="right"/>
    </xf>
    <xf numFmtId="2" fontId="7" fillId="4" borderId="7" xfId="0" applyNumberFormat="1" applyFont="1" applyFill="1" applyBorder="1" applyAlignment="1">
      <alignment horizontal="right"/>
    </xf>
    <xf numFmtId="164" fontId="7" fillId="4" borderId="2" xfId="0" applyNumberFormat="1" applyFont="1" applyFill="1" applyBorder="1" applyAlignment="1">
      <alignment horizontal="right"/>
    </xf>
    <xf numFmtId="164" fontId="7" fillId="4" borderId="8" xfId="0" applyNumberFormat="1" applyFont="1" applyFill="1" applyBorder="1" applyAlignment="1">
      <alignment horizontal="right"/>
    </xf>
    <xf numFmtId="164" fontId="7" fillId="4" borderId="9" xfId="0" applyNumberFormat="1" applyFont="1" applyFill="1" applyBorder="1" applyAlignment="1">
      <alignment horizontal="right"/>
    </xf>
    <xf numFmtId="164" fontId="7" fillId="4" borderId="10" xfId="0" applyNumberFormat="1" applyFont="1" applyFill="1" applyBorder="1" applyAlignment="1">
      <alignment horizontal="right"/>
    </xf>
    <xf numFmtId="164" fontId="7" fillId="0" borderId="9" xfId="0" applyNumberFormat="1" applyFont="1" applyBorder="1" applyAlignment="1">
      <alignment horizontal="right"/>
    </xf>
    <xf numFmtId="164" fontId="9" fillId="0" borderId="10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3" fontId="7" fillId="4" borderId="7" xfId="0" applyNumberFormat="1" applyFont="1" applyFill="1" applyBorder="1" applyAlignment="1">
      <alignment horizontal="right"/>
    </xf>
    <xf numFmtId="3" fontId="7" fillId="5" borderId="2" xfId="0" applyNumberFormat="1" applyFont="1" applyFill="1" applyBorder="1" applyAlignment="1">
      <alignment horizontal="right"/>
    </xf>
    <xf numFmtId="0" fontId="1" fillId="0" borderId="5" xfId="0" applyFont="1" applyBorder="1"/>
    <xf numFmtId="4" fontId="1" fillId="0" borderId="5" xfId="0" applyNumberFormat="1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j/Desktop/Gobernaci&#243;n/Tareas/Analisis%20cluster/analisis_clu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cruzz/AppData/Local/Microsoft/Windows/Temporary%20Internet%20Files/Content.Outlook/SDEF040G/Indicador%20de%20importancia%20econ&#243;mica%20municipal%20(2016)/Final%20octubre%202018/Serie%20(2011-2016)%20IIEM%20(16_10_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 DANE"/>
      <sheetName val="DANE"/>
      <sheetName val="DSI"/>
      <sheetName val="Comparación"/>
      <sheetName val="5 clusters"/>
    </sheetNames>
    <sheetDataSet>
      <sheetData sheetId="0">
        <row r="9">
          <cell r="B9" t="str">
            <v>A</v>
          </cell>
          <cell r="P9">
            <v>7477.7755717381633</v>
          </cell>
        </row>
        <row r="10">
          <cell r="B10" t="str">
            <v>B</v>
          </cell>
          <cell r="P10">
            <v>2429.8877957604377</v>
          </cell>
        </row>
        <row r="11">
          <cell r="B11" t="str">
            <v>C</v>
          </cell>
          <cell r="P11">
            <v>20388.204805777554</v>
          </cell>
        </row>
        <row r="12">
          <cell r="B12" t="str">
            <v>D + E</v>
          </cell>
          <cell r="P12">
            <v>5841.1671182247392</v>
          </cell>
        </row>
        <row r="13">
          <cell r="B13" t="str">
            <v>F</v>
          </cell>
          <cell r="P13">
            <v>9818.8839634708984</v>
          </cell>
        </row>
        <row r="14">
          <cell r="B14" t="str">
            <v>G + H + I</v>
          </cell>
          <cell r="P14">
            <v>22796.859394362233</v>
          </cell>
        </row>
        <row r="15">
          <cell r="B15" t="str">
            <v>J</v>
          </cell>
          <cell r="P15">
            <v>3815.6558941986082</v>
          </cell>
        </row>
        <row r="16">
          <cell r="B16" t="str">
            <v>K</v>
          </cell>
          <cell r="P16">
            <v>6223.6776517143671</v>
          </cell>
        </row>
        <row r="17">
          <cell r="B17" t="str">
            <v>L</v>
          </cell>
          <cell r="P17">
            <v>11552.363479898322</v>
          </cell>
        </row>
        <row r="18">
          <cell r="B18" t="str">
            <v>M + N</v>
          </cell>
          <cell r="P18">
            <v>11796.827845828344</v>
          </cell>
        </row>
        <row r="19">
          <cell r="B19" t="str">
            <v>O + P + Q</v>
          </cell>
          <cell r="P19">
            <v>15165.331299964038</v>
          </cell>
        </row>
        <row r="20">
          <cell r="B20" t="str">
            <v>R + S + T</v>
          </cell>
          <cell r="P20">
            <v>3158.7534674958338</v>
          </cell>
        </row>
      </sheetData>
      <sheetData sheetId="1">
        <row r="12">
          <cell r="A12" t="str">
            <v>05001</v>
          </cell>
          <cell r="B12" t="str">
            <v>Medellín</v>
          </cell>
        </row>
        <row r="13">
          <cell r="A13" t="str">
            <v>05002</v>
          </cell>
          <cell r="B13" t="str">
            <v>Abejorral</v>
          </cell>
        </row>
        <row r="14">
          <cell r="A14" t="str">
            <v>05004</v>
          </cell>
          <cell r="B14" t="str">
            <v>Abriaquí</v>
          </cell>
        </row>
        <row r="15">
          <cell r="A15" t="str">
            <v>05021</v>
          </cell>
          <cell r="B15" t="str">
            <v>Alejandría</v>
          </cell>
        </row>
        <row r="16">
          <cell r="A16" t="str">
            <v>05030</v>
          </cell>
          <cell r="B16" t="str">
            <v>Amagá</v>
          </cell>
        </row>
        <row r="17">
          <cell r="A17" t="str">
            <v>05031</v>
          </cell>
          <cell r="B17" t="str">
            <v>Amalfi</v>
          </cell>
        </row>
        <row r="18">
          <cell r="A18" t="str">
            <v>05034</v>
          </cell>
          <cell r="B18" t="str">
            <v>Andes</v>
          </cell>
        </row>
        <row r="19">
          <cell r="A19" t="str">
            <v>05036</v>
          </cell>
          <cell r="B19" t="str">
            <v>Angelópolis</v>
          </cell>
        </row>
        <row r="20">
          <cell r="A20" t="str">
            <v>05038</v>
          </cell>
          <cell r="B20" t="str">
            <v>Angostura</v>
          </cell>
        </row>
        <row r="21">
          <cell r="A21" t="str">
            <v>05040</v>
          </cell>
          <cell r="B21" t="str">
            <v>Anorí</v>
          </cell>
        </row>
        <row r="22">
          <cell r="A22" t="str">
            <v>05042</v>
          </cell>
          <cell r="B22" t="str">
            <v>Santa Fé de Antioquia</v>
          </cell>
        </row>
        <row r="23">
          <cell r="A23" t="str">
            <v>05044</v>
          </cell>
          <cell r="B23" t="str">
            <v>Anzá</v>
          </cell>
        </row>
        <row r="24">
          <cell r="A24" t="str">
            <v>05045</v>
          </cell>
          <cell r="B24" t="str">
            <v>Apartadó</v>
          </cell>
        </row>
        <row r="25">
          <cell r="A25" t="str">
            <v>05051</v>
          </cell>
          <cell r="B25" t="str">
            <v>Arboletes</v>
          </cell>
        </row>
        <row r="26">
          <cell r="A26" t="str">
            <v>05055</v>
          </cell>
          <cell r="B26" t="str">
            <v>Argelia</v>
          </cell>
        </row>
        <row r="27">
          <cell r="A27" t="str">
            <v>05059</v>
          </cell>
          <cell r="B27" t="str">
            <v>Armenia</v>
          </cell>
        </row>
        <row r="28">
          <cell r="A28" t="str">
            <v>05079</v>
          </cell>
          <cell r="B28" t="str">
            <v>Barbosa</v>
          </cell>
        </row>
        <row r="29">
          <cell r="A29" t="str">
            <v>05086</v>
          </cell>
          <cell r="B29" t="str">
            <v>Belmira</v>
          </cell>
        </row>
        <row r="30">
          <cell r="A30" t="str">
            <v>05088</v>
          </cell>
          <cell r="B30" t="str">
            <v>Bello</v>
          </cell>
        </row>
        <row r="31">
          <cell r="A31" t="str">
            <v>05091</v>
          </cell>
          <cell r="B31" t="str">
            <v>Betania</v>
          </cell>
        </row>
        <row r="32">
          <cell r="A32" t="str">
            <v>05093</v>
          </cell>
          <cell r="B32" t="str">
            <v>Betulia</v>
          </cell>
        </row>
        <row r="33">
          <cell r="A33" t="str">
            <v>05101</v>
          </cell>
          <cell r="B33" t="str">
            <v>Ciudad Bolívar</v>
          </cell>
        </row>
        <row r="34">
          <cell r="A34" t="str">
            <v>05107</v>
          </cell>
          <cell r="B34" t="str">
            <v>Briceño</v>
          </cell>
        </row>
        <row r="35">
          <cell r="A35" t="str">
            <v>05113</v>
          </cell>
          <cell r="B35" t="str">
            <v>Buriticá</v>
          </cell>
        </row>
        <row r="36">
          <cell r="A36" t="str">
            <v>05120</v>
          </cell>
          <cell r="B36" t="str">
            <v>Cáceres</v>
          </cell>
        </row>
        <row r="37">
          <cell r="A37" t="str">
            <v>05125</v>
          </cell>
          <cell r="B37" t="str">
            <v>Caicedo</v>
          </cell>
        </row>
        <row r="38">
          <cell r="A38" t="str">
            <v>05129</v>
          </cell>
          <cell r="B38" t="str">
            <v>Caldas</v>
          </cell>
        </row>
        <row r="39">
          <cell r="A39" t="str">
            <v>05134</v>
          </cell>
          <cell r="B39" t="str">
            <v>Campamento</v>
          </cell>
        </row>
        <row r="40">
          <cell r="A40" t="str">
            <v>05138</v>
          </cell>
          <cell r="B40" t="str">
            <v>Cañasgordas</v>
          </cell>
        </row>
        <row r="41">
          <cell r="A41" t="str">
            <v>05142</v>
          </cell>
          <cell r="B41" t="str">
            <v>Caracolí</v>
          </cell>
        </row>
        <row r="42">
          <cell r="A42" t="str">
            <v>05145</v>
          </cell>
          <cell r="B42" t="str">
            <v>Caramanta</v>
          </cell>
        </row>
        <row r="43">
          <cell r="A43" t="str">
            <v>05147</v>
          </cell>
          <cell r="B43" t="str">
            <v>Carepa</v>
          </cell>
        </row>
        <row r="44">
          <cell r="A44" t="str">
            <v>05148</v>
          </cell>
          <cell r="B44" t="str">
            <v>El Carmen de Viboral</v>
          </cell>
        </row>
        <row r="45">
          <cell r="A45" t="str">
            <v>05150</v>
          </cell>
          <cell r="B45" t="str">
            <v>Carolina del Príncipe</v>
          </cell>
        </row>
        <row r="46">
          <cell r="A46" t="str">
            <v>05154</v>
          </cell>
          <cell r="B46" t="str">
            <v>Caucasia</v>
          </cell>
        </row>
        <row r="47">
          <cell r="A47" t="str">
            <v>05172</v>
          </cell>
          <cell r="B47" t="str">
            <v>Chigorodó</v>
          </cell>
        </row>
        <row r="48">
          <cell r="A48" t="str">
            <v>05190</v>
          </cell>
          <cell r="B48" t="str">
            <v>Cisneros</v>
          </cell>
        </row>
        <row r="49">
          <cell r="A49" t="str">
            <v>05197</v>
          </cell>
          <cell r="B49" t="str">
            <v>Cocorná</v>
          </cell>
        </row>
        <row r="50">
          <cell r="A50" t="str">
            <v>05206</v>
          </cell>
          <cell r="B50" t="str">
            <v>Concepción</v>
          </cell>
        </row>
        <row r="51">
          <cell r="A51" t="str">
            <v>05209</v>
          </cell>
          <cell r="B51" t="str">
            <v>Concordia</v>
          </cell>
        </row>
        <row r="52">
          <cell r="A52" t="str">
            <v>05212</v>
          </cell>
          <cell r="B52" t="str">
            <v>Copacabana</v>
          </cell>
        </row>
        <row r="53">
          <cell r="A53" t="str">
            <v>05234</v>
          </cell>
          <cell r="B53" t="str">
            <v>Dabeiba</v>
          </cell>
        </row>
        <row r="54">
          <cell r="A54" t="str">
            <v>05237</v>
          </cell>
          <cell r="B54" t="str">
            <v>Donmatías</v>
          </cell>
        </row>
        <row r="55">
          <cell r="A55" t="str">
            <v>05240</v>
          </cell>
          <cell r="B55" t="str">
            <v>Ebéjico</v>
          </cell>
        </row>
        <row r="56">
          <cell r="A56" t="str">
            <v>05250</v>
          </cell>
          <cell r="B56" t="str">
            <v>El Bagre</v>
          </cell>
        </row>
        <row r="57">
          <cell r="A57" t="str">
            <v>05264</v>
          </cell>
          <cell r="B57" t="str">
            <v>Entrerríos</v>
          </cell>
        </row>
        <row r="58">
          <cell r="A58" t="str">
            <v>05266</v>
          </cell>
          <cell r="B58" t="str">
            <v>Envigado</v>
          </cell>
        </row>
        <row r="59">
          <cell r="A59" t="str">
            <v>05282</v>
          </cell>
          <cell r="B59" t="str">
            <v>Fredonia</v>
          </cell>
        </row>
        <row r="60">
          <cell r="A60" t="str">
            <v>05284</v>
          </cell>
          <cell r="B60" t="str">
            <v>Frontino</v>
          </cell>
        </row>
        <row r="61">
          <cell r="A61" t="str">
            <v>05306</v>
          </cell>
          <cell r="B61" t="str">
            <v>Giraldo</v>
          </cell>
        </row>
        <row r="62">
          <cell r="A62" t="str">
            <v>05308</v>
          </cell>
          <cell r="B62" t="str">
            <v>Girardota</v>
          </cell>
        </row>
        <row r="63">
          <cell r="A63" t="str">
            <v>05310</v>
          </cell>
          <cell r="B63" t="str">
            <v>Gómez Plata</v>
          </cell>
        </row>
        <row r="64">
          <cell r="A64" t="str">
            <v>05313</v>
          </cell>
          <cell r="B64" t="str">
            <v>Granada</v>
          </cell>
        </row>
        <row r="65">
          <cell r="A65" t="str">
            <v>05315</v>
          </cell>
          <cell r="B65" t="str">
            <v>Guadalupe</v>
          </cell>
        </row>
        <row r="66">
          <cell r="A66" t="str">
            <v>05318</v>
          </cell>
          <cell r="B66" t="str">
            <v>Guarne</v>
          </cell>
        </row>
        <row r="67">
          <cell r="A67" t="str">
            <v>05321</v>
          </cell>
          <cell r="B67" t="str">
            <v>Guatapé</v>
          </cell>
        </row>
        <row r="68">
          <cell r="A68" t="str">
            <v>05347</v>
          </cell>
          <cell r="B68" t="str">
            <v>Heliconia</v>
          </cell>
        </row>
        <row r="69">
          <cell r="A69" t="str">
            <v>05353</v>
          </cell>
          <cell r="B69" t="str">
            <v>Hispania</v>
          </cell>
        </row>
        <row r="70">
          <cell r="A70" t="str">
            <v>05360</v>
          </cell>
          <cell r="B70" t="str">
            <v>Itagüí</v>
          </cell>
        </row>
        <row r="71">
          <cell r="A71" t="str">
            <v>05361</v>
          </cell>
          <cell r="B71" t="str">
            <v>Ituango</v>
          </cell>
        </row>
        <row r="72">
          <cell r="A72" t="str">
            <v>05364</v>
          </cell>
          <cell r="B72" t="str">
            <v>Jardín</v>
          </cell>
        </row>
        <row r="73">
          <cell r="A73" t="str">
            <v>05368</v>
          </cell>
          <cell r="B73" t="str">
            <v>Jericó</v>
          </cell>
        </row>
        <row r="74">
          <cell r="A74" t="str">
            <v>05376</v>
          </cell>
          <cell r="B74" t="str">
            <v>La Ceja del Tambo</v>
          </cell>
        </row>
        <row r="75">
          <cell r="A75" t="str">
            <v>05380</v>
          </cell>
          <cell r="B75" t="str">
            <v>La Estrella</v>
          </cell>
        </row>
        <row r="76">
          <cell r="A76" t="str">
            <v>05390</v>
          </cell>
          <cell r="B76" t="str">
            <v>La Pintada</v>
          </cell>
        </row>
        <row r="77">
          <cell r="A77" t="str">
            <v>05400</v>
          </cell>
          <cell r="B77" t="str">
            <v>La Unión</v>
          </cell>
        </row>
        <row r="78">
          <cell r="A78" t="str">
            <v>05411</v>
          </cell>
          <cell r="B78" t="str">
            <v>Liborina</v>
          </cell>
        </row>
        <row r="79">
          <cell r="A79" t="str">
            <v>05425</v>
          </cell>
          <cell r="B79" t="str">
            <v>Maceo</v>
          </cell>
        </row>
        <row r="80">
          <cell r="A80" t="str">
            <v>05440</v>
          </cell>
          <cell r="B80" t="str">
            <v>Marinilla</v>
          </cell>
        </row>
        <row r="81">
          <cell r="A81" t="str">
            <v>05467</v>
          </cell>
          <cell r="B81" t="str">
            <v>Montebello</v>
          </cell>
        </row>
        <row r="82">
          <cell r="A82" t="str">
            <v>05475</v>
          </cell>
          <cell r="B82" t="str">
            <v>Murindó</v>
          </cell>
        </row>
        <row r="83">
          <cell r="A83" t="str">
            <v>05480</v>
          </cell>
          <cell r="B83" t="str">
            <v>Mutatá</v>
          </cell>
        </row>
        <row r="84">
          <cell r="A84" t="str">
            <v>05483</v>
          </cell>
          <cell r="B84" t="str">
            <v>Nariño</v>
          </cell>
        </row>
        <row r="85">
          <cell r="A85" t="str">
            <v>05490</v>
          </cell>
          <cell r="B85" t="str">
            <v>Necoclí</v>
          </cell>
        </row>
        <row r="86">
          <cell r="A86" t="str">
            <v>05495</v>
          </cell>
          <cell r="B86" t="str">
            <v>Nechí</v>
          </cell>
        </row>
        <row r="87">
          <cell r="A87" t="str">
            <v>05501</v>
          </cell>
          <cell r="B87" t="str">
            <v>Olaya</v>
          </cell>
        </row>
        <row r="88">
          <cell r="A88" t="str">
            <v>05541</v>
          </cell>
          <cell r="B88" t="str">
            <v>El Peñol</v>
          </cell>
        </row>
        <row r="89">
          <cell r="A89" t="str">
            <v>05543</v>
          </cell>
          <cell r="B89" t="str">
            <v>Peque</v>
          </cell>
        </row>
        <row r="90">
          <cell r="A90" t="str">
            <v>05576</v>
          </cell>
          <cell r="B90" t="str">
            <v>Pueblorrico</v>
          </cell>
        </row>
        <row r="91">
          <cell r="A91" t="str">
            <v>05579</v>
          </cell>
          <cell r="B91" t="str">
            <v>Puerto Berrío</v>
          </cell>
        </row>
        <row r="92">
          <cell r="A92" t="str">
            <v>05585</v>
          </cell>
          <cell r="B92" t="str">
            <v>Puerto Nare</v>
          </cell>
        </row>
        <row r="93">
          <cell r="A93" t="str">
            <v>05591</v>
          </cell>
          <cell r="B93" t="str">
            <v>Puerto Triunfo</v>
          </cell>
        </row>
        <row r="94">
          <cell r="A94" t="str">
            <v>05604</v>
          </cell>
          <cell r="B94" t="str">
            <v>Remedios</v>
          </cell>
        </row>
        <row r="95">
          <cell r="A95" t="str">
            <v>05607</v>
          </cell>
          <cell r="B95" t="str">
            <v>El Retiro</v>
          </cell>
        </row>
        <row r="96">
          <cell r="A96" t="str">
            <v>05615</v>
          </cell>
          <cell r="B96" t="str">
            <v>Rionegro</v>
          </cell>
        </row>
        <row r="97">
          <cell r="A97" t="str">
            <v>05628</v>
          </cell>
          <cell r="B97" t="str">
            <v>Sabanalarga</v>
          </cell>
        </row>
        <row r="98">
          <cell r="A98" t="str">
            <v>05631</v>
          </cell>
          <cell r="B98" t="str">
            <v>Sabaneta</v>
          </cell>
        </row>
        <row r="99">
          <cell r="A99" t="str">
            <v>05642</v>
          </cell>
          <cell r="B99" t="str">
            <v>Salgar</v>
          </cell>
        </row>
        <row r="100">
          <cell r="A100" t="str">
            <v>05647</v>
          </cell>
          <cell r="B100" t="str">
            <v>San Andrés de Cuerquia</v>
          </cell>
        </row>
        <row r="101">
          <cell r="A101" t="str">
            <v>05649</v>
          </cell>
          <cell r="B101" t="str">
            <v>San Carlos</v>
          </cell>
        </row>
        <row r="102">
          <cell r="A102" t="str">
            <v>05652</v>
          </cell>
          <cell r="B102" t="str">
            <v>San Francisco</v>
          </cell>
        </row>
        <row r="103">
          <cell r="A103" t="str">
            <v>05656</v>
          </cell>
          <cell r="B103" t="str">
            <v>San Jerónimo</v>
          </cell>
        </row>
        <row r="104">
          <cell r="A104" t="str">
            <v>05658</v>
          </cell>
          <cell r="B104" t="str">
            <v>San José de la Montaña</v>
          </cell>
        </row>
        <row r="105">
          <cell r="A105" t="str">
            <v>05659</v>
          </cell>
          <cell r="B105" t="str">
            <v>San Juan de Urabá</v>
          </cell>
        </row>
        <row r="106">
          <cell r="A106" t="str">
            <v>05660</v>
          </cell>
          <cell r="B106" t="str">
            <v>San Luis</v>
          </cell>
        </row>
        <row r="107">
          <cell r="A107" t="str">
            <v>05664</v>
          </cell>
          <cell r="B107" t="str">
            <v>San Pedro de los milagros</v>
          </cell>
        </row>
        <row r="108">
          <cell r="A108" t="str">
            <v>05665</v>
          </cell>
          <cell r="B108" t="str">
            <v>San Pedro de Urabá</v>
          </cell>
        </row>
        <row r="109">
          <cell r="A109" t="str">
            <v>05667</v>
          </cell>
          <cell r="B109" t="str">
            <v>San Rafael</v>
          </cell>
        </row>
        <row r="110">
          <cell r="A110" t="str">
            <v>05670</v>
          </cell>
          <cell r="B110" t="str">
            <v>San Roque</v>
          </cell>
        </row>
        <row r="111">
          <cell r="A111" t="str">
            <v>05674</v>
          </cell>
          <cell r="B111" t="str">
            <v>San Vicente Ferrer</v>
          </cell>
        </row>
        <row r="112">
          <cell r="A112" t="str">
            <v>05679</v>
          </cell>
          <cell r="B112" t="str">
            <v>Santa Bárbara</v>
          </cell>
        </row>
        <row r="113">
          <cell r="A113" t="str">
            <v>05686</v>
          </cell>
          <cell r="B113" t="str">
            <v>Santa Rosa de Osos</v>
          </cell>
        </row>
        <row r="114">
          <cell r="A114" t="str">
            <v>05690</v>
          </cell>
          <cell r="B114" t="str">
            <v>Santo Domingo</v>
          </cell>
        </row>
        <row r="115">
          <cell r="A115" t="str">
            <v>05697</v>
          </cell>
          <cell r="B115" t="str">
            <v>El Santuario</v>
          </cell>
        </row>
        <row r="116">
          <cell r="A116" t="str">
            <v>05736</v>
          </cell>
          <cell r="B116" t="str">
            <v>Segovia</v>
          </cell>
        </row>
        <row r="117">
          <cell r="A117" t="str">
            <v>05756</v>
          </cell>
          <cell r="B117" t="str">
            <v>Sonsón</v>
          </cell>
        </row>
        <row r="118">
          <cell r="A118" t="str">
            <v>05761</v>
          </cell>
          <cell r="B118" t="str">
            <v>Sopetrán</v>
          </cell>
        </row>
        <row r="119">
          <cell r="A119" t="str">
            <v>05789</v>
          </cell>
          <cell r="B119" t="str">
            <v>Támesis</v>
          </cell>
        </row>
        <row r="120">
          <cell r="A120" t="str">
            <v>05790</v>
          </cell>
          <cell r="B120" t="str">
            <v>Tarazá</v>
          </cell>
        </row>
        <row r="121">
          <cell r="A121" t="str">
            <v>05792</v>
          </cell>
          <cell r="B121" t="str">
            <v>Tarso</v>
          </cell>
        </row>
        <row r="122">
          <cell r="A122" t="str">
            <v>05809</v>
          </cell>
          <cell r="B122" t="str">
            <v>Titiribí</v>
          </cell>
        </row>
        <row r="123">
          <cell r="A123" t="str">
            <v>05819</v>
          </cell>
          <cell r="B123" t="str">
            <v>Toledo</v>
          </cell>
        </row>
        <row r="124">
          <cell r="A124" t="str">
            <v>05837</v>
          </cell>
          <cell r="B124" t="str">
            <v>Turbo</v>
          </cell>
        </row>
        <row r="125">
          <cell r="A125" t="str">
            <v>05842</v>
          </cell>
          <cell r="B125" t="str">
            <v>Uramita</v>
          </cell>
        </row>
        <row r="126">
          <cell r="A126" t="str">
            <v>05847</v>
          </cell>
          <cell r="B126" t="str">
            <v>Urrao</v>
          </cell>
        </row>
        <row r="127">
          <cell r="A127" t="str">
            <v>05854</v>
          </cell>
          <cell r="B127" t="str">
            <v>Valdivia</v>
          </cell>
        </row>
        <row r="128">
          <cell r="A128" t="str">
            <v>05856</v>
          </cell>
          <cell r="B128" t="str">
            <v>Valparaíso</v>
          </cell>
        </row>
        <row r="129">
          <cell r="A129" t="str">
            <v>05858</v>
          </cell>
          <cell r="B129" t="str">
            <v>Vegachí</v>
          </cell>
        </row>
        <row r="130">
          <cell r="A130" t="str">
            <v>05861</v>
          </cell>
          <cell r="B130" t="str">
            <v>Venecia</v>
          </cell>
        </row>
        <row r="131">
          <cell r="A131" t="str">
            <v>05873</v>
          </cell>
          <cell r="B131" t="str">
            <v>Vigía del Fuerte</v>
          </cell>
        </row>
        <row r="132">
          <cell r="A132" t="str">
            <v>05885</v>
          </cell>
          <cell r="B132" t="str">
            <v>Yalí</v>
          </cell>
        </row>
        <row r="133">
          <cell r="A133" t="str">
            <v>05887</v>
          </cell>
          <cell r="B133" t="str">
            <v>Yarumal</v>
          </cell>
        </row>
        <row r="134">
          <cell r="A134" t="str">
            <v>05890</v>
          </cell>
          <cell r="B134" t="str">
            <v>Yolombó</v>
          </cell>
        </row>
        <row r="135">
          <cell r="A135" t="str">
            <v>05893</v>
          </cell>
          <cell r="B135" t="str">
            <v>Yondó</v>
          </cell>
        </row>
        <row r="136">
          <cell r="A136" t="str">
            <v>05895</v>
          </cell>
          <cell r="B136" t="str">
            <v>Zaragoza</v>
          </cell>
        </row>
      </sheetData>
      <sheetData sheetId="2"/>
      <sheetData sheetId="3"/>
      <sheetData sheetId="4">
        <row r="2">
          <cell r="C2">
            <v>1</v>
          </cell>
          <cell r="D2">
            <v>-6.1230844787074808E-2</v>
          </cell>
          <cell r="E2">
            <v>-8.9262715981294607E-2</v>
          </cell>
          <cell r="F2">
            <v>-1.2174989338926967E-2</v>
          </cell>
        </row>
        <row r="3">
          <cell r="C3">
            <v>2</v>
          </cell>
          <cell r="D3">
            <v>-2.4359686538107019E-3</v>
          </cell>
          <cell r="E3">
            <v>-1.7447864790867879E-2</v>
          </cell>
          <cell r="F3">
            <v>-3.1644642331937665E-3</v>
          </cell>
        </row>
        <row r="4">
          <cell r="C4">
            <v>3</v>
          </cell>
          <cell r="D4">
            <v>-3.2853253953089509E-2</v>
          </cell>
          <cell r="E4">
            <v>-1.8339925613830944E-2</v>
          </cell>
          <cell r="F4">
            <v>1.5021800313151082E-3</v>
          </cell>
        </row>
        <row r="5">
          <cell r="C5">
            <v>4</v>
          </cell>
          <cell r="D5">
            <v>0.24946259144208258</v>
          </cell>
          <cell r="E5">
            <v>-9.9888211623000434E-2</v>
          </cell>
          <cell r="F5">
            <v>-2.0801458589595312E-2</v>
          </cell>
        </row>
        <row r="6">
          <cell r="C6">
            <v>5</v>
          </cell>
          <cell r="D6">
            <v>-0.12175294410660285</v>
          </cell>
          <cell r="E6">
            <v>3.1003409856880854E-2</v>
          </cell>
          <cell r="F6">
            <v>-0.15346838412528471</v>
          </cell>
        </row>
        <row r="7">
          <cell r="C7">
            <v>6</v>
          </cell>
          <cell r="D7">
            <v>0.37445282093982213</v>
          </cell>
          <cell r="E7">
            <v>0.55286608868587772</v>
          </cell>
          <cell r="F7">
            <v>-3.4448527044403203E-3</v>
          </cell>
        </row>
        <row r="8">
          <cell r="C8">
            <v>7</v>
          </cell>
          <cell r="D8">
            <v>0.1097037717077374</v>
          </cell>
          <cell r="E8">
            <v>-7.1351152328196679E-2</v>
          </cell>
          <cell r="F8">
            <v>1.315023214152973E-2</v>
          </cell>
        </row>
        <row r="9">
          <cell r="C9">
            <v>8</v>
          </cell>
          <cell r="D9">
            <v>-0.24542372564452519</v>
          </cell>
          <cell r="E9">
            <v>-3.4787126749738655E-2</v>
          </cell>
          <cell r="F9">
            <v>1.4191680263930469E-2</v>
          </cell>
        </row>
        <row r="10">
          <cell r="C10">
            <v>9</v>
          </cell>
          <cell r="D10">
            <v>-0.19117531031655335</v>
          </cell>
          <cell r="E10">
            <v>-0.1232840259956962</v>
          </cell>
          <cell r="F10">
            <v>-0.30057388362292531</v>
          </cell>
        </row>
        <row r="11">
          <cell r="C11">
            <v>10</v>
          </cell>
          <cell r="D11">
            <v>0.23654135246696301</v>
          </cell>
          <cell r="E11">
            <v>-2.4280630464334443E-2</v>
          </cell>
          <cell r="F11">
            <v>-7.6414687043190261E-4</v>
          </cell>
        </row>
        <row r="12">
          <cell r="C12">
            <v>11</v>
          </cell>
          <cell r="D12">
            <v>2.2760965291550965</v>
          </cell>
          <cell r="E12">
            <v>-0.2229356102132195</v>
          </cell>
          <cell r="F12">
            <v>0.20176824187706327</v>
          </cell>
        </row>
        <row r="13">
          <cell r="C13">
            <v>12</v>
          </cell>
          <cell r="D13">
            <v>-0.24354468315434979</v>
          </cell>
          <cell r="E13">
            <v>-1.0679495072006984E-2</v>
          </cell>
          <cell r="F13">
            <v>4.9940109501559742E-2</v>
          </cell>
        </row>
        <row r="14">
          <cell r="C14">
            <v>13</v>
          </cell>
          <cell r="D14">
            <v>1.0335108008043556E-2</v>
          </cell>
          <cell r="E14">
            <v>-2.1006731323036706E-2</v>
          </cell>
          <cell r="F14">
            <v>-7.1222695626513115E-5</v>
          </cell>
        </row>
        <row r="15">
          <cell r="C15">
            <v>14</v>
          </cell>
          <cell r="D15">
            <v>-2.5964996129491456E-2</v>
          </cell>
          <cell r="E15">
            <v>3.1600187464386064E-3</v>
          </cell>
          <cell r="F15">
            <v>-9.0983636405258458E-3</v>
          </cell>
        </row>
        <row r="16">
          <cell r="C16">
            <v>15</v>
          </cell>
          <cell r="D16">
            <v>-1.2826030591612672</v>
          </cell>
          <cell r="E16">
            <v>-2.0473993625578597</v>
          </cell>
          <cell r="F16">
            <v>-0.48155615452414779</v>
          </cell>
        </row>
        <row r="17">
          <cell r="C17">
            <v>16</v>
          </cell>
          <cell r="D17">
            <v>-8.616658380658114E-2</v>
          </cell>
          <cell r="E17">
            <v>0.66156601114422986</v>
          </cell>
          <cell r="F17">
            <v>-1.5070588765683839</v>
          </cell>
        </row>
        <row r="18">
          <cell r="C18">
            <v>17</v>
          </cell>
          <cell r="D18">
            <v>-0.43244839024448001</v>
          </cell>
          <cell r="E18">
            <v>-7.7268763700990326E-2</v>
          </cell>
          <cell r="F18">
            <v>9.0441998747668138E-3</v>
          </cell>
        </row>
        <row r="19">
          <cell r="C19">
            <v>18</v>
          </cell>
          <cell r="D19">
            <v>0.18295359546985887</v>
          </cell>
          <cell r="E19">
            <v>-9.6121102198281532E-4</v>
          </cell>
          <cell r="F19">
            <v>6.7218668256456976E-3</v>
          </cell>
        </row>
        <row r="20">
          <cell r="C20">
            <v>19</v>
          </cell>
          <cell r="D20">
            <v>0.21454651651206316</v>
          </cell>
          <cell r="E20">
            <v>2.9905774776067068E-2</v>
          </cell>
          <cell r="F20">
            <v>2.3679966835165938E-3</v>
          </cell>
        </row>
        <row r="21">
          <cell r="C21">
            <v>20</v>
          </cell>
          <cell r="D21">
            <v>-3.2159146870753892E-2</v>
          </cell>
          <cell r="E21">
            <v>-2.9865873205105517E-2</v>
          </cell>
          <cell r="F21">
            <v>-2.6840531775792868E-4</v>
          </cell>
        </row>
        <row r="22">
          <cell r="C22">
            <v>21</v>
          </cell>
          <cell r="D22">
            <v>2.6570850427325633E-2</v>
          </cell>
          <cell r="E22">
            <v>-0.10200054464493008</v>
          </cell>
          <cell r="F22">
            <v>-4.4397309182269903E-3</v>
          </cell>
        </row>
        <row r="23">
          <cell r="C23">
            <v>22</v>
          </cell>
          <cell r="D23">
            <v>-0.23215417583012532</v>
          </cell>
          <cell r="E23">
            <v>-8.8807441127686133E-3</v>
          </cell>
          <cell r="F23">
            <v>0.11360110169601292</v>
          </cell>
        </row>
        <row r="24">
          <cell r="C24">
            <v>23</v>
          </cell>
          <cell r="D24">
            <v>-1.396175128633298E-2</v>
          </cell>
          <cell r="E24">
            <v>-2.3854852959562516E-2</v>
          </cell>
          <cell r="F24">
            <v>1.8564020798444502E-2</v>
          </cell>
        </row>
        <row r="25">
          <cell r="C25">
            <v>24</v>
          </cell>
          <cell r="D25">
            <v>0.47160981904003102</v>
          </cell>
          <cell r="E25">
            <v>-0.2191306895617296</v>
          </cell>
          <cell r="F25">
            <v>-0.12329831189256177</v>
          </cell>
        </row>
        <row r="26">
          <cell r="C26">
            <v>25</v>
          </cell>
          <cell r="D26">
            <v>-0.4480684913028915</v>
          </cell>
          <cell r="E26">
            <v>-2.8166145556278128E-2</v>
          </cell>
          <cell r="F26">
            <v>5.9801179632419784E-4</v>
          </cell>
        </row>
        <row r="27">
          <cell r="C27">
            <v>26</v>
          </cell>
          <cell r="D27">
            <v>-1.4063140765600184E-2</v>
          </cell>
          <cell r="E27">
            <v>5.8489617719362421E-3</v>
          </cell>
          <cell r="F27">
            <v>-2.2050916895903883E-2</v>
          </cell>
        </row>
        <row r="28">
          <cell r="C28">
            <v>27</v>
          </cell>
          <cell r="D28">
            <v>-7.1097937586327126E-2</v>
          </cell>
          <cell r="E28">
            <v>-3.9186683754579073E-2</v>
          </cell>
          <cell r="F28">
            <v>4.5074784401708604E-3</v>
          </cell>
        </row>
        <row r="29">
          <cell r="C29">
            <v>28</v>
          </cell>
          <cell r="D29">
            <v>-1.3487974632038361E-2</v>
          </cell>
          <cell r="E29">
            <v>-2.8649366211448982E-2</v>
          </cell>
          <cell r="F29">
            <v>7.2285461640569683E-3</v>
          </cell>
        </row>
        <row r="30">
          <cell r="C30">
            <v>29</v>
          </cell>
          <cell r="D30">
            <v>2.5462202254234874</v>
          </cell>
          <cell r="E30">
            <v>-7.0262292484598449E-2</v>
          </cell>
          <cell r="F30">
            <v>-4.054385177614224E-2</v>
          </cell>
        </row>
        <row r="31">
          <cell r="C31">
            <v>30</v>
          </cell>
          <cell r="D31">
            <v>2.3424139954832057E-2</v>
          </cell>
          <cell r="E31">
            <v>-2.7829492885441488E-2</v>
          </cell>
          <cell r="F31">
            <v>-0.15940945438372339</v>
          </cell>
        </row>
        <row r="32">
          <cell r="C32">
            <v>31</v>
          </cell>
          <cell r="D32">
            <v>-0.24914601350989815</v>
          </cell>
          <cell r="E32">
            <v>-0.45369195325906453</v>
          </cell>
          <cell r="F32">
            <v>-8.0965582135159031E-2</v>
          </cell>
        </row>
        <row r="33">
          <cell r="C33">
            <v>32</v>
          </cell>
          <cell r="D33">
            <v>1.2125056497030544</v>
          </cell>
          <cell r="E33">
            <v>1.0817736569662673E-3</v>
          </cell>
          <cell r="F33">
            <v>0.13508065222779747</v>
          </cell>
        </row>
        <row r="34">
          <cell r="C34">
            <v>33</v>
          </cell>
          <cell r="D34">
            <v>-0.11743616949645758</v>
          </cell>
          <cell r="E34">
            <v>-0.20732648490885075</v>
          </cell>
          <cell r="F34">
            <v>-6.3126168589993032E-3</v>
          </cell>
        </row>
        <row r="35">
          <cell r="C35">
            <v>34</v>
          </cell>
          <cell r="D35">
            <v>0.22987766101790261</v>
          </cell>
          <cell r="E35">
            <v>-3.0858730978170389E-2</v>
          </cell>
          <cell r="F35">
            <v>-4.2216059163466053E-2</v>
          </cell>
        </row>
        <row r="36">
          <cell r="C36">
            <v>35</v>
          </cell>
          <cell r="D36">
            <v>-7.2668441578661633E-2</v>
          </cell>
          <cell r="E36">
            <v>-3.2168606255789559E-2</v>
          </cell>
          <cell r="F36">
            <v>-4.4931266201597382E-2</v>
          </cell>
        </row>
        <row r="37">
          <cell r="C37">
            <v>36</v>
          </cell>
          <cell r="D37">
            <v>-4.0569435307569894E-2</v>
          </cell>
          <cell r="E37">
            <v>-4.7841655077775172E-2</v>
          </cell>
          <cell r="F37">
            <v>-9.1190228520175755E-3</v>
          </cell>
        </row>
        <row r="38">
          <cell r="C38">
            <v>37</v>
          </cell>
          <cell r="D38">
            <v>4.4613999180322973E-2</v>
          </cell>
          <cell r="E38">
            <v>-2.7300241357796663E-3</v>
          </cell>
          <cell r="F38">
            <v>-1.6255740859787777E-2</v>
          </cell>
        </row>
        <row r="39">
          <cell r="C39">
            <v>38</v>
          </cell>
          <cell r="D39">
            <v>-6.9700361113273959E-3</v>
          </cell>
          <cell r="E39">
            <v>0.11654933568098438</v>
          </cell>
          <cell r="F39">
            <v>-9.5249152843887047E-2</v>
          </cell>
        </row>
        <row r="40">
          <cell r="C40">
            <v>39</v>
          </cell>
          <cell r="D40">
            <v>9.6714642575071452E-2</v>
          </cell>
          <cell r="E40">
            <v>-2.5249412257894701E-2</v>
          </cell>
          <cell r="F40">
            <v>1.5146711114286679E-2</v>
          </cell>
        </row>
        <row r="41">
          <cell r="C41">
            <v>40</v>
          </cell>
          <cell r="D41">
            <v>-2.0768311128721573E-2</v>
          </cell>
          <cell r="E41">
            <v>-0.23756594767880956</v>
          </cell>
          <cell r="F41">
            <v>5.1704906967056652E-3</v>
          </cell>
        </row>
        <row r="42">
          <cell r="C42">
            <v>41</v>
          </cell>
          <cell r="D42">
            <v>9.3850745046694495E-2</v>
          </cell>
          <cell r="E42">
            <v>-2.6737063593071365E-2</v>
          </cell>
          <cell r="F42">
            <v>5.761053718117231E-3</v>
          </cell>
        </row>
        <row r="43">
          <cell r="C43">
            <v>42</v>
          </cell>
          <cell r="D43">
            <v>9.8712622401638667E-2</v>
          </cell>
          <cell r="E43">
            <v>-0.17018021324246291</v>
          </cell>
          <cell r="F43">
            <v>-2.9328653877180519E-2</v>
          </cell>
        </row>
        <row r="44">
          <cell r="C44">
            <v>43</v>
          </cell>
          <cell r="D44">
            <v>-1.4869862177983484</v>
          </cell>
          <cell r="E44">
            <v>-0.11017890688936978</v>
          </cell>
          <cell r="F44">
            <v>7.7261464618190015E-2</v>
          </cell>
        </row>
        <row r="45">
          <cell r="C45">
            <v>44</v>
          </cell>
          <cell r="D45">
            <v>0.12768477386300575</v>
          </cell>
          <cell r="E45">
            <v>-4.0223431780910694E-2</v>
          </cell>
          <cell r="F45">
            <v>4.9182230040600763E-3</v>
          </cell>
        </row>
        <row r="46">
          <cell r="C46">
            <v>45</v>
          </cell>
          <cell r="D46">
            <v>-2.1755412876314339E-2</v>
          </cell>
          <cell r="E46">
            <v>1.8403926822642781E-2</v>
          </cell>
          <cell r="F46">
            <v>0.10136762971929376</v>
          </cell>
        </row>
        <row r="47">
          <cell r="C47">
            <v>46</v>
          </cell>
          <cell r="D47">
            <v>-1.2616808741457182</v>
          </cell>
          <cell r="E47">
            <v>-9.2905936399891309E-2</v>
          </cell>
          <cell r="F47">
            <v>-4.6745318841428206E-2</v>
          </cell>
        </row>
        <row r="48">
          <cell r="C48">
            <v>47</v>
          </cell>
          <cell r="D48">
            <v>-0.29691497930243715</v>
          </cell>
          <cell r="E48">
            <v>0.46760032796112627</v>
          </cell>
          <cell r="F48">
            <v>-1.7773342089571629E-2</v>
          </cell>
        </row>
        <row r="49">
          <cell r="C49">
            <v>48</v>
          </cell>
          <cell r="D49">
            <v>0.11355573989066169</v>
          </cell>
          <cell r="E49">
            <v>4.1954057205440831</v>
          </cell>
          <cell r="F49">
            <v>3.0316896118768208</v>
          </cell>
        </row>
        <row r="50">
          <cell r="C50">
            <v>49</v>
          </cell>
          <cell r="D50">
            <v>0.35356590401657217</v>
          </cell>
          <cell r="E50">
            <v>-2.5657006424645714E-2</v>
          </cell>
          <cell r="F50">
            <v>-1.9608429867543856E-3</v>
          </cell>
        </row>
        <row r="51">
          <cell r="C51">
            <v>50</v>
          </cell>
          <cell r="D51">
            <v>-0.32411492571666412</v>
          </cell>
          <cell r="E51">
            <v>-0.10540655667152245</v>
          </cell>
          <cell r="F51">
            <v>-3.4318041650447093E-2</v>
          </cell>
        </row>
        <row r="52">
          <cell r="C52">
            <v>51</v>
          </cell>
          <cell r="D52">
            <v>4.9895191610858361E-3</v>
          </cell>
          <cell r="E52">
            <v>-3.0718481580593815E-2</v>
          </cell>
          <cell r="F52">
            <v>-4.2108591135148546E-3</v>
          </cell>
        </row>
        <row r="53">
          <cell r="C53">
            <v>52</v>
          </cell>
          <cell r="D53">
            <v>-0.26364995334245367</v>
          </cell>
          <cell r="E53">
            <v>-0.12354554105210303</v>
          </cell>
          <cell r="F53">
            <v>9.635773917222494E-2</v>
          </cell>
        </row>
        <row r="54">
          <cell r="C54">
            <v>53</v>
          </cell>
          <cell r="D54">
            <v>7.6965242812659609E-2</v>
          </cell>
          <cell r="E54">
            <v>-5.8579350459248912E-2</v>
          </cell>
          <cell r="F54">
            <v>5.0886805284722787E-2</v>
          </cell>
        </row>
        <row r="55">
          <cell r="C55">
            <v>54</v>
          </cell>
          <cell r="D55">
            <v>-5.51599832580019E-2</v>
          </cell>
          <cell r="E55">
            <v>-4.2976581905090724E-2</v>
          </cell>
          <cell r="F55">
            <v>-3.6344638915858485E-2</v>
          </cell>
        </row>
        <row r="56">
          <cell r="C56">
            <v>55</v>
          </cell>
          <cell r="D56">
            <v>-9.121509061323866E-3</v>
          </cell>
          <cell r="E56">
            <v>-5.6784570910215069E-2</v>
          </cell>
          <cell r="F56">
            <v>-0.15154415421096537</v>
          </cell>
        </row>
        <row r="57">
          <cell r="C57">
            <v>56</v>
          </cell>
          <cell r="D57">
            <v>0.10604322446603962</v>
          </cell>
          <cell r="E57">
            <v>1.0974918949245012</v>
          </cell>
          <cell r="F57">
            <v>6.2765107279417601E-2</v>
          </cell>
        </row>
        <row r="58">
          <cell r="C58">
            <v>57</v>
          </cell>
          <cell r="D58">
            <v>-1.9268458679844668E-3</v>
          </cell>
          <cell r="E58">
            <v>-1.0217462590264754E-2</v>
          </cell>
          <cell r="F58">
            <v>0.23034197416233099</v>
          </cell>
        </row>
        <row r="59">
          <cell r="C59">
            <v>58</v>
          </cell>
          <cell r="D59">
            <v>1.9660641911079597E-2</v>
          </cell>
          <cell r="E59">
            <v>-2.3281111829474736E-2</v>
          </cell>
          <cell r="F59">
            <v>-2.5408674483875745E-4</v>
          </cell>
        </row>
        <row r="60">
          <cell r="C60">
            <v>59</v>
          </cell>
          <cell r="D60">
            <v>6.5971394243747303E-2</v>
          </cell>
          <cell r="E60">
            <v>-4.6846701198543526E-2</v>
          </cell>
          <cell r="F60">
            <v>-7.1651100180836064E-3</v>
          </cell>
        </row>
        <row r="61">
          <cell r="C61">
            <v>60</v>
          </cell>
          <cell r="D61">
            <v>2.9394347121277078E-3</v>
          </cell>
          <cell r="E61">
            <v>1.4824274614656852</v>
          </cell>
          <cell r="F61">
            <v>1.1920361626414953</v>
          </cell>
        </row>
        <row r="62">
          <cell r="C62">
            <v>61</v>
          </cell>
          <cell r="D62">
            <v>-0.13746790984793741</v>
          </cell>
          <cell r="E62">
            <v>-0.10764250674644141</v>
          </cell>
          <cell r="F62">
            <v>-4.320256797278382E-3</v>
          </cell>
        </row>
        <row r="63">
          <cell r="C63">
            <v>62</v>
          </cell>
          <cell r="D63">
            <v>6.0591739672781739E-2</v>
          </cell>
          <cell r="E63">
            <v>6.8837440391487249E-3</v>
          </cell>
          <cell r="F63">
            <v>4.7738850617620255E-3</v>
          </cell>
        </row>
        <row r="64">
          <cell r="C64">
            <v>63</v>
          </cell>
          <cell r="D64">
            <v>0.12677146815503704</v>
          </cell>
          <cell r="E64">
            <v>-8.6462465448338983E-3</v>
          </cell>
          <cell r="F64">
            <v>-2.9716879424723397E-2</v>
          </cell>
        </row>
        <row r="65">
          <cell r="C65">
            <v>64</v>
          </cell>
          <cell r="D65">
            <v>0.15773415938436794</v>
          </cell>
          <cell r="E65">
            <v>-0.22701267047882043</v>
          </cell>
          <cell r="F65">
            <v>1.5826346537058632E-2</v>
          </cell>
        </row>
        <row r="66">
          <cell r="C66">
            <v>65</v>
          </cell>
          <cell r="D66">
            <v>2.7372037727019467E-2</v>
          </cell>
          <cell r="E66">
            <v>-0.27862118598478947</v>
          </cell>
          <cell r="F66">
            <v>0.15217976881059056</v>
          </cell>
        </row>
        <row r="67">
          <cell r="C67">
            <v>66</v>
          </cell>
          <cell r="D67">
            <v>9.2940971111884502E-3</v>
          </cell>
          <cell r="E67">
            <v>9.0142973592590978E-2</v>
          </cell>
          <cell r="F67">
            <v>-3.7987165738491251E-3</v>
          </cell>
        </row>
        <row r="68">
          <cell r="C68">
            <v>67</v>
          </cell>
          <cell r="D68">
            <v>-0.75547237433333192</v>
          </cell>
          <cell r="E68">
            <v>-0.20785614353621246</v>
          </cell>
          <cell r="F68">
            <v>1.0453119903715474E-2</v>
          </cell>
        </row>
        <row r="69">
          <cell r="C69">
            <v>68</v>
          </cell>
          <cell r="D69">
            <v>6.1208568178215988E-2</v>
          </cell>
          <cell r="E69">
            <v>-8.9952370480298419E-3</v>
          </cell>
          <cell r="F69">
            <v>-1.4329790829705207E-3</v>
          </cell>
        </row>
        <row r="70">
          <cell r="C70">
            <v>69</v>
          </cell>
          <cell r="D70">
            <v>-0.10768419649551676</v>
          </cell>
          <cell r="E70">
            <v>-9.7402370131577029E-2</v>
          </cell>
          <cell r="F70">
            <v>-8.8474718503209031E-3</v>
          </cell>
        </row>
        <row r="71">
          <cell r="C71">
            <v>70</v>
          </cell>
          <cell r="D71">
            <v>0.41202889450932378</v>
          </cell>
          <cell r="E71">
            <v>-0.20998217428076729</v>
          </cell>
          <cell r="F71">
            <v>-4.8321236755325021E-3</v>
          </cell>
        </row>
        <row r="72">
          <cell r="C72">
            <v>71</v>
          </cell>
          <cell r="D72">
            <v>0.32618563716360627</v>
          </cell>
          <cell r="E72">
            <v>1.2206002289573026</v>
          </cell>
          <cell r="F72">
            <v>-0.76658079638888821</v>
          </cell>
        </row>
        <row r="73">
          <cell r="C73">
            <v>72</v>
          </cell>
          <cell r="D73">
            <v>4.6062388095913558E-2</v>
          </cell>
          <cell r="E73">
            <v>8.7242370129029287E-2</v>
          </cell>
          <cell r="F73">
            <v>4.0214483220559656E-3</v>
          </cell>
        </row>
        <row r="74">
          <cell r="C74">
            <v>73</v>
          </cell>
          <cell r="D74">
            <v>-4.1673904279386836E-3</v>
          </cell>
          <cell r="E74">
            <v>-3.3860644053600224E-2</v>
          </cell>
          <cell r="F74">
            <v>1.1287902738305636E-2</v>
          </cell>
        </row>
        <row r="75">
          <cell r="C75">
            <v>74</v>
          </cell>
          <cell r="D75">
            <v>-0.10524973947366152</v>
          </cell>
          <cell r="E75">
            <v>-0.12813800432940939</v>
          </cell>
          <cell r="F75">
            <v>1.3487505101418508E-2</v>
          </cell>
        </row>
        <row r="76">
          <cell r="C76">
            <v>75</v>
          </cell>
          <cell r="D76">
            <v>-7.486612665542737E-2</v>
          </cell>
          <cell r="E76">
            <v>-3.4254010133581064E-2</v>
          </cell>
          <cell r="F76">
            <v>1.9691020005104976E-2</v>
          </cell>
        </row>
        <row r="77">
          <cell r="C77">
            <v>76</v>
          </cell>
          <cell r="D77">
            <v>0.12799228972101337</v>
          </cell>
          <cell r="E77">
            <v>-0.16389129492038862</v>
          </cell>
          <cell r="F77">
            <v>1.8551647694716487E-2</v>
          </cell>
        </row>
        <row r="78">
          <cell r="C78">
            <v>77</v>
          </cell>
          <cell r="D78">
            <v>-0.12622681419319978</v>
          </cell>
          <cell r="E78">
            <v>1.1299239012388948E-2</v>
          </cell>
          <cell r="F78">
            <v>8.6976591628019823E-2</v>
          </cell>
        </row>
        <row r="79">
          <cell r="C79">
            <v>78</v>
          </cell>
          <cell r="D79">
            <v>4.9498232982173301E-4</v>
          </cell>
          <cell r="E79">
            <v>-1.3360169586054278E-2</v>
          </cell>
          <cell r="F79">
            <v>-4.1708052736905664E-4</v>
          </cell>
        </row>
        <row r="80">
          <cell r="C80">
            <v>79</v>
          </cell>
          <cell r="D80">
            <v>4.0059905315206257E-2</v>
          </cell>
          <cell r="E80">
            <v>-3.1352519103619594E-2</v>
          </cell>
          <cell r="F80">
            <v>-2.6758877269581524E-2</v>
          </cell>
        </row>
        <row r="81">
          <cell r="C81">
            <v>80</v>
          </cell>
          <cell r="D81">
            <v>-4.6104881049185767E-2</v>
          </cell>
          <cell r="E81">
            <v>-2.1951390796762348E-2</v>
          </cell>
          <cell r="F81">
            <v>9.5160087513863293E-4</v>
          </cell>
        </row>
        <row r="82">
          <cell r="C82">
            <v>81</v>
          </cell>
          <cell r="D82">
            <v>-8.1195583258186418E-2</v>
          </cell>
          <cell r="E82">
            <v>-0.73862282209210872</v>
          </cell>
          <cell r="F82">
            <v>0.12573728963593345</v>
          </cell>
        </row>
        <row r="83">
          <cell r="C83">
            <v>82</v>
          </cell>
          <cell r="D83">
            <v>-0.11508207950401711</v>
          </cell>
          <cell r="E83">
            <v>-0.97208243124023852</v>
          </cell>
          <cell r="F83">
            <v>1.8962087921466392E-2</v>
          </cell>
        </row>
        <row r="84">
          <cell r="C84">
            <v>83</v>
          </cell>
          <cell r="D84">
            <v>-8.2983054172281828E-2</v>
          </cell>
          <cell r="E84">
            <v>-0.38346058214739542</v>
          </cell>
          <cell r="F84">
            <v>-6.1372175988186728E-2</v>
          </cell>
        </row>
        <row r="85">
          <cell r="C85">
            <v>84</v>
          </cell>
          <cell r="D85">
            <v>-3.228439405170147E-2</v>
          </cell>
          <cell r="E85">
            <v>-0.16428164191308275</v>
          </cell>
          <cell r="F85">
            <v>-5.4516534625860272E-2</v>
          </cell>
        </row>
        <row r="86">
          <cell r="C86">
            <v>85</v>
          </cell>
          <cell r="D86">
            <v>-0.69929595487944662</v>
          </cell>
          <cell r="E86">
            <v>1.6762609189965811</v>
          </cell>
          <cell r="F86">
            <v>-0.80332700975533422</v>
          </cell>
        </row>
        <row r="87">
          <cell r="C87">
            <v>86</v>
          </cell>
          <cell r="D87">
            <v>5.0184819745970576E-2</v>
          </cell>
          <cell r="E87">
            <v>-6.0727100708107794E-2</v>
          </cell>
          <cell r="F87">
            <v>2.3706905222924362E-3</v>
          </cell>
        </row>
        <row r="88">
          <cell r="C88">
            <v>87</v>
          </cell>
          <cell r="D88">
            <v>-0.22622645113465753</v>
          </cell>
          <cell r="E88">
            <v>0.59936925947515074</v>
          </cell>
          <cell r="F88">
            <v>0.41479800987160798</v>
          </cell>
        </row>
        <row r="89">
          <cell r="C89">
            <v>88</v>
          </cell>
          <cell r="D89">
            <v>0.12988270731187529</v>
          </cell>
          <cell r="E89">
            <v>2.0352025596509733E-2</v>
          </cell>
          <cell r="F89">
            <v>-3.7550879072175788E-2</v>
          </cell>
        </row>
        <row r="90">
          <cell r="C90">
            <v>89</v>
          </cell>
          <cell r="D90">
            <v>-0.10102441336697272</v>
          </cell>
          <cell r="E90">
            <v>-4.2099853410075085E-2</v>
          </cell>
          <cell r="F90">
            <v>-5.252813851410929E-4</v>
          </cell>
        </row>
        <row r="91">
          <cell r="C91">
            <v>90</v>
          </cell>
          <cell r="D91">
            <v>-0.20620829872091798</v>
          </cell>
          <cell r="E91">
            <v>9.8654152563690742E-3</v>
          </cell>
          <cell r="F91">
            <v>-0.64594628144596689</v>
          </cell>
        </row>
        <row r="92">
          <cell r="C92">
            <v>91</v>
          </cell>
          <cell r="D92">
            <v>-6.3022895371842242E-3</v>
          </cell>
          <cell r="E92">
            <v>-9.8775671847918609E-3</v>
          </cell>
          <cell r="F92">
            <v>3.2688786193768624E-2</v>
          </cell>
        </row>
        <row r="93">
          <cell r="C93">
            <v>92</v>
          </cell>
          <cell r="D93">
            <v>-5.3575372534114818E-3</v>
          </cell>
          <cell r="E93">
            <v>-6.2158569218670356E-2</v>
          </cell>
          <cell r="F93">
            <v>-6.050766491628766E-2</v>
          </cell>
        </row>
        <row r="94">
          <cell r="C94">
            <v>93</v>
          </cell>
          <cell r="D94">
            <v>-4.9405959355771682E-2</v>
          </cell>
          <cell r="E94">
            <v>-3.9205487208887571E-2</v>
          </cell>
          <cell r="F94">
            <v>-2.883252629067403E-3</v>
          </cell>
        </row>
        <row r="95">
          <cell r="C95">
            <v>94</v>
          </cell>
          <cell r="D95">
            <v>1.5986041711829862E-2</v>
          </cell>
          <cell r="E95">
            <v>-8.0775642125035227E-2</v>
          </cell>
          <cell r="F95">
            <v>3.4009562089095814E-2</v>
          </cell>
        </row>
        <row r="96">
          <cell r="C96">
            <v>95</v>
          </cell>
          <cell r="D96">
            <v>-0.10743114180477827</v>
          </cell>
          <cell r="E96">
            <v>-6.7827844169064705E-2</v>
          </cell>
          <cell r="F96">
            <v>-5.8346124317988461E-2</v>
          </cell>
        </row>
        <row r="97">
          <cell r="C97">
            <v>96</v>
          </cell>
          <cell r="D97">
            <v>-0.93538778434342906</v>
          </cell>
          <cell r="E97">
            <v>0.71834169131435366</v>
          </cell>
          <cell r="F97">
            <v>-6.3428472417127041E-3</v>
          </cell>
        </row>
        <row r="98">
          <cell r="C98">
            <v>97</v>
          </cell>
          <cell r="D98">
            <v>5.6697572519200101E-2</v>
          </cell>
          <cell r="E98">
            <v>4.7091541296562164E-2</v>
          </cell>
          <cell r="F98">
            <v>8.9017393029663765E-3</v>
          </cell>
        </row>
        <row r="99">
          <cell r="C99">
            <v>98</v>
          </cell>
          <cell r="D99">
            <v>-2.8056799527686811E-2</v>
          </cell>
          <cell r="E99">
            <v>-3.8052647680868579E-2</v>
          </cell>
          <cell r="F99">
            <v>-0.50707260521058428</v>
          </cell>
        </row>
        <row r="100">
          <cell r="C100">
            <v>99</v>
          </cell>
          <cell r="D100">
            <v>-0.3608519689428335</v>
          </cell>
          <cell r="E100">
            <v>-4.0667066646626622E-2</v>
          </cell>
          <cell r="F100">
            <v>-9.2217712874756753E-3</v>
          </cell>
        </row>
        <row r="101">
          <cell r="C101">
            <v>100</v>
          </cell>
          <cell r="D101">
            <v>-8.6785252499531257E-2</v>
          </cell>
          <cell r="E101">
            <v>-3.4846450177391944E-3</v>
          </cell>
          <cell r="F101">
            <v>7.0688029678505487E-3</v>
          </cell>
        </row>
        <row r="102">
          <cell r="C102">
            <v>101</v>
          </cell>
          <cell r="D102">
            <v>0.19398844483388272</v>
          </cell>
          <cell r="E102">
            <v>-8.3370807580056133E-3</v>
          </cell>
          <cell r="F102">
            <v>-2.273810756923025E-2</v>
          </cell>
        </row>
        <row r="103">
          <cell r="C103">
            <v>102</v>
          </cell>
          <cell r="D103">
            <v>0.10528342353512551</v>
          </cell>
          <cell r="E103">
            <v>-0.2212525539272075</v>
          </cell>
          <cell r="F103">
            <v>-9.8093977309574379E-2</v>
          </cell>
        </row>
        <row r="104">
          <cell r="C104">
            <v>103</v>
          </cell>
          <cell r="D104">
            <v>-0.20430623687666682</v>
          </cell>
          <cell r="E104">
            <v>8.9757347883151831E-2</v>
          </cell>
          <cell r="F104">
            <v>1.341889628590949E-3</v>
          </cell>
        </row>
        <row r="105">
          <cell r="C105">
            <v>104</v>
          </cell>
          <cell r="D105">
            <v>-0.16652344778132966</v>
          </cell>
          <cell r="E105">
            <v>-6.8770513709873263E-2</v>
          </cell>
          <cell r="F105">
            <v>-1.9582870987537235E-2</v>
          </cell>
        </row>
        <row r="106">
          <cell r="C106">
            <v>105</v>
          </cell>
          <cell r="D106">
            <v>6.0108221136337056E-2</v>
          </cell>
          <cell r="E106">
            <v>-0.86466022982627766</v>
          </cell>
          <cell r="F106">
            <v>-1.3313990865113047E-2</v>
          </cell>
        </row>
        <row r="107">
          <cell r="C107">
            <v>106</v>
          </cell>
          <cell r="D107">
            <v>-0.60545382603553366</v>
          </cell>
          <cell r="E107">
            <v>-0.36925420739061154</v>
          </cell>
          <cell r="F107">
            <v>-4.7106541476429682E-2</v>
          </cell>
        </row>
        <row r="108">
          <cell r="C108">
            <v>107</v>
          </cell>
          <cell r="D108">
            <v>1.4877731628256665E-2</v>
          </cell>
          <cell r="E108">
            <v>-2.5160804595696487E-2</v>
          </cell>
          <cell r="F108">
            <v>-1.4302651123730064E-2</v>
          </cell>
        </row>
        <row r="109">
          <cell r="C109">
            <v>108</v>
          </cell>
          <cell r="D109">
            <v>0.25234027832997619</v>
          </cell>
          <cell r="E109">
            <v>-6.3025788375288411E-2</v>
          </cell>
          <cell r="F109">
            <v>-4.9651573172750096E-3</v>
          </cell>
        </row>
        <row r="110">
          <cell r="C110">
            <v>109</v>
          </cell>
          <cell r="D110">
            <v>-0.26635847659367151</v>
          </cell>
          <cell r="E110">
            <v>-0.20990877826256127</v>
          </cell>
          <cell r="F110">
            <v>6.3795115608360903E-2</v>
          </cell>
        </row>
        <row r="111">
          <cell r="C111">
            <v>110</v>
          </cell>
          <cell r="D111">
            <v>0.14747590707172206</v>
          </cell>
          <cell r="E111">
            <v>-3.5745434291567006E-2</v>
          </cell>
          <cell r="F111">
            <v>2.5621035426877783E-2</v>
          </cell>
        </row>
        <row r="112">
          <cell r="C112">
            <v>111</v>
          </cell>
          <cell r="D112">
            <v>-6.7594573759679505E-2</v>
          </cell>
          <cell r="E112">
            <v>-6.1227660978329747E-2</v>
          </cell>
          <cell r="F112">
            <v>1.57536143751986E-2</v>
          </cell>
        </row>
        <row r="113">
          <cell r="C113">
            <v>112</v>
          </cell>
          <cell r="D113">
            <v>-4.5422821412052783E-3</v>
          </cell>
          <cell r="E113">
            <v>-0.57998553309487244</v>
          </cell>
          <cell r="F113">
            <v>2.1000672933555635E-4</v>
          </cell>
        </row>
        <row r="114">
          <cell r="C114">
            <v>113</v>
          </cell>
          <cell r="D114">
            <v>3.1053378559010469</v>
          </cell>
          <cell r="E114">
            <v>0.10881033606346904</v>
          </cell>
          <cell r="F114">
            <v>0.25424719241229443</v>
          </cell>
        </row>
        <row r="115">
          <cell r="C115">
            <v>114</v>
          </cell>
          <cell r="D115">
            <v>-1.1457032020651152E-2</v>
          </cell>
          <cell r="E115">
            <v>-9.8666790378936359E-3</v>
          </cell>
          <cell r="F115">
            <v>3.3939679563255035E-3</v>
          </cell>
        </row>
        <row r="116">
          <cell r="C116">
            <v>115</v>
          </cell>
          <cell r="D116">
            <v>0.12960046126114266</v>
          </cell>
          <cell r="E116">
            <v>0.11097979654462337</v>
          </cell>
          <cell r="F116">
            <v>5.7059061755313813E-2</v>
          </cell>
        </row>
        <row r="117">
          <cell r="C117">
            <v>116</v>
          </cell>
          <cell r="D117">
            <v>3.3584169875102397E-4</v>
          </cell>
          <cell r="E117">
            <v>-2.9949363363638647E-2</v>
          </cell>
          <cell r="F117">
            <v>2.6212444016597298E-2</v>
          </cell>
        </row>
        <row r="118">
          <cell r="C118">
            <v>117</v>
          </cell>
          <cell r="D118">
            <v>0.16584226837189309</v>
          </cell>
          <cell r="E118">
            <v>-1.2989793179165883E-2</v>
          </cell>
          <cell r="F118">
            <v>1.5081166886328164E-2</v>
          </cell>
        </row>
        <row r="119">
          <cell r="C119">
            <v>118</v>
          </cell>
          <cell r="D119">
            <v>-0.24468939821394856</v>
          </cell>
          <cell r="E119">
            <v>-8.2054679955885831E-3</v>
          </cell>
          <cell r="F119">
            <v>-2.3264101572405368E-2</v>
          </cell>
        </row>
        <row r="120">
          <cell r="C120">
            <v>119</v>
          </cell>
          <cell r="D120">
            <v>0.12355398379905401</v>
          </cell>
          <cell r="E120">
            <v>-2.300611371597671E-2</v>
          </cell>
          <cell r="F120">
            <v>-1.7130452214535099E-4</v>
          </cell>
        </row>
        <row r="121">
          <cell r="C121">
            <v>120</v>
          </cell>
          <cell r="D121">
            <v>-3.0975895297439042E-2</v>
          </cell>
          <cell r="E121">
            <v>-6.0875647738254823E-2</v>
          </cell>
          <cell r="F121">
            <v>-8.2273477314033956E-3</v>
          </cell>
        </row>
        <row r="122">
          <cell r="C122">
            <v>121</v>
          </cell>
          <cell r="D122">
            <v>-9.6976227565602827E-2</v>
          </cell>
          <cell r="E122">
            <v>-2.1747680126184506E-2</v>
          </cell>
          <cell r="F122">
            <v>5.888848848667385E-3</v>
          </cell>
        </row>
        <row r="123">
          <cell r="C123">
            <v>122</v>
          </cell>
          <cell r="D123">
            <v>-1.1182715089216432E-2</v>
          </cell>
          <cell r="E123">
            <v>-0.38280018153437573</v>
          </cell>
          <cell r="F123">
            <v>-5.7700068470198637E-2</v>
          </cell>
        </row>
        <row r="124">
          <cell r="C124">
            <v>123</v>
          </cell>
          <cell r="D124">
            <v>-0.73409716038011819</v>
          </cell>
          <cell r="E124">
            <v>-0.15860835800003925</v>
          </cell>
          <cell r="F124">
            <v>-2.0982627781227055E-2</v>
          </cell>
        </row>
        <row r="125">
          <cell r="C125">
            <v>124</v>
          </cell>
          <cell r="D125">
            <v>-0.5845932716246991</v>
          </cell>
          <cell r="E125">
            <v>-0.38969691908901349</v>
          </cell>
          <cell r="F125">
            <v>-2.7940531237765451E-2</v>
          </cell>
        </row>
        <row r="126">
          <cell r="C126">
            <v>125</v>
          </cell>
          <cell r="D126">
            <v>-2.7529816826050643E-2</v>
          </cell>
          <cell r="E126">
            <v>-0.1405510928746202</v>
          </cell>
          <cell r="F126">
            <v>1.6277404455170008E-2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(VA)"/>
      <sheetName val="2011 (grados)"/>
      <sheetName val="2012 (VA)"/>
      <sheetName val="2012 (grados)"/>
      <sheetName val="2013 (VA)"/>
      <sheetName val="2013 (grados)"/>
      <sheetName val="2014 (VA)"/>
      <sheetName val="2014 (grados)"/>
      <sheetName val="2015 (VA)"/>
      <sheetName val="2015 (grados)"/>
      <sheetName val="2016 (VA-b15)"/>
      <sheetName val="2016 (grados-b15)"/>
      <sheetName val="2016 (VA)"/>
      <sheetName val="2016 (grados)"/>
      <sheetName val="2016 (gradosNM)"/>
      <sheetName val="2011-2016"/>
      <sheetName val="2015-2016"/>
      <sheetName val="VA (CD)"/>
      <sheetName val="forma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4396-7679-421C-A0CE-0B5D0EF3C734}">
  <dimension ref="A1:BM132"/>
  <sheetViews>
    <sheetView tabSelected="1" topLeftCell="A111" zoomScaleNormal="100" workbookViewId="0">
      <selection sqref="A1:BM131"/>
    </sheetView>
  </sheetViews>
  <sheetFormatPr baseColWidth="10" defaultRowHeight="15" x14ac:dyDescent="0.25"/>
  <cols>
    <col min="5" max="9" width="11.42578125" hidden="1" customWidth="1"/>
    <col min="10" max="10" width="12.5703125" bestFit="1" customWidth="1"/>
    <col min="11" max="15" width="11.42578125" hidden="1" customWidth="1"/>
    <col min="17" max="17" width="11.42578125" hidden="1" customWidth="1"/>
    <col min="18" max="18" width="12.42578125" customWidth="1"/>
    <col min="19" max="21" width="11.42578125" hidden="1" customWidth="1"/>
    <col min="23" max="25" width="0" hidden="1" customWidth="1"/>
    <col min="27" max="29" width="0" hidden="1" customWidth="1"/>
    <col min="31" max="31" width="0" hidden="1" customWidth="1"/>
    <col min="33" max="33" width="0" hidden="1" customWidth="1"/>
    <col min="35" max="35" width="0" hidden="1" customWidth="1"/>
    <col min="37" max="37" width="0" hidden="1" customWidth="1"/>
    <col min="39" max="42" width="0" hidden="1" customWidth="1"/>
    <col min="44" max="45" width="0" hidden="1" customWidth="1"/>
    <col min="47" max="48" width="0" hidden="1" customWidth="1"/>
    <col min="64" max="64" width="13.28515625" customWidth="1"/>
  </cols>
  <sheetData>
    <row r="1" spans="1:6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6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65" ht="26.25" customHeight="1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2"/>
      <c r="T4" s="3"/>
      <c r="U4" s="2"/>
      <c r="V4" s="2"/>
      <c r="W4" s="2"/>
      <c r="X4" s="2"/>
      <c r="Y4" s="2"/>
      <c r="Z4" s="2"/>
      <c r="AA4" s="2"/>
      <c r="AB4" s="2"/>
      <c r="AC4" s="2"/>
      <c r="AD4" s="3"/>
      <c r="AE4" s="3"/>
      <c r="AF4" s="3"/>
      <c r="AG4" s="2"/>
      <c r="AH4" s="3"/>
      <c r="AI4" s="3"/>
      <c r="AJ4" s="3"/>
      <c r="AK4" s="3"/>
      <c r="AL4" s="3"/>
      <c r="AM4" s="2"/>
      <c r="AN4" s="2"/>
      <c r="AO4" s="3"/>
      <c r="AP4" s="3"/>
      <c r="AQ4" s="3"/>
      <c r="AR4" s="2"/>
      <c r="AS4" s="2"/>
      <c r="AT4" s="2"/>
      <c r="AU4" s="2"/>
      <c r="AV4" s="2"/>
      <c r="AW4" s="2"/>
    </row>
    <row r="5" spans="1:65" s="4" customFormat="1" ht="233.25" customHeight="1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  <c r="K5" s="4" t="s">
        <v>14</v>
      </c>
      <c r="L5" s="4" t="s">
        <v>15</v>
      </c>
      <c r="M5" s="4" t="s">
        <v>16</v>
      </c>
      <c r="N5" s="4" t="s">
        <v>17</v>
      </c>
      <c r="O5" s="4" t="s">
        <v>18</v>
      </c>
      <c r="P5" s="5" t="s">
        <v>19</v>
      </c>
      <c r="Q5" s="4" t="s">
        <v>20</v>
      </c>
      <c r="R5" s="5" t="s">
        <v>21</v>
      </c>
      <c r="S5" s="4" t="s">
        <v>22</v>
      </c>
      <c r="T5" s="4" t="s">
        <v>23</v>
      </c>
      <c r="U5" s="4" t="s">
        <v>24</v>
      </c>
      <c r="V5" s="5" t="s">
        <v>25</v>
      </c>
      <c r="W5" s="4" t="s">
        <v>26</v>
      </c>
      <c r="X5" s="4" t="s">
        <v>27</v>
      </c>
      <c r="Y5" s="4" t="s">
        <v>28</v>
      </c>
      <c r="Z5" s="4" t="s">
        <v>29</v>
      </c>
      <c r="AA5" s="4" t="s">
        <v>30</v>
      </c>
      <c r="AB5" s="4" t="s">
        <v>31</v>
      </c>
      <c r="AC5" s="4" t="s">
        <v>32</v>
      </c>
      <c r="AD5" s="4" t="s">
        <v>33</v>
      </c>
      <c r="AE5" s="4" t="s">
        <v>34</v>
      </c>
      <c r="AF5" s="5" t="s">
        <v>35</v>
      </c>
      <c r="AG5" s="4" t="s">
        <v>36</v>
      </c>
      <c r="AH5" s="4" t="s">
        <v>37</v>
      </c>
      <c r="AI5" s="4" t="s">
        <v>38</v>
      </c>
      <c r="AJ5" s="5" t="s">
        <v>39</v>
      </c>
      <c r="AK5" s="4" t="s">
        <v>40</v>
      </c>
      <c r="AL5" s="5" t="s">
        <v>41</v>
      </c>
      <c r="AM5" s="4" t="s">
        <v>42</v>
      </c>
      <c r="AN5" s="4" t="s">
        <v>43</v>
      </c>
      <c r="AO5" s="4" t="s">
        <v>44</v>
      </c>
      <c r="AP5" s="4" t="s">
        <v>45</v>
      </c>
      <c r="AQ5" s="6" t="s">
        <v>46</v>
      </c>
      <c r="AR5" s="6" t="s">
        <v>47</v>
      </c>
      <c r="AS5" s="4" t="s">
        <v>48</v>
      </c>
      <c r="AT5" s="5" t="s">
        <v>49</v>
      </c>
      <c r="AU5" s="4" t="s">
        <v>50</v>
      </c>
      <c r="AV5" s="4" t="s">
        <v>51</v>
      </c>
      <c r="AW5" s="4" t="s">
        <v>52</v>
      </c>
      <c r="AX5" s="4" t="s">
        <v>14</v>
      </c>
      <c r="AY5" s="4" t="s">
        <v>20</v>
      </c>
      <c r="AZ5" s="4" t="s">
        <v>22</v>
      </c>
      <c r="BA5" s="4" t="s">
        <v>26</v>
      </c>
      <c r="BB5" s="4" t="s">
        <v>30</v>
      </c>
      <c r="BC5" s="4" t="s">
        <v>34</v>
      </c>
      <c r="BD5" s="4" t="s">
        <v>36</v>
      </c>
      <c r="BE5" s="4" t="s">
        <v>38</v>
      </c>
      <c r="BF5" s="4" t="s">
        <v>40</v>
      </c>
      <c r="BG5" s="4" t="s">
        <v>42</v>
      </c>
      <c r="BH5" s="6" t="s">
        <v>46</v>
      </c>
      <c r="BI5" s="4" t="s">
        <v>50</v>
      </c>
      <c r="BJ5" s="4" t="s">
        <v>51</v>
      </c>
      <c r="BK5" s="4" t="s">
        <v>53</v>
      </c>
      <c r="BL5" s="4" t="s">
        <v>54</v>
      </c>
      <c r="BM5" s="4" t="s">
        <v>55</v>
      </c>
    </row>
    <row r="6" spans="1:65" ht="15.75" x14ac:dyDescent="0.3">
      <c r="A6" t="str">
        <f>INDEX([1]DANE!$A$12:$A$136,MATCH(DSI!B6,[1]DANE!$B$12:$B$136,0))</f>
        <v>05002</v>
      </c>
      <c r="B6" s="7" t="s">
        <v>56</v>
      </c>
      <c r="C6" s="7" t="s">
        <v>57</v>
      </c>
      <c r="D6" s="7" t="s">
        <v>58</v>
      </c>
      <c r="E6" s="8">
        <v>39.493848127839016</v>
      </c>
      <c r="F6" s="8">
        <v>39.639693621696757</v>
      </c>
      <c r="G6" s="8">
        <v>17.3756199274113</v>
      </c>
      <c r="H6" s="8">
        <v>0.20567767607806642</v>
      </c>
      <c r="I6" s="9">
        <v>0</v>
      </c>
      <c r="J6" s="9">
        <f>K6/SUM($K$6:$K$130)</f>
        <v>1.2862709233399749E-2</v>
      </c>
      <c r="K6" s="10">
        <v>96.714839353025127</v>
      </c>
      <c r="L6" s="11">
        <v>0</v>
      </c>
      <c r="M6" s="11">
        <v>0</v>
      </c>
      <c r="N6" s="11">
        <v>1.3420213000022661E-2</v>
      </c>
      <c r="O6" s="11">
        <v>0</v>
      </c>
      <c r="P6" s="11">
        <f>Q6/SUM($Q$6:$Q$130)</f>
        <v>8.0840231575429821E-6</v>
      </c>
      <c r="Q6" s="10">
        <v>1.9700764434932246E-2</v>
      </c>
      <c r="R6" s="12">
        <f>S6/SUM($S$6:$S$130)</f>
        <v>7.8689389683835959E-5</v>
      </c>
      <c r="S6" s="13">
        <v>1.6108765079353007</v>
      </c>
      <c r="T6" s="8">
        <v>2.2393892186923074</v>
      </c>
      <c r="U6" s="14">
        <v>0.35652871218402826</v>
      </c>
      <c r="V6" s="14">
        <f>W6/SUM($W$6:$W$130)</f>
        <v>4.4037818646523681E-4</v>
      </c>
      <c r="W6" s="10">
        <v>2.5959179308763356</v>
      </c>
      <c r="X6" s="8">
        <v>23.505200163978117</v>
      </c>
      <c r="Y6" s="8">
        <v>21.436467842397239</v>
      </c>
      <c r="Z6" s="8">
        <f>AA6/SUM($AA$6:$AA$130)</f>
        <v>4.5756667634763697E-3</v>
      </c>
      <c r="AA6" s="10">
        <v>44.941668006375352</v>
      </c>
      <c r="AB6" s="9">
        <v>28.475731624234449</v>
      </c>
      <c r="AC6" s="9">
        <v>8.2063970094783212</v>
      </c>
      <c r="AD6" s="9">
        <f>AE6/SUM($AE$6:$AE$130)</f>
        <v>1.6068919149164523E-3</v>
      </c>
      <c r="AE6" s="15">
        <v>36.682128633712772</v>
      </c>
      <c r="AF6" s="16">
        <f>AG6/SUM($AG$6:$AG$130)</f>
        <v>1.5856607416433232E-3</v>
      </c>
      <c r="AG6" s="16">
        <v>6.0619810153024254</v>
      </c>
      <c r="AH6" s="16">
        <f>AI6/SUM($AI$6:$AI$130)</f>
        <v>4.2659962873873409E-4</v>
      </c>
      <c r="AI6" s="17">
        <v>2.6566874598175874</v>
      </c>
      <c r="AJ6" s="18">
        <f>AK6/SUM($AK$6:$AK$130)</f>
        <v>1.8900736432850005E-3</v>
      </c>
      <c r="AK6" s="18">
        <v>21.834817731004005</v>
      </c>
      <c r="AL6" s="19">
        <f>AM6/SUM($AM$6:$AM$130)</f>
        <v>1.5885775515877029E-3</v>
      </c>
      <c r="AM6" s="20">
        <v>18.770513176270583</v>
      </c>
      <c r="AN6" s="21">
        <v>14.987433583985862</v>
      </c>
      <c r="AO6" s="22">
        <v>8.0774754061221827</v>
      </c>
      <c r="AP6" s="23">
        <v>12.939922761907981</v>
      </c>
      <c r="AQ6" s="23">
        <f>AR6/SUM($AR$6:$AR$130)</f>
        <v>2.3750174532063194E-3</v>
      </c>
      <c r="AR6" s="24">
        <v>36.004831752016024</v>
      </c>
      <c r="AS6" s="11">
        <v>3.0837965934827261</v>
      </c>
      <c r="AT6" s="11">
        <f>AU6/SUM($AU$6:$AU$130)</f>
        <v>1.2300778252992263E-3</v>
      </c>
      <c r="AU6" s="10">
        <v>3.8872776517685912</v>
      </c>
      <c r="AV6" s="25">
        <v>271.78123998253903</v>
      </c>
      <c r="AW6">
        <f>AV6/SUM($AV$6:$AV$130)</f>
        <v>2.2515061998573745E-3</v>
      </c>
      <c r="AX6">
        <f>J6*AX$131</f>
        <v>96.18445289188756</v>
      </c>
      <c r="AY6">
        <f>P6*AY$131</f>
        <v>1.964326921115845E-2</v>
      </c>
      <c r="AZ6">
        <f>R6*AZ$131</f>
        <v>1.6043353929156869</v>
      </c>
      <c r="BA6">
        <f>V6*BA$131</f>
        <v>2.5723225823641842</v>
      </c>
      <c r="BB6">
        <f>Z6*BB$131</f>
        <v>44.927941006084914</v>
      </c>
      <c r="BC6">
        <f>AD6*BC$131</f>
        <v>36.632089046287845</v>
      </c>
      <c r="BD6">
        <f>AF6*BD$131</f>
        <v>6.0503357550506829</v>
      </c>
      <c r="BE6">
        <f>AH6*BE$131</f>
        <v>2.6550185756109053</v>
      </c>
      <c r="BF6">
        <f>AJ6*BF$131</f>
        <v>21.834817731004009</v>
      </c>
      <c r="BG6">
        <f>AL6*BG$131</f>
        <v>18.740175895827626</v>
      </c>
      <c r="BH6">
        <f>AQ6*BH$131</f>
        <v>36.01792652107067</v>
      </c>
      <c r="BI6">
        <f>AT6*BI$131</f>
        <v>3.8855125959536654</v>
      </c>
      <c r="BJ6">
        <f>SUM(AX6:BI6)</f>
        <v>271.12457126326893</v>
      </c>
      <c r="BK6">
        <f>AX6+AY6</f>
        <v>96.204096161098718</v>
      </c>
      <c r="BL6">
        <f>AZ6+BB6</f>
        <v>46.532276399000601</v>
      </c>
      <c r="BM6">
        <f>SUM(BC6:BI6)+BA6</f>
        <v>128.38819870316959</v>
      </c>
    </row>
    <row r="7" spans="1:65" ht="15.75" x14ac:dyDescent="0.3">
      <c r="A7" t="str">
        <f>INDEX([1]DANE!$A$12:$A$136,MATCH(DSI!B7,[1]DANE!$B$12:$B$136,0))</f>
        <v>05004</v>
      </c>
      <c r="B7" s="7" t="s">
        <v>59</v>
      </c>
      <c r="C7" s="7" t="s">
        <v>60</v>
      </c>
      <c r="D7" s="7" t="s">
        <v>61</v>
      </c>
      <c r="E7" s="8">
        <v>1.2209871893187381</v>
      </c>
      <c r="F7" s="8">
        <v>2.4599392481331179</v>
      </c>
      <c r="G7" s="8">
        <v>1.3204275057328918</v>
      </c>
      <c r="H7" s="8">
        <v>0</v>
      </c>
      <c r="I7" s="9">
        <v>0</v>
      </c>
      <c r="J7" s="9">
        <f t="shared" ref="J7:J70" si="0">K7/SUM($K$6:$K$130)</f>
        <v>6.6516123042591288E-4</v>
      </c>
      <c r="K7" s="10">
        <v>5.001353943184748</v>
      </c>
      <c r="L7" s="11">
        <v>0</v>
      </c>
      <c r="M7" s="11">
        <v>0</v>
      </c>
      <c r="N7" s="11">
        <v>9.1045656300573596E-2</v>
      </c>
      <c r="O7" s="11">
        <v>0</v>
      </c>
      <c r="P7" s="11">
        <f t="shared" ref="P7:P70" si="1">Q7/SUM($Q$6:$Q$130)</f>
        <v>5.4117473190307213E-5</v>
      </c>
      <c r="Q7" s="10">
        <v>0.13188428216477865</v>
      </c>
      <c r="R7" s="12">
        <f t="shared" ref="R7:R70" si="2">S7/SUM($S$6:$S$130)</f>
        <v>9.1170408311512012E-5</v>
      </c>
      <c r="S7" s="26">
        <v>1.8663795660122169</v>
      </c>
      <c r="T7" s="8">
        <v>0.33308306514209574</v>
      </c>
      <c r="U7" s="9">
        <v>0.14644762392383354</v>
      </c>
      <c r="V7" s="14">
        <f t="shared" ref="V7:V70" si="3">W7/SUM($W$6:$W$130)</f>
        <v>8.1348817962819962E-5</v>
      </c>
      <c r="W7" s="10">
        <v>0.47953068906592927</v>
      </c>
      <c r="X7" s="8">
        <v>2.6507157199156963</v>
      </c>
      <c r="Y7" s="8">
        <v>2.4174217574368821</v>
      </c>
      <c r="Z7" s="8">
        <f t="shared" ref="Z7:Z70" si="4">AA7/SUM($AA$6:$AA$130)</f>
        <v>5.1600461746460899E-4</v>
      </c>
      <c r="AA7" s="10">
        <v>5.0681374773525789</v>
      </c>
      <c r="AB7" s="9">
        <v>3.1330988955985872</v>
      </c>
      <c r="AC7" s="9">
        <v>0.90292512046848294</v>
      </c>
      <c r="AD7" s="9">
        <f t="shared" ref="AD7:AD70" si="5">AE7/SUM($AE$6:$AE$130)</f>
        <v>1.7680147258047443E-4</v>
      </c>
      <c r="AE7" s="15">
        <v>4.0360240160670706</v>
      </c>
      <c r="AF7" s="16">
        <f t="shared" ref="AF7:AF70" si="6">AG7/SUM($AG$6:$AG$130)</f>
        <v>1.466493133961273E-4</v>
      </c>
      <c r="AG7" s="15">
        <v>0.56064032511339468</v>
      </c>
      <c r="AH7" s="16">
        <f t="shared" ref="AH7:AH70" si="7">AI7/SUM($AI$6:$AI$130)</f>
        <v>2.7883426068727158E-5</v>
      </c>
      <c r="AI7" s="17">
        <v>0.173646537369366</v>
      </c>
      <c r="AJ7" s="18">
        <f t="shared" ref="AJ7:AJ70" si="8">AK7/SUM($AK$6:$AK$130)</f>
        <v>2.5221362995235053E-4</v>
      </c>
      <c r="AK7" s="27">
        <v>2.9136635277941236</v>
      </c>
      <c r="AL7" s="19">
        <f t="shared" ref="AL7:AL70" si="9">AM7/SUM($AM$6:$AM$130)</f>
        <v>1.7568955805996646E-4</v>
      </c>
      <c r="AM7" s="20">
        <v>2.0759346380047918</v>
      </c>
      <c r="AN7" s="21">
        <v>1.7043055932769657</v>
      </c>
      <c r="AO7" s="22">
        <v>0.66566701036725329</v>
      </c>
      <c r="AP7" s="8">
        <v>1.3851785907196319</v>
      </c>
      <c r="AQ7" s="23">
        <f t="shared" ref="AQ7:AQ70" si="10">AR7/SUM($AR$6:$AR$130)</f>
        <v>2.4770424390452327E-4</v>
      </c>
      <c r="AR7" s="24">
        <v>3.7551511943638509</v>
      </c>
      <c r="AS7" s="11">
        <v>0.43662424181722775</v>
      </c>
      <c r="AT7" s="11">
        <f t="shared" ref="AT7:AT70" si="11">AU7/SUM($AU$6:$AU$130)</f>
        <v>2.2879581390225501E-4</v>
      </c>
      <c r="AU7" s="10">
        <v>0.72303787281433951</v>
      </c>
      <c r="AV7" s="25">
        <v>26.785384069307185</v>
      </c>
      <c r="AW7">
        <f t="shared" ref="AW7:AW70" si="12">AV7/SUM($AV$6:$AV$130)</f>
        <v>2.218970606708565E-4</v>
      </c>
      <c r="AX7">
        <f t="shared" ref="AX7:AX70" si="13">J7*AX$131</f>
        <v>4.9739264001461905</v>
      </c>
      <c r="AY7">
        <f t="shared" ref="AY7:AY70" si="14">P7*AY$131</f>
        <v>0.13149938764252017</v>
      </c>
      <c r="AZ7">
        <f t="shared" ref="AZ7:AZ70" si="15">R7*AZ$131</f>
        <v>1.858800956881471</v>
      </c>
      <c r="BA7">
        <f t="shared" ref="BA7:BA70" si="16">V7*BA$131</f>
        <v>0.47517204059087398</v>
      </c>
      <c r="BB7">
        <f t="shared" ref="BB7:BB70" si="17">Z7*BB$131</f>
        <v>5.0665894635001845</v>
      </c>
      <c r="BC7">
        <f t="shared" ref="BC7:BC70" si="18">AD7*BC$131</f>
        <v>4.0305183111332656</v>
      </c>
      <c r="BD7">
        <f t="shared" ref="BD7:BD70" si="19">AF7*BD$131</f>
        <v>0.55956331704011208</v>
      </c>
      <c r="BE7">
        <f t="shared" ref="BE7:BE70" si="20">AH7*BE$131</f>
        <v>0.173537455677167</v>
      </c>
      <c r="BF7">
        <f t="shared" ref="BF7:BF70" si="21">AJ7*BF$131</f>
        <v>2.9136635277941241</v>
      </c>
      <c r="BG7">
        <f t="shared" ref="BG7:BG70" si="22">AL7*BG$131</f>
        <v>2.0725794707430878</v>
      </c>
      <c r="BH7">
        <f t="shared" ref="BH7:BH70" si="23">AQ7*BH$131</f>
        <v>3.7565169232191931</v>
      </c>
      <c r="BI7">
        <f t="shared" ref="BI7:BI70" si="24">AT7*BI$131</f>
        <v>0.72270957051227946</v>
      </c>
      <c r="BJ7">
        <f t="shared" ref="BJ7:BJ70" si="25">SUM(AX7:BI7)</f>
        <v>26.735076824880466</v>
      </c>
      <c r="BK7">
        <f t="shared" ref="BK7:BK70" si="26">AX7+AY7</f>
        <v>5.105425787788711</v>
      </c>
      <c r="BL7">
        <f t="shared" ref="BL7:BL70" si="27">AZ7+BB7</f>
        <v>6.925390420381655</v>
      </c>
      <c r="BM7">
        <f t="shared" ref="BM7:BM70" si="28">SUM(BC7:BI7)+BA7</f>
        <v>14.704260616710103</v>
      </c>
    </row>
    <row r="8" spans="1:65" ht="15.75" x14ac:dyDescent="0.3">
      <c r="A8" t="str">
        <f>INDEX([1]DANE!$A$12:$A$136,MATCH(DSI!B8,[1]DANE!$B$12:$B$136,0))</f>
        <v>05021</v>
      </c>
      <c r="B8" s="7" t="s">
        <v>62</v>
      </c>
      <c r="C8" s="7" t="s">
        <v>57</v>
      </c>
      <c r="D8" s="7" t="s">
        <v>63</v>
      </c>
      <c r="E8" s="8">
        <v>5.414315067635278</v>
      </c>
      <c r="F8" s="28">
        <v>4.5838497052357301</v>
      </c>
      <c r="G8" s="8">
        <v>1.6676459349806949</v>
      </c>
      <c r="H8" s="8">
        <v>3.6444136407934091E-2</v>
      </c>
      <c r="I8" s="9">
        <v>0</v>
      </c>
      <c r="J8" s="9">
        <f t="shared" si="0"/>
        <v>1.5563558027266388E-3</v>
      </c>
      <c r="K8" s="10">
        <v>11.702254844259635</v>
      </c>
      <c r="L8" s="11">
        <v>0</v>
      </c>
      <c r="M8" s="11">
        <v>0</v>
      </c>
      <c r="N8" s="11">
        <v>0</v>
      </c>
      <c r="O8" s="11">
        <v>0</v>
      </c>
      <c r="P8" s="11">
        <f t="shared" si="1"/>
        <v>0</v>
      </c>
      <c r="Q8" s="10">
        <v>0</v>
      </c>
      <c r="R8" s="12">
        <f t="shared" si="2"/>
        <v>4.4297388047828923E-5</v>
      </c>
      <c r="S8" s="26">
        <v>0.90682647375773906</v>
      </c>
      <c r="T8" s="8">
        <v>3.0557304258428664</v>
      </c>
      <c r="U8" s="9">
        <v>0.13169674216341362</v>
      </c>
      <c r="V8" s="14">
        <f t="shared" si="3"/>
        <v>5.4072333298409636E-4</v>
      </c>
      <c r="W8" s="10">
        <v>3.18742716800628</v>
      </c>
      <c r="X8" s="8">
        <v>4.54737764286853</v>
      </c>
      <c r="Y8" s="8">
        <v>4.1471552647305572</v>
      </c>
      <c r="Z8" s="8">
        <f t="shared" si="4"/>
        <v>8.8522048722377439E-4</v>
      </c>
      <c r="AA8" s="10">
        <v>8.6945329075990863</v>
      </c>
      <c r="AB8" s="9">
        <v>5.7261301291875837</v>
      </c>
      <c r="AC8" s="9">
        <v>1.6502085982597479</v>
      </c>
      <c r="AD8" s="9">
        <f t="shared" si="5"/>
        <v>3.2312680600347519E-4</v>
      </c>
      <c r="AE8" s="15">
        <v>7.3763387274473313</v>
      </c>
      <c r="AF8" s="16">
        <f t="shared" si="6"/>
        <v>3.2448066587103971E-4</v>
      </c>
      <c r="AG8" s="15">
        <v>1.2404895856249849</v>
      </c>
      <c r="AH8" s="16">
        <f t="shared" si="7"/>
        <v>6.8927951391923358E-5</v>
      </c>
      <c r="AI8" s="17">
        <v>0.42925500107734199</v>
      </c>
      <c r="AJ8" s="18">
        <f t="shared" si="8"/>
        <v>5.7998266457777166E-4</v>
      </c>
      <c r="AK8" s="27">
        <v>6.7001705532423665</v>
      </c>
      <c r="AL8" s="19">
        <f t="shared" si="9"/>
        <v>3.3810387526565008E-4</v>
      </c>
      <c r="AM8" s="20">
        <v>3.9950100259689192</v>
      </c>
      <c r="AN8" s="21">
        <v>3.2203596570950608</v>
      </c>
      <c r="AO8" s="22">
        <v>1.2160790555633565</v>
      </c>
      <c r="AP8" s="8">
        <v>2.8517453131244448</v>
      </c>
      <c r="AQ8" s="23">
        <f t="shared" si="10"/>
        <v>4.8075670461769551E-4</v>
      </c>
      <c r="AR8" s="24">
        <v>7.2881840257828614</v>
      </c>
      <c r="AS8" s="11">
        <v>0.85852725886809833</v>
      </c>
      <c r="AT8" s="11">
        <f t="shared" si="11"/>
        <v>3.3520556361190551E-4</v>
      </c>
      <c r="AU8" s="10">
        <v>1.0593127275179364</v>
      </c>
      <c r="AV8" s="25">
        <v>52.579802040284477</v>
      </c>
      <c r="AW8">
        <f t="shared" si="12"/>
        <v>4.3558470146276345E-4</v>
      </c>
      <c r="AX8">
        <f t="shared" si="13"/>
        <v>11.6380794025622</v>
      </c>
      <c r="AY8">
        <f t="shared" si="14"/>
        <v>0</v>
      </c>
      <c r="AZ8">
        <f t="shared" si="15"/>
        <v>0.90314421988013882</v>
      </c>
      <c r="BA8">
        <f t="shared" si="16"/>
        <v>3.1584553526835903</v>
      </c>
      <c r="BB8">
        <f t="shared" si="17"/>
        <v>8.6918772461374143</v>
      </c>
      <c r="BC8">
        <f t="shared" si="18"/>
        <v>7.3662763630105861</v>
      </c>
      <c r="BD8">
        <f t="shared" si="19"/>
        <v>1.2381065652843219</v>
      </c>
      <c r="BE8">
        <f t="shared" si="20"/>
        <v>0.42898535065636761</v>
      </c>
      <c r="BF8">
        <f t="shared" si="21"/>
        <v>6.7001705532423674</v>
      </c>
      <c r="BG8">
        <f t="shared" si="22"/>
        <v>3.9885532105162937</v>
      </c>
      <c r="BH8">
        <f t="shared" si="23"/>
        <v>7.290834700206303</v>
      </c>
      <c r="BI8">
        <f t="shared" si="24"/>
        <v>1.0588317363830018</v>
      </c>
      <c r="BJ8">
        <f t="shared" si="25"/>
        <v>52.463314700562577</v>
      </c>
      <c r="BK8">
        <f t="shared" si="26"/>
        <v>11.6380794025622</v>
      </c>
      <c r="BL8">
        <f t="shared" si="27"/>
        <v>9.5950214660175526</v>
      </c>
      <c r="BM8">
        <f t="shared" si="28"/>
        <v>31.230213831982834</v>
      </c>
    </row>
    <row r="9" spans="1:65" ht="15.75" x14ac:dyDescent="0.3">
      <c r="A9" t="str">
        <f>INDEX([1]DANE!$A$12:$A$136,MATCH(DSI!B9,[1]DANE!$B$12:$B$136,0))</f>
        <v>05030</v>
      </c>
      <c r="B9" s="7" t="s">
        <v>64</v>
      </c>
      <c r="C9" s="7" t="s">
        <v>65</v>
      </c>
      <c r="D9" s="7" t="s">
        <v>66</v>
      </c>
      <c r="E9" s="8">
        <v>5.3102767842120775</v>
      </c>
      <c r="F9" s="8">
        <v>4.5726963801914788</v>
      </c>
      <c r="G9" s="8">
        <v>13.835465628543975</v>
      </c>
      <c r="H9" s="8">
        <v>0</v>
      </c>
      <c r="I9" s="9">
        <v>0</v>
      </c>
      <c r="J9" s="9">
        <f t="shared" si="0"/>
        <v>3.1544629935254124E-3</v>
      </c>
      <c r="K9" s="10">
        <v>23.718438792947531</v>
      </c>
      <c r="L9" s="11">
        <v>2.2559964545870459</v>
      </c>
      <c r="M9" s="11">
        <v>0</v>
      </c>
      <c r="N9" s="11">
        <v>0</v>
      </c>
      <c r="O9" s="11">
        <v>0</v>
      </c>
      <c r="P9" s="11">
        <f t="shared" si="1"/>
        <v>1.0692461802487216E-3</v>
      </c>
      <c r="Q9" s="10">
        <v>2.6057529412661338</v>
      </c>
      <c r="R9" s="12">
        <f t="shared" si="2"/>
        <v>8.8629849183666266E-3</v>
      </c>
      <c r="S9" s="26">
        <v>181.43709402939265</v>
      </c>
      <c r="T9" s="8">
        <v>13.023533327701804</v>
      </c>
      <c r="U9" s="9">
        <v>1.5778222854706347</v>
      </c>
      <c r="V9" s="14">
        <f t="shared" si="3"/>
        <v>2.4770114757411421E-3</v>
      </c>
      <c r="W9" s="10">
        <v>14.601355613172439</v>
      </c>
      <c r="X9" s="8">
        <v>21.354288001258709</v>
      </c>
      <c r="Y9" s="8">
        <v>19.474861087879297</v>
      </c>
      <c r="Z9" s="8">
        <f t="shared" si="4"/>
        <v>4.1569569790264171E-3</v>
      </c>
      <c r="AA9" s="10">
        <v>40.829149089138006</v>
      </c>
      <c r="AB9" s="9">
        <v>54.417851003719868</v>
      </c>
      <c r="AC9" s="9">
        <v>15.682634449297295</v>
      </c>
      <c r="AD9" s="9">
        <f t="shared" si="5"/>
        <v>3.0708115232616594E-3</v>
      </c>
      <c r="AE9" s="15">
        <v>70.100485453017157</v>
      </c>
      <c r="AF9" s="16">
        <f t="shared" si="6"/>
        <v>3.0439664027886769E-3</v>
      </c>
      <c r="AG9" s="15">
        <v>11.637083557861112</v>
      </c>
      <c r="AH9" s="16">
        <f t="shared" si="7"/>
        <v>1.3388299110486236E-3</v>
      </c>
      <c r="AI9" s="17">
        <v>8.3376833824905336</v>
      </c>
      <c r="AJ9" s="18">
        <f t="shared" si="8"/>
        <v>2.9455774913689681E-3</v>
      </c>
      <c r="AK9" s="27">
        <v>34.028381838501375</v>
      </c>
      <c r="AL9" s="19">
        <f t="shared" si="9"/>
        <v>3.6504088589729747E-3</v>
      </c>
      <c r="AM9" s="20">
        <v>43.132957228084187</v>
      </c>
      <c r="AN9" s="21">
        <v>22.049385872977187</v>
      </c>
      <c r="AO9" s="22">
        <v>7.6383058203375338</v>
      </c>
      <c r="AP9" s="8">
        <v>18.577038601151479</v>
      </c>
      <c r="AQ9" s="23">
        <f t="shared" si="10"/>
        <v>3.1837276067047458E-3</v>
      </c>
      <c r="AR9" s="24">
        <v>48.264730294466204</v>
      </c>
      <c r="AS9" s="11">
        <v>7.4134599454133179</v>
      </c>
      <c r="AT9" s="11">
        <f t="shared" si="11"/>
        <v>2.7967561300475704E-3</v>
      </c>
      <c r="AU9" s="10">
        <v>8.8382762278769533</v>
      </c>
      <c r="AV9" s="25">
        <v>487.53138844821427</v>
      </c>
      <c r="AW9">
        <f t="shared" si="12"/>
        <v>4.0388363221344871E-3</v>
      </c>
      <c r="AX9">
        <f t="shared" si="13"/>
        <v>23.588366314936369</v>
      </c>
      <c r="AY9">
        <f t="shared" si="14"/>
        <v>2.5981482440498338</v>
      </c>
      <c r="AZ9">
        <f t="shared" si="15"/>
        <v>180.70035170617643</v>
      </c>
      <c r="BA9">
        <f t="shared" si="16"/>
        <v>14.468637983564495</v>
      </c>
      <c r="BB9">
        <f t="shared" si="17"/>
        <v>40.81667821820092</v>
      </c>
      <c r="BC9">
        <f t="shared" si="18"/>
        <v>70.004858522383358</v>
      </c>
      <c r="BD9">
        <f t="shared" si="19"/>
        <v>11.614728346543149</v>
      </c>
      <c r="BE9">
        <f t="shared" si="20"/>
        <v>8.3324457968400534</v>
      </c>
      <c r="BF9">
        <f t="shared" si="21"/>
        <v>34.028381838501382</v>
      </c>
      <c r="BG9">
        <f t="shared" si="22"/>
        <v>43.063244876190858</v>
      </c>
      <c r="BH9">
        <f t="shared" si="23"/>
        <v>48.282283924519078</v>
      </c>
      <c r="BI9">
        <f t="shared" si="24"/>
        <v>8.8342631235279914</v>
      </c>
      <c r="BJ9">
        <f t="shared" si="25"/>
        <v>486.33238889543395</v>
      </c>
      <c r="BK9">
        <f t="shared" si="26"/>
        <v>26.186514558986204</v>
      </c>
      <c r="BL9">
        <f t="shared" si="27"/>
        <v>221.51702992437737</v>
      </c>
      <c r="BM9">
        <f t="shared" si="28"/>
        <v>238.62884441207035</v>
      </c>
    </row>
    <row r="10" spans="1:65" ht="15.75" x14ac:dyDescent="0.3">
      <c r="A10" t="str">
        <f>INDEX([1]DANE!$A$12:$A$136,MATCH(DSI!B10,[1]DANE!$B$12:$B$136,0))</f>
        <v>05031</v>
      </c>
      <c r="B10" s="7" t="s">
        <v>67</v>
      </c>
      <c r="C10" s="7" t="s">
        <v>68</v>
      </c>
      <c r="D10" s="7" t="s">
        <v>69</v>
      </c>
      <c r="E10" s="8">
        <v>10.418836309855456</v>
      </c>
      <c r="F10" s="8">
        <v>13.446628766881876</v>
      </c>
      <c r="G10" s="8">
        <v>11.174647779234959</v>
      </c>
      <c r="H10" s="8">
        <v>4.388243113451043E-2</v>
      </c>
      <c r="I10" s="9">
        <v>0</v>
      </c>
      <c r="J10" s="9">
        <f t="shared" si="0"/>
        <v>4.6660391842951099E-3</v>
      </c>
      <c r="K10" s="10">
        <v>35.083995287106802</v>
      </c>
      <c r="L10" s="11">
        <v>0</v>
      </c>
      <c r="M10" s="11">
        <v>0</v>
      </c>
      <c r="N10" s="11">
        <v>25.091517715004489</v>
      </c>
      <c r="O10" s="11">
        <v>108.95949560767974</v>
      </c>
      <c r="P10" s="11">
        <f t="shared" si="1"/>
        <v>1.5233323172339965E-2</v>
      </c>
      <c r="Q10" s="10">
        <v>37.123608570992488</v>
      </c>
      <c r="R10" s="12">
        <f t="shared" si="2"/>
        <v>4.7044923428841854E-4</v>
      </c>
      <c r="S10" s="10">
        <v>9.6307217877308702</v>
      </c>
      <c r="T10" s="8">
        <v>474.21349668392298</v>
      </c>
      <c r="U10" s="9">
        <v>1.0436086266946911</v>
      </c>
      <c r="V10" s="14">
        <f t="shared" si="3"/>
        <v>8.0623836236130286E-2</v>
      </c>
      <c r="W10" s="10">
        <v>475.25710531061765</v>
      </c>
      <c r="X10" s="8">
        <v>17.448892144500967</v>
      </c>
      <c r="Y10" s="8">
        <v>15.913185709189394</v>
      </c>
      <c r="Z10" s="8">
        <f t="shared" si="4"/>
        <v>3.3967086129065532E-3</v>
      </c>
      <c r="AA10" s="10">
        <v>33.362077853690359</v>
      </c>
      <c r="AB10" s="9">
        <v>37.140273921311191</v>
      </c>
      <c r="AC10" s="9">
        <v>10.703424124831345</v>
      </c>
      <c r="AD10" s="9">
        <f t="shared" si="5"/>
        <v>2.0958339778404827E-3</v>
      </c>
      <c r="AE10" s="15">
        <v>47.843698046142535</v>
      </c>
      <c r="AF10" s="16">
        <f t="shared" si="6"/>
        <v>2.002563627267162E-3</v>
      </c>
      <c r="AG10" s="15">
        <v>7.6558007470423606</v>
      </c>
      <c r="AH10" s="16">
        <f t="shared" si="7"/>
        <v>1.2146457027483422E-3</v>
      </c>
      <c r="AI10" s="17">
        <v>7.5643150842710636</v>
      </c>
      <c r="AJ10" s="18">
        <f t="shared" si="8"/>
        <v>2.4385895179545227E-3</v>
      </c>
      <c r="AK10" s="27">
        <v>28.171472489680678</v>
      </c>
      <c r="AL10" s="19">
        <f t="shared" si="9"/>
        <v>3.8965156058505062E-3</v>
      </c>
      <c r="AM10" s="20">
        <v>46.040936086539531</v>
      </c>
      <c r="AN10" s="21">
        <v>18.495810321570186</v>
      </c>
      <c r="AO10" s="22">
        <v>8.8182664589523725</v>
      </c>
      <c r="AP10" s="8">
        <v>16.813365689293967</v>
      </c>
      <c r="AQ10" s="23">
        <f t="shared" si="10"/>
        <v>2.9108161580370046E-3</v>
      </c>
      <c r="AR10" s="24">
        <v>44.127442469816529</v>
      </c>
      <c r="AS10" s="11">
        <v>4.7891684806873318</v>
      </c>
      <c r="AT10" s="11">
        <f t="shared" si="11"/>
        <v>2.6200229056623607E-3</v>
      </c>
      <c r="AU10" s="10">
        <v>8.2797659455616781</v>
      </c>
      <c r="AV10" s="25">
        <v>780.14093967919257</v>
      </c>
      <c r="AW10">
        <f t="shared" si="12"/>
        <v>6.4628896481711117E-3</v>
      </c>
      <c r="AX10">
        <f>J10*AX$131</f>
        <v>34.891593829095036</v>
      </c>
      <c r="AY10">
        <f t="shared" si="14"/>
        <v>37.015266065343553</v>
      </c>
      <c r="AZ10">
        <f t="shared" si="15"/>
        <v>9.5916153393935044</v>
      </c>
      <c r="BA10">
        <f t="shared" si="16"/>
        <v>470.93730116762043</v>
      </c>
      <c r="BB10">
        <f t="shared" si="17"/>
        <v>33.351887727851633</v>
      </c>
      <c r="BC10">
        <f t="shared" si="18"/>
        <v>47.778432506756374</v>
      </c>
      <c r="BD10">
        <f t="shared" si="19"/>
        <v>7.6410937078896914</v>
      </c>
      <c r="BE10">
        <f t="shared" si="20"/>
        <v>7.5595633149457502</v>
      </c>
      <c r="BF10">
        <f t="shared" si="21"/>
        <v>28.171472489680681</v>
      </c>
      <c r="BG10">
        <f t="shared" si="22"/>
        <v>45.966523800801951</v>
      </c>
      <c r="BH10">
        <f t="shared" si="23"/>
        <v>44.143491389919653</v>
      </c>
      <c r="BI10">
        <f t="shared" si="24"/>
        <v>8.2760064381794916</v>
      </c>
      <c r="BJ10">
        <f t="shared" si="25"/>
        <v>775.32424777747769</v>
      </c>
      <c r="BK10">
        <f t="shared" si="26"/>
        <v>71.906859894438583</v>
      </c>
      <c r="BL10">
        <f t="shared" si="27"/>
        <v>42.943503067245139</v>
      </c>
      <c r="BM10">
        <f t="shared" si="28"/>
        <v>660.47388481579401</v>
      </c>
    </row>
    <row r="11" spans="1:65" ht="15.75" x14ac:dyDescent="0.3">
      <c r="A11" t="str">
        <f>INDEX([1]DANE!$A$12:$A$136,MATCH(DSI!B11,[1]DANE!$B$12:$B$136,0))</f>
        <v>05034</v>
      </c>
      <c r="B11" s="7" t="s">
        <v>70</v>
      </c>
      <c r="C11" s="7" t="s">
        <v>65</v>
      </c>
      <c r="D11" s="7" t="s">
        <v>71</v>
      </c>
      <c r="E11" s="8">
        <v>60.93489191693827</v>
      </c>
      <c r="F11" s="8">
        <v>46.045776212019128</v>
      </c>
      <c r="G11" s="8">
        <v>11.537338837240444</v>
      </c>
      <c r="H11" s="8">
        <v>6.7274194082294445E-2</v>
      </c>
      <c r="I11" s="9">
        <v>0</v>
      </c>
      <c r="J11" s="9">
        <f t="shared" si="0"/>
        <v>1.5771395590680158E-2</v>
      </c>
      <c r="K11" s="10">
        <v>118.58528116028013</v>
      </c>
      <c r="L11" s="11">
        <v>0</v>
      </c>
      <c r="M11" s="11">
        <v>0</v>
      </c>
      <c r="N11" s="11">
        <v>0</v>
      </c>
      <c r="O11" s="11">
        <v>0</v>
      </c>
      <c r="P11" s="11">
        <f t="shared" si="1"/>
        <v>0</v>
      </c>
      <c r="Q11" s="10">
        <v>0</v>
      </c>
      <c r="R11" s="12">
        <f t="shared" si="2"/>
        <v>1.2441047845690469E-3</v>
      </c>
      <c r="S11" s="26">
        <v>25.468480298607009</v>
      </c>
      <c r="T11" s="8">
        <v>5.8709223832029389</v>
      </c>
      <c r="U11" s="9">
        <v>2.1678333842071242</v>
      </c>
      <c r="V11" s="14">
        <f t="shared" si="3"/>
        <v>1.3637151791982629E-3</v>
      </c>
      <c r="W11" s="10">
        <v>8.0387557674100627</v>
      </c>
      <c r="X11" s="8">
        <v>9.2554476348705688</v>
      </c>
      <c r="Y11" s="8">
        <v>8.4408600738465616</v>
      </c>
      <c r="Z11" s="8">
        <f t="shared" si="4"/>
        <v>1.8017223349952437E-3</v>
      </c>
      <c r="AA11" s="10">
        <v>17.696307708717129</v>
      </c>
      <c r="AB11" s="9">
        <v>86.4890884338446</v>
      </c>
      <c r="AC11" s="9">
        <v>24.925217235576117</v>
      </c>
      <c r="AD11" s="9">
        <f t="shared" si="5"/>
        <v>4.8805986362984366E-3</v>
      </c>
      <c r="AE11" s="15">
        <v>111.41430566942071</v>
      </c>
      <c r="AF11" s="16">
        <f t="shared" si="6"/>
        <v>4.0355632570009924E-3</v>
      </c>
      <c r="AG11" s="15">
        <v>15.427958331514795</v>
      </c>
      <c r="AH11" s="16">
        <f t="shared" si="7"/>
        <v>2.3108668924453494E-3</v>
      </c>
      <c r="AI11" s="17">
        <v>14.391130889209256</v>
      </c>
      <c r="AJ11" s="18">
        <f t="shared" si="8"/>
        <v>4.1636712724411442E-3</v>
      </c>
      <c r="AK11" s="27">
        <v>48.100243950050839</v>
      </c>
      <c r="AL11" s="19">
        <f t="shared" si="9"/>
        <v>3.8642828211361141E-3</v>
      </c>
      <c r="AM11" s="20">
        <v>45.660075920421299</v>
      </c>
      <c r="AN11" s="21">
        <v>28.385621395661698</v>
      </c>
      <c r="AO11" s="22">
        <v>13.186814647371492</v>
      </c>
      <c r="AP11" s="8">
        <v>29.622119229262726</v>
      </c>
      <c r="AQ11" s="23">
        <f t="shared" si="10"/>
        <v>4.6962672262868439E-3</v>
      </c>
      <c r="AR11" s="24">
        <v>71.194555272295915</v>
      </c>
      <c r="AS11" s="11">
        <v>10.47960657385428</v>
      </c>
      <c r="AT11" s="11">
        <f t="shared" si="11"/>
        <v>3.9284471483321988E-3</v>
      </c>
      <c r="AU11" s="10">
        <v>12.414633035231752</v>
      </c>
      <c r="AV11" s="25">
        <v>488.3917280031589</v>
      </c>
      <c r="AW11">
        <f t="shared" si="12"/>
        <v>4.0459635978878274E-3</v>
      </c>
      <c r="AX11">
        <f t="shared" si="13"/>
        <v>117.93495668020707</v>
      </c>
      <c r="AY11">
        <f t="shared" si="14"/>
        <v>0</v>
      </c>
      <c r="AZ11">
        <f t="shared" si="15"/>
        <v>25.365063147641489</v>
      </c>
      <c r="BA11">
        <f t="shared" si="16"/>
        <v>7.9656882633568511</v>
      </c>
      <c r="BB11">
        <f t="shared" si="17"/>
        <v>17.690902541712141</v>
      </c>
      <c r="BC11">
        <f t="shared" si="18"/>
        <v>111.26232087201151</v>
      </c>
      <c r="BD11">
        <f t="shared" si="19"/>
        <v>15.398320727987169</v>
      </c>
      <c r="BE11">
        <f t="shared" si="20"/>
        <v>14.382090634598748</v>
      </c>
      <c r="BF11">
        <f t="shared" si="21"/>
        <v>48.100243950050853</v>
      </c>
      <c r="BG11">
        <f t="shared" si="22"/>
        <v>45.586279188534618</v>
      </c>
      <c r="BH11">
        <f t="shared" si="23"/>
        <v>71.220448359803171</v>
      </c>
      <c r="BI11">
        <f t="shared" si="24"/>
        <v>12.408996051668453</v>
      </c>
      <c r="BJ11">
        <f t="shared" si="25"/>
        <v>487.31531041757211</v>
      </c>
      <c r="BK11">
        <f t="shared" si="26"/>
        <v>117.93495668020707</v>
      </c>
      <c r="BL11">
        <f t="shared" si="27"/>
        <v>43.055965689353627</v>
      </c>
      <c r="BM11">
        <f t="shared" si="28"/>
        <v>326.32438804801137</v>
      </c>
    </row>
    <row r="12" spans="1:65" ht="15.75" x14ac:dyDescent="0.3">
      <c r="A12" t="str">
        <f>INDEX([1]DANE!$A$12:$A$136,MATCH(DSI!B12,[1]DANE!$B$12:$B$136,0))</f>
        <v>05036</v>
      </c>
      <c r="B12" s="7" t="s">
        <v>72</v>
      </c>
      <c r="C12" s="7" t="s">
        <v>65</v>
      </c>
      <c r="D12" s="7" t="s">
        <v>66</v>
      </c>
      <c r="E12" s="8">
        <v>4.8076370579425296</v>
      </c>
      <c r="F12" s="8">
        <v>2.8145879845585053</v>
      </c>
      <c r="G12" s="8">
        <v>14.044417035908022</v>
      </c>
      <c r="H12" s="8">
        <v>1.9323344238826232E-2</v>
      </c>
      <c r="I12" s="9">
        <v>0</v>
      </c>
      <c r="J12" s="9">
        <f t="shared" si="0"/>
        <v>2.884151693194698E-3</v>
      </c>
      <c r="K12" s="10">
        <v>21.685965422647886</v>
      </c>
      <c r="L12" s="11">
        <v>0.20631539998021453</v>
      </c>
      <c r="M12" s="11">
        <v>0</v>
      </c>
      <c r="N12" s="11">
        <v>0</v>
      </c>
      <c r="O12" s="11">
        <v>0</v>
      </c>
      <c r="P12" s="11">
        <f t="shared" si="1"/>
        <v>9.7784707465647206E-5</v>
      </c>
      <c r="Q12" s="10">
        <v>0.23830133209378218</v>
      </c>
      <c r="R12" s="12">
        <f t="shared" si="2"/>
        <v>8.8763519749279144E-4</v>
      </c>
      <c r="S12" s="26">
        <v>18.171073546289897</v>
      </c>
      <c r="T12" s="8">
        <v>1.6022978128201639</v>
      </c>
      <c r="U12" s="9">
        <v>0.64731810478246277</v>
      </c>
      <c r="V12" s="14">
        <f t="shared" si="3"/>
        <v>3.8163062331586799E-4</v>
      </c>
      <c r="W12" s="10">
        <v>2.2496159176026267</v>
      </c>
      <c r="X12" s="8">
        <v>6.0578746774124195</v>
      </c>
      <c r="Y12" s="8">
        <v>5.5247109069351534</v>
      </c>
      <c r="Z12" s="8">
        <f t="shared" si="4"/>
        <v>1.1792631258346151E-3</v>
      </c>
      <c r="AA12" s="10">
        <v>11.582585584347573</v>
      </c>
      <c r="AB12" s="9">
        <v>8.1548927453924787</v>
      </c>
      <c r="AC12" s="9">
        <v>2.3501516421601147</v>
      </c>
      <c r="AD12" s="9">
        <f t="shared" si="5"/>
        <v>4.6018242454672309E-4</v>
      </c>
      <c r="AE12" s="15">
        <v>10.505044387552594</v>
      </c>
      <c r="AF12" s="16">
        <f t="shared" si="6"/>
        <v>6.1540561558113497E-4</v>
      </c>
      <c r="AG12" s="15">
        <v>2.3526956683666791</v>
      </c>
      <c r="AH12" s="16">
        <f t="shared" si="7"/>
        <v>1.3230170025986849E-4</v>
      </c>
      <c r="AI12" s="17">
        <v>0.82392070764834224</v>
      </c>
      <c r="AJ12" s="18">
        <f t="shared" si="8"/>
        <v>5.5126851054989982E-4</v>
      </c>
      <c r="AK12" s="27">
        <v>6.3684542088946046</v>
      </c>
      <c r="AL12" s="19">
        <f t="shared" si="9"/>
        <v>6.4375085591978666E-4</v>
      </c>
      <c r="AM12" s="20">
        <v>7.6065118200876887</v>
      </c>
      <c r="AN12" s="21">
        <v>5.1435053172679392</v>
      </c>
      <c r="AO12" s="22">
        <v>1.933057832964459</v>
      </c>
      <c r="AP12" s="8">
        <v>3.3598285041299909</v>
      </c>
      <c r="AQ12" s="23">
        <f t="shared" si="10"/>
        <v>6.8842461196113116E-4</v>
      </c>
      <c r="AR12" s="24">
        <v>10.436391654362389</v>
      </c>
      <c r="AS12" s="11">
        <v>2.2789341846874294</v>
      </c>
      <c r="AT12" s="11">
        <f t="shared" si="11"/>
        <v>8.29193160484125E-4</v>
      </c>
      <c r="AU12" s="10">
        <v>2.620406591725374</v>
      </c>
      <c r="AV12" s="25">
        <v>94.640966841619431</v>
      </c>
      <c r="AW12">
        <f t="shared" si="12"/>
        <v>7.8403028707239798E-4</v>
      </c>
      <c r="AX12">
        <f t="shared" si="13"/>
        <v>21.567039076558576</v>
      </c>
      <c r="AY12">
        <f t="shared" si="14"/>
        <v>0.23760586728278071</v>
      </c>
      <c r="AZ12">
        <f t="shared" si="15"/>
        <v>18.09728819929984</v>
      </c>
      <c r="BA12">
        <f t="shared" si="16"/>
        <v>2.2291682482202595</v>
      </c>
      <c r="BB12">
        <f t="shared" si="17"/>
        <v>11.579047794970066</v>
      </c>
      <c r="BC12">
        <f t="shared" si="18"/>
        <v>10.490714028148354</v>
      </c>
      <c r="BD12">
        <f t="shared" si="19"/>
        <v>2.3481760644150804</v>
      </c>
      <c r="BE12">
        <f t="shared" si="20"/>
        <v>0.82340313519115638</v>
      </c>
      <c r="BF12">
        <f t="shared" si="21"/>
        <v>6.3684542088946055</v>
      </c>
      <c r="BG12">
        <f t="shared" si="22"/>
        <v>7.5942180228903693</v>
      </c>
      <c r="BH12">
        <f t="shared" si="23"/>
        <v>10.44018731543974</v>
      </c>
      <c r="BI12">
        <f t="shared" si="24"/>
        <v>2.6192167709030594</v>
      </c>
      <c r="BJ12">
        <f t="shared" si="25"/>
        <v>94.394518732213911</v>
      </c>
      <c r="BK12">
        <f t="shared" si="26"/>
        <v>21.804644943841357</v>
      </c>
      <c r="BL12">
        <f t="shared" si="27"/>
        <v>29.676335994269905</v>
      </c>
      <c r="BM12">
        <f t="shared" si="28"/>
        <v>42.913537794102631</v>
      </c>
    </row>
    <row r="13" spans="1:65" ht="15.75" x14ac:dyDescent="0.3">
      <c r="A13" t="str">
        <f>INDEX([1]DANE!$A$12:$A$136,MATCH(DSI!B13,[1]DANE!$B$12:$B$136,0))</f>
        <v>05038</v>
      </c>
      <c r="B13" s="7" t="s">
        <v>73</v>
      </c>
      <c r="C13" s="7" t="s">
        <v>74</v>
      </c>
      <c r="D13" s="7" t="s">
        <v>75</v>
      </c>
      <c r="E13" s="8">
        <v>9.7526351746834195</v>
      </c>
      <c r="F13" s="8">
        <v>34.515752996204078</v>
      </c>
      <c r="G13" s="8">
        <v>15.959961331694837</v>
      </c>
      <c r="H13" s="8">
        <v>0</v>
      </c>
      <c r="I13" s="9">
        <v>0</v>
      </c>
      <c r="J13" s="9">
        <f t="shared" si="0"/>
        <v>8.010143556476489E-3</v>
      </c>
      <c r="K13" s="10">
        <v>60.228349502582333</v>
      </c>
      <c r="L13" s="11">
        <v>0</v>
      </c>
      <c r="M13" s="11">
        <v>0</v>
      </c>
      <c r="N13" s="11">
        <v>0</v>
      </c>
      <c r="O13" s="11">
        <v>0</v>
      </c>
      <c r="P13" s="11">
        <f t="shared" si="1"/>
        <v>0</v>
      </c>
      <c r="Q13" s="10">
        <v>0</v>
      </c>
      <c r="R13" s="12">
        <f t="shared" si="2"/>
        <v>8.7018455700614572E-5</v>
      </c>
      <c r="S13" s="26">
        <v>1.7813835716370159</v>
      </c>
      <c r="T13" s="8">
        <v>1.0738983337202785</v>
      </c>
      <c r="U13" s="9">
        <v>0.15976809500375508</v>
      </c>
      <c r="V13" s="14">
        <f t="shared" si="3"/>
        <v>2.0928234214289418E-4</v>
      </c>
      <c r="W13" s="10">
        <v>1.2336664287240335</v>
      </c>
      <c r="X13" s="8">
        <v>14.121605206442094</v>
      </c>
      <c r="Y13" s="8">
        <v>12.878738907947774</v>
      </c>
      <c r="Z13" s="8">
        <f t="shared" si="4"/>
        <v>2.7489984828581063E-3</v>
      </c>
      <c r="AA13" s="10">
        <v>27.000344114389868</v>
      </c>
      <c r="AB13" s="9">
        <v>12.039568599038335</v>
      </c>
      <c r="AC13" s="9">
        <v>3.4696730904175146</v>
      </c>
      <c r="AD13" s="9">
        <f t="shared" si="5"/>
        <v>6.7939555324407952E-4</v>
      </c>
      <c r="AE13" s="15">
        <v>15.509241689455848</v>
      </c>
      <c r="AF13" s="16">
        <f t="shared" si="6"/>
        <v>7.6254633277237152E-4</v>
      </c>
      <c r="AG13" s="15">
        <v>2.9152146301887765</v>
      </c>
      <c r="AH13" s="16">
        <f t="shared" si="7"/>
        <v>1.1566237543041719E-4</v>
      </c>
      <c r="AI13" s="17">
        <v>0.72029781949691396</v>
      </c>
      <c r="AJ13" s="18">
        <f t="shared" si="8"/>
        <v>1.0399032009943696E-3</v>
      </c>
      <c r="AK13" s="27">
        <v>12.013339761796718</v>
      </c>
      <c r="AL13" s="19">
        <f t="shared" si="9"/>
        <v>8.1061340851513401E-4</v>
      </c>
      <c r="AM13" s="20">
        <v>9.5781472237144989</v>
      </c>
      <c r="AN13" s="21">
        <v>6.8232195437299525</v>
      </c>
      <c r="AO13" s="22">
        <v>4.442555293353494</v>
      </c>
      <c r="AP13" s="8">
        <v>7.8480283873516168</v>
      </c>
      <c r="AQ13" s="23">
        <f t="shared" si="10"/>
        <v>1.2608201190286816E-3</v>
      </c>
      <c r="AR13" s="24">
        <v>19.113803224435063</v>
      </c>
      <c r="AS13" s="11">
        <v>2.3126407711257722</v>
      </c>
      <c r="AT13" s="11">
        <f t="shared" si="11"/>
        <v>8.2790628548918752E-4</v>
      </c>
      <c r="AU13" s="10">
        <v>2.6163398243180165</v>
      </c>
      <c r="AV13" s="25">
        <v>152.71012779073908</v>
      </c>
      <c r="AW13">
        <f t="shared" si="12"/>
        <v>1.2650902598131889E-3</v>
      </c>
      <c r="AX13">
        <f t="shared" si="13"/>
        <v>59.898055812735741</v>
      </c>
      <c r="AY13">
        <f t="shared" si="14"/>
        <v>0</v>
      </c>
      <c r="AZ13">
        <f t="shared" si="15"/>
        <v>1.7741500967066113</v>
      </c>
      <c r="BA13">
        <f t="shared" si="16"/>
        <v>1.2224531353501331</v>
      </c>
      <c r="BB13">
        <f t="shared" si="17"/>
        <v>26.992097118941288</v>
      </c>
      <c r="BC13">
        <f t="shared" si="18"/>
        <v>15.488084900460221</v>
      </c>
      <c r="BD13">
        <f t="shared" si="19"/>
        <v>2.9096144092424328</v>
      </c>
      <c r="BE13">
        <f t="shared" si="20"/>
        <v>0.71984534111048437</v>
      </c>
      <c r="BF13">
        <f t="shared" si="21"/>
        <v>12.01333976179672</v>
      </c>
      <c r="BG13">
        <f t="shared" si="22"/>
        <v>9.5626668297731605</v>
      </c>
      <c r="BH13">
        <f t="shared" si="23"/>
        <v>19.120754814730049</v>
      </c>
      <c r="BI13">
        <f t="shared" si="24"/>
        <v>2.6151518500505668</v>
      </c>
      <c r="BJ13">
        <f t="shared" si="25"/>
        <v>152.31621407089742</v>
      </c>
      <c r="BK13">
        <f t="shared" si="26"/>
        <v>59.898055812735741</v>
      </c>
      <c r="BL13">
        <f t="shared" si="27"/>
        <v>28.766247215647901</v>
      </c>
      <c r="BM13">
        <f t="shared" si="28"/>
        <v>63.651911042513774</v>
      </c>
    </row>
    <row r="14" spans="1:65" ht="15.75" x14ac:dyDescent="0.3">
      <c r="A14" t="str">
        <f>INDEX([1]DANE!$A$12:$A$136,MATCH(DSI!B14,[1]DANE!$B$12:$B$136,0))</f>
        <v>05040</v>
      </c>
      <c r="B14" s="7" t="s">
        <v>76</v>
      </c>
      <c r="C14" s="7" t="s">
        <v>68</v>
      </c>
      <c r="D14" s="7" t="s">
        <v>77</v>
      </c>
      <c r="E14" s="8">
        <v>2.216091748613509</v>
      </c>
      <c r="F14" s="8">
        <v>12.58300614696584</v>
      </c>
      <c r="G14" s="8">
        <v>14.716006723389095</v>
      </c>
      <c r="H14" s="8">
        <v>0.36325438449029768</v>
      </c>
      <c r="I14" s="9">
        <v>0</v>
      </c>
      <c r="J14" s="9">
        <f t="shared" si="0"/>
        <v>3.9737091722791586E-3</v>
      </c>
      <c r="K14" s="10">
        <v>29.878359003458741</v>
      </c>
      <c r="L14" s="11">
        <v>0</v>
      </c>
      <c r="M14" s="11">
        <v>0</v>
      </c>
      <c r="N14" s="11">
        <v>2.4141905672996256</v>
      </c>
      <c r="O14" s="11">
        <v>0</v>
      </c>
      <c r="P14" s="11">
        <f t="shared" si="1"/>
        <v>1.4068927703304816E-3</v>
      </c>
      <c r="Q14" s="10">
        <v>3.4285976812953827</v>
      </c>
      <c r="R14" s="12">
        <f t="shared" si="2"/>
        <v>2.2820313899108585E-4</v>
      </c>
      <c r="S14" s="26">
        <v>4.6716218935593892</v>
      </c>
      <c r="T14" s="8">
        <v>244.61703472195452</v>
      </c>
      <c r="U14" s="9">
        <v>0.41289429776111236</v>
      </c>
      <c r="V14" s="14">
        <f t="shared" si="3"/>
        <v>4.1567506617969617E-2</v>
      </c>
      <c r="W14" s="10">
        <v>245.02992901971564</v>
      </c>
      <c r="X14" s="8">
        <v>22.830716629990054</v>
      </c>
      <c r="Y14" s="8">
        <v>20.821346742143032</v>
      </c>
      <c r="Z14" s="8">
        <f t="shared" si="4"/>
        <v>4.4443676523243233E-3</v>
      </c>
      <c r="AA14" s="10">
        <v>43.652063372133085</v>
      </c>
      <c r="AB14" s="9">
        <v>17.329368322873936</v>
      </c>
      <c r="AC14" s="9">
        <v>4.9941359982459899</v>
      </c>
      <c r="AD14" s="9">
        <f t="shared" si="5"/>
        <v>9.7790013672331894E-4</v>
      </c>
      <c r="AE14" s="15">
        <v>22.323504321119927</v>
      </c>
      <c r="AF14" s="16">
        <f t="shared" si="6"/>
        <v>1.279591284974059E-3</v>
      </c>
      <c r="AG14" s="15">
        <v>4.8918774824558282</v>
      </c>
      <c r="AH14" s="16">
        <f t="shared" si="7"/>
        <v>1.9472575950665158E-4</v>
      </c>
      <c r="AI14" s="17">
        <v>1.2126721369033504</v>
      </c>
      <c r="AJ14" s="18">
        <f t="shared" si="8"/>
        <v>1.8616198867146955E-3</v>
      </c>
      <c r="AK14" s="27">
        <v>21.506109592735296</v>
      </c>
      <c r="AL14" s="19">
        <f t="shared" si="9"/>
        <v>2.0626852115107285E-3</v>
      </c>
      <c r="AM14" s="20">
        <v>24.372533718901078</v>
      </c>
      <c r="AN14" s="21">
        <v>9.8912831908439234</v>
      </c>
      <c r="AO14" s="22">
        <v>6.3014349210506388</v>
      </c>
      <c r="AP14" s="8">
        <v>12.28565700428342</v>
      </c>
      <c r="AQ14" s="23">
        <f t="shared" si="10"/>
        <v>1.8785433690046908E-3</v>
      </c>
      <c r="AR14" s="24">
        <v>28.478375116177979</v>
      </c>
      <c r="AS14" s="11">
        <v>3.7910956176196344</v>
      </c>
      <c r="AT14" s="11">
        <f t="shared" si="11"/>
        <v>1.4013859041111809E-3</v>
      </c>
      <c r="AU14" s="10">
        <v>4.4286434520756837</v>
      </c>
      <c r="AV14" s="25">
        <v>433.8742867905313</v>
      </c>
      <c r="AW14">
        <f t="shared" si="12"/>
        <v>3.594326991555187E-3</v>
      </c>
      <c r="AX14">
        <f t="shared" si="13"/>
        <v>29.71450537766097</v>
      </c>
      <c r="AY14">
        <f t="shared" si="14"/>
        <v>3.4185915725696296</v>
      </c>
      <c r="AZ14">
        <f t="shared" si="15"/>
        <v>4.6526523350715792</v>
      </c>
      <c r="BA14">
        <f t="shared" si="16"/>
        <v>242.80275284347337</v>
      </c>
      <c r="BB14">
        <f t="shared" si="17"/>
        <v>43.638730269176101</v>
      </c>
      <c r="BC14">
        <f t="shared" si="18"/>
        <v>22.293051918609105</v>
      </c>
      <c r="BD14">
        <f t="shared" si="19"/>
        <v>4.8824800286764392</v>
      </c>
      <c r="BE14">
        <f t="shared" si="20"/>
        <v>1.2119103576546539</v>
      </c>
      <c r="BF14">
        <f t="shared" si="21"/>
        <v>21.506109592735299</v>
      </c>
      <c r="BG14">
        <f t="shared" si="22"/>
        <v>24.333142340328088</v>
      </c>
      <c r="BH14">
        <f t="shared" si="23"/>
        <v>28.488732552306733</v>
      </c>
      <c r="BI14">
        <f t="shared" si="24"/>
        <v>4.426632583910977</v>
      </c>
      <c r="BJ14">
        <f t="shared" si="25"/>
        <v>431.36929177217286</v>
      </c>
      <c r="BK14">
        <f t="shared" si="26"/>
        <v>33.133096950230602</v>
      </c>
      <c r="BL14">
        <f t="shared" si="27"/>
        <v>48.29138260424768</v>
      </c>
      <c r="BM14">
        <f t="shared" si="28"/>
        <v>349.94481221769468</v>
      </c>
    </row>
    <row r="15" spans="1:65" ht="15.75" x14ac:dyDescent="0.3">
      <c r="A15" t="str">
        <f>INDEX([1]DANE!$A$12:$A$136,MATCH(DSI!B15,[1]DANE!$B$12:$B$136,0))</f>
        <v>05044</v>
      </c>
      <c r="B15" s="7" t="s">
        <v>78</v>
      </c>
      <c r="C15" s="7" t="s">
        <v>60</v>
      </c>
      <c r="D15" s="7" t="s">
        <v>79</v>
      </c>
      <c r="E15" s="8">
        <v>0</v>
      </c>
      <c r="F15" s="8">
        <v>16.316093635611452</v>
      </c>
      <c r="G15" s="8">
        <v>2.8174540298663184</v>
      </c>
      <c r="H15" s="8">
        <v>0</v>
      </c>
      <c r="I15" s="9">
        <v>0</v>
      </c>
      <c r="J15" s="9">
        <f t="shared" si="0"/>
        <v>2.5446897484479678E-3</v>
      </c>
      <c r="K15" s="10">
        <v>19.133547665477771</v>
      </c>
      <c r="L15" s="11">
        <v>0</v>
      </c>
      <c r="M15" s="11">
        <v>0</v>
      </c>
      <c r="N15" s="11">
        <v>0</v>
      </c>
      <c r="O15" s="11">
        <v>0</v>
      </c>
      <c r="P15" s="11">
        <f t="shared" si="1"/>
        <v>0</v>
      </c>
      <c r="Q15" s="10">
        <v>0</v>
      </c>
      <c r="R15" s="12">
        <f t="shared" si="2"/>
        <v>3.3055806331984344E-5</v>
      </c>
      <c r="S15" s="26">
        <v>0.67669633841359789</v>
      </c>
      <c r="T15" s="8">
        <v>0.68611884979018589</v>
      </c>
      <c r="U15" s="9">
        <v>0.24455527345980352</v>
      </c>
      <c r="V15" s="14">
        <f t="shared" si="3"/>
        <v>1.578819490832659E-4</v>
      </c>
      <c r="W15" s="10">
        <v>0.93067412324998944</v>
      </c>
      <c r="X15" s="8">
        <v>7.9149490085994172</v>
      </c>
      <c r="Y15" s="8">
        <v>7.2183409932017311</v>
      </c>
      <c r="Z15" s="8">
        <f t="shared" si="4"/>
        <v>1.5407726316136686E-3</v>
      </c>
      <c r="AA15" s="10">
        <v>15.133290001801148</v>
      </c>
      <c r="AB15" s="9">
        <v>7.1470328053906469</v>
      </c>
      <c r="AC15" s="9">
        <v>2.0596973385886819</v>
      </c>
      <c r="AD15" s="9">
        <f t="shared" si="5"/>
        <v>4.0330866234358369E-4</v>
      </c>
      <c r="AE15" s="15">
        <v>9.2067301439793283</v>
      </c>
      <c r="AF15" s="16">
        <f t="shared" si="6"/>
        <v>4.9260188254557206E-4</v>
      </c>
      <c r="AG15" s="15">
        <v>1.8832169969717223</v>
      </c>
      <c r="AH15" s="16">
        <f t="shared" si="7"/>
        <v>1.2147685170588711E-4</v>
      </c>
      <c r="AI15" s="17">
        <v>0.75650799214080122</v>
      </c>
      <c r="AJ15" s="18">
        <f t="shared" si="8"/>
        <v>7.3019843311159405E-4</v>
      </c>
      <c r="AK15" s="27">
        <v>8.4355177117573561</v>
      </c>
      <c r="AL15" s="19">
        <f t="shared" si="9"/>
        <v>5.3277828486979271E-4</v>
      </c>
      <c r="AM15" s="20">
        <v>6.2952682455976241</v>
      </c>
      <c r="AN15" s="21">
        <v>6.4545454909772451</v>
      </c>
      <c r="AO15" s="22">
        <v>2.6676867904290313</v>
      </c>
      <c r="AP15" s="8">
        <v>5.2957597917872068</v>
      </c>
      <c r="AQ15" s="23">
        <f t="shared" si="10"/>
        <v>9.5106631937274687E-4</v>
      </c>
      <c r="AR15" s="24">
        <v>14.417992073193483</v>
      </c>
      <c r="AS15" s="11">
        <v>1.8097754964326429</v>
      </c>
      <c r="AT15" s="11">
        <f t="shared" si="11"/>
        <v>6.6533930016939404E-4</v>
      </c>
      <c r="AU15" s="10">
        <v>2.1025975261058685</v>
      </c>
      <c r="AV15" s="25">
        <v>78.972038818688702</v>
      </c>
      <c r="AW15">
        <f t="shared" si="12"/>
        <v>6.5422482812676206E-4</v>
      </c>
      <c r="AX15">
        <f t="shared" si="13"/>
        <v>19.028618838596746</v>
      </c>
      <c r="AY15">
        <f t="shared" si="14"/>
        <v>0</v>
      </c>
      <c r="AZ15">
        <f t="shared" si="15"/>
        <v>0.67394854951661531</v>
      </c>
      <c r="BA15">
        <f t="shared" si="16"/>
        <v>0.92221484954640531</v>
      </c>
      <c r="BB15">
        <f t="shared" si="17"/>
        <v>15.128667683906306</v>
      </c>
      <c r="BC15">
        <f t="shared" si="18"/>
        <v>9.1941708679749912</v>
      </c>
      <c r="BD15">
        <f t="shared" si="19"/>
        <v>1.8795992766283425</v>
      </c>
      <c r="BE15">
        <f t="shared" si="20"/>
        <v>0.75603276716254986</v>
      </c>
      <c r="BF15">
        <f t="shared" si="21"/>
        <v>8.4355177117573561</v>
      </c>
      <c r="BG15">
        <f t="shared" si="22"/>
        <v>6.2850937066046368</v>
      </c>
      <c r="BH15">
        <f t="shared" si="23"/>
        <v>14.423235821525113</v>
      </c>
      <c r="BI15">
        <f t="shared" si="24"/>
        <v>2.1016428214713248</v>
      </c>
      <c r="BJ15">
        <f t="shared" si="25"/>
        <v>78.828742894690393</v>
      </c>
      <c r="BK15">
        <f t="shared" si="26"/>
        <v>19.028618838596746</v>
      </c>
      <c r="BL15">
        <f t="shared" si="27"/>
        <v>15.802616233422921</v>
      </c>
      <c r="BM15">
        <f t="shared" si="28"/>
        <v>43.99750782267072</v>
      </c>
    </row>
    <row r="16" spans="1:65" ht="15.75" x14ac:dyDescent="0.3">
      <c r="A16" t="str">
        <f>INDEX([1]DANE!$A$12:$A$136,MATCH(DSI!B16,[1]DANE!$B$12:$B$136,0))</f>
        <v>05045</v>
      </c>
      <c r="B16" s="7" t="s">
        <v>80</v>
      </c>
      <c r="C16" s="7" t="s">
        <v>81</v>
      </c>
      <c r="D16" s="7" t="s">
        <v>82</v>
      </c>
      <c r="E16" s="8">
        <v>0</v>
      </c>
      <c r="F16" s="8">
        <v>342.90900220653998</v>
      </c>
      <c r="G16" s="8">
        <v>4.1643426623399771</v>
      </c>
      <c r="H16" s="8">
        <v>0.15728702049690327</v>
      </c>
      <c r="I16" s="9">
        <v>0</v>
      </c>
      <c r="J16" s="9">
        <f t="shared" si="0"/>
        <v>4.6180365751525343E-2</v>
      </c>
      <c r="K16" s="10">
        <v>347.23063188937687</v>
      </c>
      <c r="L16" s="11">
        <v>0</v>
      </c>
      <c r="M16" s="11">
        <v>0</v>
      </c>
      <c r="N16" s="11">
        <v>0</v>
      </c>
      <c r="O16" s="11">
        <v>0</v>
      </c>
      <c r="P16" s="11">
        <f t="shared" si="1"/>
        <v>0</v>
      </c>
      <c r="Q16" s="10">
        <v>0</v>
      </c>
      <c r="R16" s="12">
        <f t="shared" si="2"/>
        <v>6.6040904256237576E-3</v>
      </c>
      <c r="S16" s="26">
        <v>135.19451816390236</v>
      </c>
      <c r="T16" s="8">
        <v>38.69968884667562</v>
      </c>
      <c r="U16" s="9">
        <v>8.9068444321671016</v>
      </c>
      <c r="V16" s="14">
        <f t="shared" si="3"/>
        <v>8.0760946021726995E-3</v>
      </c>
      <c r="W16" s="10">
        <v>47.606533278842718</v>
      </c>
      <c r="X16" s="8">
        <v>111.76271873905296</v>
      </c>
      <c r="Y16" s="8">
        <v>101.92629331020005</v>
      </c>
      <c r="Z16" s="8">
        <f t="shared" si="4"/>
        <v>2.1756417897421245E-2</v>
      </c>
      <c r="AA16" s="10">
        <v>213.68901204925299</v>
      </c>
      <c r="AB16" s="9">
        <v>423.7808456008903</v>
      </c>
      <c r="AC16" s="9">
        <v>122.12904342214021</v>
      </c>
      <c r="AD16" s="9">
        <f t="shared" si="5"/>
        <v>2.3914048056029018E-2</v>
      </c>
      <c r="AE16" s="15">
        <v>545.90988902303047</v>
      </c>
      <c r="AF16" s="16">
        <f t="shared" si="6"/>
        <v>1.7740846707014268E-2</v>
      </c>
      <c r="AG16" s="15">
        <v>67.823256960915558</v>
      </c>
      <c r="AH16" s="16">
        <f t="shared" si="7"/>
        <v>9.4347492516763977E-3</v>
      </c>
      <c r="AI16" s="17">
        <v>58.755747391432742</v>
      </c>
      <c r="AJ16" s="18">
        <f t="shared" si="8"/>
        <v>1.0650467480803278E-2</v>
      </c>
      <c r="AK16" s="27">
        <v>123.03807156907645</v>
      </c>
      <c r="AL16" s="19">
        <f t="shared" si="9"/>
        <v>1.7513116712589569E-2</v>
      </c>
      <c r="AM16" s="20">
        <v>206.93367326176673</v>
      </c>
      <c r="AN16" s="21">
        <v>97.812086185174877</v>
      </c>
      <c r="AO16" s="22">
        <v>149.03574613632253</v>
      </c>
      <c r="AP16" s="8">
        <v>107.45603910551212</v>
      </c>
      <c r="AQ16" s="23">
        <f t="shared" si="10"/>
        <v>2.3371248730542908E-2</v>
      </c>
      <c r="AR16" s="24">
        <v>354.30387142700954</v>
      </c>
      <c r="AS16" s="11">
        <v>31.090112624997484</v>
      </c>
      <c r="AT16" s="11">
        <f t="shared" si="11"/>
        <v>2.5666015137821858E-2</v>
      </c>
      <c r="AU16" s="10">
        <v>81.109442836219884</v>
      </c>
      <c r="AV16" s="25">
        <v>2181.5946478508263</v>
      </c>
      <c r="AW16">
        <f t="shared" si="12"/>
        <v>1.807289522826289E-2</v>
      </c>
      <c r="AX16">
        <f t="shared" si="13"/>
        <v>345.3264109106899</v>
      </c>
      <c r="AY16">
        <f t="shared" si="14"/>
        <v>0</v>
      </c>
      <c r="AZ16">
        <f t="shared" si="15"/>
        <v>134.64554815349183</v>
      </c>
      <c r="BA16">
        <f t="shared" si="16"/>
        <v>47.17381823388348</v>
      </c>
      <c r="BB16">
        <f t="shared" si="17"/>
        <v>213.6237427955607</v>
      </c>
      <c r="BC16">
        <f t="shared" si="18"/>
        <v>545.16519108331499</v>
      </c>
      <c r="BD16">
        <f t="shared" si="19"/>
        <v>67.692966305692963</v>
      </c>
      <c r="BE16">
        <f t="shared" si="20"/>
        <v>58.718838067187242</v>
      </c>
      <c r="BF16">
        <f t="shared" si="21"/>
        <v>123.03807156907646</v>
      </c>
      <c r="BG16">
        <f t="shared" si="22"/>
        <v>206.59922290231839</v>
      </c>
      <c r="BH16">
        <f t="shared" si="23"/>
        <v>354.43272989254717</v>
      </c>
      <c r="BI16">
        <f t="shared" si="24"/>
        <v>81.072614313395349</v>
      </c>
      <c r="BJ16">
        <f t="shared" si="25"/>
        <v>2177.4891542271585</v>
      </c>
      <c r="BK16">
        <f t="shared" si="26"/>
        <v>345.3264109106899</v>
      </c>
      <c r="BL16">
        <f t="shared" si="27"/>
        <v>348.26929094905256</v>
      </c>
      <c r="BM16">
        <f t="shared" si="28"/>
        <v>1483.8934523674161</v>
      </c>
    </row>
    <row r="17" spans="1:65" ht="15.75" x14ac:dyDescent="0.3">
      <c r="A17" t="str">
        <f>INDEX([1]DANE!$A$12:$A$136,MATCH(DSI!B17,[1]DANE!$B$12:$B$136,0))</f>
        <v>05051</v>
      </c>
      <c r="B17" s="7" t="s">
        <v>83</v>
      </c>
      <c r="C17" s="7" t="s">
        <v>81</v>
      </c>
      <c r="D17" s="7" t="s">
        <v>84</v>
      </c>
      <c r="E17" s="8">
        <v>0</v>
      </c>
      <c r="F17" s="8">
        <v>49.222009674709199</v>
      </c>
      <c r="G17" s="8">
        <v>29.316316184251896</v>
      </c>
      <c r="H17" s="8">
        <v>0</v>
      </c>
      <c r="I17" s="9">
        <v>0</v>
      </c>
      <c r="J17" s="9">
        <f t="shared" si="0"/>
        <v>1.0445301423852478E-2</v>
      </c>
      <c r="K17" s="10">
        <v>78.538325858961088</v>
      </c>
      <c r="L17" s="11">
        <v>0</v>
      </c>
      <c r="M17" s="11">
        <v>0</v>
      </c>
      <c r="N17" s="11">
        <v>0</v>
      </c>
      <c r="O17" s="11">
        <v>0</v>
      </c>
      <c r="P17" s="11">
        <f t="shared" si="1"/>
        <v>0</v>
      </c>
      <c r="Q17" s="10">
        <v>0</v>
      </c>
      <c r="R17" s="12">
        <f t="shared" si="2"/>
        <v>7.2320157862061719E-5</v>
      </c>
      <c r="S17" s="26">
        <v>1.4804898578861179</v>
      </c>
      <c r="T17" s="8">
        <v>4.1016480042461581</v>
      </c>
      <c r="U17" s="9">
        <v>0.81874881421849177</v>
      </c>
      <c r="V17" s="14">
        <f t="shared" si="3"/>
        <v>8.347087563254738E-4</v>
      </c>
      <c r="W17" s="10">
        <v>4.92039681846465</v>
      </c>
      <c r="X17" s="8">
        <v>15.639697919291269</v>
      </c>
      <c r="Y17" s="8">
        <v>14.263221719995492</v>
      </c>
      <c r="Z17" s="8">
        <f t="shared" si="4"/>
        <v>3.0445197429027188E-3</v>
      </c>
      <c r="AA17" s="10">
        <v>29.902919639286761</v>
      </c>
      <c r="AB17" s="9">
        <v>49.008143818662468</v>
      </c>
      <c r="AC17" s="9">
        <v>14.123615511647719</v>
      </c>
      <c r="AD17" s="9">
        <f t="shared" si="5"/>
        <v>2.7655405348830466E-3</v>
      </c>
      <c r="AE17" s="15">
        <v>63.131759330310189</v>
      </c>
      <c r="AF17" s="16">
        <f t="shared" si="6"/>
        <v>2.8453974390652819E-3</v>
      </c>
      <c r="AG17" s="15">
        <v>10.877954409546573</v>
      </c>
      <c r="AH17" s="16">
        <f t="shared" si="7"/>
        <v>3.8276277798552938E-4</v>
      </c>
      <c r="AI17" s="17">
        <v>2.3836895389842829</v>
      </c>
      <c r="AJ17" s="18">
        <f t="shared" si="8"/>
        <v>1.8926719047732141E-3</v>
      </c>
      <c r="AK17" s="27">
        <v>21.86483379213167</v>
      </c>
      <c r="AL17" s="19">
        <f t="shared" si="9"/>
        <v>2.4518892539650526E-3</v>
      </c>
      <c r="AM17" s="20">
        <v>28.971339486894671</v>
      </c>
      <c r="AN17" s="21">
        <v>20.824479388332175</v>
      </c>
      <c r="AO17" s="22">
        <v>15.182394178882117</v>
      </c>
      <c r="AP17" s="8">
        <v>23.752691635500362</v>
      </c>
      <c r="AQ17" s="23">
        <f t="shared" si="10"/>
        <v>3.9419712145862549E-3</v>
      </c>
      <c r="AR17" s="24">
        <v>59.759565202714654</v>
      </c>
      <c r="AS17" s="11">
        <v>6.3812760317184907</v>
      </c>
      <c r="AT17" s="11">
        <f t="shared" si="11"/>
        <v>4.3505227081440676E-3</v>
      </c>
      <c r="AU17" s="10">
        <v>13.748471315435914</v>
      </c>
      <c r="AV17" s="25">
        <v>315.5797452506165</v>
      </c>
      <c r="AW17">
        <f t="shared" si="12"/>
        <v>2.6143443639701654E-3</v>
      </c>
      <c r="AX17">
        <f t="shared" si="13"/>
        <v>78.107619826725909</v>
      </c>
      <c r="AY17">
        <f t="shared" si="14"/>
        <v>0</v>
      </c>
      <c r="AZ17">
        <f t="shared" si="15"/>
        <v>1.4744781900778781</v>
      </c>
      <c r="BA17">
        <f t="shared" si="16"/>
        <v>4.8756733407426234</v>
      </c>
      <c r="BB17">
        <f t="shared" si="17"/>
        <v>29.893786080058049</v>
      </c>
      <c r="BC17">
        <f t="shared" si="18"/>
        <v>63.045638723138133</v>
      </c>
      <c r="BD17">
        <f t="shared" si="19"/>
        <v>10.857057509707069</v>
      </c>
      <c r="BE17">
        <f t="shared" si="20"/>
        <v>2.3821921472566472</v>
      </c>
      <c r="BF17">
        <f t="shared" si="21"/>
        <v>21.864833792131673</v>
      </c>
      <c r="BG17">
        <f t="shared" si="22"/>
        <v>28.924515426062218</v>
      </c>
      <c r="BH17">
        <f t="shared" si="23"/>
        <v>59.78129944412219</v>
      </c>
      <c r="BI17">
        <f t="shared" si="24"/>
        <v>13.742228689769439</v>
      </c>
      <c r="BJ17">
        <f t="shared" si="25"/>
        <v>314.9493231697918</v>
      </c>
      <c r="BK17">
        <f t="shared" si="26"/>
        <v>78.107619826725909</v>
      </c>
      <c r="BL17">
        <f t="shared" si="27"/>
        <v>31.368264270135928</v>
      </c>
      <c r="BM17">
        <f t="shared" si="28"/>
        <v>205.47343907292998</v>
      </c>
    </row>
    <row r="18" spans="1:65" ht="15.75" x14ac:dyDescent="0.3">
      <c r="A18" t="str">
        <f>INDEX([1]DANE!$A$12:$A$136,MATCH(DSI!B18,[1]DANE!$B$12:$B$136,0))</f>
        <v>05055</v>
      </c>
      <c r="B18" s="7" t="s">
        <v>85</v>
      </c>
      <c r="C18" s="7" t="s">
        <v>57</v>
      </c>
      <c r="D18" s="7" t="s">
        <v>58</v>
      </c>
      <c r="E18" s="8">
        <v>15.949145160476013</v>
      </c>
      <c r="F18" s="8">
        <v>4.0371311457036709</v>
      </c>
      <c r="G18" s="8">
        <v>1.8600620225944391</v>
      </c>
      <c r="H18" s="8">
        <v>0</v>
      </c>
      <c r="I18" s="9">
        <v>0</v>
      </c>
      <c r="J18" s="9">
        <f t="shared" si="0"/>
        <v>2.9054806854591363E-3</v>
      </c>
      <c r="K18" s="10">
        <v>21.84633832877412</v>
      </c>
      <c r="L18" s="11">
        <v>0</v>
      </c>
      <c r="M18" s="11">
        <v>0</v>
      </c>
      <c r="N18" s="11">
        <v>0</v>
      </c>
      <c r="O18" s="11">
        <v>0</v>
      </c>
      <c r="P18" s="11">
        <f t="shared" si="1"/>
        <v>0</v>
      </c>
      <c r="Q18" s="10">
        <v>0</v>
      </c>
      <c r="R18" s="12">
        <f t="shared" si="2"/>
        <v>1.0886354243927376E-5</v>
      </c>
      <c r="S18" s="26">
        <v>0.22285815634184108</v>
      </c>
      <c r="T18" s="8">
        <v>0.47407056561401173</v>
      </c>
      <c r="U18" s="9">
        <v>0.10727233429901034</v>
      </c>
      <c r="V18" s="14">
        <f t="shared" si="3"/>
        <v>9.8620502957007464E-5</v>
      </c>
      <c r="W18" s="10">
        <v>0.58134289991302213</v>
      </c>
      <c r="X18" s="8">
        <v>6.5260755350133772</v>
      </c>
      <c r="Y18" s="8">
        <v>5.9517046171664267</v>
      </c>
      <c r="Z18" s="8">
        <f t="shared" si="4"/>
        <v>1.270405983066649E-3</v>
      </c>
      <c r="AA18" s="10">
        <v>12.477780152179804</v>
      </c>
      <c r="AB18" s="9">
        <v>8.668701044404818</v>
      </c>
      <c r="AC18" s="9">
        <v>2.4982256212276623</v>
      </c>
      <c r="AD18" s="9">
        <f t="shared" si="5"/>
        <v>4.8917674196742947E-4</v>
      </c>
      <c r="AE18" s="15">
        <v>11.166926665632481</v>
      </c>
      <c r="AF18" s="16">
        <f t="shared" si="6"/>
        <v>5.8359896303824047E-4</v>
      </c>
      <c r="AG18" s="15">
        <v>2.2310988356951937</v>
      </c>
      <c r="AH18" s="16">
        <f t="shared" si="7"/>
        <v>8.4958262739478918E-5</v>
      </c>
      <c r="AI18" s="17">
        <v>0.52908520313338891</v>
      </c>
      <c r="AJ18" s="18">
        <f t="shared" si="8"/>
        <v>6.7795826318326174E-4</v>
      </c>
      <c r="AK18" s="27">
        <v>7.832020280493607</v>
      </c>
      <c r="AL18" s="19">
        <f t="shared" si="9"/>
        <v>5.4958133558095598E-4</v>
      </c>
      <c r="AM18" s="20">
        <v>6.4938118322548846</v>
      </c>
      <c r="AN18" s="21">
        <v>5.8672680408887565</v>
      </c>
      <c r="AO18" s="22">
        <v>3.1309008794561946</v>
      </c>
      <c r="AP18" s="8">
        <v>5.7382583718231404</v>
      </c>
      <c r="AQ18" s="23">
        <f t="shared" si="10"/>
        <v>9.7207153356147649E-4</v>
      </c>
      <c r="AR18" s="24">
        <v>14.736427292168091</v>
      </c>
      <c r="AS18" s="11">
        <v>1.3607074830689909</v>
      </c>
      <c r="AT18" s="11">
        <f t="shared" si="11"/>
        <v>4.865658799006325E-4</v>
      </c>
      <c r="AU18" s="10">
        <v>1.5376398404635467</v>
      </c>
      <c r="AV18" s="25">
        <v>79.655329487049968</v>
      </c>
      <c r="AW18">
        <f t="shared" si="12"/>
        <v>6.5988538503723498E-4</v>
      </c>
      <c r="AX18">
        <f t="shared" si="13"/>
        <v>21.726532493883383</v>
      </c>
      <c r="AY18">
        <f t="shared" si="14"/>
        <v>0</v>
      </c>
      <c r="AZ18">
        <f t="shared" si="15"/>
        <v>0.221953219913437</v>
      </c>
      <c r="BA18">
        <f t="shared" si="16"/>
        <v>0.57605883905525768</v>
      </c>
      <c r="BB18">
        <f t="shared" si="17"/>
        <v>12.473968934230601</v>
      </c>
      <c r="BC18">
        <f t="shared" si="18"/>
        <v>11.151693405623705</v>
      </c>
      <c r="BD18">
        <f t="shared" si="19"/>
        <v>2.2268128231650577</v>
      </c>
      <c r="BE18">
        <f t="shared" si="20"/>
        <v>0.5287528411401724</v>
      </c>
      <c r="BF18">
        <f t="shared" si="21"/>
        <v>7.8320202804936079</v>
      </c>
      <c r="BG18">
        <f t="shared" si="22"/>
        <v>6.4833164031289527</v>
      </c>
      <c r="BH18">
        <f t="shared" si="23"/>
        <v>14.741786853723903</v>
      </c>
      <c r="BI18">
        <f t="shared" si="24"/>
        <v>1.5369416603012844</v>
      </c>
      <c r="BJ18">
        <f t="shared" si="25"/>
        <v>79.499837754659353</v>
      </c>
      <c r="BK18">
        <f t="shared" si="26"/>
        <v>21.726532493883383</v>
      </c>
      <c r="BL18">
        <f t="shared" si="27"/>
        <v>12.695922154144039</v>
      </c>
      <c r="BM18">
        <f t="shared" si="28"/>
        <v>45.077383106631935</v>
      </c>
    </row>
    <row r="19" spans="1:65" ht="15.75" x14ac:dyDescent="0.3">
      <c r="A19" t="str">
        <f>INDEX([1]DANE!$A$12:$A$136,MATCH(DSI!B19,[1]DANE!$B$12:$B$136,0))</f>
        <v>05059</v>
      </c>
      <c r="B19" s="7" t="s">
        <v>86</v>
      </c>
      <c r="C19" s="7" t="s">
        <v>60</v>
      </c>
      <c r="D19" s="7" t="s">
        <v>79</v>
      </c>
      <c r="E19" s="8">
        <v>5.0403877409064144</v>
      </c>
      <c r="F19" s="8">
        <v>0.45641784211940623</v>
      </c>
      <c r="G19" s="8">
        <v>9.6160304311019225</v>
      </c>
      <c r="H19" s="8">
        <v>0</v>
      </c>
      <c r="I19" s="9">
        <v>0</v>
      </c>
      <c r="J19" s="9">
        <f t="shared" si="0"/>
        <v>2.0099502479884626E-3</v>
      </c>
      <c r="K19" s="10">
        <v>15.112836014127744</v>
      </c>
      <c r="L19" s="11">
        <v>0</v>
      </c>
      <c r="M19" s="11">
        <v>0</v>
      </c>
      <c r="N19" s="11">
        <v>0</v>
      </c>
      <c r="O19" s="11">
        <v>0</v>
      </c>
      <c r="P19" s="11">
        <f t="shared" si="1"/>
        <v>0</v>
      </c>
      <c r="Q19" s="10">
        <v>0</v>
      </c>
      <c r="R19" s="12">
        <f t="shared" si="2"/>
        <v>3.5500947936594917E-5</v>
      </c>
      <c r="S19" s="26">
        <v>0.72675164047233898</v>
      </c>
      <c r="T19" s="8">
        <v>0.42097903965420785</v>
      </c>
      <c r="U19" s="9">
        <v>0.17508333763159628</v>
      </c>
      <c r="V19" s="14">
        <f t="shared" si="3"/>
        <v>1.0111755291149257E-4</v>
      </c>
      <c r="W19" s="10">
        <v>0.59606237728580413</v>
      </c>
      <c r="X19" s="8">
        <v>1.1360079016924105</v>
      </c>
      <c r="Y19" s="8">
        <v>1.0360259297284404</v>
      </c>
      <c r="Z19" s="8">
        <f t="shared" si="4"/>
        <v>2.2114228181670438E-4</v>
      </c>
      <c r="AA19" s="10">
        <v>2.1720338314208512</v>
      </c>
      <c r="AB19" s="9">
        <v>4.0910079879876911</v>
      </c>
      <c r="AC19" s="9">
        <v>1.1789841315192786</v>
      </c>
      <c r="AD19" s="9">
        <f t="shared" si="5"/>
        <v>2.3085649726243954E-4</v>
      </c>
      <c r="AE19" s="15">
        <v>5.2699921195069699</v>
      </c>
      <c r="AF19" s="16">
        <f t="shared" si="6"/>
        <v>5.4832226666021611E-4</v>
      </c>
      <c r="AG19" s="15">
        <v>2.0962360254420065</v>
      </c>
      <c r="AH19" s="16">
        <f t="shared" si="7"/>
        <v>1.0437508756018473E-4</v>
      </c>
      <c r="AI19" s="17">
        <v>0.65000522166025998</v>
      </c>
      <c r="AJ19" s="18">
        <f t="shared" si="8"/>
        <v>5.6367424495371574E-4</v>
      </c>
      <c r="AK19" s="27">
        <v>6.5117697619625661</v>
      </c>
      <c r="AL19" s="19">
        <f t="shared" si="9"/>
        <v>4.5948868067323536E-4</v>
      </c>
      <c r="AM19" s="20">
        <v>5.4292837805142478</v>
      </c>
      <c r="AN19" s="21">
        <v>2.65150624259776</v>
      </c>
      <c r="AO19" s="22">
        <v>9.088214364231975</v>
      </c>
      <c r="AP19" s="8">
        <v>3.1693960795073832</v>
      </c>
      <c r="AQ19" s="23">
        <f t="shared" si="10"/>
        <v>9.8346279148929885E-4</v>
      </c>
      <c r="AR19" s="24">
        <v>14.909116686337118</v>
      </c>
      <c r="AS19" s="11">
        <v>0.96055664275156338</v>
      </c>
      <c r="AT19" s="11">
        <f t="shared" si="11"/>
        <v>3.8635223768811617E-4</v>
      </c>
      <c r="AU19" s="10">
        <v>1.2209458526825012</v>
      </c>
      <c r="AV19" s="25">
        <v>54.695033311412402</v>
      </c>
      <c r="AW19">
        <f t="shared" si="12"/>
        <v>4.5310782528611008E-4</v>
      </c>
      <c r="AX19">
        <f t="shared" si="13"/>
        <v>15.029956864817189</v>
      </c>
      <c r="AY19">
        <f t="shared" si="14"/>
        <v>0</v>
      </c>
      <c r="AZ19">
        <f t="shared" si="15"/>
        <v>0.72380059733054325</v>
      </c>
      <c r="BA19">
        <f t="shared" si="16"/>
        <v>0.59064452514196064</v>
      </c>
      <c r="BB19">
        <f t="shared" si="17"/>
        <v>2.1713704045754008</v>
      </c>
      <c r="BC19">
        <f t="shared" si="18"/>
        <v>5.2628031083668043</v>
      </c>
      <c r="BD19">
        <f t="shared" si="19"/>
        <v>2.0922090887023947</v>
      </c>
      <c r="BE19">
        <f t="shared" si="20"/>
        <v>0.649596899844052</v>
      </c>
      <c r="BF19">
        <f t="shared" si="21"/>
        <v>6.511769761962567</v>
      </c>
      <c r="BG19">
        <f t="shared" si="22"/>
        <v>5.4205088630089513</v>
      </c>
      <c r="BH19">
        <f t="shared" si="23"/>
        <v>14.91453905412267</v>
      </c>
      <c r="BI19">
        <f t="shared" si="24"/>
        <v>1.2203914704721115</v>
      </c>
      <c r="BJ19">
        <f t="shared" si="25"/>
        <v>54.587590638344636</v>
      </c>
      <c r="BK19">
        <f t="shared" si="26"/>
        <v>15.029956864817189</v>
      </c>
      <c r="BL19">
        <f t="shared" si="27"/>
        <v>2.8951710019059442</v>
      </c>
      <c r="BM19">
        <f t="shared" si="28"/>
        <v>36.662462771621513</v>
      </c>
    </row>
    <row r="20" spans="1:65" ht="15.75" x14ac:dyDescent="0.3">
      <c r="A20" t="str">
        <f>INDEX([1]DANE!$A$12:$A$136,MATCH(DSI!B20,[1]DANE!$B$12:$B$136,0))</f>
        <v>05079</v>
      </c>
      <c r="B20" s="7" t="s">
        <v>87</v>
      </c>
      <c r="C20" s="7" t="s">
        <v>88</v>
      </c>
      <c r="D20" s="7" t="s">
        <v>89</v>
      </c>
      <c r="E20" s="8">
        <v>10.576801527473568</v>
      </c>
      <c r="F20" s="8">
        <v>34.193676864084701</v>
      </c>
      <c r="G20" s="8">
        <v>181.35368532960044</v>
      </c>
      <c r="H20" s="8">
        <v>0.361452648776248</v>
      </c>
      <c r="I20" s="9">
        <v>0</v>
      </c>
      <c r="J20" s="9">
        <f t="shared" si="0"/>
        <v>3.0121733628487628E-2</v>
      </c>
      <c r="K20" s="10">
        <v>226.48561636993495</v>
      </c>
      <c r="L20" s="11">
        <v>0</v>
      </c>
      <c r="M20" s="11">
        <v>0</v>
      </c>
      <c r="N20" s="11">
        <v>1.2335722243286573</v>
      </c>
      <c r="O20" s="11">
        <v>0.10904950598955782</v>
      </c>
      <c r="P20" s="11">
        <f t="shared" si="1"/>
        <v>7.1534139595722814E-4</v>
      </c>
      <c r="Q20" s="10">
        <v>1.7432869819477648</v>
      </c>
      <c r="R20" s="12">
        <f t="shared" si="2"/>
        <v>4.2519250149619846E-2</v>
      </c>
      <c r="S20" s="26">
        <v>870.42562505878379</v>
      </c>
      <c r="T20" s="8">
        <v>290.46464073241714</v>
      </c>
      <c r="U20" s="9">
        <v>2.7199911507911541</v>
      </c>
      <c r="V20" s="14">
        <f t="shared" si="3"/>
        <v>4.9736594116678932E-2</v>
      </c>
      <c r="W20" s="10">
        <v>293.18463188320828</v>
      </c>
      <c r="X20" s="8">
        <v>55.554697244570313</v>
      </c>
      <c r="Y20" s="8">
        <v>50.665234614866336</v>
      </c>
      <c r="Z20" s="8">
        <f t="shared" si="4"/>
        <v>1.0814618891292644E-2</v>
      </c>
      <c r="AA20" s="10">
        <v>106.21993185943666</v>
      </c>
      <c r="AB20" s="9">
        <v>109.77308078918492</v>
      </c>
      <c r="AC20" s="9">
        <v>31.635411296787279</v>
      </c>
      <c r="AD20" s="9">
        <f t="shared" si="5"/>
        <v>6.1945195411762834E-3</v>
      </c>
      <c r="AE20" s="15">
        <v>141.4084920859722</v>
      </c>
      <c r="AF20" s="16">
        <f t="shared" si="6"/>
        <v>5.9258369444481155E-3</v>
      </c>
      <c r="AG20" s="15">
        <v>22.65447463862515</v>
      </c>
      <c r="AH20" s="16">
        <f t="shared" si="7"/>
        <v>2.0815901486382665E-3</v>
      </c>
      <c r="AI20" s="17">
        <v>12.963289397877036</v>
      </c>
      <c r="AJ20" s="18">
        <f t="shared" si="8"/>
        <v>5.5804665295888433E-3</v>
      </c>
      <c r="AK20" s="27">
        <v>64.46757773721707</v>
      </c>
      <c r="AL20" s="19">
        <f t="shared" si="9"/>
        <v>1.0958729594663727E-2</v>
      </c>
      <c r="AM20" s="20">
        <v>129.48752677905725</v>
      </c>
      <c r="AN20" s="21">
        <v>34.551109707803029</v>
      </c>
      <c r="AO20" s="22">
        <v>14.41711030418942</v>
      </c>
      <c r="AP20" s="8">
        <v>30.817655571395527</v>
      </c>
      <c r="AQ20" s="23">
        <f t="shared" si="10"/>
        <v>5.2629838221444842E-3</v>
      </c>
      <c r="AR20" s="24">
        <v>79.785875583387977</v>
      </c>
      <c r="AS20" s="11">
        <v>16.266433066204858</v>
      </c>
      <c r="AT20" s="11">
        <f t="shared" si="11"/>
        <v>5.7249247985183332E-3</v>
      </c>
      <c r="AU20" s="10">
        <v>18.091840832853453</v>
      </c>
      <c r="AV20" s="25">
        <v>1966.9181692083014</v>
      </c>
      <c r="AW20">
        <f t="shared" si="12"/>
        <v>1.6294459664946425E-2</v>
      </c>
      <c r="AX20">
        <f t="shared" si="13"/>
        <v>225.24356390550872</v>
      </c>
      <c r="AY20">
        <f t="shared" si="14"/>
        <v>1.7381993278387036</v>
      </c>
      <c r="AZ20">
        <f t="shared" si="15"/>
        <v>866.89118023853734</v>
      </c>
      <c r="BA20">
        <f t="shared" si="16"/>
        <v>290.51975812683497</v>
      </c>
      <c r="BB20">
        <f t="shared" si="17"/>
        <v>106.18748800276276</v>
      </c>
      <c r="BC20">
        <f t="shared" si="18"/>
        <v>141.21559099582498</v>
      </c>
      <c r="BD20">
        <f t="shared" si="19"/>
        <v>22.610954665143321</v>
      </c>
      <c r="BE20">
        <f t="shared" si="20"/>
        <v>12.955146088108767</v>
      </c>
      <c r="BF20">
        <f t="shared" si="21"/>
        <v>64.467577737217084</v>
      </c>
      <c r="BG20">
        <f t="shared" si="22"/>
        <v>129.27824643723221</v>
      </c>
      <c r="BH20">
        <f t="shared" si="23"/>
        <v>79.814893289172119</v>
      </c>
      <c r="BI20">
        <f t="shared" si="24"/>
        <v>18.083626058472671</v>
      </c>
      <c r="BJ20">
        <f t="shared" si="25"/>
        <v>1959.0062248726533</v>
      </c>
      <c r="BK20">
        <f t="shared" si="26"/>
        <v>226.98176323334744</v>
      </c>
      <c r="BL20">
        <f t="shared" si="27"/>
        <v>973.07866824130008</v>
      </c>
      <c r="BM20">
        <f t="shared" si="28"/>
        <v>758.94579339800612</v>
      </c>
    </row>
    <row r="21" spans="1:65" ht="15.75" x14ac:dyDescent="0.3">
      <c r="A21" t="str">
        <f>INDEX([1]DANE!$A$12:$A$136,MATCH(DSI!B21,[1]DANE!$B$12:$B$136,0))</f>
        <v>05088</v>
      </c>
      <c r="B21" s="7" t="s">
        <v>90</v>
      </c>
      <c r="C21" s="7" t="s">
        <v>88</v>
      </c>
      <c r="D21" s="7" t="s">
        <v>89</v>
      </c>
      <c r="E21" s="8">
        <v>0.79364167305717959</v>
      </c>
      <c r="F21" s="8">
        <v>4.5686823896132926</v>
      </c>
      <c r="G21" s="8">
        <v>30.391868292138646</v>
      </c>
      <c r="H21" s="8">
        <v>0</v>
      </c>
      <c r="I21" s="9">
        <v>0</v>
      </c>
      <c r="J21" s="9">
        <f t="shared" si="0"/>
        <v>4.7551728691422263E-3</v>
      </c>
      <c r="K21" s="10">
        <v>35.754192354809121</v>
      </c>
      <c r="L21" s="11">
        <v>0</v>
      </c>
      <c r="M21" s="11">
        <v>0</v>
      </c>
      <c r="N21" s="11">
        <v>6.558975809992719E-2</v>
      </c>
      <c r="O21" s="11">
        <v>0</v>
      </c>
      <c r="P21" s="11">
        <f t="shared" si="1"/>
        <v>3.8804651556812731E-5</v>
      </c>
      <c r="Q21" s="10">
        <v>9.4566935843952607E-2</v>
      </c>
      <c r="R21" s="12">
        <f t="shared" si="2"/>
        <v>2.5973031163400478E-2</v>
      </c>
      <c r="S21" s="26">
        <v>531.70250664160073</v>
      </c>
      <c r="T21" s="8">
        <v>122.58625993159295</v>
      </c>
      <c r="U21" s="9">
        <v>60.112761650428787</v>
      </c>
      <c r="V21" s="14">
        <f t="shared" si="3"/>
        <v>3.0993531357943645E-2</v>
      </c>
      <c r="W21" s="10">
        <v>182.69902158202174</v>
      </c>
      <c r="X21" s="8">
        <v>158.19488218169732</v>
      </c>
      <c r="Y21" s="8">
        <v>144.27188371349072</v>
      </c>
      <c r="Z21" s="8">
        <f t="shared" si="4"/>
        <v>3.0795188277534996E-2</v>
      </c>
      <c r="AA21" s="10">
        <v>302.46676589518802</v>
      </c>
      <c r="AB21" s="9">
        <v>1456.6223166052271</v>
      </c>
      <c r="AC21" s="9">
        <v>419.78275328158088</v>
      </c>
      <c r="AD21" s="9">
        <f t="shared" si="5"/>
        <v>8.2197523650201859E-2</v>
      </c>
      <c r="AE21" s="15">
        <v>1876.405069886808</v>
      </c>
      <c r="AF21" s="16">
        <f t="shared" si="6"/>
        <v>8.0950584022867103E-2</v>
      </c>
      <c r="AG21" s="15">
        <v>309.47408271942095</v>
      </c>
      <c r="AH21" s="16">
        <f t="shared" si="7"/>
        <v>2.8536527480621694E-2</v>
      </c>
      <c r="AI21" s="17">
        <v>177.71378500410788</v>
      </c>
      <c r="AJ21" s="18">
        <f t="shared" si="8"/>
        <v>5.7342033555432E-2</v>
      </c>
      <c r="AK21" s="27">
        <v>662.43601430887668</v>
      </c>
      <c r="AL21" s="19">
        <f t="shared" si="9"/>
        <v>6.3304167055660152E-2</v>
      </c>
      <c r="AM21" s="20">
        <v>747.9972889227256</v>
      </c>
      <c r="AN21" s="21">
        <v>290.52852639721567</v>
      </c>
      <c r="AO21" s="22">
        <v>421.56978468574073</v>
      </c>
      <c r="AP21" s="8">
        <v>312.77063918597122</v>
      </c>
      <c r="AQ21" s="23">
        <f t="shared" si="10"/>
        <v>6.7604305469408293E-2</v>
      </c>
      <c r="AR21" s="24">
        <v>1024.8689502689276</v>
      </c>
      <c r="AS21" s="11">
        <v>149.19316390921406</v>
      </c>
      <c r="AT21" s="11">
        <f t="shared" si="11"/>
        <v>6.1852133576499053E-2</v>
      </c>
      <c r="AU21" s="10">
        <v>195.46439389527436</v>
      </c>
      <c r="AV21" s="25">
        <v>6047.0766384156041</v>
      </c>
      <c r="AW21">
        <f t="shared" si="12"/>
        <v>5.0095549432625078E-2</v>
      </c>
      <c r="AX21">
        <f t="shared" si="13"/>
        <v>35.558115520263812</v>
      </c>
      <c r="AY21">
        <f t="shared" si="14"/>
        <v>9.429094923663553E-2</v>
      </c>
      <c r="AZ21">
        <f t="shared" si="15"/>
        <v>529.54347878625174</v>
      </c>
      <c r="BA21">
        <f t="shared" si="16"/>
        <v>181.03839624568778</v>
      </c>
      <c r="BB21">
        <f t="shared" si="17"/>
        <v>302.37438033035539</v>
      </c>
      <c r="BC21">
        <f t="shared" si="18"/>
        <v>1873.8453892184161</v>
      </c>
      <c r="BD21">
        <f t="shared" si="19"/>
        <v>308.87957306567256</v>
      </c>
      <c r="BE21">
        <f t="shared" si="20"/>
        <v>177.60214833867812</v>
      </c>
      <c r="BF21">
        <f t="shared" si="21"/>
        <v>662.43601430887679</v>
      </c>
      <c r="BG21">
        <f t="shared" si="22"/>
        <v>746.78836067918098</v>
      </c>
      <c r="BH21">
        <f t="shared" si="23"/>
        <v>1025.2416897475475</v>
      </c>
      <c r="BI21">
        <f t="shared" si="24"/>
        <v>195.37564140678188</v>
      </c>
      <c r="BJ21">
        <f t="shared" si="25"/>
        <v>6038.7774785969495</v>
      </c>
      <c r="BK21">
        <f t="shared" si="26"/>
        <v>35.652406469500448</v>
      </c>
      <c r="BL21">
        <f t="shared" si="27"/>
        <v>831.91785911660713</v>
      </c>
      <c r="BM21">
        <f t="shared" si="28"/>
        <v>5171.2072130108427</v>
      </c>
    </row>
    <row r="22" spans="1:65" ht="15.75" x14ac:dyDescent="0.3">
      <c r="A22" t="str">
        <f>INDEX([1]DANE!$A$12:$A$136,MATCH(DSI!B22,[1]DANE!$B$12:$B$136,0))</f>
        <v>05086</v>
      </c>
      <c r="B22" s="7" t="s">
        <v>91</v>
      </c>
      <c r="C22" s="7" t="s">
        <v>74</v>
      </c>
      <c r="D22" s="7" t="s">
        <v>92</v>
      </c>
      <c r="E22" s="8">
        <v>0</v>
      </c>
      <c r="F22" s="8">
        <v>4.3874460922978491</v>
      </c>
      <c r="G22" s="8">
        <v>54.025740138851482</v>
      </c>
      <c r="H22" s="8">
        <v>4.0579022901535082E-2</v>
      </c>
      <c r="I22" s="9">
        <v>0</v>
      </c>
      <c r="J22" s="9">
        <f t="shared" si="0"/>
        <v>7.7741305376706257E-3</v>
      </c>
      <c r="K22" s="10">
        <v>58.453765254050865</v>
      </c>
      <c r="L22" s="11">
        <v>0</v>
      </c>
      <c r="M22" s="11">
        <v>0</v>
      </c>
      <c r="N22" s="11">
        <v>0</v>
      </c>
      <c r="O22" s="11">
        <v>0</v>
      </c>
      <c r="P22" s="11">
        <f t="shared" si="1"/>
        <v>0</v>
      </c>
      <c r="Q22" s="10">
        <v>0</v>
      </c>
      <c r="R22" s="12">
        <f t="shared" si="2"/>
        <v>3.7119295521680838E-4</v>
      </c>
      <c r="S22" s="26">
        <v>7.5988136885075406</v>
      </c>
      <c r="T22" s="8">
        <v>1.6517632384060228</v>
      </c>
      <c r="U22" s="9">
        <v>0.16137005407002689</v>
      </c>
      <c r="V22" s="14">
        <f t="shared" si="3"/>
        <v>3.0758458950618645E-4</v>
      </c>
      <c r="W22" s="10">
        <v>1.8131332924760497</v>
      </c>
      <c r="X22" s="8">
        <v>11.458182128259496</v>
      </c>
      <c r="Y22" s="8">
        <v>10.449728188283389</v>
      </c>
      <c r="Z22" s="8">
        <f t="shared" si="4"/>
        <v>2.2305201729140539E-3</v>
      </c>
      <c r="AA22" s="10">
        <v>21.907910316542885</v>
      </c>
      <c r="AB22" s="9">
        <v>9.8791469038504349</v>
      </c>
      <c r="AC22" s="9">
        <v>2.847062989558387</v>
      </c>
      <c r="AD22" s="9">
        <f t="shared" si="5"/>
        <v>5.5748247298969785E-4</v>
      </c>
      <c r="AE22" s="15">
        <v>12.726209893408821</v>
      </c>
      <c r="AF22" s="16">
        <f t="shared" si="6"/>
        <v>5.2507205552632422E-4</v>
      </c>
      <c r="AG22" s="15">
        <v>2.0073504682771377</v>
      </c>
      <c r="AH22" s="16">
        <f t="shared" si="7"/>
        <v>8.0276727891693509E-5</v>
      </c>
      <c r="AI22" s="17">
        <v>0.49993052487081674</v>
      </c>
      <c r="AJ22" s="18">
        <f t="shared" si="8"/>
        <v>6.6073687285337246E-4</v>
      </c>
      <c r="AK22" s="27">
        <v>7.6330725197735196</v>
      </c>
      <c r="AL22" s="19">
        <f t="shared" si="9"/>
        <v>6.2590072587197492E-4</v>
      </c>
      <c r="AM22" s="20">
        <v>7.3955960225392952</v>
      </c>
      <c r="AN22" s="21">
        <v>3.0743096080044321</v>
      </c>
      <c r="AO22" s="22">
        <v>2.5570617678487992</v>
      </c>
      <c r="AP22" s="8">
        <v>3.2160164656183121</v>
      </c>
      <c r="AQ22" s="23">
        <f t="shared" si="10"/>
        <v>5.836077969619657E-4</v>
      </c>
      <c r="AR22" s="24">
        <v>8.8473878414715443</v>
      </c>
      <c r="AS22" s="11">
        <v>1.9792320102165191</v>
      </c>
      <c r="AT22" s="11">
        <f t="shared" si="11"/>
        <v>6.9608564954038582E-4</v>
      </c>
      <c r="AU22" s="10">
        <v>2.1997617821595465</v>
      </c>
      <c r="AV22" s="25">
        <v>131.08293160407803</v>
      </c>
      <c r="AW22">
        <f t="shared" si="12"/>
        <v>1.0859249638460078E-3</v>
      </c>
      <c r="AX22">
        <f t="shared" si="13"/>
        <v>58.133203426097076</v>
      </c>
      <c r="AY22">
        <f t="shared" si="14"/>
        <v>0</v>
      </c>
      <c r="AZ22">
        <f t="shared" si="15"/>
        <v>7.5679579934221053</v>
      </c>
      <c r="BA22">
        <f t="shared" si="16"/>
        <v>1.7966529902961905</v>
      </c>
      <c r="BB22">
        <f t="shared" si="17"/>
        <v>21.901218756024139</v>
      </c>
      <c r="BC22">
        <f t="shared" si="18"/>
        <v>12.708849551567484</v>
      </c>
      <c r="BD22">
        <f t="shared" si="19"/>
        <v>2.0034942835479979</v>
      </c>
      <c r="BE22">
        <f t="shared" si="20"/>
        <v>0.49961647733228831</v>
      </c>
      <c r="BF22">
        <f t="shared" si="21"/>
        <v>7.6330725197735214</v>
      </c>
      <c r="BG22">
        <f t="shared" si="22"/>
        <v>7.3836431116906871</v>
      </c>
      <c r="BH22">
        <f t="shared" si="23"/>
        <v>8.8506055901703551</v>
      </c>
      <c r="BI22">
        <f t="shared" si="24"/>
        <v>2.1987629591597835</v>
      </c>
      <c r="BJ22">
        <f t="shared" si="25"/>
        <v>130.67707765908162</v>
      </c>
      <c r="BK22">
        <f t="shared" si="26"/>
        <v>58.133203426097076</v>
      </c>
      <c r="BL22">
        <f t="shared" si="27"/>
        <v>29.469176749446245</v>
      </c>
      <c r="BM22">
        <f t="shared" si="28"/>
        <v>43.074697483538309</v>
      </c>
    </row>
    <row r="23" spans="1:65" ht="15.75" x14ac:dyDescent="0.3">
      <c r="A23" t="str">
        <f>INDEX([1]DANE!$A$12:$A$136,MATCH(DSI!B23,[1]DANE!$B$12:$B$136,0))</f>
        <v>05091</v>
      </c>
      <c r="B23" s="7" t="s">
        <v>93</v>
      </c>
      <c r="C23" s="7" t="s">
        <v>65</v>
      </c>
      <c r="D23" s="7" t="s">
        <v>71</v>
      </c>
      <c r="E23" s="8">
        <v>50.228360500599578</v>
      </c>
      <c r="F23" s="8">
        <v>5.7685086650907182</v>
      </c>
      <c r="G23" s="8">
        <v>1.3654838470581305</v>
      </c>
      <c r="H23" s="8">
        <v>0</v>
      </c>
      <c r="I23" s="9">
        <v>0</v>
      </c>
      <c r="J23" s="9">
        <f t="shared" si="0"/>
        <v>7.6289768217821735E-3</v>
      </c>
      <c r="K23" s="10">
        <v>57.362353012748429</v>
      </c>
      <c r="L23" s="11">
        <v>0</v>
      </c>
      <c r="M23" s="11">
        <v>0</v>
      </c>
      <c r="N23" s="11">
        <v>0</v>
      </c>
      <c r="O23" s="11">
        <v>0</v>
      </c>
      <c r="P23" s="11">
        <f t="shared" si="1"/>
        <v>0</v>
      </c>
      <c r="Q23" s="10">
        <v>0</v>
      </c>
      <c r="R23" s="12">
        <f t="shared" si="2"/>
        <v>2.3343440199052564E-4</v>
      </c>
      <c r="S23" s="26">
        <v>4.7787128076773788</v>
      </c>
      <c r="T23" s="8">
        <v>1.2072307948813013</v>
      </c>
      <c r="U23" s="9">
        <v>0</v>
      </c>
      <c r="V23" s="14">
        <f t="shared" si="3"/>
        <v>2.04797733307132E-4</v>
      </c>
      <c r="W23" s="10">
        <v>1.2072307948813013</v>
      </c>
      <c r="X23" s="8">
        <v>4.5877510434363939</v>
      </c>
      <c r="Y23" s="8">
        <v>4.1839753342012926</v>
      </c>
      <c r="Z23" s="8">
        <f t="shared" si="4"/>
        <v>8.9307982157609369E-4</v>
      </c>
      <c r="AA23" s="10">
        <v>8.7717263776376875</v>
      </c>
      <c r="AB23" s="9">
        <v>13.34010024221238</v>
      </c>
      <c r="AC23" s="9">
        <v>3.8444722045583557</v>
      </c>
      <c r="AD23" s="9">
        <f t="shared" si="5"/>
        <v>7.5278484522388019E-4</v>
      </c>
      <c r="AE23" s="15">
        <v>17.184572446770737</v>
      </c>
      <c r="AF23" s="16">
        <f t="shared" si="6"/>
        <v>7.3910823004282511E-4</v>
      </c>
      <c r="AG23" s="15">
        <v>2.8256107634537209</v>
      </c>
      <c r="AH23" s="16">
        <f t="shared" si="7"/>
        <v>1.3895316609187887E-4</v>
      </c>
      <c r="AI23" s="17">
        <v>0.86534330784504676</v>
      </c>
      <c r="AJ23" s="18">
        <f t="shared" si="8"/>
        <v>8.8992246736960474E-4</v>
      </c>
      <c r="AK23" s="27">
        <v>10.280707811981626</v>
      </c>
      <c r="AL23" s="19">
        <f t="shared" si="9"/>
        <v>7.3741366222347692E-4</v>
      </c>
      <c r="AM23" s="20">
        <v>8.7132245128943868</v>
      </c>
      <c r="AN23" s="21">
        <v>7.2024496740831649</v>
      </c>
      <c r="AO23" s="22">
        <v>3.300245922050129</v>
      </c>
      <c r="AP23" s="8">
        <v>5.8583651292614665</v>
      </c>
      <c r="AQ23" s="23">
        <f t="shared" si="10"/>
        <v>1.0792386156228944E-3</v>
      </c>
      <c r="AR23" s="24">
        <v>16.361060725394761</v>
      </c>
      <c r="AS23" s="11">
        <v>2.0408045319496151</v>
      </c>
      <c r="AT23" s="11">
        <f t="shared" si="11"/>
        <v>7.9000261187539653E-4</v>
      </c>
      <c r="AU23" s="10">
        <v>2.4965570753500979</v>
      </c>
      <c r="AV23" s="25">
        <v>130.84709963663519</v>
      </c>
      <c r="AW23">
        <f t="shared" si="12"/>
        <v>1.0839712707329135E-3</v>
      </c>
      <c r="AX23">
        <f t="shared" si="13"/>
        <v>57.047776515279388</v>
      </c>
      <c r="AY23">
        <f t="shared" si="14"/>
        <v>0</v>
      </c>
      <c r="AZ23">
        <f t="shared" si="15"/>
        <v>4.759308396497044</v>
      </c>
      <c r="BA23">
        <f t="shared" si="16"/>
        <v>1.1962577856805789</v>
      </c>
      <c r="BB23">
        <f t="shared" si="17"/>
        <v>8.769047138172958</v>
      </c>
      <c r="BC23">
        <f t="shared" si="18"/>
        <v>17.161130270775534</v>
      </c>
      <c r="BD23">
        <f t="shared" si="19"/>
        <v>2.8201826744136063</v>
      </c>
      <c r="BE23">
        <f t="shared" si="20"/>
        <v>0.86479971444098114</v>
      </c>
      <c r="BF23">
        <f t="shared" si="21"/>
        <v>10.280707811981628</v>
      </c>
      <c r="BG23">
        <f t="shared" si="22"/>
        <v>8.6991420244121684</v>
      </c>
      <c r="BH23">
        <f t="shared" si="23"/>
        <v>16.367011157635737</v>
      </c>
      <c r="BI23">
        <f t="shared" si="24"/>
        <v>2.4954234895921741</v>
      </c>
      <c r="BJ23">
        <f t="shared" si="25"/>
        <v>130.4607869788818</v>
      </c>
      <c r="BK23">
        <f t="shared" si="26"/>
        <v>57.047776515279388</v>
      </c>
      <c r="BL23">
        <f t="shared" si="27"/>
        <v>13.528355534670002</v>
      </c>
      <c r="BM23">
        <f t="shared" si="28"/>
        <v>59.884654928932413</v>
      </c>
    </row>
    <row r="24" spans="1:65" ht="15.75" x14ac:dyDescent="0.3">
      <c r="A24" t="str">
        <f>INDEX([1]DANE!$A$12:$A$136,MATCH(DSI!B24,[1]DANE!$B$12:$B$136,0))</f>
        <v>05093</v>
      </c>
      <c r="B24" s="7" t="s">
        <v>94</v>
      </c>
      <c r="C24" s="7" t="s">
        <v>65</v>
      </c>
      <c r="D24" s="7" t="s">
        <v>95</v>
      </c>
      <c r="E24" s="8">
        <v>47.636815191270564</v>
      </c>
      <c r="F24" s="8">
        <v>24.6038848608531</v>
      </c>
      <c r="G24" s="8">
        <v>7.7756426119058881</v>
      </c>
      <c r="H24" s="8">
        <v>3.3361913245923457E-3</v>
      </c>
      <c r="I24" s="9">
        <v>0</v>
      </c>
      <c r="J24" s="9">
        <f t="shared" si="0"/>
        <v>1.0642315790955734E-2</v>
      </c>
      <c r="K24" s="10">
        <v>80.019678855354144</v>
      </c>
      <c r="L24" s="11">
        <v>0</v>
      </c>
      <c r="M24" s="11">
        <v>0</v>
      </c>
      <c r="N24" s="11">
        <v>0</v>
      </c>
      <c r="O24" s="11">
        <v>0</v>
      </c>
      <c r="P24" s="11">
        <f t="shared" si="1"/>
        <v>0</v>
      </c>
      <c r="Q24" s="10">
        <v>0</v>
      </c>
      <c r="R24" s="12">
        <f t="shared" si="2"/>
        <v>1.2524691044429526E-4</v>
      </c>
      <c r="S24" s="26">
        <v>2.5639709055671553</v>
      </c>
      <c r="T24" s="8">
        <v>1.6621336018782684</v>
      </c>
      <c r="U24" s="9">
        <v>0.7248966603681869</v>
      </c>
      <c r="V24" s="14">
        <f t="shared" si="3"/>
        <v>4.0494194574589943E-4</v>
      </c>
      <c r="W24" s="10">
        <v>2.3870302622464554</v>
      </c>
      <c r="X24" s="8">
        <v>4.0574323357150206</v>
      </c>
      <c r="Y24" s="8">
        <v>3.7003308706364741</v>
      </c>
      <c r="Z24" s="8">
        <f t="shared" si="4"/>
        <v>7.8984472176659912E-4</v>
      </c>
      <c r="AA24" s="10">
        <v>7.7577632063514947</v>
      </c>
      <c r="AB24" s="9">
        <v>23.374883059534998</v>
      </c>
      <c r="AC24" s="9">
        <v>6.7363877763695745</v>
      </c>
      <c r="AD24" s="9">
        <f t="shared" si="5"/>
        <v>1.319049887677614E-3</v>
      </c>
      <c r="AE24" s="15">
        <v>30.111270835904573</v>
      </c>
      <c r="AF24" s="16">
        <f t="shared" si="6"/>
        <v>1.3080646742139824E-3</v>
      </c>
      <c r="AG24" s="15">
        <v>5.0007312495200553</v>
      </c>
      <c r="AH24" s="16">
        <f t="shared" si="7"/>
        <v>1.9437551518584079E-4</v>
      </c>
      <c r="AI24" s="17">
        <v>1.2104909589737742</v>
      </c>
      <c r="AJ24" s="18">
        <f t="shared" si="8"/>
        <v>1.7876390705908762E-3</v>
      </c>
      <c r="AK24" s="27">
        <v>20.651456314333412</v>
      </c>
      <c r="AL24" s="19">
        <f t="shared" si="9"/>
        <v>1.2298997665108884E-3</v>
      </c>
      <c r="AM24" s="20">
        <v>14.532403375404371</v>
      </c>
      <c r="AN24" s="21">
        <v>8.8598853112780755</v>
      </c>
      <c r="AO24" s="22">
        <v>6.4642842589926666</v>
      </c>
      <c r="AP24" s="8">
        <v>12.0810014110168</v>
      </c>
      <c r="AQ24" s="23">
        <f t="shared" si="10"/>
        <v>1.807750688489658E-3</v>
      </c>
      <c r="AR24" s="24">
        <v>27.40517098128754</v>
      </c>
      <c r="AS24" s="11">
        <v>3.9991236342840448</v>
      </c>
      <c r="AT24" s="11">
        <f t="shared" si="11"/>
        <v>1.6176294510458792E-3</v>
      </c>
      <c r="AU24" s="10">
        <v>5.1120137966585091</v>
      </c>
      <c r="AV24" s="25">
        <v>196.75198074160153</v>
      </c>
      <c r="AW24">
        <f t="shared" si="12"/>
        <v>1.6299443791719952E-3</v>
      </c>
      <c r="AX24">
        <f t="shared" si="13"/>
        <v>79.580849048332098</v>
      </c>
      <c r="AY24">
        <f t="shared" si="14"/>
        <v>0</v>
      </c>
      <c r="AZ24">
        <f t="shared" si="15"/>
        <v>2.5535596614291713</v>
      </c>
      <c r="BA24">
        <f t="shared" si="16"/>
        <v>2.365333578280894</v>
      </c>
      <c r="BB24">
        <f t="shared" si="17"/>
        <v>7.7553936721861936</v>
      </c>
      <c r="BC24">
        <f t="shared" si="18"/>
        <v>30.070194823535864</v>
      </c>
      <c r="BD24">
        <f t="shared" si="19"/>
        <v>4.9911246841575645</v>
      </c>
      <c r="BE24">
        <f t="shared" si="20"/>
        <v>1.2097305499025839</v>
      </c>
      <c r="BF24">
        <f t="shared" si="21"/>
        <v>20.651456314333416</v>
      </c>
      <c r="BG24">
        <f t="shared" si="22"/>
        <v>14.508915813153427</v>
      </c>
      <c r="BH24">
        <f t="shared" si="23"/>
        <v>27.415138098683752</v>
      </c>
      <c r="BI24">
        <f t="shared" si="24"/>
        <v>5.1096926376145531</v>
      </c>
      <c r="BJ24">
        <f t="shared" si="25"/>
        <v>196.21138888160954</v>
      </c>
      <c r="BK24">
        <f t="shared" si="26"/>
        <v>79.580849048332098</v>
      </c>
      <c r="BL24">
        <f t="shared" si="27"/>
        <v>10.308953333615365</v>
      </c>
      <c r="BM24">
        <f t="shared" si="28"/>
        <v>106.32158649966206</v>
      </c>
    </row>
    <row r="25" spans="1:65" ht="15.75" x14ac:dyDescent="0.3">
      <c r="A25" t="str">
        <f>INDEX([1]DANE!$A$12:$A$136,MATCH(DSI!B25,[1]DANE!$B$12:$B$136,0))</f>
        <v>05107</v>
      </c>
      <c r="B25" s="7" t="s">
        <v>96</v>
      </c>
      <c r="C25" s="7" t="s">
        <v>74</v>
      </c>
      <c r="D25" s="7" t="s">
        <v>75</v>
      </c>
      <c r="E25" s="8">
        <v>4.002803002316595</v>
      </c>
      <c r="F25" s="8">
        <v>2.679967289782037</v>
      </c>
      <c r="G25" s="8">
        <v>6.7965983249652764</v>
      </c>
      <c r="H25" s="8">
        <v>0.19368795192784777</v>
      </c>
      <c r="I25" s="9">
        <v>0</v>
      </c>
      <c r="J25" s="9">
        <f t="shared" si="0"/>
        <v>1.8184650065622659E-3</v>
      </c>
      <c r="K25" s="10">
        <v>13.673056568991756</v>
      </c>
      <c r="L25" s="11">
        <v>0</v>
      </c>
      <c r="M25" s="11">
        <v>0</v>
      </c>
      <c r="N25" s="11">
        <v>6.5286127043824989</v>
      </c>
      <c r="O25" s="11">
        <v>0</v>
      </c>
      <c r="P25" s="11">
        <f t="shared" si="1"/>
        <v>3.8680163065539798E-3</v>
      </c>
      <c r="Q25" s="10">
        <v>9.4263557390720472</v>
      </c>
      <c r="R25" s="12">
        <f t="shared" si="2"/>
        <v>3.5656738062086157E-5</v>
      </c>
      <c r="S25" s="26">
        <v>0.72994087162955668</v>
      </c>
      <c r="T25" s="8">
        <v>0.75596924325380643</v>
      </c>
      <c r="U25" s="9">
        <v>0.16113873986406965</v>
      </c>
      <c r="V25" s="14">
        <f t="shared" si="3"/>
        <v>1.555805542211038E-4</v>
      </c>
      <c r="W25" s="10">
        <v>0.91710798311787611</v>
      </c>
      <c r="X25" s="8">
        <v>7.2309176584947856</v>
      </c>
      <c r="Y25" s="8">
        <v>6.5945123962353049</v>
      </c>
      <c r="Z25" s="8">
        <f t="shared" si="4"/>
        <v>1.4076148838806277E-3</v>
      </c>
      <c r="AA25" s="10">
        <v>13.825430054730091</v>
      </c>
      <c r="AB25" s="9">
        <v>9.7979446389193736</v>
      </c>
      <c r="AC25" s="9">
        <v>2.8236613775160118</v>
      </c>
      <c r="AD25" s="9">
        <f t="shared" si="5"/>
        <v>5.5290021098805791E-4</v>
      </c>
      <c r="AE25" s="15">
        <v>12.621606016435386</v>
      </c>
      <c r="AF25" s="16">
        <f t="shared" si="6"/>
        <v>6.0771440204274358E-4</v>
      </c>
      <c r="AG25" s="15">
        <v>2.3232921590094091</v>
      </c>
      <c r="AH25" s="16">
        <f t="shared" si="7"/>
        <v>8.350665590389055E-5</v>
      </c>
      <c r="AI25" s="17">
        <v>0.52004519133568772</v>
      </c>
      <c r="AJ25" s="18">
        <f t="shared" si="8"/>
        <v>7.2260607549365764E-4</v>
      </c>
      <c r="AK25" s="27">
        <v>8.3478080368855796</v>
      </c>
      <c r="AL25" s="19">
        <f t="shared" si="9"/>
        <v>6.4148020846273627E-4</v>
      </c>
      <c r="AM25" s="20">
        <v>7.5796820200765831</v>
      </c>
      <c r="AN25" s="21">
        <v>5.6864858266348737</v>
      </c>
      <c r="AO25" s="22">
        <v>3.4582847113780359</v>
      </c>
      <c r="AP25" s="8">
        <v>5.3969023243668488</v>
      </c>
      <c r="AQ25" s="23">
        <f t="shared" si="10"/>
        <v>9.5922478085277551E-4</v>
      </c>
      <c r="AR25" s="24">
        <v>14.541672862379759</v>
      </c>
      <c r="AS25" s="11">
        <v>1.802526903215186</v>
      </c>
      <c r="AT25" s="11">
        <f t="shared" si="11"/>
        <v>6.7583963500515655E-4</v>
      </c>
      <c r="AU25" s="10">
        <v>2.1357805622549977</v>
      </c>
      <c r="AV25" s="25">
        <v>86.641778065918729</v>
      </c>
      <c r="AW25">
        <f t="shared" si="12"/>
        <v>7.1776293497893948E-4</v>
      </c>
      <c r="AX25">
        <f t="shared" si="13"/>
        <v>13.598073204131991</v>
      </c>
      <c r="AY25">
        <f t="shared" si="14"/>
        <v>9.39884561709788</v>
      </c>
      <c r="AZ25">
        <f t="shared" si="15"/>
        <v>0.7269768783157764</v>
      </c>
      <c r="BA25">
        <f t="shared" si="16"/>
        <v>0.90877201755149262</v>
      </c>
      <c r="BB25">
        <f t="shared" si="17"/>
        <v>13.821207210078446</v>
      </c>
      <c r="BC25">
        <f t="shared" si="18"/>
        <v>12.604388369007969</v>
      </c>
      <c r="BD25">
        <f t="shared" si="19"/>
        <v>2.3188290401437772</v>
      </c>
      <c r="BE25">
        <f t="shared" si="20"/>
        <v>0.51971850811844522</v>
      </c>
      <c r="BF25">
        <f t="shared" si="21"/>
        <v>8.3478080368855796</v>
      </c>
      <c r="BG25">
        <f t="shared" si="22"/>
        <v>7.5674315857409784</v>
      </c>
      <c r="BH25">
        <f t="shared" si="23"/>
        <v>14.546961592767742</v>
      </c>
      <c r="BI25">
        <f t="shared" si="24"/>
        <v>2.1348107905436571</v>
      </c>
      <c r="BJ25">
        <f t="shared" si="25"/>
        <v>86.493822850383737</v>
      </c>
      <c r="BK25">
        <f t="shared" si="26"/>
        <v>22.996918821229869</v>
      </c>
      <c r="BL25">
        <f t="shared" si="27"/>
        <v>14.548184088394223</v>
      </c>
      <c r="BM25">
        <f t="shared" si="28"/>
        <v>48.948719940759638</v>
      </c>
    </row>
    <row r="26" spans="1:65" ht="15.75" x14ac:dyDescent="0.3">
      <c r="A26" t="str">
        <f>INDEX([1]DANE!$A$12:$A$136,MATCH(DSI!B26,[1]DANE!$B$12:$B$136,0))</f>
        <v>05113</v>
      </c>
      <c r="B26" s="7" t="s">
        <v>97</v>
      </c>
      <c r="C26" s="7" t="s">
        <v>60</v>
      </c>
      <c r="D26" s="7" t="s">
        <v>79</v>
      </c>
      <c r="E26" s="8">
        <v>5.2783784938911253</v>
      </c>
      <c r="F26" s="8">
        <v>1.2119113623309383</v>
      </c>
      <c r="G26" s="8">
        <v>1.1738745180881045</v>
      </c>
      <c r="H26" s="8">
        <v>0</v>
      </c>
      <c r="I26" s="9">
        <v>0</v>
      </c>
      <c r="J26" s="9">
        <f t="shared" si="0"/>
        <v>1.0193049848730301E-3</v>
      </c>
      <c r="K26" s="10">
        <v>7.6641643743101682</v>
      </c>
      <c r="L26" s="11">
        <v>0</v>
      </c>
      <c r="M26" s="11">
        <v>0</v>
      </c>
      <c r="N26" s="11">
        <v>13.163805923067597</v>
      </c>
      <c r="O26" s="11">
        <v>0</v>
      </c>
      <c r="P26" s="11">
        <f t="shared" si="1"/>
        <v>6.9059685270480972E-3</v>
      </c>
      <c r="Q26" s="10">
        <v>16.82984530041621</v>
      </c>
      <c r="R26" s="12">
        <f t="shared" si="2"/>
        <v>1.2569950138792737E-3</v>
      </c>
      <c r="S26" s="26">
        <v>25.732360443835901</v>
      </c>
      <c r="T26" s="8">
        <v>1.993254050439885</v>
      </c>
      <c r="U26" s="9">
        <v>0.43432928007808702</v>
      </c>
      <c r="V26" s="14">
        <f t="shared" si="3"/>
        <v>4.118214724245347E-4</v>
      </c>
      <c r="W26" s="10">
        <v>2.4275833305179719</v>
      </c>
      <c r="X26" s="8">
        <v>5.2296502090912211</v>
      </c>
      <c r="Y26" s="8">
        <v>4.7693798713517017</v>
      </c>
      <c r="Z26" s="8">
        <f t="shared" si="4"/>
        <v>1.0180358592741328E-3</v>
      </c>
      <c r="AA26" s="10">
        <v>9.9990300804429229</v>
      </c>
      <c r="AB26" s="9">
        <v>7.2881556967214998</v>
      </c>
      <c r="AC26" s="9">
        <v>2.1003674252670108</v>
      </c>
      <c r="AD26" s="9">
        <f t="shared" si="5"/>
        <v>4.1127225871686137E-4</v>
      </c>
      <c r="AE26" s="15">
        <v>9.388523121988511</v>
      </c>
      <c r="AF26" s="16">
        <f t="shared" si="6"/>
        <v>4.9205119078601944E-4</v>
      </c>
      <c r="AG26" s="15">
        <v>1.8811117023749526</v>
      </c>
      <c r="AH26" s="16">
        <f t="shared" si="7"/>
        <v>1.3700745154757301E-4</v>
      </c>
      <c r="AI26" s="17">
        <v>0.85322619596305804</v>
      </c>
      <c r="AJ26" s="18">
        <f t="shared" si="8"/>
        <v>6.7949715072171955E-4</v>
      </c>
      <c r="AK26" s="27">
        <v>7.8497980686925573</v>
      </c>
      <c r="AL26" s="19">
        <f t="shared" si="9"/>
        <v>7.2544420333320954E-4</v>
      </c>
      <c r="AM26" s="20">
        <v>8.5717942845822446</v>
      </c>
      <c r="AN26" s="21">
        <v>4.1345460968693217</v>
      </c>
      <c r="AO26" s="22">
        <v>3.0576535715471698</v>
      </c>
      <c r="AP26" s="8">
        <v>5.9334318526604193</v>
      </c>
      <c r="AQ26" s="23">
        <f t="shared" si="10"/>
        <v>8.6581723702033875E-4</v>
      </c>
      <c r="AR26" s="24">
        <v>13.125631521076912</v>
      </c>
      <c r="AS26" s="11">
        <v>1.5570601722041353</v>
      </c>
      <c r="AT26" s="11">
        <f t="shared" si="11"/>
        <v>5.3229680897930892E-4</v>
      </c>
      <c r="AU26" s="10">
        <v>1.6821581912101018</v>
      </c>
      <c r="AV26" s="25">
        <v>106.00522661541152</v>
      </c>
      <c r="AW26">
        <f t="shared" si="12"/>
        <v>8.7817475907174015E-4</v>
      </c>
      <c r="AX26">
        <f t="shared" si="13"/>
        <v>7.6221339160344828</v>
      </c>
      <c r="AY26">
        <f t="shared" si="14"/>
        <v>16.780728641779859</v>
      </c>
      <c r="AZ26">
        <f t="shared" si="15"/>
        <v>25.62787178281183</v>
      </c>
      <c r="BA26">
        <f t="shared" si="16"/>
        <v>2.4055180433050882</v>
      </c>
      <c r="BB26">
        <f t="shared" si="17"/>
        <v>9.9959759728650983</v>
      </c>
      <c r="BC26">
        <f t="shared" si="18"/>
        <v>9.3757158547700552</v>
      </c>
      <c r="BD26">
        <f t="shared" si="19"/>
        <v>1.8774980263701189</v>
      </c>
      <c r="BE26">
        <f t="shared" si="20"/>
        <v>0.85269021431496916</v>
      </c>
      <c r="BF26">
        <f t="shared" si="21"/>
        <v>7.849798068692559</v>
      </c>
      <c r="BG26">
        <f t="shared" si="22"/>
        <v>8.5579403784759656</v>
      </c>
      <c r="BH26">
        <f t="shared" si="23"/>
        <v>13.130405244632925</v>
      </c>
      <c r="BI26">
        <f t="shared" si="24"/>
        <v>1.6813943911003595</v>
      </c>
      <c r="BJ26">
        <f t="shared" si="25"/>
        <v>105.75767053515331</v>
      </c>
      <c r="BK26">
        <f t="shared" si="26"/>
        <v>24.402862557814341</v>
      </c>
      <c r="BL26">
        <f t="shared" si="27"/>
        <v>35.623847755676927</v>
      </c>
      <c r="BM26">
        <f t="shared" si="28"/>
        <v>45.730960221662045</v>
      </c>
    </row>
    <row r="27" spans="1:65" ht="15.75" x14ac:dyDescent="0.3">
      <c r="A27" t="str">
        <f>INDEX([1]DANE!$A$12:$A$136,MATCH(DSI!B27,[1]DANE!$B$12:$B$136,0))</f>
        <v>05120</v>
      </c>
      <c r="B27" s="7" t="s">
        <v>98</v>
      </c>
      <c r="C27" s="7" t="s">
        <v>99</v>
      </c>
      <c r="D27" s="7" t="s">
        <v>99</v>
      </c>
      <c r="E27" s="8">
        <v>0</v>
      </c>
      <c r="F27" s="8">
        <v>39.703499143231205</v>
      </c>
      <c r="G27" s="8">
        <v>27.184095469384022</v>
      </c>
      <c r="H27" s="8">
        <v>0.71131718332041338</v>
      </c>
      <c r="I27" s="9">
        <v>0</v>
      </c>
      <c r="J27" s="9">
        <f t="shared" si="0"/>
        <v>8.9904005708112619E-3</v>
      </c>
      <c r="K27" s="10">
        <v>67.598911795935649</v>
      </c>
      <c r="L27" s="11">
        <v>0</v>
      </c>
      <c r="M27" s="11">
        <v>0</v>
      </c>
      <c r="N27" s="11">
        <v>56.200567961128478</v>
      </c>
      <c r="O27" s="11">
        <v>38.754495286288716</v>
      </c>
      <c r="P27" s="11">
        <f t="shared" si="1"/>
        <v>3.3464462478368796E-2</v>
      </c>
      <c r="Q27" s="10">
        <v>81.552895059784746</v>
      </c>
      <c r="R27" s="12">
        <f t="shared" si="2"/>
        <v>3.5668959059202747E-4</v>
      </c>
      <c r="S27" s="26">
        <v>7.301910517013269</v>
      </c>
      <c r="T27" s="8">
        <v>10.571758066717248</v>
      </c>
      <c r="U27" s="9">
        <v>0.65399565346684074</v>
      </c>
      <c r="V27" s="14">
        <f t="shared" si="3"/>
        <v>1.9043656990077457E-3</v>
      </c>
      <c r="W27" s="10">
        <v>11.225753720184088</v>
      </c>
      <c r="X27" s="8">
        <v>12.980069562802544</v>
      </c>
      <c r="Y27" s="8">
        <v>11.837671742166703</v>
      </c>
      <c r="Z27" s="8">
        <f t="shared" si="4"/>
        <v>2.5267801368118632E-3</v>
      </c>
      <c r="AA27" s="10">
        <v>24.817741304969246</v>
      </c>
      <c r="AB27" s="9">
        <v>35.342306917803782</v>
      </c>
      <c r="AC27" s="9">
        <v>10.185269534971161</v>
      </c>
      <c r="AD27" s="9">
        <f t="shared" si="5"/>
        <v>1.9943742970376268E-3</v>
      </c>
      <c r="AE27" s="15">
        <v>45.527576452774944</v>
      </c>
      <c r="AF27" s="16">
        <f t="shared" si="6"/>
        <v>2.598093701571933E-3</v>
      </c>
      <c r="AG27" s="15">
        <v>9.9325122211095014</v>
      </c>
      <c r="AH27" s="16">
        <f t="shared" si="7"/>
        <v>2.7546071037278365E-4</v>
      </c>
      <c r="AI27" s="17">
        <v>1.7154562864563789</v>
      </c>
      <c r="AJ27" s="18">
        <f t="shared" si="8"/>
        <v>1.5366563726102269E-3</v>
      </c>
      <c r="AK27" s="27">
        <v>17.75201296009541</v>
      </c>
      <c r="AL27" s="19">
        <f t="shared" si="9"/>
        <v>2.7183403392257569E-3</v>
      </c>
      <c r="AM27" s="20">
        <v>32.119705521476348</v>
      </c>
      <c r="AN27" s="21">
        <v>18.987861001138306</v>
      </c>
      <c r="AO27" s="22">
        <v>14.868498585117504</v>
      </c>
      <c r="AP27" s="8">
        <v>20.043605323556292</v>
      </c>
      <c r="AQ27" s="23">
        <f t="shared" si="10"/>
        <v>3.5554493982837194E-3</v>
      </c>
      <c r="AR27" s="24">
        <v>53.899964909812105</v>
      </c>
      <c r="AS27" s="11">
        <v>7.4724878101292767</v>
      </c>
      <c r="AT27" s="11">
        <f t="shared" si="11"/>
        <v>2.578951482887041E-3</v>
      </c>
      <c r="AU27" s="10">
        <v>8.1499725124982039</v>
      </c>
      <c r="AV27" s="25">
        <v>361.59441326210992</v>
      </c>
      <c r="AW27">
        <f t="shared" si="12"/>
        <v>2.9955417943701161E-3</v>
      </c>
      <c r="AX27">
        <f t="shared" si="13"/>
        <v>67.228197768553301</v>
      </c>
      <c r="AY27">
        <f t="shared" si="14"/>
        <v>81.314888967871426</v>
      </c>
      <c r="AZ27">
        <f t="shared" si="15"/>
        <v>7.2722604250792022</v>
      </c>
      <c r="BA27">
        <f t="shared" si="16"/>
        <v>11.123718302119114</v>
      </c>
      <c r="BB27">
        <f t="shared" si="17"/>
        <v>24.810160964558808</v>
      </c>
      <c r="BC27">
        <f t="shared" si="18"/>
        <v>45.465470429296801</v>
      </c>
      <c r="BD27">
        <f t="shared" si="19"/>
        <v>9.9134315460832259</v>
      </c>
      <c r="BE27">
        <f t="shared" si="20"/>
        <v>1.7143786670724575</v>
      </c>
      <c r="BF27">
        <f t="shared" si="21"/>
        <v>17.752012960095414</v>
      </c>
      <c r="BG27">
        <f t="shared" si="22"/>
        <v>32.067793008216874</v>
      </c>
      <c r="BH27">
        <f t="shared" si="23"/>
        <v>53.919568045230399</v>
      </c>
      <c r="BI27">
        <f t="shared" si="24"/>
        <v>8.1462719390729639</v>
      </c>
      <c r="BJ27">
        <f t="shared" si="25"/>
        <v>360.72815302324994</v>
      </c>
      <c r="BK27">
        <f t="shared" si="26"/>
        <v>148.54308673642473</v>
      </c>
      <c r="BL27">
        <f t="shared" si="27"/>
        <v>32.082421389638007</v>
      </c>
      <c r="BM27">
        <f t="shared" si="28"/>
        <v>180.10264489718722</v>
      </c>
    </row>
    <row r="28" spans="1:65" ht="15.75" x14ac:dyDescent="0.3">
      <c r="A28" t="str">
        <f>INDEX([1]DANE!$A$12:$A$136,MATCH(DSI!B28,[1]DANE!$B$12:$B$136,0))</f>
        <v>05125</v>
      </c>
      <c r="B28" s="7" t="s">
        <v>100</v>
      </c>
      <c r="C28" s="7" t="s">
        <v>60</v>
      </c>
      <c r="D28" s="7" t="s">
        <v>79</v>
      </c>
      <c r="E28" s="8">
        <v>32.94549033365773</v>
      </c>
      <c r="F28" s="8">
        <v>3.7683432964635259</v>
      </c>
      <c r="G28" s="8">
        <v>3.4247300153179285</v>
      </c>
      <c r="H28" s="8">
        <v>8.9050665757418754E-2</v>
      </c>
      <c r="I28" s="9">
        <v>0</v>
      </c>
      <c r="J28" s="9">
        <f t="shared" si="0"/>
        <v>5.3501211344574046E-3</v>
      </c>
      <c r="K28" s="10">
        <v>40.227614311196604</v>
      </c>
      <c r="L28" s="11">
        <v>0</v>
      </c>
      <c r="M28" s="11">
        <v>0</v>
      </c>
      <c r="N28" s="11">
        <v>2.7435476461090787E-2</v>
      </c>
      <c r="O28" s="11">
        <v>0</v>
      </c>
      <c r="P28" s="11">
        <f t="shared" si="1"/>
        <v>1.6526490827627613E-5</v>
      </c>
      <c r="Q28" s="10">
        <v>4.0275058146928486E-2</v>
      </c>
      <c r="R28" s="12">
        <f t="shared" si="2"/>
        <v>1.6939596481105985E-5</v>
      </c>
      <c r="S28" s="26">
        <v>0.34677607915063569</v>
      </c>
      <c r="T28" s="8">
        <v>0.40566530553250119</v>
      </c>
      <c r="U28" s="9">
        <v>0.14439664338481301</v>
      </c>
      <c r="V28" s="14">
        <f t="shared" si="3"/>
        <v>9.3313922072246037E-5</v>
      </c>
      <c r="W28" s="10">
        <v>0.55006194891731419</v>
      </c>
      <c r="X28" s="8">
        <v>8.2418862616352015</v>
      </c>
      <c r="Y28" s="8">
        <v>7.5165039470285908</v>
      </c>
      <c r="Z28" s="8">
        <f t="shared" si="4"/>
        <v>1.6044162471549933E-3</v>
      </c>
      <c r="AA28" s="10">
        <v>15.758390208663792</v>
      </c>
      <c r="AB28" s="9">
        <v>6.410599419335318</v>
      </c>
      <c r="AC28" s="9">
        <v>1.8474652240023399</v>
      </c>
      <c r="AD28" s="9">
        <f t="shared" si="5"/>
        <v>3.6175156138679068E-4</v>
      </c>
      <c r="AE28" s="15">
        <v>8.2580646433376579</v>
      </c>
      <c r="AF28" s="16">
        <f t="shared" si="6"/>
        <v>5.6251807511122868E-4</v>
      </c>
      <c r="AG28" s="15">
        <v>2.1505066011502274</v>
      </c>
      <c r="AH28" s="16">
        <f t="shared" si="7"/>
        <v>1.1073482437493085E-4</v>
      </c>
      <c r="AI28" s="17">
        <v>0.68961105322985072</v>
      </c>
      <c r="AJ28" s="18">
        <f t="shared" si="8"/>
        <v>7.5378827905320548E-4</v>
      </c>
      <c r="AK28" s="27">
        <v>8.7080361865096556</v>
      </c>
      <c r="AL28" s="19">
        <f t="shared" si="9"/>
        <v>5.3544787670003276E-4</v>
      </c>
      <c r="AM28" s="20">
        <v>6.3268119423939826</v>
      </c>
      <c r="AN28" s="21">
        <v>5.2633857441059169</v>
      </c>
      <c r="AO28" s="22">
        <v>2.9800755960155407</v>
      </c>
      <c r="AP28" s="8">
        <v>5.7082316824635599</v>
      </c>
      <c r="AQ28" s="23">
        <f t="shared" si="10"/>
        <v>9.2030743703061144E-4</v>
      </c>
      <c r="AR28" s="24">
        <v>13.951693022585019</v>
      </c>
      <c r="AS28" s="11">
        <v>1.9859609913428948</v>
      </c>
      <c r="AT28" s="11">
        <f t="shared" si="11"/>
        <v>6.7534749596073935E-4</v>
      </c>
      <c r="AU28" s="10">
        <v>2.1342253101647812</v>
      </c>
      <c r="AV28" s="25">
        <v>99.142066365446468</v>
      </c>
      <c r="AW28">
        <f t="shared" si="12"/>
        <v>8.2131856158583656E-4</v>
      </c>
      <c r="AX28">
        <f t="shared" si="13"/>
        <v>40.007005125085648</v>
      </c>
      <c r="AY28">
        <f t="shared" si="14"/>
        <v>4.0157518368799154E-2</v>
      </c>
      <c r="AZ28">
        <f t="shared" si="15"/>
        <v>0.34536796238401757</v>
      </c>
      <c r="BA28">
        <f t="shared" si="16"/>
        <v>0.54506221328098925</v>
      </c>
      <c r="BB28">
        <f t="shared" si="17"/>
        <v>15.753576959922325</v>
      </c>
      <c r="BC28">
        <f t="shared" si="18"/>
        <v>8.2467994806256648</v>
      </c>
      <c r="BD28">
        <f t="shared" si="19"/>
        <v>2.1463754088914149</v>
      </c>
      <c r="BE28">
        <f t="shared" si="20"/>
        <v>0.68917785172877255</v>
      </c>
      <c r="BF28">
        <f t="shared" si="21"/>
        <v>8.7080361865096556</v>
      </c>
      <c r="BG28">
        <f t="shared" si="22"/>
        <v>6.3165864218446082</v>
      </c>
      <c r="BH28">
        <f t="shared" si="23"/>
        <v>13.956767180390015</v>
      </c>
      <c r="BI28">
        <f t="shared" si="24"/>
        <v>2.1332562446306138</v>
      </c>
      <c r="BJ28">
        <f t="shared" si="25"/>
        <v>98.888168553662538</v>
      </c>
      <c r="BK28">
        <f t="shared" si="26"/>
        <v>40.047162643454449</v>
      </c>
      <c r="BL28">
        <f t="shared" si="27"/>
        <v>16.098944922306345</v>
      </c>
      <c r="BM28">
        <f t="shared" si="28"/>
        <v>42.742060987901738</v>
      </c>
    </row>
    <row r="29" spans="1:65" ht="15.75" x14ac:dyDescent="0.3">
      <c r="A29" t="str">
        <f>INDEX([1]DANE!$A$12:$A$136,MATCH(DSI!B29,[1]DANE!$B$12:$B$136,0))</f>
        <v>05129</v>
      </c>
      <c r="B29" s="7" t="s">
        <v>101</v>
      </c>
      <c r="C29" s="7" t="s">
        <v>88</v>
      </c>
      <c r="D29" s="7" t="s">
        <v>102</v>
      </c>
      <c r="E29" s="8">
        <v>1.1510856727302401</v>
      </c>
      <c r="F29" s="8">
        <v>2.3099875035303099</v>
      </c>
      <c r="G29" s="8">
        <v>6.9996932808126822</v>
      </c>
      <c r="H29" s="8">
        <v>5.2426603121339899E-2</v>
      </c>
      <c r="I29" s="9">
        <v>0</v>
      </c>
      <c r="J29" s="9">
        <f t="shared" si="0"/>
        <v>1.3982150655730693E-3</v>
      </c>
      <c r="K29" s="10">
        <v>10.513193060194572</v>
      </c>
      <c r="L29" s="11">
        <v>0</v>
      </c>
      <c r="M29" s="11">
        <v>0</v>
      </c>
      <c r="N29" s="11">
        <v>0</v>
      </c>
      <c r="O29" s="11">
        <v>0</v>
      </c>
      <c r="P29" s="11">
        <f t="shared" si="1"/>
        <v>0</v>
      </c>
      <c r="Q29" s="10">
        <v>0</v>
      </c>
      <c r="R29" s="12">
        <f t="shared" si="2"/>
        <v>1.3631487692091703E-2</v>
      </c>
      <c r="S29" s="26">
        <v>279.05469059585761</v>
      </c>
      <c r="T29" s="8">
        <v>21.237701350913195</v>
      </c>
      <c r="U29" s="9">
        <v>7.4985650390507939</v>
      </c>
      <c r="V29" s="14">
        <f t="shared" si="3"/>
        <v>4.8748940511852907E-3</v>
      </c>
      <c r="W29" s="10">
        <v>28.736266389963987</v>
      </c>
      <c r="X29" s="8">
        <v>44.879550474627131</v>
      </c>
      <c r="Y29" s="8">
        <v>40.929625521970678</v>
      </c>
      <c r="Z29" s="8">
        <f t="shared" si="4"/>
        <v>8.7365291949828942E-3</v>
      </c>
      <c r="AA29" s="10">
        <v>85.809175996597816</v>
      </c>
      <c r="AB29" s="9">
        <v>146.68929880623841</v>
      </c>
      <c r="AC29" s="9">
        <v>42.274264940097034</v>
      </c>
      <c r="AD29" s="9">
        <f t="shared" si="5"/>
        <v>8.2777099941447104E-3</v>
      </c>
      <c r="AE29" s="15">
        <v>188.96356374633544</v>
      </c>
      <c r="AF29" s="16">
        <f t="shared" si="6"/>
        <v>1.3850338871676872E-2</v>
      </c>
      <c r="AG29" s="15">
        <v>52.949845506420687</v>
      </c>
      <c r="AH29" s="16">
        <f t="shared" si="7"/>
        <v>6.5707583331851283E-3</v>
      </c>
      <c r="AI29" s="17">
        <v>40.919987007198827</v>
      </c>
      <c r="AJ29" s="18">
        <f t="shared" si="8"/>
        <v>8.9952081062605587E-3</v>
      </c>
      <c r="AK29" s="27">
        <v>103.91591362084981</v>
      </c>
      <c r="AL29" s="19">
        <f t="shared" si="9"/>
        <v>1.0695390145183416E-2</v>
      </c>
      <c r="AM29" s="20">
        <v>126.37592759942532</v>
      </c>
      <c r="AN29" s="21">
        <v>46.94217513166052</v>
      </c>
      <c r="AO29" s="22">
        <v>45.007255123301817</v>
      </c>
      <c r="AP29" s="8">
        <v>67.89192499408486</v>
      </c>
      <c r="AQ29" s="23">
        <f t="shared" si="10"/>
        <v>1.0543751768521516E-2</v>
      </c>
      <c r="AR29" s="24">
        <v>159.84135524904718</v>
      </c>
      <c r="AS29" s="11">
        <v>39.849526014577044</v>
      </c>
      <c r="AT29" s="11">
        <f t="shared" si="11"/>
        <v>1.3454194653988684E-2</v>
      </c>
      <c r="AU29" s="10">
        <v>42.517789627068694</v>
      </c>
      <c r="AV29" s="25">
        <v>1119.5977083989599</v>
      </c>
      <c r="AW29">
        <f t="shared" si="12"/>
        <v>9.275037460158465E-3</v>
      </c>
      <c r="AX29">
        <f t="shared" si="13"/>
        <v>10.455538461378572</v>
      </c>
      <c r="AY29">
        <f t="shared" si="14"/>
        <v>0</v>
      </c>
      <c r="AZ29">
        <f t="shared" si="15"/>
        <v>277.92156287380163</v>
      </c>
      <c r="BA29">
        <f t="shared" si="16"/>
        <v>28.475070836612907</v>
      </c>
      <c r="BB29">
        <f t="shared" si="17"/>
        <v>85.782966409012857</v>
      </c>
      <c r="BC29">
        <f t="shared" si="18"/>
        <v>188.70579084382399</v>
      </c>
      <c r="BD29">
        <f t="shared" si="19"/>
        <v>52.848127152361954</v>
      </c>
      <c r="BE29">
        <f t="shared" si="20"/>
        <v>40.89428179306023</v>
      </c>
      <c r="BF29">
        <f t="shared" si="21"/>
        <v>103.91591362084982</v>
      </c>
      <c r="BG29">
        <f t="shared" si="22"/>
        <v>126.17167628669777</v>
      </c>
      <c r="BH29">
        <f t="shared" si="23"/>
        <v>159.89948871421052</v>
      </c>
      <c r="BI29">
        <f t="shared" si="24"/>
        <v>42.498484015650661</v>
      </c>
      <c r="BJ29">
        <f t="shared" si="25"/>
        <v>1117.5689010074611</v>
      </c>
      <c r="BK29">
        <f t="shared" si="26"/>
        <v>10.455538461378572</v>
      </c>
      <c r="BL29">
        <f t="shared" si="27"/>
        <v>363.70452928281452</v>
      </c>
      <c r="BM29">
        <f t="shared" si="28"/>
        <v>743.40883326326775</v>
      </c>
    </row>
    <row r="30" spans="1:65" ht="15.75" x14ac:dyDescent="0.3">
      <c r="A30" t="str">
        <f>INDEX([1]DANE!$A$12:$A$136,MATCH(DSI!B30,[1]DANE!$B$12:$B$136,0))</f>
        <v>05134</v>
      </c>
      <c r="B30" s="7" t="s">
        <v>103</v>
      </c>
      <c r="C30" s="7" t="s">
        <v>74</v>
      </c>
      <c r="D30" s="7" t="s">
        <v>75</v>
      </c>
      <c r="E30" s="8">
        <v>2.6074181427901646</v>
      </c>
      <c r="F30" s="8">
        <v>45.693275121522198</v>
      </c>
      <c r="G30" s="8">
        <v>3.0196778398520956</v>
      </c>
      <c r="H30" s="8">
        <v>0</v>
      </c>
      <c r="I30" s="9">
        <v>0</v>
      </c>
      <c r="J30" s="9">
        <f t="shared" si="0"/>
        <v>6.8254159928187903E-3</v>
      </c>
      <c r="K30" s="10">
        <v>51.320371104164458</v>
      </c>
      <c r="L30" s="11">
        <v>0</v>
      </c>
      <c r="M30" s="11">
        <v>0</v>
      </c>
      <c r="N30" s="11">
        <v>0</v>
      </c>
      <c r="O30" s="11">
        <v>0</v>
      </c>
      <c r="P30" s="11">
        <f t="shared" si="1"/>
        <v>0</v>
      </c>
      <c r="Q30" s="10">
        <v>0</v>
      </c>
      <c r="R30" s="12">
        <f t="shared" si="2"/>
        <v>4.4902601085538245E-4</v>
      </c>
      <c r="S30" s="26">
        <v>9.1921598991308393</v>
      </c>
      <c r="T30" s="8">
        <v>1.9118111738393164</v>
      </c>
      <c r="U30" s="9">
        <v>0.22509720710796349</v>
      </c>
      <c r="V30" s="14">
        <f t="shared" si="3"/>
        <v>3.625106272624911E-4</v>
      </c>
      <c r="W30" s="10">
        <v>2.13690838094728</v>
      </c>
      <c r="X30" s="8">
        <v>2.6977512670969421</v>
      </c>
      <c r="Y30" s="8">
        <v>2.4603176267579836</v>
      </c>
      <c r="Z30" s="8">
        <f t="shared" si="4"/>
        <v>5.2516084623261479E-4</v>
      </c>
      <c r="AA30" s="10">
        <v>5.1580688938549262</v>
      </c>
      <c r="AB30" s="9">
        <v>9.1978870718087791</v>
      </c>
      <c r="AC30" s="9">
        <v>2.6507312948325397</v>
      </c>
      <c r="AD30" s="9">
        <f t="shared" si="5"/>
        <v>5.1903882804631672E-4</v>
      </c>
      <c r="AE30" s="15">
        <v>11.848618366641318</v>
      </c>
      <c r="AF30" s="16">
        <f t="shared" si="6"/>
        <v>6.1778087570850263E-4</v>
      </c>
      <c r="AG30" s="15">
        <v>2.3617762878336057</v>
      </c>
      <c r="AH30" s="16">
        <f t="shared" si="7"/>
        <v>9.7611969188993571E-5</v>
      </c>
      <c r="AI30" s="17">
        <v>0.60788729525904062</v>
      </c>
      <c r="AJ30" s="18">
        <f t="shared" si="8"/>
        <v>7.4802131896294088E-4</v>
      </c>
      <c r="AK30" s="27">
        <v>8.6414141673728508</v>
      </c>
      <c r="AL30" s="19">
        <f t="shared" si="9"/>
        <v>6.2460185225886213E-4</v>
      </c>
      <c r="AM30" s="20">
        <v>7.3802486293667826</v>
      </c>
      <c r="AN30" s="21">
        <v>5.4157623872712524</v>
      </c>
      <c r="AO30" s="22">
        <v>3.6064471543706884</v>
      </c>
      <c r="AP30" s="8">
        <v>5.3668756350072675</v>
      </c>
      <c r="AQ30" s="23">
        <f t="shared" si="10"/>
        <v>9.4915950907896354E-4</v>
      </c>
      <c r="AR30" s="24">
        <v>14.389085176649209</v>
      </c>
      <c r="AS30" s="11">
        <v>1.8623204701497604</v>
      </c>
      <c r="AT30" s="11">
        <f t="shared" si="11"/>
        <v>6.3445517661854403E-4</v>
      </c>
      <c r="AU30" s="10">
        <v>2.0049978776897408</v>
      </c>
      <c r="AV30" s="25">
        <v>115.04153607891004</v>
      </c>
      <c r="AW30">
        <f t="shared" si="12"/>
        <v>9.5303388762014139E-4</v>
      </c>
      <c r="AX30">
        <f t="shared" si="13"/>
        <v>51.038928978051331</v>
      </c>
      <c r="AY30">
        <f t="shared" si="14"/>
        <v>0</v>
      </c>
      <c r="AZ30">
        <f t="shared" si="15"/>
        <v>9.1548342724408318</v>
      </c>
      <c r="BA30">
        <f t="shared" si="16"/>
        <v>2.1174851559726879</v>
      </c>
      <c r="BB30">
        <f t="shared" si="17"/>
        <v>5.1564934113162275</v>
      </c>
      <c r="BC30">
        <f t="shared" si="18"/>
        <v>11.83245518318644</v>
      </c>
      <c r="BD30">
        <f t="shared" si="19"/>
        <v>2.3572392397203257</v>
      </c>
      <c r="BE30">
        <f t="shared" si="20"/>
        <v>0.60750543118137068</v>
      </c>
      <c r="BF30">
        <f t="shared" si="21"/>
        <v>8.6414141673728526</v>
      </c>
      <c r="BG30">
        <f t="shared" si="22"/>
        <v>7.3683205232833062</v>
      </c>
      <c r="BH30">
        <f t="shared" si="23"/>
        <v>14.394318411693707</v>
      </c>
      <c r="BI30">
        <f t="shared" si="24"/>
        <v>2.0040874891145077</v>
      </c>
      <c r="BJ30">
        <f t="shared" si="25"/>
        <v>114.67308226333358</v>
      </c>
      <c r="BK30">
        <f t="shared" si="26"/>
        <v>51.038928978051331</v>
      </c>
      <c r="BL30">
        <f t="shared" si="27"/>
        <v>14.31132768375706</v>
      </c>
      <c r="BM30">
        <f t="shared" si="28"/>
        <v>49.322825601525196</v>
      </c>
    </row>
    <row r="31" spans="1:65" ht="15.75" x14ac:dyDescent="0.3">
      <c r="A31" t="str">
        <f>INDEX([1]DANE!$A$12:$A$136,MATCH(DSI!B31,[1]DANE!$B$12:$B$136,0))</f>
        <v>05138</v>
      </c>
      <c r="B31" s="7" t="s">
        <v>104</v>
      </c>
      <c r="C31" s="7" t="s">
        <v>60</v>
      </c>
      <c r="D31" s="7" t="s">
        <v>61</v>
      </c>
      <c r="E31" s="8">
        <v>27.957554167425805</v>
      </c>
      <c r="F31" s="8">
        <v>6.6307447992704054</v>
      </c>
      <c r="G31" s="8">
        <v>3.5695065735377329</v>
      </c>
      <c r="H31" s="8">
        <v>0</v>
      </c>
      <c r="I31" s="9">
        <v>0</v>
      </c>
      <c r="J31" s="9">
        <f t="shared" si="0"/>
        <v>5.0748443665102061E-3</v>
      </c>
      <c r="K31" s="10">
        <v>38.157805540233937</v>
      </c>
      <c r="L31" s="11">
        <v>0</v>
      </c>
      <c r="M31" s="11">
        <v>0</v>
      </c>
      <c r="N31" s="11">
        <v>0</v>
      </c>
      <c r="O31" s="11">
        <v>0</v>
      </c>
      <c r="P31" s="11">
        <f t="shared" si="1"/>
        <v>0</v>
      </c>
      <c r="Q31" s="10">
        <v>0</v>
      </c>
      <c r="R31" s="12">
        <f t="shared" si="2"/>
        <v>1.281070137144895E-4</v>
      </c>
      <c r="S31" s="26">
        <v>2.6225210250525941</v>
      </c>
      <c r="T31" s="8">
        <v>27.42976216208837</v>
      </c>
      <c r="U31" s="9">
        <v>0.36651414700750551</v>
      </c>
      <c r="V31" s="14">
        <f t="shared" si="3"/>
        <v>4.7154317191198591E-3</v>
      </c>
      <c r="W31" s="10">
        <v>27.796276309095877</v>
      </c>
      <c r="X31" s="8">
        <v>4.4717236075565054</v>
      </c>
      <c r="Y31" s="8">
        <v>4.0781596687007413</v>
      </c>
      <c r="Z31" s="8">
        <f t="shared" si="4"/>
        <v>8.70493207622446E-4</v>
      </c>
      <c r="AA31" s="10">
        <v>8.5498832762572476</v>
      </c>
      <c r="AB31" s="9">
        <v>18.659900156347966</v>
      </c>
      <c r="AC31" s="9">
        <v>5.3775808418525521</v>
      </c>
      <c r="AD31" s="9">
        <f t="shared" si="5"/>
        <v>1.0529823461626301E-3</v>
      </c>
      <c r="AE31" s="15">
        <v>24.037480998200518</v>
      </c>
      <c r="AF31" s="16">
        <f t="shared" si="6"/>
        <v>1.245430072875722E-3</v>
      </c>
      <c r="AG31" s="15">
        <v>4.7612791686038856</v>
      </c>
      <c r="AH31" s="16">
        <f t="shared" si="7"/>
        <v>1.7027289349161743E-4</v>
      </c>
      <c r="AI31" s="17">
        <v>1.0603897200367218</v>
      </c>
      <c r="AJ31" s="18">
        <f t="shared" si="8"/>
        <v>1.4959875967629811E-3</v>
      </c>
      <c r="AK31" s="27">
        <v>17.282192479225518</v>
      </c>
      <c r="AL31" s="19">
        <f t="shared" si="9"/>
        <v>1.1827720995742233E-3</v>
      </c>
      <c r="AM31" s="20">
        <v>13.975546398344965</v>
      </c>
      <c r="AN31" s="21">
        <v>10.872751812876421</v>
      </c>
      <c r="AO31" s="22">
        <v>5.8621858907050139</v>
      </c>
      <c r="AP31" s="8">
        <v>10.441386136776506</v>
      </c>
      <c r="AQ31" s="23">
        <f t="shared" si="10"/>
        <v>1.7926550491719232E-3</v>
      </c>
      <c r="AR31" s="24">
        <v>27.176323840357945</v>
      </c>
      <c r="AS31" s="11">
        <v>3.6212347346357001</v>
      </c>
      <c r="AT31" s="11">
        <f t="shared" si="11"/>
        <v>1.2828249089805099E-3</v>
      </c>
      <c r="AU31" s="10">
        <v>4.0539683727726405</v>
      </c>
      <c r="AV31" s="25">
        <v>169.47366712818186</v>
      </c>
      <c r="AW31">
        <f t="shared" si="12"/>
        <v>1.4039637624590313E-3</v>
      </c>
      <c r="AX31">
        <f t="shared" si="13"/>
        <v>37.948547234263053</v>
      </c>
      <c r="AY31">
        <f t="shared" si="14"/>
        <v>0</v>
      </c>
      <c r="AZ31">
        <f t="shared" si="15"/>
        <v>2.611872032667566</v>
      </c>
      <c r="BA31">
        <f t="shared" si="16"/>
        <v>27.543624705956876</v>
      </c>
      <c r="BB31">
        <f t="shared" si="17"/>
        <v>8.5472717966343783</v>
      </c>
      <c r="BC31">
        <f t="shared" si="18"/>
        <v>24.00469049021514</v>
      </c>
      <c r="BD31">
        <f t="shared" si="19"/>
        <v>4.7521325983804505</v>
      </c>
      <c r="BE31">
        <f t="shared" si="20"/>
        <v>1.0597236019165202</v>
      </c>
      <c r="BF31">
        <f t="shared" si="21"/>
        <v>17.282192479225522</v>
      </c>
      <c r="BG31">
        <f t="shared" si="22"/>
        <v>13.952958839526053</v>
      </c>
      <c r="BH31">
        <f t="shared" si="23"/>
        <v>27.186207727245542</v>
      </c>
      <c r="BI31">
        <f t="shared" si="24"/>
        <v>4.0521276294322126</v>
      </c>
      <c r="BJ31">
        <f t="shared" si="25"/>
        <v>168.94134913546333</v>
      </c>
      <c r="BK31">
        <f t="shared" si="26"/>
        <v>37.948547234263053</v>
      </c>
      <c r="BL31">
        <f t="shared" si="27"/>
        <v>11.159143829301945</v>
      </c>
      <c r="BM31">
        <f t="shared" si="28"/>
        <v>119.8336580718983</v>
      </c>
    </row>
    <row r="32" spans="1:65" ht="15.75" x14ac:dyDescent="0.3">
      <c r="A32" t="str">
        <f>INDEX([1]DANE!$A$12:$A$136,MATCH(DSI!B32,[1]DANE!$B$12:$B$136,0))</f>
        <v>05142</v>
      </c>
      <c r="B32" s="7" t="s">
        <v>105</v>
      </c>
      <c r="C32" s="7" t="s">
        <v>106</v>
      </c>
      <c r="D32" s="7" t="s">
        <v>107</v>
      </c>
      <c r="E32" s="8">
        <v>7.12242527102597E-2</v>
      </c>
      <c r="F32" s="8">
        <v>2.921798300328101</v>
      </c>
      <c r="G32" s="8">
        <v>10.856992901774927</v>
      </c>
      <c r="H32" s="8">
        <v>0.35538249807318245</v>
      </c>
      <c r="I32" s="9">
        <v>0</v>
      </c>
      <c r="J32" s="9">
        <f t="shared" si="0"/>
        <v>1.889264404873309E-3</v>
      </c>
      <c r="K32" s="10">
        <v>14.205397952886472</v>
      </c>
      <c r="L32" s="11">
        <v>0</v>
      </c>
      <c r="M32" s="11">
        <v>0</v>
      </c>
      <c r="N32" s="11">
        <v>6.3626404280287012E-3</v>
      </c>
      <c r="O32" s="11">
        <v>0</v>
      </c>
      <c r="P32" s="11">
        <f t="shared" si="1"/>
        <v>3.7973090785309733E-6</v>
      </c>
      <c r="Q32" s="10">
        <v>9.2540422243799804E-3</v>
      </c>
      <c r="R32" s="12">
        <f t="shared" si="2"/>
        <v>2.436203876230944E-4</v>
      </c>
      <c r="S32" s="26">
        <v>4.9872334866608892</v>
      </c>
      <c r="T32" s="8">
        <v>3.2350815989062851</v>
      </c>
      <c r="U32" s="9">
        <v>0.18456445516761238</v>
      </c>
      <c r="V32" s="14">
        <f t="shared" si="3"/>
        <v>5.8011754136529591E-4</v>
      </c>
      <c r="W32" s="10">
        <v>3.4196460540738975</v>
      </c>
      <c r="X32" s="8">
        <v>5.6959019475227697</v>
      </c>
      <c r="Y32" s="8">
        <v>5.1945960076799844</v>
      </c>
      <c r="Z32" s="8">
        <f t="shared" si="4"/>
        <v>1.1087992889863283E-3</v>
      </c>
      <c r="AA32" s="10">
        <v>10.890497955202754</v>
      </c>
      <c r="AB32" s="9">
        <v>5.5574721078800726</v>
      </c>
      <c r="AC32" s="9">
        <v>1.601603185765111</v>
      </c>
      <c r="AD32" s="9">
        <f t="shared" si="5"/>
        <v>3.1360939607697494E-4</v>
      </c>
      <c r="AE32" s="15">
        <v>7.1590752936451834</v>
      </c>
      <c r="AF32" s="16">
        <f t="shared" si="6"/>
        <v>3.7722480450977938E-4</v>
      </c>
      <c r="AG32" s="15">
        <v>1.4421304276408868</v>
      </c>
      <c r="AH32" s="16">
        <f t="shared" si="7"/>
        <v>1.06727006080911E-4</v>
      </c>
      <c r="AI32" s="17">
        <v>0.66465200524748358</v>
      </c>
      <c r="AJ32" s="18">
        <f t="shared" si="8"/>
        <v>4.8676793859333845E-4</v>
      </c>
      <c r="AK32" s="27">
        <v>5.6233201569910714</v>
      </c>
      <c r="AL32" s="19">
        <f t="shared" si="9"/>
        <v>3.777939121928728E-4</v>
      </c>
      <c r="AM32" s="20">
        <v>4.4639845247993399</v>
      </c>
      <c r="AN32" s="21">
        <v>2.0792133787850777</v>
      </c>
      <c r="AO32" s="22">
        <v>1.390484893581196</v>
      </c>
      <c r="AP32" s="8">
        <v>3.1290971016826821</v>
      </c>
      <c r="AQ32" s="23">
        <f t="shared" si="10"/>
        <v>4.3528197247098247E-4</v>
      </c>
      <c r="AR32" s="24">
        <v>6.5987953740489562</v>
      </c>
      <c r="AS32" s="11">
        <v>1.0038963144717692</v>
      </c>
      <c r="AT32" s="11">
        <f t="shared" si="11"/>
        <v>3.51281701763196E-4</v>
      </c>
      <c r="AU32" s="10">
        <v>1.1101163525219513</v>
      </c>
      <c r="AV32" s="25">
        <v>60.574103625943252</v>
      </c>
      <c r="AW32">
        <f t="shared" si="12"/>
        <v>5.018115668078357E-4</v>
      </c>
      <c r="AX32">
        <f t="shared" si="13"/>
        <v>14.127495215316069</v>
      </c>
      <c r="AY32">
        <f t="shared" si="14"/>
        <v>9.2270349866527251E-3</v>
      </c>
      <c r="AZ32">
        <f t="shared" si="15"/>
        <v>4.9669823577225634</v>
      </c>
      <c r="BA32">
        <f t="shared" si="16"/>
        <v>3.3885635073283464</v>
      </c>
      <c r="BB32">
        <f t="shared" si="17"/>
        <v>10.887171557335794</v>
      </c>
      <c r="BC32">
        <f t="shared" si="18"/>
        <v>7.1493093071176528</v>
      </c>
      <c r="BD32">
        <f t="shared" si="19"/>
        <v>1.4393600487656575</v>
      </c>
      <c r="BE32">
        <f t="shared" si="20"/>
        <v>0.66423448258014917</v>
      </c>
      <c r="BF32">
        <f t="shared" si="21"/>
        <v>5.6233201569910722</v>
      </c>
      <c r="BG32">
        <f t="shared" si="22"/>
        <v>4.4567697433413098</v>
      </c>
      <c r="BH32">
        <f t="shared" si="23"/>
        <v>6.6011953214242753</v>
      </c>
      <c r="BI32">
        <f t="shared" si="24"/>
        <v>1.1096122935123327</v>
      </c>
      <c r="BJ32">
        <f t="shared" si="25"/>
        <v>60.423241026421884</v>
      </c>
      <c r="BK32">
        <f t="shared" si="26"/>
        <v>14.136722250302721</v>
      </c>
      <c r="BL32">
        <f t="shared" si="27"/>
        <v>15.854153915058358</v>
      </c>
      <c r="BM32">
        <f t="shared" si="28"/>
        <v>30.432364861060794</v>
      </c>
    </row>
    <row r="33" spans="1:65" ht="15.75" x14ac:dyDescent="0.3">
      <c r="A33" t="str">
        <f>INDEX([1]DANE!$A$12:$A$136,MATCH(DSI!B33,[1]DANE!$B$12:$B$136,0))</f>
        <v>05145</v>
      </c>
      <c r="B33" s="7" t="s">
        <v>108</v>
      </c>
      <c r="C33" s="7" t="s">
        <v>65</v>
      </c>
      <c r="D33" s="7" t="s">
        <v>109</v>
      </c>
      <c r="E33" s="8">
        <v>4.8513890988931188</v>
      </c>
      <c r="F33" s="8">
        <v>9.8217332496945975</v>
      </c>
      <c r="G33" s="8">
        <v>4.9569615696602307</v>
      </c>
      <c r="H33" s="8">
        <v>3.2850289006406685E-2</v>
      </c>
      <c r="I33" s="9">
        <v>0</v>
      </c>
      <c r="J33" s="9">
        <f t="shared" si="0"/>
        <v>2.6150961638905039E-3</v>
      </c>
      <c r="K33" s="10">
        <v>19.662934207254356</v>
      </c>
      <c r="L33" s="11">
        <v>0</v>
      </c>
      <c r="M33" s="11">
        <v>0</v>
      </c>
      <c r="N33" s="11">
        <v>0</v>
      </c>
      <c r="O33" s="11">
        <v>0</v>
      </c>
      <c r="P33" s="11">
        <f t="shared" si="1"/>
        <v>0</v>
      </c>
      <c r="Q33" s="10">
        <v>0</v>
      </c>
      <c r="R33" s="12">
        <f t="shared" si="2"/>
        <v>2.5666330795483576E-5</v>
      </c>
      <c r="S33" s="26">
        <v>0.52542394202650455</v>
      </c>
      <c r="T33" s="8">
        <v>0.81980443299497585</v>
      </c>
      <c r="U33" s="9">
        <v>0.2608560430230959</v>
      </c>
      <c r="V33" s="14">
        <f t="shared" si="3"/>
        <v>1.8332601926781362E-4</v>
      </c>
      <c r="W33" s="10">
        <v>1.0806604760180718</v>
      </c>
      <c r="X33" s="8">
        <v>7.182474754134696</v>
      </c>
      <c r="Y33" s="8">
        <v>6.5503330336149936</v>
      </c>
      <c r="Z33" s="8">
        <f t="shared" si="4"/>
        <v>1.3981846903123798E-3</v>
      </c>
      <c r="AA33" s="10">
        <v>13.732807787749689</v>
      </c>
      <c r="AB33" s="9">
        <v>5.391778888291614</v>
      </c>
      <c r="AC33" s="9">
        <v>1.5538521969699945</v>
      </c>
      <c r="AD33" s="9">
        <f t="shared" si="5"/>
        <v>3.0425929057567932E-4</v>
      </c>
      <c r="AE33" s="15">
        <v>6.9456310852616081</v>
      </c>
      <c r="AF33" s="16">
        <f t="shared" si="6"/>
        <v>4.1112724638046292E-4</v>
      </c>
      <c r="AG33" s="15">
        <v>1.5717394629125099</v>
      </c>
      <c r="AH33" s="16">
        <f t="shared" si="7"/>
        <v>9.2989452668066144E-5</v>
      </c>
      <c r="AI33" s="17">
        <v>0.57910015892173117</v>
      </c>
      <c r="AJ33" s="18">
        <f t="shared" si="8"/>
        <v>6.3730334351024497E-4</v>
      </c>
      <c r="AK33" s="27">
        <v>7.3623598711848484</v>
      </c>
      <c r="AL33" s="19">
        <f t="shared" si="9"/>
        <v>3.9839118549083678E-4</v>
      </c>
      <c r="AM33" s="20">
        <v>4.7073603609039552</v>
      </c>
      <c r="AN33" s="21">
        <v>3.9499431589639498</v>
      </c>
      <c r="AO33" s="22">
        <v>1.4735048320197606</v>
      </c>
      <c r="AP33" s="8">
        <v>3.4625513887811903</v>
      </c>
      <c r="AQ33" s="23">
        <f t="shared" si="10"/>
        <v>5.8615476282403308E-4</v>
      </c>
      <c r="AR33" s="24">
        <v>8.8859993797649004</v>
      </c>
      <c r="AS33" s="11">
        <v>1.1426172427394405</v>
      </c>
      <c r="AT33" s="11">
        <f t="shared" si="11"/>
        <v>6.156051028055093E-4</v>
      </c>
      <c r="AU33" s="10">
        <v>1.9454280934366399</v>
      </c>
      <c r="AV33" s="25">
        <v>66.999444825434821</v>
      </c>
      <c r="AW33">
        <f t="shared" si="12"/>
        <v>5.5504075785790124E-4</v>
      </c>
      <c r="AX33">
        <f t="shared" si="13"/>
        <v>19.555102212086592</v>
      </c>
      <c r="AY33">
        <f t="shared" si="14"/>
        <v>0</v>
      </c>
      <c r="AZ33">
        <f t="shared" si="15"/>
        <v>0.52329040887115463</v>
      </c>
      <c r="BA33">
        <f t="shared" si="16"/>
        <v>1.0708379156621879</v>
      </c>
      <c r="BB33">
        <f t="shared" si="17"/>
        <v>13.72861323367875</v>
      </c>
      <c r="BC33">
        <f t="shared" si="18"/>
        <v>6.9361562666821639</v>
      </c>
      <c r="BD33">
        <f t="shared" si="19"/>
        <v>1.5687201009172567</v>
      </c>
      <c r="BE33">
        <f t="shared" si="20"/>
        <v>0.57873637841539416</v>
      </c>
      <c r="BF33">
        <f t="shared" si="21"/>
        <v>7.3623598711848492</v>
      </c>
      <c r="BG33">
        <f t="shared" si="22"/>
        <v>4.6997522305308683</v>
      </c>
      <c r="BH33">
        <f t="shared" si="23"/>
        <v>8.8892311712783059</v>
      </c>
      <c r="BI33">
        <f t="shared" si="24"/>
        <v>1.9445447530950317</v>
      </c>
      <c r="BJ33">
        <f t="shared" si="25"/>
        <v>66.857344542402544</v>
      </c>
      <c r="BK33">
        <f t="shared" si="26"/>
        <v>19.555102212086592</v>
      </c>
      <c r="BL33">
        <f t="shared" si="27"/>
        <v>14.251903642549905</v>
      </c>
      <c r="BM33">
        <f t="shared" si="28"/>
        <v>33.050338687766057</v>
      </c>
    </row>
    <row r="34" spans="1:65" ht="15.75" x14ac:dyDescent="0.3">
      <c r="A34" t="str">
        <f>INDEX([1]DANE!$A$12:$A$136,MATCH(DSI!B34,[1]DANE!$B$12:$B$136,0))</f>
        <v>05147</v>
      </c>
      <c r="B34" s="7" t="s">
        <v>110</v>
      </c>
      <c r="C34" s="7" t="s">
        <v>81</v>
      </c>
      <c r="D34" s="7" t="s">
        <v>82</v>
      </c>
      <c r="E34" s="8">
        <v>0</v>
      </c>
      <c r="F34" s="8">
        <v>308.87440327371678</v>
      </c>
      <c r="G34" s="8">
        <v>6.1513616086676208</v>
      </c>
      <c r="H34" s="8">
        <v>0</v>
      </c>
      <c r="I34" s="9">
        <v>0</v>
      </c>
      <c r="J34" s="9">
        <f t="shared" si="0"/>
        <v>4.1897239780554103E-2</v>
      </c>
      <c r="K34" s="10">
        <v>315.02576488238441</v>
      </c>
      <c r="L34" s="11">
        <v>0</v>
      </c>
      <c r="M34" s="11">
        <v>0</v>
      </c>
      <c r="N34" s="11">
        <v>0</v>
      </c>
      <c r="O34" s="11">
        <v>33.640125474008052</v>
      </c>
      <c r="P34" s="11">
        <f t="shared" si="1"/>
        <v>1.5244075928496636E-4</v>
      </c>
      <c r="Q34" s="10">
        <v>0.37149813037746293</v>
      </c>
      <c r="R34" s="12">
        <f t="shared" si="2"/>
        <v>2.8461584666508036E-3</v>
      </c>
      <c r="S34" s="26">
        <v>58.264650802479515</v>
      </c>
      <c r="T34" s="8">
        <v>12.978488764249418</v>
      </c>
      <c r="U34" s="9">
        <v>2.216606775232107</v>
      </c>
      <c r="V34" s="14">
        <f t="shared" si="3"/>
        <v>2.5777350421027838E-3</v>
      </c>
      <c r="W34" s="10">
        <v>15.195095539481525</v>
      </c>
      <c r="X34" s="8">
        <v>27.63610434747077</v>
      </c>
      <c r="Y34" s="8">
        <v>25.203804179535563</v>
      </c>
      <c r="Z34" s="8">
        <f t="shared" si="4"/>
        <v>5.3798139668037306E-3</v>
      </c>
      <c r="AA34" s="10">
        <v>52.83990852700633</v>
      </c>
      <c r="AB34" s="9">
        <v>138.75514448243146</v>
      </c>
      <c r="AC34" s="9">
        <v>39.987727716933435</v>
      </c>
      <c r="AD34" s="9">
        <f t="shared" si="5"/>
        <v>7.8299838881796431E-3</v>
      </c>
      <c r="AE34" s="15">
        <v>178.74287219936491</v>
      </c>
      <c r="AF34" s="16">
        <f t="shared" si="6"/>
        <v>5.3273495226902664E-3</v>
      </c>
      <c r="AG34" s="15">
        <v>20.36645722524489</v>
      </c>
      <c r="AH34" s="16">
        <f t="shared" si="7"/>
        <v>2.0744820001233426E-3</v>
      </c>
      <c r="AI34" s="17">
        <v>12.919022765301776</v>
      </c>
      <c r="AJ34" s="18">
        <f t="shared" si="8"/>
        <v>3.6628702879021612E-3</v>
      </c>
      <c r="AK34" s="27">
        <v>42.314808945565574</v>
      </c>
      <c r="AL34" s="19">
        <f t="shared" si="9"/>
        <v>5.2895793086171075E-3</v>
      </c>
      <c r="AM34" s="20">
        <v>62.501272292367602</v>
      </c>
      <c r="AN34" s="21">
        <v>25.637076416172022</v>
      </c>
      <c r="AO34" s="22">
        <v>20.40439880604487</v>
      </c>
      <c r="AP34" s="8">
        <v>38.507648751591454</v>
      </c>
      <c r="AQ34" s="23">
        <f t="shared" si="10"/>
        <v>5.5771860419777108E-3</v>
      </c>
      <c r="AR34" s="24">
        <v>84.549123973808349</v>
      </c>
      <c r="AS34" s="11">
        <v>9.6340347939824511</v>
      </c>
      <c r="AT34" s="11">
        <f t="shared" si="11"/>
        <v>5.419800553767542E-3</v>
      </c>
      <c r="AU34" s="10">
        <v>17.127590739698583</v>
      </c>
      <c r="AV34" s="25">
        <v>860.21806602308095</v>
      </c>
      <c r="AW34">
        <f t="shared" si="12"/>
        <v>7.1262693076413908E-3</v>
      </c>
      <c r="AX34">
        <f t="shared" si="13"/>
        <v>313.2981561542839</v>
      </c>
      <c r="AY34">
        <f t="shared" si="14"/>
        <v>0.37041394056299437</v>
      </c>
      <c r="AZ34">
        <f t="shared" si="15"/>
        <v>58.028061727774386</v>
      </c>
      <c r="BA34">
        <f t="shared" si="16"/>
        <v>15.056981167426445</v>
      </c>
      <c r="BB34">
        <f t="shared" si="17"/>
        <v>52.823769085105909</v>
      </c>
      <c r="BC34">
        <f t="shared" si="18"/>
        <v>178.49904175895301</v>
      </c>
      <c r="BD34">
        <f t="shared" si="19"/>
        <v>20.327332606709255</v>
      </c>
      <c r="BE34">
        <f t="shared" si="20"/>
        <v>12.910907263051369</v>
      </c>
      <c r="BF34">
        <f t="shared" si="21"/>
        <v>42.314808945565581</v>
      </c>
      <c r="BG34">
        <f t="shared" si="22"/>
        <v>62.400256480611731</v>
      </c>
      <c r="BH34">
        <f t="shared" si="23"/>
        <v>84.579874048127124</v>
      </c>
      <c r="BI34">
        <f t="shared" si="24"/>
        <v>17.119813792349063</v>
      </c>
      <c r="BJ34">
        <f t="shared" si="25"/>
        <v>857.72941697052079</v>
      </c>
      <c r="BK34">
        <f t="shared" si="26"/>
        <v>313.66857009484687</v>
      </c>
      <c r="BL34">
        <f t="shared" si="27"/>
        <v>110.85183081288029</v>
      </c>
      <c r="BM34">
        <f t="shared" si="28"/>
        <v>433.20901606279358</v>
      </c>
    </row>
    <row r="35" spans="1:65" ht="15.75" x14ac:dyDescent="0.3">
      <c r="A35" t="str">
        <f>INDEX([1]DANE!$A$12:$A$136,MATCH(DSI!B35,[1]DANE!$B$12:$B$136,0))</f>
        <v>05150</v>
      </c>
      <c r="B35" s="7" t="s">
        <v>111</v>
      </c>
      <c r="C35" s="7" t="s">
        <v>74</v>
      </c>
      <c r="D35" s="7" t="s">
        <v>77</v>
      </c>
      <c r="E35" s="8">
        <v>0.1203181126141173</v>
      </c>
      <c r="F35" s="8">
        <v>1.6733639876307258</v>
      </c>
      <c r="G35" s="8">
        <v>1.4662782480502583</v>
      </c>
      <c r="H35" s="8">
        <v>0</v>
      </c>
      <c r="I35" s="9">
        <v>0</v>
      </c>
      <c r="J35" s="9">
        <f t="shared" si="0"/>
        <v>4.335624434992238E-4</v>
      </c>
      <c r="K35" s="10">
        <v>3.2599603482951016</v>
      </c>
      <c r="L35" s="11">
        <v>0</v>
      </c>
      <c r="M35" s="11">
        <v>0</v>
      </c>
      <c r="N35" s="11">
        <v>0</v>
      </c>
      <c r="O35" s="11">
        <v>0</v>
      </c>
      <c r="P35" s="11">
        <f t="shared" si="1"/>
        <v>0</v>
      </c>
      <c r="Q35" s="10">
        <v>0</v>
      </c>
      <c r="R35" s="12">
        <f t="shared" si="2"/>
        <v>1.9713716109298964E-5</v>
      </c>
      <c r="S35" s="26">
        <v>0.40356599907774671</v>
      </c>
      <c r="T35" s="8">
        <v>113.8088593439351</v>
      </c>
      <c r="U35" s="9">
        <v>0.21113957625014926</v>
      </c>
      <c r="V35" s="14">
        <f t="shared" si="3"/>
        <v>1.9342645523577392E-2</v>
      </c>
      <c r="W35" s="10">
        <v>114.01999892018524</v>
      </c>
      <c r="X35" s="8">
        <v>5.8216552758460907</v>
      </c>
      <c r="Y35" s="8">
        <v>5.3092815734216661</v>
      </c>
      <c r="Z35" s="8">
        <f t="shared" si="4"/>
        <v>1.1332792049534922E-3</v>
      </c>
      <c r="AA35" s="10">
        <v>11.130936849267757</v>
      </c>
      <c r="AB35" s="9">
        <v>9.3182918564617285</v>
      </c>
      <c r="AC35" s="9">
        <v>2.6854306478725833</v>
      </c>
      <c r="AD35" s="9">
        <f t="shared" si="5"/>
        <v>5.258332970183245E-4</v>
      </c>
      <c r="AE35" s="15">
        <v>12.003722504334313</v>
      </c>
      <c r="AF35" s="16">
        <f t="shared" si="6"/>
        <v>4.3790876728268903E-4</v>
      </c>
      <c r="AG35" s="15">
        <v>1.6741252173217203</v>
      </c>
      <c r="AH35" s="16">
        <f t="shared" si="7"/>
        <v>1.1942413033811414E-4</v>
      </c>
      <c r="AI35" s="17">
        <v>0.74372448566568905</v>
      </c>
      <c r="AJ35" s="18">
        <f t="shared" si="8"/>
        <v>7.5768366070451377E-4</v>
      </c>
      <c r="AK35" s="27">
        <v>8.7530370512384952</v>
      </c>
      <c r="AL35" s="19">
        <f t="shared" si="9"/>
        <v>8.3396387646742886E-4</v>
      </c>
      <c r="AM35" s="20">
        <v>9.8540546013131411</v>
      </c>
      <c r="AN35" s="21">
        <v>5.3778247205963812</v>
      </c>
      <c r="AO35" s="22">
        <v>1.3197186843548556</v>
      </c>
      <c r="AP35" s="8">
        <v>2.1848367389274284</v>
      </c>
      <c r="AQ35" s="23">
        <f t="shared" si="10"/>
        <v>5.8591602407762587E-4</v>
      </c>
      <c r="AR35" s="24">
        <v>8.8823801438786649</v>
      </c>
      <c r="AS35" s="11">
        <v>0.84070850194690172</v>
      </c>
      <c r="AT35" s="11">
        <f t="shared" si="11"/>
        <v>3.1999795269805535E-4</v>
      </c>
      <c r="AU35" s="10">
        <v>1.0112538121986383</v>
      </c>
      <c r="AV35" s="25">
        <v>171.73675993277655</v>
      </c>
      <c r="AW35">
        <f t="shared" si="12"/>
        <v>1.422711809530731E-3</v>
      </c>
      <c r="AX35">
        <f t="shared" si="13"/>
        <v>3.2420826488216035</v>
      </c>
      <c r="AY35">
        <f t="shared" si="14"/>
        <v>0</v>
      </c>
      <c r="AZ35">
        <f t="shared" si="15"/>
        <v>0.40192728151934354</v>
      </c>
      <c r="BA35">
        <f t="shared" si="16"/>
        <v>112.9836250117972</v>
      </c>
      <c r="BB35">
        <f t="shared" si="17"/>
        <v>11.127537011652894</v>
      </c>
      <c r="BC35">
        <f t="shared" si="18"/>
        <v>11.987347737000658</v>
      </c>
      <c r="BD35">
        <f t="shared" si="19"/>
        <v>1.670909169003439</v>
      </c>
      <c r="BE35">
        <f t="shared" si="20"/>
        <v>0.74325729106074467</v>
      </c>
      <c r="BF35">
        <f t="shared" si="21"/>
        <v>8.753037051238497</v>
      </c>
      <c r="BG35">
        <f t="shared" si="22"/>
        <v>9.8381282803259147</v>
      </c>
      <c r="BH35">
        <f t="shared" si="23"/>
        <v>8.8856106190949031</v>
      </c>
      <c r="BI35">
        <f t="shared" si="24"/>
        <v>1.0107946426765502</v>
      </c>
      <c r="BJ35">
        <f t="shared" si="25"/>
        <v>170.64425674419175</v>
      </c>
      <c r="BK35">
        <f t="shared" si="26"/>
        <v>3.2420826488216035</v>
      </c>
      <c r="BL35">
        <f t="shared" si="27"/>
        <v>11.529464293172238</v>
      </c>
      <c r="BM35">
        <f t="shared" si="28"/>
        <v>155.8727098021979</v>
      </c>
    </row>
    <row r="36" spans="1:65" ht="15.75" x14ac:dyDescent="0.3">
      <c r="A36" t="str">
        <f>INDEX([1]DANE!$A$12:$A$136,MATCH(DSI!B36,[1]DANE!$B$12:$B$136,0))</f>
        <v>05154</v>
      </c>
      <c r="B36" s="7" t="s">
        <v>112</v>
      </c>
      <c r="C36" s="7" t="s">
        <v>99</v>
      </c>
      <c r="D36" s="7" t="s">
        <v>99</v>
      </c>
      <c r="E36" s="8">
        <v>0</v>
      </c>
      <c r="F36" s="8">
        <v>10.662195335080964</v>
      </c>
      <c r="G36" s="8">
        <v>56.422385792022901</v>
      </c>
      <c r="H36" s="8">
        <v>1.6711112988584766</v>
      </c>
      <c r="I36" s="9">
        <v>0</v>
      </c>
      <c r="J36" s="9">
        <f t="shared" si="0"/>
        <v>9.1442480361061205E-3</v>
      </c>
      <c r="K36" s="10">
        <v>68.755692425962337</v>
      </c>
      <c r="L36" s="11">
        <v>0</v>
      </c>
      <c r="M36" s="11">
        <v>0</v>
      </c>
      <c r="N36" s="11">
        <v>68.548380556740966</v>
      </c>
      <c r="O36" s="11">
        <v>0</v>
      </c>
      <c r="P36" s="11">
        <f t="shared" si="1"/>
        <v>4.0859571345032902E-2</v>
      </c>
      <c r="Q36" s="10">
        <v>99.574775367845163</v>
      </c>
      <c r="R36" s="12">
        <f t="shared" si="2"/>
        <v>6.2326531842219557E-3</v>
      </c>
      <c r="S36" s="26">
        <v>127.59070361215011</v>
      </c>
      <c r="T36" s="8">
        <v>27.886113216429205</v>
      </c>
      <c r="U36" s="9">
        <v>2.0060955380664471</v>
      </c>
      <c r="V36" s="14">
        <f t="shared" si="3"/>
        <v>5.0709910834127103E-3</v>
      </c>
      <c r="W36" s="10">
        <v>29.892208754495652</v>
      </c>
      <c r="X36" s="8">
        <v>50.634192397359868</v>
      </c>
      <c r="Y36" s="8">
        <v>46.177791700543381</v>
      </c>
      <c r="Z36" s="8">
        <f t="shared" si="4"/>
        <v>9.8567631686509363E-3</v>
      </c>
      <c r="AA36" s="10">
        <v>96.811984097903249</v>
      </c>
      <c r="AB36" s="9">
        <v>305.64328467169338</v>
      </c>
      <c r="AC36" s="9">
        <v>88.0830796692251</v>
      </c>
      <c r="AD36" s="9">
        <f t="shared" si="5"/>
        <v>1.7247519026674193E-2</v>
      </c>
      <c r="AE36" s="15">
        <v>393.72636434091851</v>
      </c>
      <c r="AF36" s="16">
        <f t="shared" si="6"/>
        <v>1.0688484829370223E-2</v>
      </c>
      <c r="AG36" s="15">
        <v>40.862077502682368</v>
      </c>
      <c r="AH36" s="16">
        <f t="shared" si="7"/>
        <v>3.5134918761173264E-3</v>
      </c>
      <c r="AI36" s="17">
        <v>21.88058586700862</v>
      </c>
      <c r="AJ36" s="18">
        <f t="shared" si="8"/>
        <v>7.9514638145039077E-3</v>
      </c>
      <c r="AK36" s="27">
        <v>91.858200182407927</v>
      </c>
      <c r="AL36" s="19">
        <f t="shared" si="9"/>
        <v>1.1500917580439933E-2</v>
      </c>
      <c r="AM36" s="20">
        <v>135.89397934465995</v>
      </c>
      <c r="AN36" s="21">
        <v>58.908411671582414</v>
      </c>
      <c r="AO36" s="22">
        <v>39.406405388785657</v>
      </c>
      <c r="AP36" s="8">
        <v>78.370449404542967</v>
      </c>
      <c r="AQ36" s="23">
        <f t="shared" si="10"/>
        <v>1.1654841063243587E-2</v>
      </c>
      <c r="AR36" s="24">
        <v>176.68526646491102</v>
      </c>
      <c r="AS36" s="11">
        <v>22.027347076955561</v>
      </c>
      <c r="AT36" s="11">
        <f t="shared" si="11"/>
        <v>1.3546242156845202E-2</v>
      </c>
      <c r="AU36" s="10">
        <v>42.808677076135751</v>
      </c>
      <c r="AV36" s="25">
        <v>1326.3405150370806</v>
      </c>
      <c r="AW36">
        <f t="shared" si="12"/>
        <v>1.0987748429287713E-2</v>
      </c>
      <c r="AX36">
        <f t="shared" si="13"/>
        <v>68.378634586309019</v>
      </c>
      <c r="AY36">
        <f t="shared" si="14"/>
        <v>99.28417375129834</v>
      </c>
      <c r="AZ36">
        <f t="shared" si="15"/>
        <v>127.07260960329884</v>
      </c>
      <c r="BA36">
        <f t="shared" si="16"/>
        <v>29.62050637324117</v>
      </c>
      <c r="BB36">
        <f t="shared" si="17"/>
        <v>96.78241380839728</v>
      </c>
      <c r="BC36">
        <f t="shared" si="18"/>
        <v>393.18926615267895</v>
      </c>
      <c r="BD36">
        <f t="shared" si="19"/>
        <v>40.7835801392389</v>
      </c>
      <c r="BE36">
        <f t="shared" si="20"/>
        <v>21.866840868871389</v>
      </c>
      <c r="BF36">
        <f t="shared" si="21"/>
        <v>91.858200182407955</v>
      </c>
      <c r="BG36">
        <f t="shared" si="22"/>
        <v>135.67434476551054</v>
      </c>
      <c r="BH36">
        <f t="shared" si="23"/>
        <v>176.74952597251411</v>
      </c>
      <c r="BI36">
        <f t="shared" si="24"/>
        <v>42.789239384473021</v>
      </c>
      <c r="BJ36">
        <f t="shared" si="25"/>
        <v>1324.0493355882393</v>
      </c>
      <c r="BK36">
        <f t="shared" si="26"/>
        <v>167.66280833760737</v>
      </c>
      <c r="BL36">
        <f t="shared" si="27"/>
        <v>223.85502341169612</v>
      </c>
      <c r="BM36">
        <f t="shared" si="28"/>
        <v>932.53150383893603</v>
      </c>
    </row>
    <row r="37" spans="1:65" ht="15.75" x14ac:dyDescent="0.3">
      <c r="A37" t="str">
        <f>INDEX([1]DANE!$A$12:$A$136,MATCH(DSI!B37,[1]DANE!$B$12:$B$136,0))</f>
        <v>05172</v>
      </c>
      <c r="B37" s="7" t="s">
        <v>113</v>
      </c>
      <c r="C37" s="7" t="s">
        <v>81</v>
      </c>
      <c r="D37" s="7" t="s">
        <v>82</v>
      </c>
      <c r="E37" s="8">
        <v>0</v>
      </c>
      <c r="F37" s="8">
        <v>158.9404268331393</v>
      </c>
      <c r="G37" s="8">
        <v>22.476474541484542</v>
      </c>
      <c r="H37" s="8">
        <v>0.76047249145735207</v>
      </c>
      <c r="I37" s="9">
        <v>0</v>
      </c>
      <c r="J37" s="9">
        <f t="shared" si="0"/>
        <v>2.4228904319329413E-2</v>
      </c>
      <c r="K37" s="10">
        <v>182.17737386608121</v>
      </c>
      <c r="L37" s="11">
        <v>0</v>
      </c>
      <c r="M37" s="11">
        <v>0</v>
      </c>
      <c r="N37" s="11">
        <v>0</v>
      </c>
      <c r="O37" s="11">
        <v>0</v>
      </c>
      <c r="P37" s="11">
        <f t="shared" si="1"/>
        <v>0</v>
      </c>
      <c r="Q37" s="10">
        <v>0</v>
      </c>
      <c r="R37" s="12">
        <f t="shared" si="2"/>
        <v>2.1415473778675954E-3</v>
      </c>
      <c r="S37" s="26">
        <v>43.840324286388366</v>
      </c>
      <c r="T37" s="8">
        <v>11.87970310623413</v>
      </c>
      <c r="U37" s="9">
        <v>4.4685674741930574</v>
      </c>
      <c r="V37" s="14">
        <f t="shared" si="3"/>
        <v>2.7733626184480772E-3</v>
      </c>
      <c r="W37" s="10">
        <v>16.348270580427187</v>
      </c>
      <c r="X37" s="8">
        <v>18.494634711460765</v>
      </c>
      <c r="Y37" s="8">
        <v>16.866890708579866</v>
      </c>
      <c r="Z37" s="8">
        <f t="shared" si="4"/>
        <v>3.6002792897529227E-3</v>
      </c>
      <c r="AA37" s="10">
        <v>35.361525420040635</v>
      </c>
      <c r="AB37" s="9">
        <v>99.153148965336825</v>
      </c>
      <c r="AC37" s="9">
        <v>28.574862127756624</v>
      </c>
      <c r="AD37" s="9">
        <f t="shared" si="5"/>
        <v>5.5952344091945612E-3</v>
      </c>
      <c r="AE37" s="15">
        <v>127.72801109309344</v>
      </c>
      <c r="AF37" s="16">
        <f t="shared" si="6"/>
        <v>6.7063450041514065E-3</v>
      </c>
      <c r="AG37" s="15">
        <v>25.638356950870829</v>
      </c>
      <c r="AH37" s="16">
        <f t="shared" si="7"/>
        <v>2.7873018649196995E-3</v>
      </c>
      <c r="AI37" s="17">
        <v>17.35817242305534</v>
      </c>
      <c r="AJ37" s="18">
        <f t="shared" si="8"/>
        <v>4.4236825518285229E-3</v>
      </c>
      <c r="AK37" s="27">
        <v>51.10398875840724</v>
      </c>
      <c r="AL37" s="19">
        <f t="shared" si="9"/>
        <v>5.4880579141150659E-3</v>
      </c>
      <c r="AM37" s="20">
        <v>64.846480605291163</v>
      </c>
      <c r="AN37" s="21">
        <v>32.593576728249822</v>
      </c>
      <c r="AO37" s="22">
        <v>25.829795967846973</v>
      </c>
      <c r="AP37" s="8">
        <v>50.787774523624421</v>
      </c>
      <c r="AQ37" s="23">
        <f t="shared" si="10"/>
        <v>7.2039881346480476E-3</v>
      </c>
      <c r="AR37" s="24">
        <v>109.21114721972123</v>
      </c>
      <c r="AS37" s="11">
        <v>13.158921985296704</v>
      </c>
      <c r="AT37" s="11">
        <f t="shared" si="11"/>
        <v>5.8354630672603821E-3</v>
      </c>
      <c r="AU37" s="10">
        <v>18.441162585435759</v>
      </c>
      <c r="AV37" s="25">
        <v>692.05481378881234</v>
      </c>
      <c r="AW37">
        <f t="shared" si="12"/>
        <v>5.7331613616405548E-3</v>
      </c>
      <c r="AX37">
        <f t="shared" si="13"/>
        <v>181.17830884906274</v>
      </c>
      <c r="AY37">
        <f t="shared" si="14"/>
        <v>0</v>
      </c>
      <c r="AZ37">
        <f t="shared" si="15"/>
        <v>43.662306541240426</v>
      </c>
      <c r="BA37">
        <f t="shared" si="16"/>
        <v>16.199674533792571</v>
      </c>
      <c r="BB37">
        <f t="shared" si="17"/>
        <v>35.350724582171367</v>
      </c>
      <c r="BC37">
        <f t="shared" si="18"/>
        <v>127.55377210490585</v>
      </c>
      <c r="BD37">
        <f t="shared" si="19"/>
        <v>25.589104843619705</v>
      </c>
      <c r="BE37">
        <f t="shared" si="20"/>
        <v>17.34726832528251</v>
      </c>
      <c r="BF37">
        <f t="shared" si="21"/>
        <v>51.103988758407247</v>
      </c>
      <c r="BG37">
        <f t="shared" si="22"/>
        <v>64.741674420751224</v>
      </c>
      <c r="BH37">
        <f t="shared" si="23"/>
        <v>109.25086674294758</v>
      </c>
      <c r="BI37">
        <f t="shared" si="24"/>
        <v>18.432789198152605</v>
      </c>
      <c r="BJ37">
        <f t="shared" si="25"/>
        <v>690.41047890033383</v>
      </c>
      <c r="BK37">
        <f t="shared" si="26"/>
        <v>181.17830884906274</v>
      </c>
      <c r="BL37">
        <f t="shared" si="27"/>
        <v>79.013031123411793</v>
      </c>
      <c r="BM37">
        <f t="shared" si="28"/>
        <v>430.21913892785921</v>
      </c>
    </row>
    <row r="38" spans="1:65" ht="15.75" x14ac:dyDescent="0.3">
      <c r="A38" t="str">
        <f>INDEX([1]DANE!$A$12:$A$136,MATCH(DSI!B38,[1]DANE!$B$12:$B$136,0))</f>
        <v>05190</v>
      </c>
      <c r="B38" s="7" t="s">
        <v>114</v>
      </c>
      <c r="C38" s="7" t="s">
        <v>68</v>
      </c>
      <c r="D38" s="7" t="s">
        <v>107</v>
      </c>
      <c r="E38" s="8">
        <v>1.4679318483584525</v>
      </c>
      <c r="F38" s="8">
        <v>12.12496888597699</v>
      </c>
      <c r="G38" s="8">
        <v>2.0808691238277803</v>
      </c>
      <c r="H38" s="8">
        <v>4.219829422300511E-3</v>
      </c>
      <c r="I38" s="9">
        <v>0</v>
      </c>
      <c r="J38" s="9">
        <f t="shared" si="0"/>
        <v>2.0851135571817976E-3</v>
      </c>
      <c r="K38" s="10">
        <v>15.677989687585523</v>
      </c>
      <c r="L38" s="11">
        <v>0</v>
      </c>
      <c r="M38" s="11">
        <v>0</v>
      </c>
      <c r="N38" s="11">
        <v>0</v>
      </c>
      <c r="O38" s="11">
        <v>0</v>
      </c>
      <c r="P38" s="11">
        <f t="shared" si="1"/>
        <v>0</v>
      </c>
      <c r="Q38" s="10">
        <v>0</v>
      </c>
      <c r="R38" s="12">
        <f t="shared" si="2"/>
        <v>2.8721481721153378E-3</v>
      </c>
      <c r="S38" s="26">
        <v>58.79669465425151</v>
      </c>
      <c r="T38" s="8">
        <v>5.8530987728169874</v>
      </c>
      <c r="U38" s="9">
        <v>1.2662423372056446</v>
      </c>
      <c r="V38" s="14">
        <f t="shared" si="3"/>
        <v>1.2077433148284407E-3</v>
      </c>
      <c r="W38" s="10">
        <v>7.1193411100226323</v>
      </c>
      <c r="X38" s="8">
        <v>6.8452267053395</v>
      </c>
      <c r="Y38" s="8">
        <v>6.2427667545586445</v>
      </c>
      <c r="Z38" s="8">
        <f t="shared" si="4"/>
        <v>1.3325339118823239E-3</v>
      </c>
      <c r="AA38" s="10">
        <v>13.087993459898144</v>
      </c>
      <c r="AB38" s="9">
        <v>16.487693634778022</v>
      </c>
      <c r="AC38" s="9">
        <v>4.7515744818470376</v>
      </c>
      <c r="AD38" s="9">
        <f t="shared" si="5"/>
        <v>9.3040424551537845E-4</v>
      </c>
      <c r="AE38" s="15">
        <v>21.239268116625059</v>
      </c>
      <c r="AF38" s="16">
        <f t="shared" si="6"/>
        <v>1.0863994129706384E-3</v>
      </c>
      <c r="AG38" s="15">
        <v>4.1533049557867514</v>
      </c>
      <c r="AH38" s="16">
        <f t="shared" si="7"/>
        <v>3.1358442759694369E-4</v>
      </c>
      <c r="AI38" s="17">
        <v>1.9528751556909962</v>
      </c>
      <c r="AJ38" s="18">
        <f t="shared" si="8"/>
        <v>1.2645060137429604E-3</v>
      </c>
      <c r="AK38" s="27">
        <v>14.60803309327598</v>
      </c>
      <c r="AL38" s="19">
        <f t="shared" si="9"/>
        <v>1.2261489237634516E-3</v>
      </c>
      <c r="AM38" s="20">
        <v>14.488083698884635</v>
      </c>
      <c r="AN38" s="21">
        <v>6.750659461569894</v>
      </c>
      <c r="AO38" s="22">
        <v>2.8924892965124935</v>
      </c>
      <c r="AP38" s="8">
        <v>7.4442484330688261</v>
      </c>
      <c r="AQ38" s="23">
        <f t="shared" si="10"/>
        <v>1.1271505679673231E-3</v>
      </c>
      <c r="AR38" s="24">
        <v>17.087397191151211</v>
      </c>
      <c r="AS38" s="11">
        <v>1.9737622454021222</v>
      </c>
      <c r="AT38" s="11">
        <f t="shared" si="11"/>
        <v>9.6637856863026207E-4</v>
      </c>
      <c r="AU38" s="10">
        <v>3.0539383246508964</v>
      </c>
      <c r="AV38" s="25">
        <v>171.2649194478233</v>
      </c>
      <c r="AW38">
        <f t="shared" si="12"/>
        <v>1.4188029607180455E-3</v>
      </c>
      <c r="AX38">
        <f t="shared" si="13"/>
        <v>15.592011222194113</v>
      </c>
      <c r="AY38">
        <f t="shared" si="14"/>
        <v>0</v>
      </c>
      <c r="AZ38">
        <f t="shared" si="15"/>
        <v>58.557945165627146</v>
      </c>
      <c r="BA38">
        <f t="shared" si="16"/>
        <v>7.0546305378316365</v>
      </c>
      <c r="BB38">
        <f t="shared" si="17"/>
        <v>13.083995858162494</v>
      </c>
      <c r="BC38">
        <f t="shared" si="18"/>
        <v>21.21029476493176</v>
      </c>
      <c r="BD38">
        <f t="shared" si="19"/>
        <v>4.1453263235553246</v>
      </c>
      <c r="BE38">
        <f t="shared" si="20"/>
        <v>1.9516483939607405</v>
      </c>
      <c r="BF38">
        <f t="shared" si="21"/>
        <v>14.608033093275981</v>
      </c>
      <c r="BG38">
        <f t="shared" si="22"/>
        <v>14.464667766985141</v>
      </c>
      <c r="BH38">
        <f t="shared" si="23"/>
        <v>17.093611788167088</v>
      </c>
      <c r="BI38">
        <f t="shared" si="24"/>
        <v>3.0525516545745011</v>
      </c>
      <c r="BJ38">
        <f t="shared" si="25"/>
        <v>170.81471656926595</v>
      </c>
      <c r="BK38">
        <f t="shared" si="26"/>
        <v>15.592011222194113</v>
      </c>
      <c r="BL38">
        <f t="shared" si="27"/>
        <v>71.641941023789641</v>
      </c>
      <c r="BM38">
        <f t="shared" si="28"/>
        <v>83.580764323282168</v>
      </c>
    </row>
    <row r="39" spans="1:65" ht="15.75" x14ac:dyDescent="0.3">
      <c r="A39" t="str">
        <f>INDEX([1]DANE!$A$12:$A$136,MATCH(DSI!B39,[1]DANE!$B$12:$B$136,0))</f>
        <v>05101</v>
      </c>
      <c r="B39" s="7" t="s">
        <v>115</v>
      </c>
      <c r="C39" s="7" t="s">
        <v>65</v>
      </c>
      <c r="D39" s="7" t="s">
        <v>71</v>
      </c>
      <c r="E39" s="8">
        <v>67.929622277747981</v>
      </c>
      <c r="F39" s="8">
        <v>4.4858478943539319</v>
      </c>
      <c r="G39" s="8">
        <v>12.222664855119268</v>
      </c>
      <c r="H39" s="8">
        <v>7.4627846037283327E-2</v>
      </c>
      <c r="I39" s="9">
        <v>0</v>
      </c>
      <c r="J39" s="9">
        <f t="shared" si="0"/>
        <v>1.1266478282813614E-2</v>
      </c>
      <c r="K39" s="10">
        <v>84.71276287325847</v>
      </c>
      <c r="L39" s="11">
        <v>0</v>
      </c>
      <c r="M39" s="11">
        <v>0</v>
      </c>
      <c r="N39" s="11">
        <v>0</v>
      </c>
      <c r="O39" s="11">
        <v>0</v>
      </c>
      <c r="P39" s="11">
        <f t="shared" si="1"/>
        <v>0</v>
      </c>
      <c r="Q39" s="10">
        <v>0</v>
      </c>
      <c r="R39" s="12">
        <f t="shared" si="2"/>
        <v>5.6102815340261394E-4</v>
      </c>
      <c r="S39" s="26">
        <v>11.484992782861001</v>
      </c>
      <c r="T39" s="8">
        <v>4.2876578477839429</v>
      </c>
      <c r="U39" s="9">
        <v>0.91455481991711218</v>
      </c>
      <c r="V39" s="14">
        <f t="shared" si="3"/>
        <v>8.8251672094860536E-4</v>
      </c>
      <c r="W39" s="10">
        <v>5.2022126677010547</v>
      </c>
      <c r="X39" s="8">
        <v>13.693832056967604</v>
      </c>
      <c r="Y39" s="8">
        <v>12.488614795045986</v>
      </c>
      <c r="Z39" s="8">
        <f t="shared" si="4"/>
        <v>2.6657255318216083E-3</v>
      </c>
      <c r="AA39" s="10">
        <v>26.182446852013591</v>
      </c>
      <c r="AB39" s="9">
        <v>67.255347691070071</v>
      </c>
      <c r="AC39" s="9">
        <v>19.382261760526767</v>
      </c>
      <c r="AD39" s="9">
        <f t="shared" si="5"/>
        <v>3.7952343372874026E-3</v>
      </c>
      <c r="AE39" s="15">
        <v>86.63760945159683</v>
      </c>
      <c r="AF39" s="16">
        <f t="shared" si="6"/>
        <v>2.6074259592079002E-3</v>
      </c>
      <c r="AG39" s="15">
        <v>9.9681894420518038</v>
      </c>
      <c r="AH39" s="16">
        <f t="shared" si="7"/>
        <v>1.219847930545129E-3</v>
      </c>
      <c r="AI39" s="17">
        <v>7.596712424586852</v>
      </c>
      <c r="AJ39" s="18">
        <f t="shared" si="8"/>
        <v>2.9900454655321248E-3</v>
      </c>
      <c r="AK39" s="27">
        <v>34.542092039248892</v>
      </c>
      <c r="AL39" s="19">
        <f t="shared" si="9"/>
        <v>2.6837555370946287E-3</v>
      </c>
      <c r="AM39" s="20">
        <v>31.711054094007647</v>
      </c>
      <c r="AN39" s="21">
        <v>19.689270309559536</v>
      </c>
      <c r="AO39" s="22">
        <v>9.0651654641395076</v>
      </c>
      <c r="AP39" s="8">
        <v>20.890674033910798</v>
      </c>
      <c r="AQ39" s="23">
        <f t="shared" si="10"/>
        <v>3.2747827589227813E-3</v>
      </c>
      <c r="AR39" s="24">
        <v>49.645109807609842</v>
      </c>
      <c r="AS39" s="11">
        <v>6.0304773634920439</v>
      </c>
      <c r="AT39" s="11">
        <f t="shared" si="11"/>
        <v>2.8851173949903958E-3</v>
      </c>
      <c r="AU39" s="10">
        <v>9.1175144707179641</v>
      </c>
      <c r="AV39" s="25">
        <v>356.80069690565392</v>
      </c>
      <c r="AW39">
        <f t="shared" si="12"/>
        <v>2.9558294062096537E-3</v>
      </c>
      <c r="AX39">
        <f t="shared" si="13"/>
        <v>84.248196082742183</v>
      </c>
      <c r="AY39">
        <f t="shared" si="14"/>
        <v>0</v>
      </c>
      <c r="AZ39">
        <f t="shared" si="15"/>
        <v>11.43835689337968</v>
      </c>
      <c r="BA39">
        <f t="shared" si="16"/>
        <v>5.1549276516885119</v>
      </c>
      <c r="BB39">
        <f t="shared" si="17"/>
        <v>26.174449675418121</v>
      </c>
      <c r="BC39">
        <f t="shared" si="18"/>
        <v>86.51942355579645</v>
      </c>
      <c r="BD39">
        <f t="shared" si="19"/>
        <v>9.9490402299380847</v>
      </c>
      <c r="BE39">
        <f t="shared" si="20"/>
        <v>7.5919403038237387</v>
      </c>
      <c r="BF39">
        <f t="shared" si="21"/>
        <v>34.542092039248892</v>
      </c>
      <c r="BG39">
        <f t="shared" si="22"/>
        <v>31.659802051393918</v>
      </c>
      <c r="BH39">
        <f t="shared" si="23"/>
        <v>49.663165474474241</v>
      </c>
      <c r="BI39">
        <f t="shared" si="24"/>
        <v>9.1133745755584599</v>
      </c>
      <c r="BJ39">
        <f t="shared" si="25"/>
        <v>356.05476853346227</v>
      </c>
      <c r="BK39">
        <f t="shared" si="26"/>
        <v>84.248196082742183</v>
      </c>
      <c r="BL39">
        <f t="shared" si="27"/>
        <v>37.612806568797801</v>
      </c>
      <c r="BM39">
        <f t="shared" si="28"/>
        <v>234.19376588192227</v>
      </c>
    </row>
    <row r="40" spans="1:65" ht="15.75" x14ac:dyDescent="0.3">
      <c r="A40" t="str">
        <f>INDEX([1]DANE!$A$12:$A$136,MATCH(DSI!B40,[1]DANE!$B$12:$B$136,0))</f>
        <v>05197</v>
      </c>
      <c r="B40" s="7" t="s">
        <v>116</v>
      </c>
      <c r="C40" s="7" t="s">
        <v>57</v>
      </c>
      <c r="D40" s="7" t="s">
        <v>117</v>
      </c>
      <c r="E40" s="8">
        <v>2.6525946687949582</v>
      </c>
      <c r="F40" s="8">
        <v>14.207325173432892</v>
      </c>
      <c r="G40" s="8">
        <v>3.463333795267816</v>
      </c>
      <c r="H40" s="8">
        <v>0.21204522297719214</v>
      </c>
      <c r="I40" s="9">
        <v>0</v>
      </c>
      <c r="J40" s="9">
        <f t="shared" si="0"/>
        <v>2.7311173758876287E-3</v>
      </c>
      <c r="K40" s="10">
        <v>20.535298860472857</v>
      </c>
      <c r="L40" s="11">
        <v>0</v>
      </c>
      <c r="M40" s="11">
        <v>0</v>
      </c>
      <c r="N40" s="11">
        <v>0</v>
      </c>
      <c r="O40" s="11">
        <v>0</v>
      </c>
      <c r="P40" s="11">
        <f t="shared" si="1"/>
        <v>0</v>
      </c>
      <c r="Q40" s="10">
        <v>0</v>
      </c>
      <c r="R40" s="12">
        <f t="shared" si="2"/>
        <v>4.6828429277905823E-4</v>
      </c>
      <c r="S40" s="26">
        <v>9.5864025544454847</v>
      </c>
      <c r="T40" s="8">
        <v>32.093750874305528</v>
      </c>
      <c r="U40" s="9">
        <v>0.29951816323628044</v>
      </c>
      <c r="V40" s="14">
        <f t="shared" si="3"/>
        <v>5.4952773748195727E-3</v>
      </c>
      <c r="W40" s="10">
        <v>32.393269037541806</v>
      </c>
      <c r="X40" s="8">
        <v>8.5086984523537286</v>
      </c>
      <c r="Y40" s="8">
        <v>7.7598335467085136</v>
      </c>
      <c r="Z40" s="8">
        <f t="shared" si="4"/>
        <v>1.6563555484433961E-3</v>
      </c>
      <c r="AA40" s="10">
        <v>16.26853199906224</v>
      </c>
      <c r="AB40" s="9">
        <v>25.13425007589289</v>
      </c>
      <c r="AC40" s="9">
        <v>7.2434182685844473</v>
      </c>
      <c r="AD40" s="9">
        <f t="shared" si="5"/>
        <v>1.4183313625581451E-3</v>
      </c>
      <c r="AE40" s="15">
        <v>32.377668344477335</v>
      </c>
      <c r="AF40" s="16">
        <f t="shared" si="6"/>
        <v>1.1436910265648643E-3</v>
      </c>
      <c r="AG40" s="15">
        <v>4.3723307945574765</v>
      </c>
      <c r="AH40" s="16">
        <f t="shared" si="7"/>
        <v>2.4229169909634183E-4</v>
      </c>
      <c r="AI40" s="17">
        <v>1.5088932930163659</v>
      </c>
      <c r="AJ40" s="18">
        <f t="shared" si="8"/>
        <v>2.272528278135661E-3</v>
      </c>
      <c r="AK40" s="27">
        <v>26.253072687370622</v>
      </c>
      <c r="AL40" s="19">
        <f t="shared" si="9"/>
        <v>1.3000278275933225E-3</v>
      </c>
      <c r="AM40" s="20">
        <v>15.361031284226652</v>
      </c>
      <c r="AN40" s="21">
        <v>9.775377145699025</v>
      </c>
      <c r="AO40" s="22">
        <v>5.0708059685978721</v>
      </c>
      <c r="AP40" s="8">
        <v>10.637349793649564</v>
      </c>
      <c r="AQ40" s="23">
        <f t="shared" si="10"/>
        <v>1.6809920358075694E-3</v>
      </c>
      <c r="AR40" s="24">
        <v>25.483532907946461</v>
      </c>
      <c r="AS40" s="11">
        <v>2.8645213057054515</v>
      </c>
      <c r="AT40" s="11">
        <f t="shared" si="11"/>
        <v>1.2973165669652935E-3</v>
      </c>
      <c r="AU40" s="10">
        <v>4.0997647419638499</v>
      </c>
      <c r="AV40" s="25">
        <v>188.23979650508113</v>
      </c>
      <c r="AW40">
        <f t="shared" si="12"/>
        <v>1.5594272397841361E-3</v>
      </c>
      <c r="AX40">
        <f t="shared" si="13"/>
        <v>20.422682796962146</v>
      </c>
      <c r="AY40">
        <f t="shared" si="14"/>
        <v>0</v>
      </c>
      <c r="AZ40">
        <f t="shared" si="15"/>
        <v>9.5474760685081375</v>
      </c>
      <c r="BA40">
        <f t="shared" si="16"/>
        <v>32.098833507320457</v>
      </c>
      <c r="BB40">
        <f t="shared" si="17"/>
        <v>16.263562932416907</v>
      </c>
      <c r="BC40">
        <f t="shared" si="18"/>
        <v>32.333500646852237</v>
      </c>
      <c r="BD40">
        <f t="shared" si="19"/>
        <v>4.3639314066542818</v>
      </c>
      <c r="BE40">
        <f t="shared" si="20"/>
        <v>1.5079454328618047</v>
      </c>
      <c r="BF40">
        <f t="shared" si="21"/>
        <v>26.253072687370626</v>
      </c>
      <c r="BG40">
        <f t="shared" si="22"/>
        <v>15.336204476904635</v>
      </c>
      <c r="BH40">
        <f t="shared" si="23"/>
        <v>25.492801135622802</v>
      </c>
      <c r="BI40">
        <f t="shared" si="24"/>
        <v>4.0979032043414119</v>
      </c>
      <c r="BJ40">
        <f t="shared" si="25"/>
        <v>187.71791429581546</v>
      </c>
      <c r="BK40">
        <f t="shared" si="26"/>
        <v>20.422682796962146</v>
      </c>
      <c r="BL40">
        <f t="shared" si="27"/>
        <v>25.811039000925042</v>
      </c>
      <c r="BM40">
        <f t="shared" si="28"/>
        <v>141.48419249792826</v>
      </c>
    </row>
    <row r="41" spans="1:65" ht="15.75" x14ac:dyDescent="0.3">
      <c r="A41" t="str">
        <f>INDEX([1]DANE!$A$12:$A$136,MATCH(DSI!B41,[1]DANE!$B$12:$B$136,0))</f>
        <v>05206</v>
      </c>
      <c r="B41" s="7" t="s">
        <v>118</v>
      </c>
      <c r="C41" s="7" t="s">
        <v>57</v>
      </c>
      <c r="D41" s="7" t="s">
        <v>63</v>
      </c>
      <c r="E41" s="8">
        <v>0.71732997372475849</v>
      </c>
      <c r="F41" s="8">
        <v>9.5689979562001835</v>
      </c>
      <c r="G41" s="8">
        <v>11.377898800492082</v>
      </c>
      <c r="H41" s="8">
        <v>7.112792903794061E-3</v>
      </c>
      <c r="I41" s="9">
        <v>0</v>
      </c>
      <c r="J41" s="9">
        <f t="shared" si="0"/>
        <v>2.8822065036914167E-3</v>
      </c>
      <c r="K41" s="10">
        <v>21.671339523320817</v>
      </c>
      <c r="L41" s="11">
        <v>0</v>
      </c>
      <c r="M41" s="11">
        <v>0</v>
      </c>
      <c r="N41" s="11">
        <v>0</v>
      </c>
      <c r="O41" s="11">
        <v>0</v>
      </c>
      <c r="P41" s="11">
        <f t="shared" si="1"/>
        <v>0</v>
      </c>
      <c r="Q41" s="10">
        <v>0</v>
      </c>
      <c r="R41" s="12">
        <f t="shared" si="2"/>
        <v>2.4069322359200219E-5</v>
      </c>
      <c r="S41" s="26">
        <v>0.49273105441713733</v>
      </c>
      <c r="T41" s="8">
        <v>3.3308635734673304</v>
      </c>
      <c r="U41" s="9">
        <v>0.12147001399128407</v>
      </c>
      <c r="V41" s="14">
        <f t="shared" si="3"/>
        <v>5.8566273849990796E-4</v>
      </c>
      <c r="W41" s="10">
        <v>3.4523335874586145</v>
      </c>
      <c r="X41" s="8">
        <v>9.6297232129882779</v>
      </c>
      <c r="Y41" s="8">
        <v>8.7821950269013502</v>
      </c>
      <c r="Z41" s="8">
        <f t="shared" si="4"/>
        <v>1.8745811199120648E-3</v>
      </c>
      <c r="AA41" s="10">
        <v>18.41191823988963</v>
      </c>
      <c r="AB41" s="9">
        <v>4.6021292083467706</v>
      </c>
      <c r="AC41" s="9">
        <v>1.3262837236627141</v>
      </c>
      <c r="AD41" s="9">
        <f t="shared" si="5"/>
        <v>2.5969918223276171E-4</v>
      </c>
      <c r="AE41" s="15">
        <v>5.9284129320094845</v>
      </c>
      <c r="AF41" s="16">
        <f t="shared" si="6"/>
        <v>3.0710868937257698E-4</v>
      </c>
      <c r="AG41" s="15">
        <v>1.174076519471362</v>
      </c>
      <c r="AH41" s="16">
        <f t="shared" si="7"/>
        <v>6.9192333705611156E-5</v>
      </c>
      <c r="AI41" s="17">
        <v>0.43090146565455828</v>
      </c>
      <c r="AJ41" s="18">
        <f t="shared" si="8"/>
        <v>6.6189663486916704E-4</v>
      </c>
      <c r="AK41" s="27">
        <v>7.6464705121301586</v>
      </c>
      <c r="AL41" s="19">
        <f t="shared" si="9"/>
        <v>3.470881758446642E-4</v>
      </c>
      <c r="AM41" s="20">
        <v>4.1011678476184903</v>
      </c>
      <c r="AN41" s="21">
        <v>2.3916721784909942</v>
      </c>
      <c r="AO41" s="22">
        <v>1.2638961265894324</v>
      </c>
      <c r="AP41" s="8">
        <v>2.8438435527666597</v>
      </c>
      <c r="AQ41" s="23">
        <f t="shared" si="10"/>
        <v>4.2872625275074691E-4</v>
      </c>
      <c r="AR41" s="24">
        <v>6.4994118578470861</v>
      </c>
      <c r="AS41" s="11">
        <v>0.83094710230558066</v>
      </c>
      <c r="AT41" s="11">
        <f t="shared" si="11"/>
        <v>3.709016733554688E-4</v>
      </c>
      <c r="AU41" s="10">
        <v>1.1721191587918909</v>
      </c>
      <c r="AV41" s="25">
        <v>70.980882698609221</v>
      </c>
      <c r="AW41">
        <f t="shared" si="12"/>
        <v>5.8802402063341526E-4</v>
      </c>
      <c r="AX41">
        <f t="shared" si="13"/>
        <v>21.552493386008535</v>
      </c>
      <c r="AY41">
        <f t="shared" si="14"/>
        <v>0</v>
      </c>
      <c r="AZ41">
        <f t="shared" si="15"/>
        <v>0.49073027379565504</v>
      </c>
      <c r="BA41">
        <f t="shared" si="16"/>
        <v>3.4209539304951164</v>
      </c>
      <c r="BB41">
        <f t="shared" si="17"/>
        <v>18.406294496529892</v>
      </c>
      <c r="BC41">
        <f t="shared" si="18"/>
        <v>5.9203257421911228</v>
      </c>
      <c r="BD41">
        <f t="shared" si="19"/>
        <v>1.1718210807640828</v>
      </c>
      <c r="BE41">
        <f t="shared" si="20"/>
        <v>0.43063078095357488</v>
      </c>
      <c r="BF41">
        <f t="shared" si="21"/>
        <v>7.6464705121301595</v>
      </c>
      <c r="BG41">
        <f t="shared" si="22"/>
        <v>4.0945394577620995</v>
      </c>
      <c r="BH41">
        <f t="shared" si="23"/>
        <v>6.5017756599571959</v>
      </c>
      <c r="BI41">
        <f t="shared" si="24"/>
        <v>1.1715869468115943</v>
      </c>
      <c r="BJ41">
        <f t="shared" si="25"/>
        <v>70.807622267399026</v>
      </c>
      <c r="BK41">
        <f t="shared" si="26"/>
        <v>21.552493386008535</v>
      </c>
      <c r="BL41">
        <f t="shared" si="27"/>
        <v>18.897024770325547</v>
      </c>
      <c r="BM41">
        <f t="shared" si="28"/>
        <v>30.358104111064947</v>
      </c>
    </row>
    <row r="42" spans="1:65" ht="15.75" x14ac:dyDescent="0.3">
      <c r="A42" t="str">
        <f>INDEX([1]DANE!$A$12:$A$136,MATCH(DSI!B42,[1]DANE!$B$12:$B$136,0))</f>
        <v>05209</v>
      </c>
      <c r="B42" s="7" t="s">
        <v>119</v>
      </c>
      <c r="C42" s="7" t="s">
        <v>65</v>
      </c>
      <c r="D42" s="7" t="s">
        <v>95</v>
      </c>
      <c r="E42" s="8">
        <v>76.698345275705378</v>
      </c>
      <c r="F42" s="8">
        <v>13.311574742139857</v>
      </c>
      <c r="G42" s="8">
        <v>31.035315870715042</v>
      </c>
      <c r="H42" s="8">
        <v>8.0404671095146651E-2</v>
      </c>
      <c r="I42" s="9">
        <v>0</v>
      </c>
      <c r="J42" s="9">
        <f t="shared" si="0"/>
        <v>1.6109253819273459E-2</v>
      </c>
      <c r="K42" s="10">
        <v>121.12564055965542</v>
      </c>
      <c r="L42" s="11">
        <v>0</v>
      </c>
      <c r="M42" s="11">
        <v>0</v>
      </c>
      <c r="N42" s="11">
        <v>0</v>
      </c>
      <c r="O42" s="11">
        <v>0</v>
      </c>
      <c r="P42" s="11">
        <f t="shared" si="1"/>
        <v>0</v>
      </c>
      <c r="Q42" s="10">
        <v>0</v>
      </c>
      <c r="R42" s="12">
        <f t="shared" si="2"/>
        <v>4.1022521981999598E-4</v>
      </c>
      <c r="S42" s="26">
        <v>8.3978560797805937</v>
      </c>
      <c r="T42" s="8">
        <v>5.8312593718623802</v>
      </c>
      <c r="U42" s="9">
        <v>0.62859224375014922</v>
      </c>
      <c r="V42" s="14">
        <f t="shared" si="3"/>
        <v>1.095865822829626E-3</v>
      </c>
      <c r="W42" s="10">
        <v>6.4598516156125294</v>
      </c>
      <c r="X42" s="8">
        <v>8.3975830338085178</v>
      </c>
      <c r="Y42" s="8">
        <v>7.6584975836100488</v>
      </c>
      <c r="Z42" s="8">
        <f t="shared" si="4"/>
        <v>1.6347251379810232E-3</v>
      </c>
      <c r="AA42" s="10">
        <v>16.056080617418566</v>
      </c>
      <c r="AB42" s="9">
        <v>29.836414253273759</v>
      </c>
      <c r="AC42" s="9">
        <v>8.5985309853546124</v>
      </c>
      <c r="AD42" s="9">
        <f t="shared" si="5"/>
        <v>1.683675540504134E-3</v>
      </c>
      <c r="AE42" s="15">
        <v>38.434945238628373</v>
      </c>
      <c r="AF42" s="16">
        <f t="shared" si="6"/>
        <v>1.579116750793896E-3</v>
      </c>
      <c r="AG42" s="15">
        <v>6.0369633382850649</v>
      </c>
      <c r="AH42" s="16">
        <f t="shared" si="7"/>
        <v>3.9460061060012666E-4</v>
      </c>
      <c r="AI42" s="17">
        <v>2.4574107036078954</v>
      </c>
      <c r="AJ42" s="18">
        <f t="shared" si="8"/>
        <v>2.2506902668430044E-3</v>
      </c>
      <c r="AK42" s="27">
        <v>26.000792043239731</v>
      </c>
      <c r="AL42" s="19">
        <f t="shared" si="9"/>
        <v>1.563950729800481E-3</v>
      </c>
      <c r="AM42" s="20">
        <v>18.479524497509065</v>
      </c>
      <c r="AN42" s="21">
        <v>9.3556754879693003</v>
      </c>
      <c r="AO42" s="22">
        <v>6.571440106638498</v>
      </c>
      <c r="AP42" s="8">
        <v>13.552309189636285</v>
      </c>
      <c r="AQ42" s="23">
        <f t="shared" si="10"/>
        <v>1.9445764628282791E-3</v>
      </c>
      <c r="AR42" s="24">
        <v>29.479424784244081</v>
      </c>
      <c r="AS42" s="11">
        <v>4.6360219405310596</v>
      </c>
      <c r="AT42" s="11">
        <f t="shared" si="11"/>
        <v>2.0577418672551111E-3</v>
      </c>
      <c r="AU42" s="10">
        <v>6.5028519408871874</v>
      </c>
      <c r="AV42" s="25">
        <v>279.4313414188685</v>
      </c>
      <c r="AW42">
        <f t="shared" si="12"/>
        <v>2.3148816219966664E-3</v>
      </c>
      <c r="AX42">
        <f t="shared" si="13"/>
        <v>120.46138468869277</v>
      </c>
      <c r="AY42">
        <f t="shared" si="14"/>
        <v>0</v>
      </c>
      <c r="AZ42">
        <f t="shared" si="15"/>
        <v>8.3637557981851955</v>
      </c>
      <c r="BA42">
        <f t="shared" si="16"/>
        <v>6.4011354102987088</v>
      </c>
      <c r="BB42">
        <f t="shared" si="17"/>
        <v>16.051176442004621</v>
      </c>
      <c r="BC42">
        <f t="shared" si="18"/>
        <v>38.382514562599575</v>
      </c>
      <c r="BD42">
        <f t="shared" si="19"/>
        <v>6.0253661377944843</v>
      </c>
      <c r="BE42">
        <f t="shared" si="20"/>
        <v>2.4558670015448518</v>
      </c>
      <c r="BF42">
        <f t="shared" si="21"/>
        <v>26.000792043239734</v>
      </c>
      <c r="BG42">
        <f t="shared" si="22"/>
        <v>18.449657518813876</v>
      </c>
      <c r="BH42">
        <f t="shared" si="23"/>
        <v>29.490146296903056</v>
      </c>
      <c r="BI42">
        <f t="shared" si="24"/>
        <v>6.4998992584034339</v>
      </c>
      <c r="BJ42">
        <f t="shared" si="25"/>
        <v>278.58169515848027</v>
      </c>
      <c r="BK42">
        <f t="shared" si="26"/>
        <v>120.46138468869277</v>
      </c>
      <c r="BL42">
        <f t="shared" si="27"/>
        <v>24.414932240189817</v>
      </c>
      <c r="BM42">
        <f t="shared" si="28"/>
        <v>133.70537822959773</v>
      </c>
    </row>
    <row r="43" spans="1:65" ht="15.75" x14ac:dyDescent="0.3">
      <c r="A43" t="str">
        <f>INDEX([1]DANE!$A$12:$A$136,MATCH(DSI!B43,[1]DANE!$B$12:$B$136,0))</f>
        <v>05212</v>
      </c>
      <c r="B43" s="7" t="s">
        <v>120</v>
      </c>
      <c r="C43" s="7" t="s">
        <v>88</v>
      </c>
      <c r="D43" s="7" t="s">
        <v>89</v>
      </c>
      <c r="E43" s="8">
        <v>0.55758414978889037</v>
      </c>
      <c r="F43" s="8">
        <v>2.6803203526762891</v>
      </c>
      <c r="G43" s="8">
        <v>5.174521622405976</v>
      </c>
      <c r="H43" s="8">
        <v>8.0967345980019603E-2</v>
      </c>
      <c r="I43" s="9">
        <v>0</v>
      </c>
      <c r="J43" s="9">
        <f t="shared" si="0"/>
        <v>1.1295893303574763E-3</v>
      </c>
      <c r="K43" s="10">
        <v>8.4933934708511742</v>
      </c>
      <c r="L43" s="11">
        <v>0</v>
      </c>
      <c r="M43" s="11">
        <v>0</v>
      </c>
      <c r="N43" s="11">
        <v>0</v>
      </c>
      <c r="O43" s="11">
        <v>0</v>
      </c>
      <c r="P43" s="11">
        <f t="shared" si="1"/>
        <v>3.2976420762121273E-6</v>
      </c>
      <c r="Q43" s="10">
        <v>8.036353739728953E-3</v>
      </c>
      <c r="R43" s="12">
        <f t="shared" si="2"/>
        <v>1.5681999726419742E-2</v>
      </c>
      <c r="S43" s="26">
        <v>321.03140027182775</v>
      </c>
      <c r="T43" s="8">
        <v>25.698539879856686</v>
      </c>
      <c r="U43" s="9">
        <v>9.4762408785314705</v>
      </c>
      <c r="V43" s="14">
        <f t="shared" si="3"/>
        <v>5.9671401685884818E-3</v>
      </c>
      <c r="W43" s="10">
        <v>35.174780758388152</v>
      </c>
      <c r="X43" s="8">
        <v>59.324915339470913</v>
      </c>
      <c r="Y43" s="8">
        <v>54.103629454575824</v>
      </c>
      <c r="Z43" s="8">
        <f t="shared" si="4"/>
        <v>1.1548552723276406E-2</v>
      </c>
      <c r="AA43" s="10">
        <v>113.42854479404673</v>
      </c>
      <c r="AB43" s="9">
        <v>148.51557695135986</v>
      </c>
      <c r="AC43" s="9">
        <v>42.800578493910884</v>
      </c>
      <c r="AD43" s="9">
        <f t="shared" si="5"/>
        <v>8.3807672790113339E-3</v>
      </c>
      <c r="AE43" s="15">
        <v>191.31615544527074</v>
      </c>
      <c r="AF43" s="16">
        <f t="shared" si="6"/>
        <v>1.3824246757554273E-2</v>
      </c>
      <c r="AG43" s="15">
        <v>52.850095354129991</v>
      </c>
      <c r="AH43" s="16">
        <f t="shared" si="7"/>
        <v>4.0750467428004155E-3</v>
      </c>
      <c r="AI43" s="17">
        <v>25.377719178463476</v>
      </c>
      <c r="AJ43" s="18">
        <f t="shared" si="8"/>
        <v>9.7717472008955805E-3</v>
      </c>
      <c r="AK43" s="27">
        <v>112.88677549842474</v>
      </c>
      <c r="AL43" s="19">
        <f t="shared" si="9"/>
        <v>1.0182381284200136E-2</v>
      </c>
      <c r="AM43" s="20">
        <v>120.31425338339093</v>
      </c>
      <c r="AN43" s="21">
        <v>39.228450646897123</v>
      </c>
      <c r="AO43" s="22">
        <v>24.533772612228979</v>
      </c>
      <c r="AP43" s="8">
        <v>46.4425965028787</v>
      </c>
      <c r="AQ43" s="23">
        <f t="shared" si="10"/>
        <v>7.2695346048259916E-3</v>
      </c>
      <c r="AR43" s="24">
        <v>110.2048197620048</v>
      </c>
      <c r="AS43" s="11">
        <v>22.653632349112428</v>
      </c>
      <c r="AT43" s="11">
        <f t="shared" si="11"/>
        <v>9.2203490963056189E-3</v>
      </c>
      <c r="AU43" s="10">
        <v>29.138040086898314</v>
      </c>
      <c r="AV43" s="25">
        <v>1120.2240143574365</v>
      </c>
      <c r="AW43">
        <f t="shared" si="12"/>
        <v>9.2802259409697548E-3</v>
      </c>
      <c r="AX43">
        <f t="shared" si="13"/>
        <v>8.446815500643206</v>
      </c>
      <c r="AY43">
        <f t="shared" si="14"/>
        <v>8.0129002357739593E-3</v>
      </c>
      <c r="AZ43">
        <f t="shared" si="15"/>
        <v>319.72782218639327</v>
      </c>
      <c r="BA43">
        <f t="shared" si="16"/>
        <v>34.855062942597066</v>
      </c>
      <c r="BB43">
        <f t="shared" si="17"/>
        <v>113.39389913587688</v>
      </c>
      <c r="BC43">
        <f t="shared" si="18"/>
        <v>191.05517327649312</v>
      </c>
      <c r="BD43">
        <f t="shared" si="19"/>
        <v>52.748568623317958</v>
      </c>
      <c r="BE43">
        <f t="shared" si="20"/>
        <v>25.361777342858371</v>
      </c>
      <c r="BF43">
        <f t="shared" si="21"/>
        <v>112.88677549842475</v>
      </c>
      <c r="BG43">
        <f t="shared" si="22"/>
        <v>120.11979907029354</v>
      </c>
      <c r="BH43">
        <f t="shared" si="23"/>
        <v>110.24490067873931</v>
      </c>
      <c r="BI43">
        <f t="shared" si="24"/>
        <v>29.124809679477451</v>
      </c>
      <c r="BJ43">
        <f t="shared" si="25"/>
        <v>1117.9734168353507</v>
      </c>
      <c r="BK43">
        <f t="shared" si="26"/>
        <v>8.4548284008789807</v>
      </c>
      <c r="BL43">
        <f t="shared" si="27"/>
        <v>433.12172132227016</v>
      </c>
      <c r="BM43">
        <f t="shared" si="28"/>
        <v>676.39686711220168</v>
      </c>
    </row>
    <row r="44" spans="1:65" ht="15.75" x14ac:dyDescent="0.3">
      <c r="A44" t="str">
        <f>INDEX([1]DANE!$A$12:$A$136,MATCH(DSI!B44,[1]DANE!$B$12:$B$136,0))</f>
        <v>05234</v>
      </c>
      <c r="B44" s="7" t="s">
        <v>121</v>
      </c>
      <c r="C44" s="7" t="s">
        <v>60</v>
      </c>
      <c r="D44" s="7" t="s">
        <v>61</v>
      </c>
      <c r="E44" s="8">
        <v>16.230989703343756</v>
      </c>
      <c r="F44" s="8">
        <v>38.958115202593497</v>
      </c>
      <c r="G44" s="8">
        <v>10.518259063651916</v>
      </c>
      <c r="H44" s="8">
        <v>0.17374732105217258</v>
      </c>
      <c r="I44" s="9">
        <v>0</v>
      </c>
      <c r="J44" s="9">
        <f t="shared" si="0"/>
        <v>8.7619395759071048E-3</v>
      </c>
      <c r="K44" s="10">
        <v>65.881111290641343</v>
      </c>
      <c r="L44" s="11">
        <v>0</v>
      </c>
      <c r="M44" s="11">
        <v>0</v>
      </c>
      <c r="N44" s="11">
        <v>0</v>
      </c>
      <c r="O44" s="11">
        <v>0</v>
      </c>
      <c r="P44" s="11">
        <f t="shared" si="1"/>
        <v>0</v>
      </c>
      <c r="Q44" s="10">
        <v>0</v>
      </c>
      <c r="R44" s="12">
        <f t="shared" si="2"/>
        <v>2.5989439386996522E-4</v>
      </c>
      <c r="S44" s="26">
        <v>5.3203840481076963</v>
      </c>
      <c r="T44" s="8">
        <v>1.9759928589688638</v>
      </c>
      <c r="U44" s="9">
        <v>0.73723958575888959</v>
      </c>
      <c r="V44" s="14">
        <f t="shared" si="3"/>
        <v>4.6027972196505048E-4</v>
      </c>
      <c r="W44" s="10">
        <v>2.7132324447277534</v>
      </c>
      <c r="X44" s="8">
        <v>11.932566913209193</v>
      </c>
      <c r="Y44" s="8">
        <v>10.882361567984658</v>
      </c>
      <c r="Z44" s="8">
        <f t="shared" si="4"/>
        <v>2.3228668314598387E-3</v>
      </c>
      <c r="AA44" s="10">
        <v>22.814928481193853</v>
      </c>
      <c r="AB44" s="9">
        <v>28.110887241155453</v>
      </c>
      <c r="AC44" s="9">
        <v>8.1012528153366574</v>
      </c>
      <c r="AD44" s="9">
        <f t="shared" si="5"/>
        <v>1.5863036646439508E-3</v>
      </c>
      <c r="AE44" s="15">
        <v>36.21214005649211</v>
      </c>
      <c r="AF44" s="16">
        <f t="shared" si="6"/>
        <v>1.687181937777866E-3</v>
      </c>
      <c r="AG44" s="15">
        <v>6.4500965481247823</v>
      </c>
      <c r="AH44" s="16">
        <f t="shared" si="7"/>
        <v>2.5768344670334226E-4</v>
      </c>
      <c r="AI44" s="17">
        <v>1.604746782090166</v>
      </c>
      <c r="AJ44" s="18">
        <f t="shared" si="8"/>
        <v>1.8334413913643941E-3</v>
      </c>
      <c r="AK44" s="27">
        <v>21.180581372131989</v>
      </c>
      <c r="AL44" s="19">
        <f t="shared" si="9"/>
        <v>1.5214439613586495E-3</v>
      </c>
      <c r="AM44" s="20">
        <v>17.977267710410036</v>
      </c>
      <c r="AN44" s="21">
        <v>9.5501355442177776</v>
      </c>
      <c r="AO44" s="22">
        <v>9.7129538934772288</v>
      </c>
      <c r="AP44" s="8">
        <v>17.038565859490827</v>
      </c>
      <c r="AQ44" s="23">
        <f t="shared" si="10"/>
        <v>2.3945970781065634E-3</v>
      </c>
      <c r="AR44" s="24">
        <v>36.301655297185832</v>
      </c>
      <c r="AS44" s="11">
        <v>5.0119878297949825</v>
      </c>
      <c r="AT44" s="11">
        <f t="shared" si="11"/>
        <v>2.5868681074076197E-3</v>
      </c>
      <c r="AU44" s="10">
        <v>8.1749905373283021</v>
      </c>
      <c r="AV44" s="25">
        <v>224.63113456843388</v>
      </c>
      <c r="AW44">
        <f t="shared" si="12"/>
        <v>1.8609025118669642E-3</v>
      </c>
      <c r="AX44">
        <f t="shared" si="13"/>
        <v>65.519817721763985</v>
      </c>
      <c r="AY44">
        <f t="shared" si="14"/>
        <v>0</v>
      </c>
      <c r="AZ44">
        <f t="shared" si="15"/>
        <v>5.2987801300942694</v>
      </c>
      <c r="BA44">
        <f t="shared" si="16"/>
        <v>2.688570777127878</v>
      </c>
      <c r="BB44">
        <f t="shared" si="17"/>
        <v>22.807959880699467</v>
      </c>
      <c r="BC44">
        <f t="shared" si="18"/>
        <v>36.162741599649685</v>
      </c>
      <c r="BD44">
        <f t="shared" si="19"/>
        <v>6.4377057054675442</v>
      </c>
      <c r="BE44">
        <f t="shared" si="20"/>
        <v>1.6037387084643215</v>
      </c>
      <c r="BF44">
        <f t="shared" si="21"/>
        <v>21.180581372131993</v>
      </c>
      <c r="BG44">
        <f t="shared" si="22"/>
        <v>17.948212489223099</v>
      </c>
      <c r="BH44">
        <f t="shared" si="23"/>
        <v>36.314858019411894</v>
      </c>
      <c r="BI44">
        <f t="shared" si="24"/>
        <v>8.1712786042282044</v>
      </c>
      <c r="BJ44">
        <f t="shared" si="25"/>
        <v>224.13424500826238</v>
      </c>
      <c r="BK44">
        <f t="shared" si="26"/>
        <v>65.519817721763985</v>
      </c>
      <c r="BL44">
        <f t="shared" si="27"/>
        <v>28.106740010793736</v>
      </c>
      <c r="BM44">
        <f t="shared" si="28"/>
        <v>130.5076872757046</v>
      </c>
    </row>
    <row r="45" spans="1:65" ht="15.75" x14ac:dyDescent="0.3">
      <c r="A45" t="str">
        <f>INDEX([1]DANE!$A$12:$A$136,MATCH(DSI!B45,[1]DANE!$B$12:$B$136,0))</f>
        <v>05237</v>
      </c>
      <c r="B45" s="7" t="s">
        <v>122</v>
      </c>
      <c r="C45" s="7" t="s">
        <v>74</v>
      </c>
      <c r="D45" s="7" t="s">
        <v>92</v>
      </c>
      <c r="E45" s="8">
        <v>2.0395573508245084</v>
      </c>
      <c r="F45" s="8">
        <v>18.261892644489379</v>
      </c>
      <c r="G45" s="8">
        <v>137.4636267790957</v>
      </c>
      <c r="H45" s="8">
        <v>0</v>
      </c>
      <c r="I45" s="9">
        <v>0</v>
      </c>
      <c r="J45" s="9">
        <f t="shared" si="0"/>
        <v>2.0982160786381376E-2</v>
      </c>
      <c r="K45" s="10">
        <v>157.76507677440958</v>
      </c>
      <c r="L45" s="11">
        <v>0</v>
      </c>
      <c r="M45" s="11">
        <v>0</v>
      </c>
      <c r="N45" s="11">
        <v>0</v>
      </c>
      <c r="O45" s="11">
        <v>1.3260585811146994</v>
      </c>
      <c r="P45" s="11">
        <f t="shared" si="1"/>
        <v>6.0090553799407493E-6</v>
      </c>
      <c r="Q45" s="10">
        <v>1.4644067960915602E-2</v>
      </c>
      <c r="R45" s="12">
        <f t="shared" si="2"/>
        <v>4.3561371127330464E-3</v>
      </c>
      <c r="S45" s="26">
        <v>89.175922807903234</v>
      </c>
      <c r="T45" s="8">
        <v>20.622262413645998</v>
      </c>
      <c r="U45" s="9">
        <v>1.0948112652241471</v>
      </c>
      <c r="V45" s="14">
        <f t="shared" si="3"/>
        <v>3.6841401680230393E-3</v>
      </c>
      <c r="W45" s="10">
        <v>21.717073678870147</v>
      </c>
      <c r="X45" s="8">
        <v>15.749999502044913</v>
      </c>
      <c r="Y45" s="8">
        <v>14.363815474363411</v>
      </c>
      <c r="Z45" s="8">
        <f t="shared" si="4"/>
        <v>3.0659917270868036E-3</v>
      </c>
      <c r="AA45" s="10">
        <v>30.113814976408324</v>
      </c>
      <c r="AB45" s="9">
        <v>42.40062843851949</v>
      </c>
      <c r="AC45" s="9">
        <v>12.219401243469276</v>
      </c>
      <c r="AD45" s="9">
        <f t="shared" si="5"/>
        <v>2.3926769617131929E-3</v>
      </c>
      <c r="AE45" s="15">
        <v>54.620029681988768</v>
      </c>
      <c r="AF45" s="16">
        <f t="shared" si="6"/>
        <v>2.4390753660360988E-3</v>
      </c>
      <c r="AG45" s="15">
        <v>9.3245851243560072</v>
      </c>
      <c r="AH45" s="16">
        <f t="shared" si="7"/>
        <v>1.3533915452678552E-3</v>
      </c>
      <c r="AI45" s="17">
        <v>8.4283672659694293</v>
      </c>
      <c r="AJ45" s="18">
        <f t="shared" si="8"/>
        <v>2.5602646025087721E-3</v>
      </c>
      <c r="AK45" s="27">
        <v>29.577107292898727</v>
      </c>
      <c r="AL45" s="19">
        <f t="shared" si="9"/>
        <v>2.8761356788883372E-3</v>
      </c>
      <c r="AM45" s="20">
        <v>33.984203417301636</v>
      </c>
      <c r="AN45" s="21">
        <v>11.678598037043876</v>
      </c>
      <c r="AO45" s="22">
        <v>6.9695848179144386</v>
      </c>
      <c r="AP45" s="8">
        <v>14.683051096835253</v>
      </c>
      <c r="AQ45" s="23">
        <f t="shared" si="10"/>
        <v>2.1986566391323358E-3</v>
      </c>
      <c r="AR45" s="24">
        <v>33.331233951793564</v>
      </c>
      <c r="AS45" s="11">
        <v>6.681599378198575</v>
      </c>
      <c r="AT45" s="11">
        <f t="shared" si="11"/>
        <v>2.4886774677593919E-3</v>
      </c>
      <c r="AU45" s="10">
        <v>7.8646896187465289</v>
      </c>
      <c r="AV45" s="25">
        <v>475.91674865860682</v>
      </c>
      <c r="AW45">
        <f t="shared" si="12"/>
        <v>3.9426176372205054E-3</v>
      </c>
      <c r="AX45">
        <f t="shared" si="13"/>
        <v>156.89988937068506</v>
      </c>
      <c r="AY45">
        <f t="shared" si="14"/>
        <v>1.4601330331766627E-2</v>
      </c>
      <c r="AZ45">
        <f t="shared" si="15"/>
        <v>88.813815616449858</v>
      </c>
      <c r="BA45">
        <f t="shared" si="16"/>
        <v>21.519678408387144</v>
      </c>
      <c r="BB45">
        <f t="shared" si="17"/>
        <v>30.104617001227059</v>
      </c>
      <c r="BC45">
        <f t="shared" si="18"/>
        <v>54.545520272305488</v>
      </c>
      <c r="BD45">
        <f t="shared" si="19"/>
        <v>9.3066722968102678</v>
      </c>
      <c r="BE45">
        <f t="shared" si="20"/>
        <v>8.4230727143027231</v>
      </c>
      <c r="BF45">
        <f t="shared" si="21"/>
        <v>29.577107292898731</v>
      </c>
      <c r="BG45">
        <f t="shared" si="22"/>
        <v>33.929277465090344</v>
      </c>
      <c r="BH45">
        <f t="shared" si="23"/>
        <v>33.343356347307349</v>
      </c>
      <c r="BI45">
        <f t="shared" si="24"/>
        <v>7.8611185807637298</v>
      </c>
      <c r="BJ45">
        <f t="shared" si="25"/>
        <v>474.3387266965596</v>
      </c>
      <c r="BK45">
        <f t="shared" si="26"/>
        <v>156.91449070101683</v>
      </c>
      <c r="BL45">
        <f t="shared" si="27"/>
        <v>118.91843261767691</v>
      </c>
      <c r="BM45">
        <f t="shared" si="28"/>
        <v>198.50580337786576</v>
      </c>
    </row>
    <row r="46" spans="1:65" ht="15.75" x14ac:dyDescent="0.3">
      <c r="A46" t="str">
        <f>INDEX([1]DANE!$A$12:$A$136,MATCH(DSI!B46,[1]DANE!$B$12:$B$136,0))</f>
        <v>05240</v>
      </c>
      <c r="B46" s="7" t="s">
        <v>123</v>
      </c>
      <c r="C46" s="7" t="s">
        <v>60</v>
      </c>
      <c r="D46" s="7" t="s">
        <v>79</v>
      </c>
      <c r="E46" s="8">
        <v>11.640077871505301</v>
      </c>
      <c r="F46" s="8">
        <v>18.476002928122053</v>
      </c>
      <c r="G46" s="8">
        <v>61.771532653342646</v>
      </c>
      <c r="H46" s="8">
        <v>2.1340993784289507E-2</v>
      </c>
      <c r="I46" s="9">
        <v>0</v>
      </c>
      <c r="J46" s="9">
        <f t="shared" si="0"/>
        <v>1.2223544648398421E-2</v>
      </c>
      <c r="K46" s="10">
        <v>91.908954446754294</v>
      </c>
      <c r="L46" s="11">
        <v>0</v>
      </c>
      <c r="M46" s="11">
        <v>0</v>
      </c>
      <c r="N46" s="11">
        <v>0</v>
      </c>
      <c r="O46" s="11">
        <v>0</v>
      </c>
      <c r="P46" s="11">
        <f t="shared" si="1"/>
        <v>0</v>
      </c>
      <c r="Q46" s="10">
        <v>0</v>
      </c>
      <c r="R46" s="12">
        <f t="shared" si="2"/>
        <v>3.1924948132799799E-4</v>
      </c>
      <c r="S46" s="26">
        <v>6.5354616639940826</v>
      </c>
      <c r="T46" s="8">
        <v>1.8290827924979183</v>
      </c>
      <c r="U46" s="9">
        <v>0.18415362542913052</v>
      </c>
      <c r="V46" s="14">
        <f t="shared" si="3"/>
        <v>3.4153059775398519E-4</v>
      </c>
      <c r="W46" s="10">
        <v>2.013236417927049</v>
      </c>
      <c r="X46" s="8">
        <v>10.218611865433395</v>
      </c>
      <c r="Y46" s="8">
        <v>9.3192545955426045</v>
      </c>
      <c r="Z46" s="8">
        <f t="shared" si="4"/>
        <v>1.9892178052235534E-3</v>
      </c>
      <c r="AA46" s="10">
        <v>19.537866460975998</v>
      </c>
      <c r="AB46" s="9">
        <v>15.273453059131615</v>
      </c>
      <c r="AC46" s="9">
        <v>4.4016435174643167</v>
      </c>
      <c r="AD46" s="9">
        <f t="shared" si="5"/>
        <v>8.6188437780777697E-4</v>
      </c>
      <c r="AE46" s="15">
        <v>19.675096576595934</v>
      </c>
      <c r="AF46" s="16">
        <f t="shared" si="6"/>
        <v>1.0216648726995652E-3</v>
      </c>
      <c r="AG46" s="15">
        <v>3.9058248083304385</v>
      </c>
      <c r="AH46" s="16">
        <f t="shared" si="7"/>
        <v>1.7471990717054229E-4</v>
      </c>
      <c r="AI46" s="17">
        <v>1.0880838966804445</v>
      </c>
      <c r="AJ46" s="18">
        <f t="shared" si="8"/>
        <v>1.2762882629938136E-3</v>
      </c>
      <c r="AK46" s="27">
        <v>14.744145919232595</v>
      </c>
      <c r="AL46" s="19">
        <f t="shared" si="9"/>
        <v>1.0757380999922952E-3</v>
      </c>
      <c r="AM46" s="20">
        <v>12.710840688854391</v>
      </c>
      <c r="AN46" s="21">
        <v>8.5152638213544858</v>
      </c>
      <c r="AO46" s="22">
        <v>3.7900210596900861</v>
      </c>
      <c r="AP46" s="8">
        <v>7.1597850601885815</v>
      </c>
      <c r="AQ46" s="23">
        <f t="shared" si="10"/>
        <v>1.2839910253357007E-3</v>
      </c>
      <c r="AR46" s="24">
        <v>19.465069941233153</v>
      </c>
      <c r="AS46" s="11">
        <v>2.9818024152131559</v>
      </c>
      <c r="AT46" s="11">
        <f t="shared" si="11"/>
        <v>1.0734515916463634E-3</v>
      </c>
      <c r="AU46" s="10">
        <v>3.3923092479512538</v>
      </c>
      <c r="AV46" s="25">
        <v>194.97689006852968</v>
      </c>
      <c r="AW46">
        <f t="shared" si="12"/>
        <v>1.6152390681800112E-3</v>
      </c>
      <c r="AX46">
        <f t="shared" si="13"/>
        <v>91.404923571844463</v>
      </c>
      <c r="AY46">
        <f t="shared" si="14"/>
        <v>0</v>
      </c>
      <c r="AZ46">
        <f t="shared" si="15"/>
        <v>6.5089238094534796</v>
      </c>
      <c r="BA46">
        <f t="shared" si="16"/>
        <v>1.9949372974682182</v>
      </c>
      <c r="BB46">
        <f t="shared" si="17"/>
        <v>19.531898807560324</v>
      </c>
      <c r="BC46">
        <f t="shared" si="18"/>
        <v>19.648256975081267</v>
      </c>
      <c r="BD46">
        <f t="shared" si="19"/>
        <v>3.8983215934117665</v>
      </c>
      <c r="BE46">
        <f t="shared" si="20"/>
        <v>1.0874003815669129</v>
      </c>
      <c r="BF46">
        <f t="shared" si="21"/>
        <v>14.744145919232597</v>
      </c>
      <c r="BG46">
        <f t="shared" si="22"/>
        <v>12.690297172807583</v>
      </c>
      <c r="BH46">
        <f t="shared" si="23"/>
        <v>19.472149285396419</v>
      </c>
      <c r="BI46">
        <f t="shared" si="24"/>
        <v>3.3907689373018721</v>
      </c>
      <c r="BJ46">
        <f t="shared" si="25"/>
        <v>194.37202375112491</v>
      </c>
      <c r="BK46">
        <f t="shared" si="26"/>
        <v>91.404923571844463</v>
      </c>
      <c r="BL46">
        <f t="shared" si="27"/>
        <v>26.040822617013802</v>
      </c>
      <c r="BM46">
        <f t="shared" si="28"/>
        <v>76.92627756226662</v>
      </c>
    </row>
    <row r="47" spans="1:65" ht="15.75" x14ac:dyDescent="0.3">
      <c r="A47" t="str">
        <f>INDEX([1]DANE!$A$12:$A$136,MATCH(DSI!B47,[1]DANE!$B$12:$B$136,0))</f>
        <v>05250</v>
      </c>
      <c r="B47" s="7" t="s">
        <v>124</v>
      </c>
      <c r="C47" s="7" t="s">
        <v>99</v>
      </c>
      <c r="D47" s="7" t="s">
        <v>99</v>
      </c>
      <c r="E47" s="8">
        <v>0</v>
      </c>
      <c r="F47" s="8">
        <v>22.667751450106845</v>
      </c>
      <c r="G47" s="8">
        <v>5.110662571181078</v>
      </c>
      <c r="H47" s="8">
        <v>0.60627877346063697</v>
      </c>
      <c r="I47" s="9">
        <v>0</v>
      </c>
      <c r="J47" s="9">
        <f t="shared" si="0"/>
        <v>3.7750571943312395E-3</v>
      </c>
      <c r="K47" s="10">
        <v>28.38469279474856</v>
      </c>
      <c r="L47" s="11">
        <v>0</v>
      </c>
      <c r="M47" s="11">
        <v>0</v>
      </c>
      <c r="N47" s="11">
        <v>315.18390741379631</v>
      </c>
      <c r="O47" s="11">
        <v>0</v>
      </c>
      <c r="P47" s="11">
        <f t="shared" si="1"/>
        <v>0.18755154792324466</v>
      </c>
      <c r="Q47" s="10">
        <v>457.06312228894717</v>
      </c>
      <c r="R47" s="12">
        <f t="shared" si="2"/>
        <v>2.3865903869395804E-4</v>
      </c>
      <c r="S47" s="26">
        <v>4.8856680726994002</v>
      </c>
      <c r="T47" s="8">
        <v>9.2710721090833523</v>
      </c>
      <c r="U47" s="9">
        <v>11.683591034695432</v>
      </c>
      <c r="V47" s="14">
        <f t="shared" si="3"/>
        <v>3.5548028862884885E-3</v>
      </c>
      <c r="W47" s="10">
        <v>20.954663143778784</v>
      </c>
      <c r="X47" s="8">
        <v>42.308032491829877</v>
      </c>
      <c r="Y47" s="8">
        <v>38.58443117519554</v>
      </c>
      <c r="Z47" s="8">
        <f t="shared" si="4"/>
        <v>8.2359416958983599E-3</v>
      </c>
      <c r="AA47" s="10">
        <v>80.892463667025424</v>
      </c>
      <c r="AB47" s="9">
        <v>68.818280726585769</v>
      </c>
      <c r="AC47" s="9">
        <v>19.832682109964082</v>
      </c>
      <c r="AD47" s="9">
        <f t="shared" si="5"/>
        <v>3.8834309986222992E-3</v>
      </c>
      <c r="AE47" s="15">
        <v>88.650962836549851</v>
      </c>
      <c r="AF47" s="16">
        <f t="shared" si="6"/>
        <v>4.151546333341841E-3</v>
      </c>
      <c r="AG47" s="15">
        <v>15.871361632365861</v>
      </c>
      <c r="AH47" s="16">
        <f t="shared" si="7"/>
        <v>9.2973763891012688E-4</v>
      </c>
      <c r="AI47" s="17">
        <v>5.7900245565513195</v>
      </c>
      <c r="AJ47" s="18">
        <f t="shared" si="8"/>
        <v>3.4849233762907555E-3</v>
      </c>
      <c r="AK47" s="27">
        <v>40.259101542505277</v>
      </c>
      <c r="AL47" s="19">
        <f t="shared" si="9"/>
        <v>6.9713373165830889E-3</v>
      </c>
      <c r="AM47" s="20">
        <v>82.372798750911571</v>
      </c>
      <c r="AN47" s="21">
        <v>31.527017474974944</v>
      </c>
      <c r="AO47" s="22">
        <v>25.994580304040078</v>
      </c>
      <c r="AP47" s="8">
        <v>43.670658969367878</v>
      </c>
      <c r="AQ47" s="23">
        <f t="shared" si="10"/>
        <v>6.6750312169779084E-3</v>
      </c>
      <c r="AR47" s="24">
        <v>101.1922567483829</v>
      </c>
      <c r="AS47" s="11">
        <v>9.4050987663839649</v>
      </c>
      <c r="AT47" s="11">
        <f t="shared" si="11"/>
        <v>3.6679859775411998E-3</v>
      </c>
      <c r="AU47" s="10">
        <v>11.591526669483684</v>
      </c>
      <c r="AV47" s="25">
        <v>937.90864270394968</v>
      </c>
      <c r="AW47">
        <f t="shared" si="12"/>
        <v>7.7698781714419561E-3</v>
      </c>
      <c r="AX47">
        <f t="shared" si="13"/>
        <v>28.229030469684552</v>
      </c>
      <c r="AY47">
        <f t="shared" si="14"/>
        <v>455.72921737467107</v>
      </c>
      <c r="AZ47">
        <f t="shared" si="15"/>
        <v>4.8658293596424063</v>
      </c>
      <c r="BA47">
        <f t="shared" si="16"/>
        <v>20.764197731158717</v>
      </c>
      <c r="BB47">
        <f t="shared" si="17"/>
        <v>80.867755841937722</v>
      </c>
      <c r="BC47">
        <f t="shared" si="18"/>
        <v>88.530030443300262</v>
      </c>
      <c r="BD47">
        <f t="shared" si="19"/>
        <v>15.840872236854416</v>
      </c>
      <c r="BE47">
        <f t="shared" si="20"/>
        <v>5.7863873652426383</v>
      </c>
      <c r="BF47">
        <f t="shared" si="21"/>
        <v>40.259101542505284</v>
      </c>
      <c r="BG47">
        <f t="shared" si="22"/>
        <v>82.239666178929625</v>
      </c>
      <c r="BH47">
        <f t="shared" si="23"/>
        <v>101.22905984307212</v>
      </c>
      <c r="BI47">
        <f t="shared" si="24"/>
        <v>11.586263425284359</v>
      </c>
      <c r="BJ47">
        <f t="shared" si="25"/>
        <v>935.92741181228325</v>
      </c>
      <c r="BK47">
        <f t="shared" si="26"/>
        <v>483.95824784435564</v>
      </c>
      <c r="BL47">
        <f t="shared" si="27"/>
        <v>85.733585201580127</v>
      </c>
      <c r="BM47">
        <f t="shared" si="28"/>
        <v>366.23557876634743</v>
      </c>
    </row>
    <row r="48" spans="1:65" ht="15.75" x14ac:dyDescent="0.3">
      <c r="A48" t="str">
        <f>INDEX([1]DANE!$A$12:$A$136,MATCH(DSI!B48,[1]DANE!$B$12:$B$136,0))</f>
        <v>05148</v>
      </c>
      <c r="B48" s="7" t="s">
        <v>125</v>
      </c>
      <c r="C48" s="7" t="s">
        <v>57</v>
      </c>
      <c r="D48" s="7" t="s">
        <v>126</v>
      </c>
      <c r="E48" s="8">
        <v>1.2454069331051125</v>
      </c>
      <c r="F48" s="8">
        <v>167.453665374037</v>
      </c>
      <c r="G48" s="8">
        <v>27.494257743761843</v>
      </c>
      <c r="H48" s="8">
        <v>0</v>
      </c>
      <c r="I48" s="9">
        <v>0</v>
      </c>
      <c r="J48" s="9">
        <f t="shared" si="0"/>
        <v>2.6092973682825767E-2</v>
      </c>
      <c r="K48" s="10">
        <v>196.19333005090394</v>
      </c>
      <c r="L48" s="11">
        <v>0</v>
      </c>
      <c r="M48" s="11">
        <v>0</v>
      </c>
      <c r="N48" s="11">
        <v>0</v>
      </c>
      <c r="O48" s="11">
        <v>0</v>
      </c>
      <c r="P48" s="11">
        <f t="shared" si="1"/>
        <v>0</v>
      </c>
      <c r="Q48" s="10">
        <v>0</v>
      </c>
      <c r="R48" s="12">
        <f t="shared" si="2"/>
        <v>2.6847085434313464E-3</v>
      </c>
      <c r="S48" s="26">
        <v>54.959556055053802</v>
      </c>
      <c r="T48" s="8">
        <v>9.6341243497527191</v>
      </c>
      <c r="U48" s="9">
        <v>4.3376913537848019</v>
      </c>
      <c r="V48" s="14">
        <f t="shared" si="3"/>
        <v>2.3702147082412836E-3</v>
      </c>
      <c r="W48" s="10">
        <v>13.971815703537521</v>
      </c>
      <c r="X48" s="8">
        <v>13.818001409473966</v>
      </c>
      <c r="Y48" s="8">
        <v>12.601855793354654</v>
      </c>
      <c r="Z48" s="8">
        <f t="shared" si="4"/>
        <v>2.6898971013186615E-3</v>
      </c>
      <c r="AA48" s="10">
        <v>26.41985720282862</v>
      </c>
      <c r="AB48" s="9">
        <v>65.311513567354012</v>
      </c>
      <c r="AC48" s="9">
        <v>18.822069848681053</v>
      </c>
      <c r="AD48" s="9">
        <f t="shared" si="5"/>
        <v>3.6855433422128556E-3</v>
      </c>
      <c r="AE48" s="15">
        <v>84.133583416035066</v>
      </c>
      <c r="AF48" s="16">
        <f t="shared" si="6"/>
        <v>5.3423047074483429E-3</v>
      </c>
      <c r="AG48" s="15">
        <v>20.423630896575016</v>
      </c>
      <c r="AH48" s="16">
        <f t="shared" si="7"/>
        <v>2.2204727311275854E-3</v>
      </c>
      <c r="AI48" s="17">
        <v>13.828193140004819</v>
      </c>
      <c r="AJ48" s="18">
        <f t="shared" si="8"/>
        <v>6.5534031213891307E-3</v>
      </c>
      <c r="AK48" s="27">
        <v>75.707294888587455</v>
      </c>
      <c r="AL48" s="19">
        <f t="shared" si="9"/>
        <v>4.2033655771873618E-3</v>
      </c>
      <c r="AM48" s="20">
        <v>49.666652328318314</v>
      </c>
      <c r="AN48" s="21">
        <v>18.924375068458147</v>
      </c>
      <c r="AO48" s="22">
        <v>15.215356026478432</v>
      </c>
      <c r="AP48" s="8">
        <v>29.36452184159895</v>
      </c>
      <c r="AQ48" s="23">
        <f t="shared" si="10"/>
        <v>4.1889852483106092E-3</v>
      </c>
      <c r="AR48" s="24">
        <v>63.504252936535529</v>
      </c>
      <c r="AS48" s="11">
        <v>14.670921122473876</v>
      </c>
      <c r="AT48" s="11">
        <f t="shared" si="11"/>
        <v>5.3612608859910059E-3</v>
      </c>
      <c r="AU48" s="10">
        <v>16.942594361738244</v>
      </c>
      <c r="AV48" s="25">
        <v>615.75076098011823</v>
      </c>
      <c r="AW48">
        <f t="shared" si="12"/>
        <v>5.1010388207909478E-3</v>
      </c>
      <c r="AX48">
        <f t="shared" si="13"/>
        <v>195.1174011994413</v>
      </c>
      <c r="AY48">
        <f t="shared" si="14"/>
        <v>0</v>
      </c>
      <c r="AZ48">
        <f t="shared" si="15"/>
        <v>54.736387627299031</v>
      </c>
      <c r="BA48">
        <f t="shared" si="16"/>
        <v>13.844820216911629</v>
      </c>
      <c r="BB48">
        <f t="shared" si="17"/>
        <v>26.411787511524661</v>
      </c>
      <c r="BC48">
        <f t="shared" si="18"/>
        <v>84.018813364254314</v>
      </c>
      <c r="BD48">
        <f t="shared" si="19"/>
        <v>20.38439644558024</v>
      </c>
      <c r="BE48">
        <f t="shared" si="20"/>
        <v>13.819506512959919</v>
      </c>
      <c r="BF48">
        <f t="shared" si="21"/>
        <v>75.707294888587469</v>
      </c>
      <c r="BG48">
        <f t="shared" si="22"/>
        <v>49.586380087160201</v>
      </c>
      <c r="BH48">
        <f t="shared" si="23"/>
        <v>63.527349101292508</v>
      </c>
      <c r="BI48">
        <f t="shared" si="24"/>
        <v>16.934901413773876</v>
      </c>
      <c r="BJ48">
        <f t="shared" si="25"/>
        <v>614.08903836878517</v>
      </c>
      <c r="BK48">
        <f t="shared" si="26"/>
        <v>195.1174011994413</v>
      </c>
      <c r="BL48">
        <f t="shared" si="27"/>
        <v>81.148175138823689</v>
      </c>
      <c r="BM48">
        <f t="shared" si="28"/>
        <v>337.82346203052015</v>
      </c>
    </row>
    <row r="49" spans="1:65" ht="15.75" x14ac:dyDescent="0.3">
      <c r="A49" t="str">
        <f>INDEX([1]DANE!$A$12:$A$136,MATCH(DSI!B49,[1]DANE!$B$12:$B$136,0))</f>
        <v>05541</v>
      </c>
      <c r="B49" s="7" t="s">
        <v>127</v>
      </c>
      <c r="C49" s="7" t="s">
        <v>57</v>
      </c>
      <c r="D49" s="7" t="s">
        <v>63</v>
      </c>
      <c r="E49" s="8">
        <v>2.39923982701132</v>
      </c>
      <c r="F49" s="8">
        <v>183.64292436949501</v>
      </c>
      <c r="G49" s="8">
        <v>1.2433165295181634</v>
      </c>
      <c r="H49" s="8">
        <v>0</v>
      </c>
      <c r="I49" s="9">
        <v>0</v>
      </c>
      <c r="J49" s="9">
        <f t="shared" si="0"/>
        <v>2.4908263285462355E-2</v>
      </c>
      <c r="K49" s="10">
        <v>187.28548072602447</v>
      </c>
      <c r="L49" s="11">
        <v>0</v>
      </c>
      <c r="M49" s="11">
        <v>0</v>
      </c>
      <c r="N49" s="11">
        <v>0</v>
      </c>
      <c r="O49" s="11">
        <v>0</v>
      </c>
      <c r="P49" s="11">
        <f t="shared" si="1"/>
        <v>0</v>
      </c>
      <c r="Q49" s="10">
        <v>0</v>
      </c>
      <c r="R49" s="12">
        <f t="shared" si="2"/>
        <v>2.3163131365597537E-4</v>
      </c>
      <c r="S49" s="26">
        <v>4.7418011903484185</v>
      </c>
      <c r="T49" s="8">
        <v>3.3036177762816994</v>
      </c>
      <c r="U49" s="9">
        <v>0.7461964888198056</v>
      </c>
      <c r="V49" s="14">
        <f t="shared" si="3"/>
        <v>6.8702089552745817E-4</v>
      </c>
      <c r="W49" s="10">
        <v>4.0498142651015048</v>
      </c>
      <c r="X49" s="8">
        <v>19.822855431623655</v>
      </c>
      <c r="Y49" s="8">
        <v>18.078212482346828</v>
      </c>
      <c r="Z49" s="8">
        <f t="shared" si="4"/>
        <v>3.8588389004523358E-3</v>
      </c>
      <c r="AA49" s="10">
        <v>37.901067913970479</v>
      </c>
      <c r="AB49" s="9">
        <v>9.4651899011563341</v>
      </c>
      <c r="AC49" s="9">
        <v>2.7277650711136734</v>
      </c>
      <c r="AD49" s="9">
        <f t="shared" si="5"/>
        <v>5.3412278658971474E-4</v>
      </c>
      <c r="AE49" s="15">
        <v>12.192954972270007</v>
      </c>
      <c r="AF49" s="16">
        <f t="shared" si="6"/>
        <v>1.5997335013050802E-3</v>
      </c>
      <c r="AG49" s="15">
        <v>6.1157811754893228</v>
      </c>
      <c r="AH49" s="16">
        <f t="shared" si="7"/>
        <v>4.5821601839082907E-4</v>
      </c>
      <c r="AI49" s="17">
        <v>2.8535813628004916</v>
      </c>
      <c r="AJ49" s="18">
        <f t="shared" si="8"/>
        <v>3.0628976136086493E-3</v>
      </c>
      <c r="AK49" s="27">
        <v>35.383706534120279</v>
      </c>
      <c r="AL49" s="19">
        <f t="shared" si="9"/>
        <v>1.3001352299201671E-3</v>
      </c>
      <c r="AM49" s="20">
        <v>15.362300342063449</v>
      </c>
      <c r="AN49" s="21">
        <v>8.3168003369098962</v>
      </c>
      <c r="AO49" s="22">
        <v>5.1511900591874253</v>
      </c>
      <c r="AP49" s="8">
        <v>12.610419354988366</v>
      </c>
      <c r="AQ49" s="23">
        <f t="shared" si="10"/>
        <v>1.7202324048417848E-3</v>
      </c>
      <c r="AR49" s="24">
        <v>26.078409751085687</v>
      </c>
      <c r="AS49" s="11">
        <v>3.9983636146872059</v>
      </c>
      <c r="AT49" s="11">
        <f t="shared" si="11"/>
        <v>1.6456701929118227E-3</v>
      </c>
      <c r="AU49" s="10">
        <v>5.2006278233100165</v>
      </c>
      <c r="AV49" s="25">
        <v>337.16552605658416</v>
      </c>
      <c r="AW49">
        <f t="shared" si="12"/>
        <v>2.7931665641945844E-3</v>
      </c>
      <c r="AX49">
        <f t="shared" si="13"/>
        <v>186.25840273045296</v>
      </c>
      <c r="AY49">
        <f t="shared" si="14"/>
        <v>0</v>
      </c>
      <c r="AZ49">
        <f t="shared" si="15"/>
        <v>4.7225466622493251</v>
      </c>
      <c r="BA49">
        <f t="shared" si="16"/>
        <v>4.0130038644883026</v>
      </c>
      <c r="BB49">
        <f t="shared" si="17"/>
        <v>37.889491397269111</v>
      </c>
      <c r="BC49">
        <f t="shared" si="18"/>
        <v>12.176322065210673</v>
      </c>
      <c r="BD49">
        <f t="shared" si="19"/>
        <v>6.1040325634017059</v>
      </c>
      <c r="BE49">
        <f t="shared" si="20"/>
        <v>2.8517887933165422</v>
      </c>
      <c r="BF49">
        <f t="shared" si="21"/>
        <v>35.383706534120286</v>
      </c>
      <c r="BG49">
        <f t="shared" si="22"/>
        <v>15.337471483664663</v>
      </c>
      <c r="BH49">
        <f t="shared" si="23"/>
        <v>26.087894332359529</v>
      </c>
      <c r="BI49">
        <f t="shared" si="24"/>
        <v>5.1982664282147573</v>
      </c>
      <c r="BJ49">
        <f t="shared" si="25"/>
        <v>336.02292685474794</v>
      </c>
      <c r="BK49">
        <f t="shared" si="26"/>
        <v>186.25840273045296</v>
      </c>
      <c r="BL49">
        <f t="shared" si="27"/>
        <v>42.61203805951844</v>
      </c>
      <c r="BM49">
        <f t="shared" si="28"/>
        <v>107.15248606477644</v>
      </c>
    </row>
    <row r="50" spans="1:65" ht="15.75" x14ac:dyDescent="0.3">
      <c r="A50" t="str">
        <f>INDEX([1]DANE!$A$12:$A$136,MATCH(DSI!B50,[1]DANE!$B$12:$B$136,0))</f>
        <v>05607</v>
      </c>
      <c r="B50" s="7" t="s">
        <v>128</v>
      </c>
      <c r="C50" s="7" t="s">
        <v>57</v>
      </c>
      <c r="D50" s="7" t="s">
        <v>126</v>
      </c>
      <c r="E50" s="8">
        <v>1.3430859082506119</v>
      </c>
      <c r="F50" s="8">
        <v>29.754151675182701</v>
      </c>
      <c r="G50" s="8">
        <v>16.496556352017478</v>
      </c>
      <c r="H50" s="8">
        <v>5.5651231407819544E-2</v>
      </c>
      <c r="I50" s="9">
        <v>0</v>
      </c>
      <c r="J50" s="9">
        <f t="shared" si="0"/>
        <v>6.3371966744104041E-3</v>
      </c>
      <c r="K50" s="10">
        <v>47.649445166858612</v>
      </c>
      <c r="L50" s="11">
        <v>0</v>
      </c>
      <c r="M50" s="11">
        <v>0</v>
      </c>
      <c r="N50" s="11">
        <v>0</v>
      </c>
      <c r="O50" s="11">
        <v>0</v>
      </c>
      <c r="P50" s="11">
        <f t="shared" si="1"/>
        <v>0</v>
      </c>
      <c r="Q50" s="10">
        <v>0</v>
      </c>
      <c r="R50" s="12">
        <f t="shared" si="2"/>
        <v>7.8800332451847547E-4</v>
      </c>
      <c r="S50" s="26">
        <v>16.131476540127228</v>
      </c>
      <c r="T50" s="8">
        <v>8.0538884270554849</v>
      </c>
      <c r="U50" s="9">
        <v>2.4165478908369398</v>
      </c>
      <c r="V50" s="14">
        <f t="shared" si="3"/>
        <v>1.7762317145429334E-3</v>
      </c>
      <c r="W50" s="10">
        <v>10.470436317892425</v>
      </c>
      <c r="X50" s="8">
        <v>12.875882153574386</v>
      </c>
      <c r="Y50" s="8">
        <v>11.742654042597193</v>
      </c>
      <c r="Z50" s="8">
        <f t="shared" si="4"/>
        <v>2.5064983752334795E-3</v>
      </c>
      <c r="AA50" s="10">
        <v>24.618536196171579</v>
      </c>
      <c r="AB50" s="9">
        <v>45.036335699999128</v>
      </c>
      <c r="AC50" s="9">
        <v>12.978983489639159</v>
      </c>
      <c r="AD50" s="9">
        <f t="shared" si="5"/>
        <v>2.5414105129506872E-3</v>
      </c>
      <c r="AE50" s="15">
        <v>58.015319189638291</v>
      </c>
      <c r="AF50" s="16">
        <f t="shared" si="6"/>
        <v>3.8505067345100982E-3</v>
      </c>
      <c r="AG50" s="15">
        <v>14.720487246032107</v>
      </c>
      <c r="AH50" s="16">
        <f t="shared" si="7"/>
        <v>6.1471400191264044E-4</v>
      </c>
      <c r="AI50" s="17">
        <v>3.8281865952015885</v>
      </c>
      <c r="AJ50" s="18">
        <f t="shared" si="8"/>
        <v>6.0700295473468347E-3</v>
      </c>
      <c r="AK50" s="27">
        <v>70.12318766467331</v>
      </c>
      <c r="AL50" s="19">
        <f t="shared" si="9"/>
        <v>2.6264714531267948E-3</v>
      </c>
      <c r="AM50" s="20">
        <v>31.034189655230858</v>
      </c>
      <c r="AN50" s="21">
        <v>11.794448656040295</v>
      </c>
      <c r="AO50" s="22">
        <v>11.706356277354928</v>
      </c>
      <c r="AP50" s="8">
        <v>8.37270527510851</v>
      </c>
      <c r="AQ50" s="23">
        <f t="shared" si="10"/>
        <v>2.1024995634344955E-3</v>
      </c>
      <c r="AR50" s="24">
        <v>31.873510208503731</v>
      </c>
      <c r="AS50" s="11">
        <v>5.9727780097275991</v>
      </c>
      <c r="AT50" s="11">
        <f t="shared" si="11"/>
        <v>2.4951096388912174E-3</v>
      </c>
      <c r="AU50" s="10">
        <v>7.8850164912247109</v>
      </c>
      <c r="AV50" s="25">
        <v>316.34979127155441</v>
      </c>
      <c r="AW50">
        <f t="shared" si="12"/>
        <v>2.620723624696287E-3</v>
      </c>
      <c r="AX50">
        <f t="shared" si="13"/>
        <v>47.388134485206443</v>
      </c>
      <c r="AY50">
        <f t="shared" si="14"/>
        <v>0</v>
      </c>
      <c r="AZ50">
        <f t="shared" si="15"/>
        <v>16.065973167916273</v>
      </c>
      <c r="BA50">
        <f t="shared" si="16"/>
        <v>10.375266285336133</v>
      </c>
      <c r="BB50">
        <f t="shared" si="17"/>
        <v>24.611016701045873</v>
      </c>
      <c r="BC50">
        <f t="shared" si="18"/>
        <v>57.936178127090812</v>
      </c>
      <c r="BD50">
        <f t="shared" si="19"/>
        <v>14.692208717184892</v>
      </c>
      <c r="BE50">
        <f t="shared" si="20"/>
        <v>3.8257817958996032</v>
      </c>
      <c r="BF50">
        <f t="shared" si="21"/>
        <v>70.12318766467331</v>
      </c>
      <c r="BG50">
        <f t="shared" si="22"/>
        <v>30.984031574519406</v>
      </c>
      <c r="BH50">
        <f t="shared" si="23"/>
        <v>31.885102437513883</v>
      </c>
      <c r="BI50">
        <f t="shared" si="24"/>
        <v>7.8814362236299109</v>
      </c>
      <c r="BJ50">
        <f t="shared" si="25"/>
        <v>315.76831718001654</v>
      </c>
      <c r="BK50">
        <f t="shared" si="26"/>
        <v>47.388134485206443</v>
      </c>
      <c r="BL50">
        <f t="shared" si="27"/>
        <v>40.676989868962146</v>
      </c>
      <c r="BM50">
        <f t="shared" si="28"/>
        <v>227.70319282584796</v>
      </c>
    </row>
    <row r="51" spans="1:65" ht="15.75" x14ac:dyDescent="0.3">
      <c r="A51" t="str">
        <f>INDEX([1]DANE!$A$12:$A$136,MATCH(DSI!B51,[1]DANE!$B$12:$B$136,0))</f>
        <v>05697</v>
      </c>
      <c r="B51" s="7" t="s">
        <v>129</v>
      </c>
      <c r="C51" s="7" t="s">
        <v>57</v>
      </c>
      <c r="D51" s="7" t="s">
        <v>126</v>
      </c>
      <c r="E51" s="8">
        <v>0</v>
      </c>
      <c r="F51" s="8">
        <v>90.422323674159188</v>
      </c>
      <c r="G51" s="8">
        <v>52.40893350093512</v>
      </c>
      <c r="H51" s="8">
        <v>5.785659262617987E-2</v>
      </c>
      <c r="I51" s="9">
        <v>0</v>
      </c>
      <c r="J51" s="9">
        <f t="shared" si="0"/>
        <v>1.9003713755896105E-2</v>
      </c>
      <c r="K51" s="10">
        <v>142.88911376772049</v>
      </c>
      <c r="L51" s="11">
        <v>0</v>
      </c>
      <c r="M51" s="11">
        <v>0</v>
      </c>
      <c r="N51" s="11">
        <v>0</v>
      </c>
      <c r="O51" s="11">
        <v>0</v>
      </c>
      <c r="P51" s="11">
        <f t="shared" si="1"/>
        <v>0</v>
      </c>
      <c r="Q51" s="10">
        <v>0</v>
      </c>
      <c r="R51" s="12">
        <f t="shared" si="2"/>
        <v>5.7934645750256839E-4</v>
      </c>
      <c r="S51" s="26">
        <v>11.859992841425351</v>
      </c>
      <c r="T51" s="8">
        <v>5.1446748313721047</v>
      </c>
      <c r="U51" s="9">
        <v>1.7962582477507867</v>
      </c>
      <c r="V51" s="14">
        <f t="shared" si="3"/>
        <v>1.1774777181529947E-3</v>
      </c>
      <c r="W51" s="10">
        <v>6.9409330791228916</v>
      </c>
      <c r="X51" s="8">
        <v>25.065158321896352</v>
      </c>
      <c r="Y51" s="8">
        <v>22.859131451063138</v>
      </c>
      <c r="Z51" s="8">
        <f t="shared" si="4"/>
        <v>4.879337808428333E-3</v>
      </c>
      <c r="AA51" s="10">
        <v>47.92428977295949</v>
      </c>
      <c r="AB51" s="9">
        <v>44.965766609209886</v>
      </c>
      <c r="AC51" s="9">
        <v>12.958646243058229</v>
      </c>
      <c r="AD51" s="9">
        <f t="shared" si="5"/>
        <v>2.5374282833479991E-3</v>
      </c>
      <c r="AE51" s="15">
        <v>57.924412852268119</v>
      </c>
      <c r="AF51" s="16">
        <f t="shared" si="6"/>
        <v>3.1803012074965303E-3</v>
      </c>
      <c r="AG51" s="15">
        <v>12.158291516259236</v>
      </c>
      <c r="AH51" s="16">
        <f t="shared" si="7"/>
        <v>1.6194794744462432E-3</v>
      </c>
      <c r="AI51" s="17">
        <v>10.085453716670477</v>
      </c>
      <c r="AJ51" s="18">
        <f t="shared" si="8"/>
        <v>3.9501340064506682E-3</v>
      </c>
      <c r="AK51" s="27">
        <v>45.633383836825139</v>
      </c>
      <c r="AL51" s="19">
        <f t="shared" si="9"/>
        <v>2.8994166015273381E-3</v>
      </c>
      <c r="AM51" s="20">
        <v>34.259289052695607</v>
      </c>
      <c r="AN51" s="21">
        <v>23.275299653200999</v>
      </c>
      <c r="AO51" s="22">
        <v>11.358272952678499</v>
      </c>
      <c r="AP51" s="8">
        <v>20.657572103356152</v>
      </c>
      <c r="AQ51" s="23">
        <f t="shared" si="10"/>
        <v>3.6472169790055481E-3</v>
      </c>
      <c r="AR51" s="24">
        <v>55.291144709235652</v>
      </c>
      <c r="AS51" s="11">
        <v>8.3383740984729418</v>
      </c>
      <c r="AT51" s="11">
        <f t="shared" si="11"/>
        <v>2.9228245485504629E-3</v>
      </c>
      <c r="AU51" s="10">
        <v>9.2366761792953866</v>
      </c>
      <c r="AV51" s="25">
        <v>434.20298132447778</v>
      </c>
      <c r="AW51">
        <f t="shared" si="12"/>
        <v>3.5970499822262402E-3</v>
      </c>
      <c r="AX51">
        <f t="shared" si="13"/>
        <v>142.10550649614439</v>
      </c>
      <c r="AY51">
        <f t="shared" si="14"/>
        <v>0</v>
      </c>
      <c r="AZ51">
        <f t="shared" si="15"/>
        <v>11.811834229064067</v>
      </c>
      <c r="BA51">
        <f t="shared" si="16"/>
        <v>6.8778441297175696</v>
      </c>
      <c r="BB51">
        <f t="shared" si="17"/>
        <v>47.909651759534199</v>
      </c>
      <c r="BC51">
        <f t="shared" si="18"/>
        <v>57.845395798762269</v>
      </c>
      <c r="BD51">
        <f t="shared" si="19"/>
        <v>12.134935047711087</v>
      </c>
      <c r="BE51">
        <f t="shared" si="20"/>
        <v>10.079118212521212</v>
      </c>
      <c r="BF51">
        <f t="shared" si="21"/>
        <v>45.633383836825146</v>
      </c>
      <c r="BG51">
        <f t="shared" si="22"/>
        <v>34.203918501554682</v>
      </c>
      <c r="BH51">
        <f t="shared" si="23"/>
        <v>55.311253809473122</v>
      </c>
      <c r="BI51">
        <f t="shared" si="24"/>
        <v>9.2324821776157204</v>
      </c>
      <c r="BJ51">
        <f t="shared" si="25"/>
        <v>433.14532399892352</v>
      </c>
      <c r="BK51">
        <f t="shared" si="26"/>
        <v>142.10550649614439</v>
      </c>
      <c r="BL51">
        <f t="shared" si="27"/>
        <v>59.721485988598268</v>
      </c>
      <c r="BM51">
        <f t="shared" si="28"/>
        <v>231.31833151418078</v>
      </c>
    </row>
    <row r="52" spans="1:65" ht="15.75" x14ac:dyDescent="0.3">
      <c r="A52" t="str">
        <f>INDEX([1]DANE!$A$12:$A$136,MATCH(DSI!B52,[1]DANE!$B$12:$B$136,0))</f>
        <v>05264</v>
      </c>
      <c r="B52" s="7" t="s">
        <v>130</v>
      </c>
      <c r="C52" s="7" t="s">
        <v>74</v>
      </c>
      <c r="D52" s="7" t="s">
        <v>92</v>
      </c>
      <c r="E52" s="8">
        <v>0</v>
      </c>
      <c r="F52" s="8">
        <v>8.4518411232860569</v>
      </c>
      <c r="G52" s="8">
        <v>68.205779318123405</v>
      </c>
      <c r="H52" s="8">
        <v>0</v>
      </c>
      <c r="I52" s="9">
        <v>0</v>
      </c>
      <c r="J52" s="9">
        <f t="shared" si="0"/>
        <v>1.0195174689408499E-2</v>
      </c>
      <c r="K52" s="10">
        <v>76.657620441409463</v>
      </c>
      <c r="L52" s="11">
        <v>0</v>
      </c>
      <c r="M52" s="11">
        <v>0</v>
      </c>
      <c r="N52" s="11">
        <v>0</v>
      </c>
      <c r="O52" s="11">
        <v>0</v>
      </c>
      <c r="P52" s="11">
        <f t="shared" si="1"/>
        <v>0</v>
      </c>
      <c r="Q52" s="10">
        <v>0</v>
      </c>
      <c r="R52" s="12">
        <f t="shared" si="2"/>
        <v>1.1349759028666492E-3</v>
      </c>
      <c r="S52" s="26">
        <v>23.234466887422123</v>
      </c>
      <c r="T52" s="8">
        <v>4.2476341868671019</v>
      </c>
      <c r="U52" s="9">
        <v>0.6713495662201483</v>
      </c>
      <c r="V52" s="14">
        <f t="shared" si="3"/>
        <v>8.3446904028481846E-4</v>
      </c>
      <c r="W52" s="10">
        <v>4.9189837530872502</v>
      </c>
      <c r="X52" s="8">
        <v>9.4352602966600596</v>
      </c>
      <c r="Y52" s="8">
        <v>8.6048471199136429</v>
      </c>
      <c r="Z52" s="8">
        <f t="shared" si="4"/>
        <v>1.836725773147763E-3</v>
      </c>
      <c r="AA52" s="10">
        <v>18.040107416573704</v>
      </c>
      <c r="AB52" s="9">
        <v>32.465794265085925</v>
      </c>
      <c r="AC52" s="9">
        <v>9.3562897867949779</v>
      </c>
      <c r="AD52" s="9">
        <f t="shared" si="5"/>
        <v>1.8320520436254121E-3</v>
      </c>
      <c r="AE52" s="15">
        <v>41.822084051880907</v>
      </c>
      <c r="AF52" s="16">
        <f t="shared" si="6"/>
        <v>1.0371532382529472E-3</v>
      </c>
      <c r="AG52" s="15">
        <v>3.9650368298410172</v>
      </c>
      <c r="AH52" s="16">
        <f t="shared" si="7"/>
        <v>5.8684036121011513E-4</v>
      </c>
      <c r="AI52" s="17">
        <v>3.6546009970781266</v>
      </c>
      <c r="AJ52" s="18">
        <f t="shared" si="8"/>
        <v>1.5481359575555478E-3</v>
      </c>
      <c r="AK52" s="27">
        <v>17.884629297982126</v>
      </c>
      <c r="AL52" s="19">
        <f t="shared" si="9"/>
        <v>1.3806017035293753E-3</v>
      </c>
      <c r="AM52" s="20">
        <v>16.313086157726087</v>
      </c>
      <c r="AN52" s="21">
        <v>5.1663430184644721</v>
      </c>
      <c r="AO52" s="22">
        <v>4.0136031505892271</v>
      </c>
      <c r="AP52" s="8">
        <v>6.8342325334478584</v>
      </c>
      <c r="AQ52" s="23">
        <f t="shared" si="10"/>
        <v>1.0563569406230179E-3</v>
      </c>
      <c r="AR52" s="24">
        <v>16.01417870250156</v>
      </c>
      <c r="AS52" s="11">
        <v>2.9502792204652928</v>
      </c>
      <c r="AT52" s="11">
        <f t="shared" si="11"/>
        <v>1.2878637022728176E-3</v>
      </c>
      <c r="AU52" s="10">
        <v>4.0698919087914325</v>
      </c>
      <c r="AV52" s="25">
        <v>226.57468644429377</v>
      </c>
      <c r="AW52">
        <f t="shared" si="12"/>
        <v>1.8770033991045239E-3</v>
      </c>
      <c r="AX52">
        <f t="shared" si="13"/>
        <v>76.237228242062088</v>
      </c>
      <c r="AY52">
        <f t="shared" si="14"/>
        <v>0</v>
      </c>
      <c r="AZ52">
        <f t="shared" si="15"/>
        <v>23.140121157267533</v>
      </c>
      <c r="BA52">
        <f t="shared" si="16"/>
        <v>4.8742731192882367</v>
      </c>
      <c r="BB52">
        <f t="shared" si="17"/>
        <v>18.034597239254257</v>
      </c>
      <c r="BC52">
        <f t="shared" si="18"/>
        <v>41.765032841682505</v>
      </c>
      <c r="BD52">
        <f t="shared" si="19"/>
        <v>3.9574198667270313</v>
      </c>
      <c r="BE52">
        <f t="shared" si="20"/>
        <v>3.6523052411873804</v>
      </c>
      <c r="BF52">
        <f t="shared" si="21"/>
        <v>17.88462929798213</v>
      </c>
      <c r="BG52">
        <f t="shared" si="22"/>
        <v>16.286720620193382</v>
      </c>
      <c r="BH52">
        <f t="shared" si="23"/>
        <v>16.020002975564505</v>
      </c>
      <c r="BI52">
        <f t="shared" si="24"/>
        <v>4.0680439352162843</v>
      </c>
      <c r="BJ52">
        <f t="shared" si="25"/>
        <v>225.9203745364253</v>
      </c>
      <c r="BK52">
        <f t="shared" si="26"/>
        <v>76.237228242062088</v>
      </c>
      <c r="BL52">
        <f t="shared" si="27"/>
        <v>41.17471839652179</v>
      </c>
      <c r="BM52">
        <f t="shared" si="28"/>
        <v>108.50842789784144</v>
      </c>
    </row>
    <row r="53" spans="1:65" ht="15.75" x14ac:dyDescent="0.3">
      <c r="A53" t="str">
        <f>INDEX([1]DANE!$A$12:$A$136,MATCH(DSI!B53,[1]DANE!$B$12:$B$136,0))</f>
        <v>05266</v>
      </c>
      <c r="B53" s="7" t="s">
        <v>131</v>
      </c>
      <c r="C53" s="7" t="s">
        <v>88</v>
      </c>
      <c r="D53" s="7" t="s">
        <v>102</v>
      </c>
      <c r="E53" s="8">
        <v>0</v>
      </c>
      <c r="F53" s="8">
        <v>0</v>
      </c>
      <c r="G53" s="8">
        <v>3.9168549521374549</v>
      </c>
      <c r="H53" s="8">
        <v>0</v>
      </c>
      <c r="I53" s="9">
        <v>0</v>
      </c>
      <c r="J53" s="9">
        <f t="shared" si="0"/>
        <v>5.2092695077376561E-4</v>
      </c>
      <c r="K53" s="10">
        <v>3.9168549521374549</v>
      </c>
      <c r="L53" s="11">
        <v>0</v>
      </c>
      <c r="M53" s="11">
        <v>0</v>
      </c>
      <c r="N53" s="11">
        <v>0</v>
      </c>
      <c r="O53" s="11">
        <v>0</v>
      </c>
      <c r="P53" s="11">
        <f t="shared" si="1"/>
        <v>0</v>
      </c>
      <c r="Q53" s="10">
        <v>0</v>
      </c>
      <c r="R53" s="12">
        <f t="shared" si="2"/>
        <v>4.4444647962427385E-2</v>
      </c>
      <c r="S53" s="26">
        <v>909.84108014800756</v>
      </c>
      <c r="T53" s="8">
        <v>111.05569065599896</v>
      </c>
      <c r="U53" s="9">
        <v>45.379713164366017</v>
      </c>
      <c r="V53" s="14">
        <f t="shared" si="3"/>
        <v>2.653810377206841E-2</v>
      </c>
      <c r="W53" s="10">
        <v>156.43540382036497</v>
      </c>
      <c r="X53" s="8">
        <v>297.88106011819036</v>
      </c>
      <c r="Y53" s="8">
        <v>271.66404546805927</v>
      </c>
      <c r="Z53" s="8">
        <f t="shared" si="4"/>
        <v>5.79873584033853E-2</v>
      </c>
      <c r="AA53" s="10">
        <v>569.54510558624963</v>
      </c>
      <c r="AB53" s="9">
        <v>935.73681386196154</v>
      </c>
      <c r="AC53" s="9">
        <v>269.66920085734654</v>
      </c>
      <c r="AD53" s="9">
        <f t="shared" si="5"/>
        <v>5.28038380374675E-2</v>
      </c>
      <c r="AE53" s="15">
        <v>1205.4060147193081</v>
      </c>
      <c r="AF53" s="16">
        <f t="shared" si="6"/>
        <v>5.1866448640765991E-2</v>
      </c>
      <c r="AG53" s="15">
        <v>198.2854331536484</v>
      </c>
      <c r="AH53" s="16">
        <f t="shared" si="7"/>
        <v>2.4248683138071086E-2</v>
      </c>
      <c r="AI53" s="17">
        <v>151.01084968233206</v>
      </c>
      <c r="AJ53" s="18">
        <f t="shared" si="8"/>
        <v>6.2420089107208115E-2</v>
      </c>
      <c r="AK53" s="27">
        <v>721.09955781410997</v>
      </c>
      <c r="AL53" s="19">
        <f t="shared" si="9"/>
        <v>4.4264324986790143E-2</v>
      </c>
      <c r="AM53" s="20">
        <v>523.02394338435727</v>
      </c>
      <c r="AN53" s="21">
        <v>185.88593144556333</v>
      </c>
      <c r="AO53" s="22">
        <v>142.33973635382731</v>
      </c>
      <c r="AP53" s="8">
        <v>133.8589811650134</v>
      </c>
      <c r="AQ53" s="23">
        <f t="shared" si="10"/>
        <v>3.048088416876784E-2</v>
      </c>
      <c r="AR53" s="24">
        <v>462.08464896440398</v>
      </c>
      <c r="AS53" s="11">
        <v>116.520290229662</v>
      </c>
      <c r="AT53" s="11">
        <f t="shared" si="11"/>
        <v>4.4918013789920629E-2</v>
      </c>
      <c r="AU53" s="10">
        <v>141.94938529594</v>
      </c>
      <c r="AV53" s="25">
        <v>5042.5982775208595</v>
      </c>
      <c r="AW53">
        <f t="shared" si="12"/>
        <v>4.1774190470091864E-2</v>
      </c>
      <c r="AX53">
        <f t="shared" si="13"/>
        <v>3.8953748271561133</v>
      </c>
      <c r="AY53">
        <f t="shared" si="14"/>
        <v>0</v>
      </c>
      <c r="AZ53">
        <f t="shared" si="15"/>
        <v>906.14658517865359</v>
      </c>
      <c r="BA53">
        <f t="shared" si="16"/>
        <v>155.01349913344191</v>
      </c>
      <c r="BB53">
        <f t="shared" si="17"/>
        <v>569.37114351103935</v>
      </c>
      <c r="BC53">
        <f t="shared" si="18"/>
        <v>1203.7616712228228</v>
      </c>
      <c r="BD53">
        <f t="shared" si="19"/>
        <v>197.90452046728814</v>
      </c>
      <c r="BE53">
        <f t="shared" si="20"/>
        <v>150.91598732991602</v>
      </c>
      <c r="BF53">
        <f t="shared" si="21"/>
        <v>721.09955781411009</v>
      </c>
      <c r="BG53">
        <f t="shared" si="22"/>
        <v>522.17862158096125</v>
      </c>
      <c r="BH53">
        <f t="shared" si="23"/>
        <v>462.25270673519327</v>
      </c>
      <c r="BI53">
        <f t="shared" si="24"/>
        <v>141.88493181193746</v>
      </c>
      <c r="BJ53">
        <f t="shared" si="25"/>
        <v>5034.4245996125192</v>
      </c>
      <c r="BK53">
        <f t="shared" si="26"/>
        <v>3.8953748271561133</v>
      </c>
      <c r="BL53">
        <f t="shared" si="27"/>
        <v>1475.5177286896928</v>
      </c>
      <c r="BM53">
        <f t="shared" si="28"/>
        <v>3555.0114960956712</v>
      </c>
    </row>
    <row r="54" spans="1:65" ht="15.75" x14ac:dyDescent="0.3">
      <c r="A54" t="str">
        <f>INDEX([1]DANE!$A$12:$A$136,MATCH(DSI!B54,[1]DANE!$B$12:$B$136,0))</f>
        <v>05282</v>
      </c>
      <c r="B54" s="7" t="s">
        <v>132</v>
      </c>
      <c r="C54" s="7" t="s">
        <v>65</v>
      </c>
      <c r="D54" s="7" t="s">
        <v>66</v>
      </c>
      <c r="E54" s="8">
        <v>17.406698617725258</v>
      </c>
      <c r="F54" s="8">
        <v>39.080525908411296</v>
      </c>
      <c r="G54" s="8">
        <v>25.929172628517666</v>
      </c>
      <c r="H54" s="8">
        <v>0</v>
      </c>
      <c r="I54" s="9">
        <v>0</v>
      </c>
      <c r="J54" s="9">
        <f t="shared" si="0"/>
        <v>1.096107029444756E-2</v>
      </c>
      <c r="K54" s="10">
        <v>82.41639715465422</v>
      </c>
      <c r="L54" s="11">
        <v>11.875486168589305</v>
      </c>
      <c r="M54" s="11">
        <v>0</v>
      </c>
      <c r="N54" s="11">
        <v>0</v>
      </c>
      <c r="O54" s="11">
        <v>13.926361255881101</v>
      </c>
      <c r="P54" s="11">
        <f t="shared" si="1"/>
        <v>1.2510439273349472E-4</v>
      </c>
      <c r="Q54" s="10">
        <v>0.30487940509152656</v>
      </c>
      <c r="R54" s="12">
        <f t="shared" si="2"/>
        <v>6.8209888452569413E-4</v>
      </c>
      <c r="S54" s="26">
        <v>13.963471741057615</v>
      </c>
      <c r="T54" s="8">
        <v>4.049272419334879</v>
      </c>
      <c r="U54" s="9">
        <v>0.68602547868998265</v>
      </c>
      <c r="V54" s="14">
        <f t="shared" si="3"/>
        <v>8.0330809996018203E-4</v>
      </c>
      <c r="W54" s="10">
        <v>4.7352978980248617</v>
      </c>
      <c r="X54" s="8">
        <v>11.207293880732985</v>
      </c>
      <c r="Y54" s="8">
        <v>10.220921038690188</v>
      </c>
      <c r="Z54" s="8">
        <f t="shared" si="4"/>
        <v>2.1816807243007557E-3</v>
      </c>
      <c r="AA54" s="10">
        <v>21.428214919423173</v>
      </c>
      <c r="AB54" s="9">
        <v>32.870918154273987</v>
      </c>
      <c r="AC54" s="9">
        <v>9.4730420977302199</v>
      </c>
      <c r="AD54" s="9">
        <f t="shared" si="5"/>
        <v>1.8549132754513847E-3</v>
      </c>
      <c r="AE54" s="15">
        <v>42.343960252004209</v>
      </c>
      <c r="AF54" s="16">
        <f t="shared" si="6"/>
        <v>2.0698598082698996E-3</v>
      </c>
      <c r="AG54" s="15">
        <v>7.9130740470158267</v>
      </c>
      <c r="AH54" s="16">
        <f t="shared" si="7"/>
        <v>8.527530641543493E-4</v>
      </c>
      <c r="AI54" s="17">
        <v>5.3105962106857811</v>
      </c>
      <c r="AJ54" s="18">
        <f t="shared" si="8"/>
        <v>2.803836154125773E-3</v>
      </c>
      <c r="AK54" s="27">
        <v>32.39093439054114</v>
      </c>
      <c r="AL54" s="19">
        <f t="shared" si="9"/>
        <v>1.8320730445839206E-3</v>
      </c>
      <c r="AM54" s="20">
        <v>21.647637654757634</v>
      </c>
      <c r="AN54" s="21">
        <v>11.892111862536115</v>
      </c>
      <c r="AO54" s="22">
        <v>6.473886567788238</v>
      </c>
      <c r="AP54" s="8">
        <v>12.190835879990004</v>
      </c>
      <c r="AQ54" s="23">
        <f t="shared" si="10"/>
        <v>2.0156465471517361E-3</v>
      </c>
      <c r="AR54" s="24">
        <v>30.556834310314358</v>
      </c>
      <c r="AS54" s="11">
        <v>5.2628641767255377</v>
      </c>
      <c r="AT54" s="11">
        <f t="shared" si="11"/>
        <v>2.7320431408650674E-3</v>
      </c>
      <c r="AU54" s="10">
        <v>8.6337709913346288</v>
      </c>
      <c r="AV54" s="25">
        <v>271.64506897490497</v>
      </c>
      <c r="AW54">
        <f t="shared" si="12"/>
        <v>2.2503781239535756E-3</v>
      </c>
      <c r="AX54">
        <f t="shared" si="13"/>
        <v>81.964423687924807</v>
      </c>
      <c r="AY54">
        <f t="shared" si="14"/>
        <v>0.30398963709913962</v>
      </c>
      <c r="AZ54">
        <f t="shared" si="15"/>
        <v>13.906771755502266</v>
      </c>
      <c r="BA54">
        <f t="shared" si="16"/>
        <v>4.6922568592910068</v>
      </c>
      <c r="BB54">
        <f t="shared" si="17"/>
        <v>21.421669877250263</v>
      </c>
      <c r="BC54">
        <f t="shared" si="18"/>
        <v>42.286197129201121</v>
      </c>
      <c r="BD54">
        <f t="shared" si="19"/>
        <v>7.8978727775898436</v>
      </c>
      <c r="BE54">
        <f t="shared" si="20"/>
        <v>5.3072601878083718</v>
      </c>
      <c r="BF54">
        <f t="shared" si="21"/>
        <v>32.39093439054114</v>
      </c>
      <c r="BG54">
        <f t="shared" si="22"/>
        <v>21.612650307939106</v>
      </c>
      <c r="BH54">
        <f t="shared" si="23"/>
        <v>30.567947671184662</v>
      </c>
      <c r="BI54">
        <f t="shared" si="24"/>
        <v>8.6298507445557409</v>
      </c>
      <c r="BJ54">
        <f t="shared" si="25"/>
        <v>270.98182502588747</v>
      </c>
      <c r="BK54">
        <f t="shared" si="26"/>
        <v>82.268413325023943</v>
      </c>
      <c r="BL54">
        <f t="shared" si="27"/>
        <v>35.328441632752529</v>
      </c>
      <c r="BM54">
        <f t="shared" si="28"/>
        <v>153.38497006811099</v>
      </c>
    </row>
    <row r="55" spans="1:65" ht="15.75" x14ac:dyDescent="0.3">
      <c r="A55" t="str">
        <f>INDEX([1]DANE!$A$12:$A$136,MATCH(DSI!B55,[1]DANE!$B$12:$B$136,0))</f>
        <v>05284</v>
      </c>
      <c r="B55" s="7" t="s">
        <v>133</v>
      </c>
      <c r="C55" s="7" t="s">
        <v>60</v>
      </c>
      <c r="D55" s="7" t="s">
        <v>61</v>
      </c>
      <c r="E55" s="8">
        <v>4.9678916265406148</v>
      </c>
      <c r="F55" s="8">
        <v>39.4521145086958</v>
      </c>
      <c r="G55" s="8">
        <v>15.939027800187954</v>
      </c>
      <c r="H55" s="8">
        <v>0.48345226680485121</v>
      </c>
      <c r="I55" s="9">
        <v>0</v>
      </c>
      <c r="J55" s="9">
        <f t="shared" si="0"/>
        <v>8.0918214235955483E-3</v>
      </c>
      <c r="K55" s="10">
        <v>60.842486202229217</v>
      </c>
      <c r="L55" s="11">
        <v>0</v>
      </c>
      <c r="M55" s="11">
        <v>0</v>
      </c>
      <c r="N55" s="11">
        <v>0.2311386842586135</v>
      </c>
      <c r="O55" s="11">
        <v>0</v>
      </c>
      <c r="P55" s="11">
        <f t="shared" si="1"/>
        <v>1.3756719304770687E-4</v>
      </c>
      <c r="Q55" s="10">
        <v>0.33525124945726159</v>
      </c>
      <c r="R55" s="12">
        <f t="shared" si="2"/>
        <v>4.0721925259581151E-4</v>
      </c>
      <c r="S55" s="26">
        <v>8.3363199310759502</v>
      </c>
      <c r="T55" s="8">
        <v>2.1063592733730965</v>
      </c>
      <c r="U55" s="9">
        <v>0.85258011355978192</v>
      </c>
      <c r="V55" s="14">
        <f t="shared" si="3"/>
        <v>5.019620788389768E-4</v>
      </c>
      <c r="W55" s="10">
        <v>2.9589393869328786</v>
      </c>
      <c r="X55" s="8">
        <v>20.483237910556621</v>
      </c>
      <c r="Y55" s="8">
        <v>18.680473585190942</v>
      </c>
      <c r="Z55" s="8">
        <f t="shared" si="4"/>
        <v>3.9873930135403187E-3</v>
      </c>
      <c r="AA55" s="10">
        <v>39.163711495747563</v>
      </c>
      <c r="AB55" s="9">
        <v>28.599368273241904</v>
      </c>
      <c r="AC55" s="9">
        <v>8.2420277507728912</v>
      </c>
      <c r="AD55" s="9">
        <f t="shared" si="5"/>
        <v>1.613868758718013E-3</v>
      </c>
      <c r="AE55" s="15">
        <v>36.841396024014799</v>
      </c>
      <c r="AF55" s="16">
        <f t="shared" si="6"/>
        <v>1.4117856950284864E-3</v>
      </c>
      <c r="AG55" s="15">
        <v>5.3972567120939043</v>
      </c>
      <c r="AH55" s="16">
        <f t="shared" si="7"/>
        <v>4.0595234056520929E-4</v>
      </c>
      <c r="AI55" s="17">
        <v>2.52810462037157</v>
      </c>
      <c r="AJ55" s="18">
        <f t="shared" si="8"/>
        <v>2.0724564541313648E-3</v>
      </c>
      <c r="AK55" s="27">
        <v>23.941770254386746</v>
      </c>
      <c r="AL55" s="19">
        <f t="shared" si="9"/>
        <v>1.5731149925896774E-3</v>
      </c>
      <c r="AM55" s="20">
        <v>18.587808739133589</v>
      </c>
      <c r="AN55" s="21">
        <v>12.466495979365915</v>
      </c>
      <c r="AO55" s="22">
        <v>8.2796293749383061</v>
      </c>
      <c r="AP55" s="8">
        <v>16.972191072485437</v>
      </c>
      <c r="AQ55" s="23">
        <f t="shared" si="10"/>
        <v>2.4880455055637939E-3</v>
      </c>
      <c r="AR55" s="24">
        <v>37.718316426789656</v>
      </c>
      <c r="AS55" s="11">
        <v>3.4618528296236666</v>
      </c>
      <c r="AT55" s="11">
        <f t="shared" si="11"/>
        <v>2.3997678768855426E-3</v>
      </c>
      <c r="AU55" s="10">
        <v>7.5837185626690573</v>
      </c>
      <c r="AV55" s="25">
        <v>244.23507960490218</v>
      </c>
      <c r="AW55">
        <f t="shared" si="12"/>
        <v>2.0233066711610615E-3</v>
      </c>
      <c r="AX55">
        <f t="shared" si="13"/>
        <v>60.508824572230317</v>
      </c>
      <c r="AY55">
        <f t="shared" si="14"/>
        <v>0.33427284348364306</v>
      </c>
      <c r="AZ55">
        <f t="shared" si="15"/>
        <v>8.3024695227790684</v>
      </c>
      <c r="BA55">
        <f t="shared" si="16"/>
        <v>2.9320443895099655</v>
      </c>
      <c r="BB55">
        <f t="shared" si="17"/>
        <v>39.151749316706933</v>
      </c>
      <c r="BC55">
        <f t="shared" si="18"/>
        <v>36.79113917344845</v>
      </c>
      <c r="BD55">
        <f t="shared" si="19"/>
        <v>5.3868884085807229</v>
      </c>
      <c r="BE55">
        <f t="shared" si="20"/>
        <v>2.5265165096368327</v>
      </c>
      <c r="BF55">
        <f t="shared" si="21"/>
        <v>23.94177025438675</v>
      </c>
      <c r="BG55">
        <f t="shared" si="22"/>
        <v>18.557766749271956</v>
      </c>
      <c r="BH55">
        <f t="shared" si="23"/>
        <v>37.732034381261457</v>
      </c>
      <c r="BI55">
        <f t="shared" si="24"/>
        <v>7.5802751022973229</v>
      </c>
      <c r="BJ55">
        <f t="shared" si="25"/>
        <v>243.7457512235934</v>
      </c>
      <c r="BK55">
        <f t="shared" si="26"/>
        <v>60.843097415713963</v>
      </c>
      <c r="BL55">
        <f t="shared" si="27"/>
        <v>47.454218839486003</v>
      </c>
      <c r="BM55">
        <f t="shared" si="28"/>
        <v>135.44843496839346</v>
      </c>
    </row>
    <row r="56" spans="1:65" ht="15.75" x14ac:dyDescent="0.3">
      <c r="A56" t="str">
        <f>INDEX([1]DANE!$A$12:$A$136,MATCH(DSI!B56,[1]DANE!$B$12:$B$136,0))</f>
        <v>05306</v>
      </c>
      <c r="B56" s="7" t="s">
        <v>134</v>
      </c>
      <c r="C56" s="7" t="s">
        <v>60</v>
      </c>
      <c r="D56" s="7" t="s">
        <v>79</v>
      </c>
      <c r="E56" s="8">
        <v>6.8884027264065466</v>
      </c>
      <c r="F56" s="8">
        <v>3.9909274146325169</v>
      </c>
      <c r="G56" s="8">
        <v>0.72639991375571955</v>
      </c>
      <c r="H56" s="8">
        <v>5.9039500980853227E-3</v>
      </c>
      <c r="I56" s="9">
        <v>0</v>
      </c>
      <c r="J56" s="9">
        <f t="shared" si="0"/>
        <v>1.5443035725305402E-3</v>
      </c>
      <c r="K56" s="10">
        <v>11.611634004892867</v>
      </c>
      <c r="L56" s="11">
        <v>0</v>
      </c>
      <c r="M56" s="11">
        <v>0</v>
      </c>
      <c r="N56" s="11">
        <v>0</v>
      </c>
      <c r="O56" s="11">
        <v>0</v>
      </c>
      <c r="P56" s="11">
        <f t="shared" si="1"/>
        <v>0</v>
      </c>
      <c r="Q56" s="10">
        <v>0</v>
      </c>
      <c r="R56" s="12">
        <f t="shared" si="2"/>
        <v>5.3126488818113603E-5</v>
      </c>
      <c r="S56" s="26">
        <v>1.0875699141909365</v>
      </c>
      <c r="T56" s="8">
        <v>1.3876187320962463</v>
      </c>
      <c r="U56" s="9">
        <v>0.23625045729735372</v>
      </c>
      <c r="V56" s="14">
        <f t="shared" si="3"/>
        <v>2.7547734085742729E-4</v>
      </c>
      <c r="W56" s="10">
        <v>1.6238691893935999</v>
      </c>
      <c r="X56" s="8">
        <v>6.1502847577356032</v>
      </c>
      <c r="Y56" s="8">
        <v>5.6089878201859111</v>
      </c>
      <c r="Z56" s="8">
        <f t="shared" si="4"/>
        <v>1.1972522401665568E-3</v>
      </c>
      <c r="AA56" s="10">
        <v>11.759272577921514</v>
      </c>
      <c r="AB56" s="9">
        <v>5.6039409203382391</v>
      </c>
      <c r="AC56" s="9">
        <v>1.6149949935199699</v>
      </c>
      <c r="AD56" s="9">
        <f t="shared" si="5"/>
        <v>3.1623164157430387E-4</v>
      </c>
      <c r="AE56" s="15">
        <v>7.2189359138582088</v>
      </c>
      <c r="AF56" s="16">
        <f t="shared" si="6"/>
        <v>2.9301254469341081E-4</v>
      </c>
      <c r="AG56" s="15">
        <v>1.1201869583629096</v>
      </c>
      <c r="AH56" s="16">
        <f t="shared" si="7"/>
        <v>5.7006115518286651E-5</v>
      </c>
      <c r="AI56" s="17">
        <v>0.35501069862181506</v>
      </c>
      <c r="AJ56" s="18">
        <f t="shared" si="8"/>
        <v>4.7323571629663287E-4</v>
      </c>
      <c r="AK56" s="27">
        <v>5.4669910063287439</v>
      </c>
      <c r="AL56" s="19">
        <f t="shared" si="9"/>
        <v>3.5564678607183939E-4</v>
      </c>
      <c r="AM56" s="20">
        <v>4.2022957440055411</v>
      </c>
      <c r="AN56" s="21">
        <v>4.4014485028603385</v>
      </c>
      <c r="AO56" s="22">
        <v>1.9070296217124727</v>
      </c>
      <c r="AP56" s="8">
        <v>3.3037260055897208</v>
      </c>
      <c r="AQ56" s="23">
        <f t="shared" si="10"/>
        <v>6.3405802671580617E-4</v>
      </c>
      <c r="AR56" s="24">
        <v>9.6122041301625316</v>
      </c>
      <c r="AS56" s="11">
        <v>0.9517354474718891</v>
      </c>
      <c r="AT56" s="11">
        <f t="shared" si="11"/>
        <v>3.1787807871022205E-4</v>
      </c>
      <c r="AU56" s="10">
        <v>1.0045546110521861</v>
      </c>
      <c r="AV56" s="25">
        <v>55.062524748790857</v>
      </c>
      <c r="AW56">
        <f t="shared" si="12"/>
        <v>4.5615221955594724E-4</v>
      </c>
      <c r="AX56">
        <f t="shared" si="13"/>
        <v>11.547955530016848</v>
      </c>
      <c r="AY56">
        <f t="shared" si="14"/>
        <v>0</v>
      </c>
      <c r="AZ56">
        <f t="shared" si="15"/>
        <v>1.0831537346355513</v>
      </c>
      <c r="BA56">
        <f t="shared" si="16"/>
        <v>1.6091091852323927</v>
      </c>
      <c r="BB56">
        <f t="shared" si="17"/>
        <v>11.755680821201013</v>
      </c>
      <c r="BC56">
        <f t="shared" si="18"/>
        <v>7.2090882690177596</v>
      </c>
      <c r="BD56">
        <f t="shared" si="19"/>
        <v>1.118035043233546</v>
      </c>
      <c r="BE56">
        <f t="shared" si="20"/>
        <v>0.35478768716220821</v>
      </c>
      <c r="BF56">
        <f t="shared" si="21"/>
        <v>5.4669910063287448</v>
      </c>
      <c r="BG56">
        <f t="shared" si="22"/>
        <v>4.1955039092116309</v>
      </c>
      <c r="BH56">
        <f t="shared" si="23"/>
        <v>9.6157000385466489</v>
      </c>
      <c r="BI56">
        <f t="shared" si="24"/>
        <v>1.0040984833668274</v>
      </c>
      <c r="BJ56">
        <f t="shared" si="25"/>
        <v>54.960103707953174</v>
      </c>
      <c r="BK56">
        <f t="shared" si="26"/>
        <v>11.547955530016848</v>
      </c>
      <c r="BL56">
        <f t="shared" si="27"/>
        <v>12.838834555836565</v>
      </c>
      <c r="BM56">
        <f t="shared" si="28"/>
        <v>30.573313622099757</v>
      </c>
    </row>
    <row r="57" spans="1:65" ht="15.75" x14ac:dyDescent="0.3">
      <c r="A57" t="str">
        <f>INDEX([1]DANE!$A$12:$A$136,MATCH(DSI!B57,[1]DANE!$B$12:$B$136,0))</f>
        <v>05308</v>
      </c>
      <c r="B57" s="7" t="s">
        <v>135</v>
      </c>
      <c r="C57" s="7" t="s">
        <v>88</v>
      </c>
      <c r="D57" s="7" t="s">
        <v>89</v>
      </c>
      <c r="E57" s="8">
        <v>1.8996271314819591</v>
      </c>
      <c r="F57" s="8">
        <v>10.618265652135351</v>
      </c>
      <c r="G57" s="8">
        <v>54.235405688242771</v>
      </c>
      <c r="H57" s="8">
        <v>0.12816250605818785</v>
      </c>
      <c r="I57" s="9">
        <v>0</v>
      </c>
      <c r="J57" s="9">
        <f t="shared" si="0"/>
        <v>8.8949823152141318E-3</v>
      </c>
      <c r="K57" s="10">
        <v>66.881460977918266</v>
      </c>
      <c r="L57" s="11">
        <v>0</v>
      </c>
      <c r="M57" s="11">
        <v>0</v>
      </c>
      <c r="N57" s="11">
        <v>3.1505398848129689</v>
      </c>
      <c r="O57" s="11">
        <v>47.961619233524473</v>
      </c>
      <c r="P57" s="11">
        <f t="shared" si="1"/>
        <v>2.0681744919150719E-3</v>
      </c>
      <c r="Q57" s="10">
        <v>5.0401412367970293</v>
      </c>
      <c r="R57" s="12">
        <f t="shared" si="2"/>
        <v>5.6568151136259612E-2</v>
      </c>
      <c r="S57" s="26">
        <v>1158.0253211882841</v>
      </c>
      <c r="T57" s="8">
        <v>30.935723579092556</v>
      </c>
      <c r="U57" s="9">
        <v>5.3197016017177292</v>
      </c>
      <c r="V57" s="14">
        <f t="shared" si="3"/>
        <v>6.1504634644830407E-3</v>
      </c>
      <c r="W57" s="10">
        <v>36.255425180810285</v>
      </c>
      <c r="X57" s="8">
        <v>68.616051366259853</v>
      </c>
      <c r="Y57" s="8">
        <v>62.577036924758843</v>
      </c>
      <c r="Z57" s="8">
        <f t="shared" si="4"/>
        <v>1.33572223800389E-2</v>
      </c>
      <c r="AA57" s="10">
        <v>131.19308829101868</v>
      </c>
      <c r="AB57" s="9">
        <v>110.53075846069923</v>
      </c>
      <c r="AC57" s="9">
        <v>31.853765784029736</v>
      </c>
      <c r="AD57" s="9">
        <f t="shared" si="5"/>
        <v>6.2372754619208414E-3</v>
      </c>
      <c r="AE57" s="15">
        <v>142.38452424472896</v>
      </c>
      <c r="AF57" s="16">
        <f t="shared" si="6"/>
        <v>7.3409810570618612E-3</v>
      </c>
      <c r="AG57" s="15">
        <v>28.0645705811475</v>
      </c>
      <c r="AH57" s="16">
        <f t="shared" si="7"/>
        <v>3.0192356636198603E-3</v>
      </c>
      <c r="AI57" s="17">
        <v>18.802560962108533</v>
      </c>
      <c r="AJ57" s="18">
        <f t="shared" si="8"/>
        <v>6.0039103201840662E-3</v>
      </c>
      <c r="AK57" s="27">
        <v>69.359354319479039</v>
      </c>
      <c r="AL57" s="19">
        <f t="shared" si="9"/>
        <v>1.2091705113377932E-2</v>
      </c>
      <c r="AM57" s="20">
        <v>142.87468051364337</v>
      </c>
      <c r="AN57" s="21">
        <v>37.122636795981741</v>
      </c>
      <c r="AO57" s="22">
        <v>16.183111217780343</v>
      </c>
      <c r="AP57" s="8">
        <v>36.78269446548709</v>
      </c>
      <c r="AQ57" s="23">
        <f t="shared" si="10"/>
        <v>5.9425808373180363E-3</v>
      </c>
      <c r="AR57" s="24">
        <v>90.088442479249181</v>
      </c>
      <c r="AS57" s="11">
        <v>17.885607622923775</v>
      </c>
      <c r="AT57" s="11">
        <f t="shared" si="11"/>
        <v>6.2867748984198829E-3</v>
      </c>
      <c r="AU57" s="10">
        <v>19.867392990669121</v>
      </c>
      <c r="AV57" s="25">
        <v>1908.8369629658541</v>
      </c>
      <c r="AW57">
        <f t="shared" si="12"/>
        <v>1.5813299905875246E-2</v>
      </c>
      <c r="AX57">
        <f t="shared" si="13"/>
        <v>66.514681467751203</v>
      </c>
      <c r="AY57">
        <f t="shared" si="14"/>
        <v>5.0254319574074771</v>
      </c>
      <c r="AZ57">
        <f t="shared" si="15"/>
        <v>1153.3230508502393</v>
      </c>
      <c r="BA57">
        <f t="shared" si="16"/>
        <v>35.925884950580951</v>
      </c>
      <c r="BB57">
        <f t="shared" si="17"/>
        <v>131.15301662387853</v>
      </c>
      <c r="BC57">
        <f t="shared" si="18"/>
        <v>142.19029170931518</v>
      </c>
      <c r="BD57">
        <f t="shared" si="19"/>
        <v>28.010657639578419</v>
      </c>
      <c r="BE57">
        <f t="shared" si="20"/>
        <v>18.790749524929922</v>
      </c>
      <c r="BF57">
        <f t="shared" si="21"/>
        <v>69.359354319479053</v>
      </c>
      <c r="BG57">
        <f t="shared" si="22"/>
        <v>142.64376358504177</v>
      </c>
      <c r="BH57">
        <f t="shared" si="23"/>
        <v>90.12120717474572</v>
      </c>
      <c r="BI57">
        <f t="shared" si="24"/>
        <v>19.858372009749573</v>
      </c>
      <c r="BJ57">
        <f t="shared" si="25"/>
        <v>1902.916461812697</v>
      </c>
      <c r="BK57">
        <f t="shared" si="26"/>
        <v>71.54011342515868</v>
      </c>
      <c r="BL57">
        <f t="shared" si="27"/>
        <v>1284.4760674741178</v>
      </c>
      <c r="BM57">
        <f t="shared" si="28"/>
        <v>546.9002809134206</v>
      </c>
    </row>
    <row r="58" spans="1:65" ht="15.75" x14ac:dyDescent="0.3">
      <c r="A58" t="str">
        <f>INDEX([1]DANE!$A$12:$A$136,MATCH(DSI!B58,[1]DANE!$B$12:$B$136,0))</f>
        <v>05310</v>
      </c>
      <c r="B58" s="7" t="s">
        <v>136</v>
      </c>
      <c r="C58" s="7" t="s">
        <v>74</v>
      </c>
      <c r="D58" s="7" t="s">
        <v>77</v>
      </c>
      <c r="E58" s="8">
        <v>3.248843412912275</v>
      </c>
      <c r="F58" s="8">
        <v>4.3893900311598522</v>
      </c>
      <c r="G58" s="8">
        <v>5.2400754363276487</v>
      </c>
      <c r="H58" s="8">
        <v>0</v>
      </c>
      <c r="I58" s="9">
        <v>0</v>
      </c>
      <c r="J58" s="9">
        <f t="shared" si="0"/>
        <v>1.7127665584165685E-3</v>
      </c>
      <c r="K58" s="10">
        <v>12.878308880399775</v>
      </c>
      <c r="L58" s="11">
        <v>0</v>
      </c>
      <c r="M58" s="11">
        <v>0</v>
      </c>
      <c r="N58" s="11">
        <v>4.1271264166663942E-2</v>
      </c>
      <c r="O58" s="11">
        <v>0</v>
      </c>
      <c r="P58" s="11">
        <f t="shared" si="1"/>
        <v>2.4834843477354151E-5</v>
      </c>
      <c r="Q58" s="10">
        <v>6.0522513554312055E-2</v>
      </c>
      <c r="R58" s="12">
        <f t="shared" si="2"/>
        <v>9.7715005656822621E-4</v>
      </c>
      <c r="S58" s="26">
        <v>20.003561816628807</v>
      </c>
      <c r="T58" s="8">
        <v>118.55010346863946</v>
      </c>
      <c r="U58" s="9">
        <v>0.82229627250507542</v>
      </c>
      <c r="V58" s="14">
        <f t="shared" si="3"/>
        <v>2.0250640548664101E-2</v>
      </c>
      <c r="W58" s="10">
        <v>119.37239974114453</v>
      </c>
      <c r="X58" s="8">
        <v>12.540486195259222</v>
      </c>
      <c r="Y58" s="8">
        <v>11.436776848413102</v>
      </c>
      <c r="Z58" s="8">
        <f t="shared" si="4"/>
        <v>2.4412081361220982E-3</v>
      </c>
      <c r="AA58" s="10">
        <v>23.977263043672323</v>
      </c>
      <c r="AB58" s="9">
        <v>21.753453342563549</v>
      </c>
      <c r="AC58" s="9">
        <v>6.2691093177852295</v>
      </c>
      <c r="AD58" s="9">
        <f t="shared" si="5"/>
        <v>1.2275522455032757E-3</v>
      </c>
      <c r="AE58" s="15">
        <v>28.022562660348779</v>
      </c>
      <c r="AF58" s="16">
        <f t="shared" si="6"/>
        <v>1.1100935787375535E-3</v>
      </c>
      <c r="AG58" s="15">
        <v>4.2438877515136673</v>
      </c>
      <c r="AH58" s="16">
        <f t="shared" si="7"/>
        <v>2.2149205430803544E-4</v>
      </c>
      <c r="AI58" s="17">
        <v>1.3793616390833148</v>
      </c>
      <c r="AJ58" s="18">
        <f t="shared" si="8"/>
        <v>1.6813095108066691E-3</v>
      </c>
      <c r="AK58" s="27">
        <v>19.423098591048674</v>
      </c>
      <c r="AL58" s="19">
        <f t="shared" si="9"/>
        <v>1.5113227805343325E-3</v>
      </c>
      <c r="AM58" s="20">
        <v>17.857676597069435</v>
      </c>
      <c r="AN58" s="21">
        <v>10.808506410766711</v>
      </c>
      <c r="AO58" s="22">
        <v>2.8439028208853698</v>
      </c>
      <c r="AP58" s="8">
        <v>5.788039462077184</v>
      </c>
      <c r="AQ58" s="23">
        <f t="shared" si="10"/>
        <v>1.2823669129681107E-3</v>
      </c>
      <c r="AR58" s="24">
        <v>19.440448693729266</v>
      </c>
      <c r="AS58" s="11">
        <v>3.1041362621153197</v>
      </c>
      <c r="AT58" s="11">
        <f t="shared" si="11"/>
        <v>1.0533412926266434E-3</v>
      </c>
      <c r="AU58" s="10">
        <v>3.3287569146419971</v>
      </c>
      <c r="AV58" s="25">
        <v>269.98784884283486</v>
      </c>
      <c r="AW58">
        <f t="shared" si="12"/>
        <v>2.2366492830588765E-3</v>
      </c>
      <c r="AX58">
        <f t="shared" si="13"/>
        <v>12.807683930617461</v>
      </c>
      <c r="AY58">
        <f t="shared" si="14"/>
        <v>6.0345883075243564E-2</v>
      </c>
      <c r="AZ58">
        <f t="shared" si="15"/>
        <v>19.922335479290119</v>
      </c>
      <c r="BA58">
        <f t="shared" si="16"/>
        <v>118.28737569584534</v>
      </c>
      <c r="BB58">
        <f t="shared" si="17"/>
        <v>23.969939419263952</v>
      </c>
      <c r="BC58">
        <f t="shared" si="18"/>
        <v>27.984335939971803</v>
      </c>
      <c r="BD58">
        <f t="shared" si="19"/>
        <v>4.2357351068219726</v>
      </c>
      <c r="BE58">
        <f t="shared" si="20"/>
        <v>1.3784951484292252</v>
      </c>
      <c r="BF58">
        <f t="shared" si="21"/>
        <v>19.423098591048678</v>
      </c>
      <c r="BG58">
        <f t="shared" si="22"/>
        <v>17.828814661442134</v>
      </c>
      <c r="BH58">
        <f t="shared" si="23"/>
        <v>19.447519083273548</v>
      </c>
      <c r="BI58">
        <f t="shared" si="24"/>
        <v>3.3272454605409534</v>
      </c>
      <c r="BJ58">
        <f t="shared" si="25"/>
        <v>268.6729243996204</v>
      </c>
      <c r="BK58">
        <f t="shared" si="26"/>
        <v>12.868029813692704</v>
      </c>
      <c r="BL58">
        <f t="shared" si="27"/>
        <v>43.892274898554071</v>
      </c>
      <c r="BM58">
        <f t="shared" si="28"/>
        <v>211.91261968737365</v>
      </c>
    </row>
    <row r="59" spans="1:65" ht="15.75" x14ac:dyDescent="0.3">
      <c r="A59" t="str">
        <f>INDEX([1]DANE!$A$12:$A$136,MATCH(DSI!B59,[1]DANE!$B$12:$B$136,0))</f>
        <v>05313</v>
      </c>
      <c r="B59" s="7" t="s">
        <v>137</v>
      </c>
      <c r="C59" s="7" t="s">
        <v>57</v>
      </c>
      <c r="D59" s="7" t="s">
        <v>63</v>
      </c>
      <c r="E59" s="8">
        <v>1.1345005967419941</v>
      </c>
      <c r="F59" s="8">
        <v>8.7679476264372944</v>
      </c>
      <c r="G59" s="8">
        <v>4.6461585072370921</v>
      </c>
      <c r="H59" s="8">
        <v>8.7431871917155301E-3</v>
      </c>
      <c r="I59" s="9">
        <v>0</v>
      </c>
      <c r="J59" s="9">
        <f t="shared" si="0"/>
        <v>1.9360726901025646E-3</v>
      </c>
      <c r="K59" s="10">
        <v>14.557349917608096</v>
      </c>
      <c r="L59" s="11">
        <v>0</v>
      </c>
      <c r="M59" s="11">
        <v>0</v>
      </c>
      <c r="N59" s="11">
        <v>0</v>
      </c>
      <c r="O59" s="11">
        <v>0</v>
      </c>
      <c r="P59" s="11">
        <f t="shared" si="1"/>
        <v>0</v>
      </c>
      <c r="Q59" s="10">
        <v>0</v>
      </c>
      <c r="R59" s="12">
        <f t="shared" si="2"/>
        <v>2.4032374279997452E-4</v>
      </c>
      <c r="S59" s="26">
        <v>4.9197467807414865</v>
      </c>
      <c r="T59" s="8">
        <v>16.724878711710925</v>
      </c>
      <c r="U59" s="9">
        <v>0.27956926810050442</v>
      </c>
      <c r="V59" s="14">
        <f t="shared" si="3"/>
        <v>2.8846782381382417E-3</v>
      </c>
      <c r="W59" s="10">
        <v>17.004447979811431</v>
      </c>
      <c r="X59" s="8">
        <v>7.356470324815934</v>
      </c>
      <c r="Y59" s="8">
        <v>6.7090149605761571</v>
      </c>
      <c r="Z59" s="8">
        <f t="shared" si="4"/>
        <v>1.4320557377488676E-3</v>
      </c>
      <c r="AA59" s="10">
        <v>14.065485285392091</v>
      </c>
      <c r="AB59" s="9">
        <v>11.006271031948112</v>
      </c>
      <c r="AC59" s="9">
        <v>3.1718879386128886</v>
      </c>
      <c r="AD59" s="9">
        <f t="shared" si="5"/>
        <v>6.2108634004560189E-4</v>
      </c>
      <c r="AE59" s="15">
        <v>14.178158970561</v>
      </c>
      <c r="AF59" s="16">
        <f t="shared" si="6"/>
        <v>7.7309038001582885E-4</v>
      </c>
      <c r="AG59" s="15">
        <v>2.955524522800514</v>
      </c>
      <c r="AH59" s="16">
        <f t="shared" si="7"/>
        <v>1.6936454145109774E-4</v>
      </c>
      <c r="AI59" s="17">
        <v>1.054732876212729</v>
      </c>
      <c r="AJ59" s="18">
        <f t="shared" si="8"/>
        <v>1.8434342252127737E-3</v>
      </c>
      <c r="AK59" s="27">
        <v>21.296022220942703</v>
      </c>
      <c r="AL59" s="19">
        <f t="shared" si="9"/>
        <v>7.7382636698676989E-4</v>
      </c>
      <c r="AM59" s="20">
        <v>9.1434743007375623</v>
      </c>
      <c r="AN59" s="21">
        <v>5.2714615284236421</v>
      </c>
      <c r="AO59" s="22">
        <v>3.0815314122991517</v>
      </c>
      <c r="AP59" s="8">
        <v>6.518162119136476</v>
      </c>
      <c r="AQ59" s="23">
        <f t="shared" si="10"/>
        <v>9.8095869631512999E-4</v>
      </c>
      <c r="AR59" s="24">
        <v>14.871155059859269</v>
      </c>
      <c r="AS59" s="11">
        <v>2.4981549150618134</v>
      </c>
      <c r="AT59" s="11">
        <f t="shared" si="11"/>
        <v>1.250239663611349E-3</v>
      </c>
      <c r="AU59" s="10">
        <v>3.9509928589508854</v>
      </c>
      <c r="AV59" s="25">
        <v>117.99709077361777</v>
      </c>
      <c r="AW59">
        <f t="shared" si="12"/>
        <v>9.7751846837920904E-4</v>
      </c>
      <c r="AX59">
        <f t="shared" si="13"/>
        <v>14.477517067158349</v>
      </c>
      <c r="AY59">
        <f t="shared" si="14"/>
        <v>0</v>
      </c>
      <c r="AZ59">
        <f t="shared" si="15"/>
        <v>4.8997696878968897</v>
      </c>
      <c r="BA59">
        <f t="shared" si="16"/>
        <v>16.849887671271571</v>
      </c>
      <c r="BB59">
        <f t="shared" si="17"/>
        <v>14.061189118178843</v>
      </c>
      <c r="BC59">
        <f t="shared" si="18"/>
        <v>14.158817965778635</v>
      </c>
      <c r="BD59">
        <f t="shared" si="19"/>
        <v>2.9498468652556391</v>
      </c>
      <c r="BE59">
        <f t="shared" si="20"/>
        <v>1.0540703116220487</v>
      </c>
      <c r="BF59">
        <f t="shared" si="21"/>
        <v>21.296022220942707</v>
      </c>
      <c r="BG59">
        <f t="shared" si="22"/>
        <v>9.1286964339057093</v>
      </c>
      <c r="BH59">
        <f t="shared" si="23"/>
        <v>14.876563621199759</v>
      </c>
      <c r="BI59">
        <f t="shared" si="24"/>
        <v>3.9491988726331737</v>
      </c>
      <c r="BJ59">
        <f t="shared" si="25"/>
        <v>117.70157983584335</v>
      </c>
      <c r="BK59">
        <f t="shared" si="26"/>
        <v>14.477517067158349</v>
      </c>
      <c r="BL59">
        <f t="shared" si="27"/>
        <v>18.960958806075734</v>
      </c>
      <c r="BM59">
        <f t="shared" si="28"/>
        <v>84.26310396260925</v>
      </c>
    </row>
    <row r="60" spans="1:65" ht="15.75" x14ac:dyDescent="0.3">
      <c r="A60" t="str">
        <f>INDEX([1]DANE!$A$12:$A$136,MATCH(DSI!B60,[1]DANE!$B$12:$B$136,0))</f>
        <v>05315</v>
      </c>
      <c r="B60" s="7" t="s">
        <v>138</v>
      </c>
      <c r="C60" s="7" t="s">
        <v>74</v>
      </c>
      <c r="D60" s="7" t="s">
        <v>77</v>
      </c>
      <c r="E60" s="8">
        <v>3.3373649841378836</v>
      </c>
      <c r="F60" s="8">
        <v>2.6805414469655009</v>
      </c>
      <c r="G60" s="8">
        <v>2.2704062056985883</v>
      </c>
      <c r="H60" s="8">
        <v>3.4528690586916204E-2</v>
      </c>
      <c r="I60" s="9">
        <v>0</v>
      </c>
      <c r="J60" s="9">
        <f t="shared" si="0"/>
        <v>1.1069065378805029E-3</v>
      </c>
      <c r="K60" s="10">
        <v>8.3228413273888879</v>
      </c>
      <c r="L60" s="11">
        <v>0</v>
      </c>
      <c r="M60" s="11">
        <v>0</v>
      </c>
      <c r="N60" s="11">
        <v>0</v>
      </c>
      <c r="O60" s="11">
        <v>0</v>
      </c>
      <c r="P60" s="11">
        <f t="shared" si="1"/>
        <v>0</v>
      </c>
      <c r="Q60" s="10">
        <v>0</v>
      </c>
      <c r="R60" s="12">
        <f t="shared" si="2"/>
        <v>7.151387674843532E-6</v>
      </c>
      <c r="S60" s="26">
        <v>0.1463984210683221</v>
      </c>
      <c r="T60" s="8">
        <v>113.78960904177248</v>
      </c>
      <c r="U60" s="9">
        <v>8.844144215927098E-2</v>
      </c>
      <c r="V60" s="14">
        <f t="shared" si="3"/>
        <v>1.9318565026199035E-2</v>
      </c>
      <c r="W60" s="10">
        <v>113.87805048393174</v>
      </c>
      <c r="X60" s="8">
        <v>11.646821499923654</v>
      </c>
      <c r="Y60" s="8">
        <v>10.621765090597703</v>
      </c>
      <c r="Z60" s="8">
        <f t="shared" si="4"/>
        <v>2.2672418726734775E-3</v>
      </c>
      <c r="AA60" s="10">
        <v>22.268586590521359</v>
      </c>
      <c r="AB60" s="9">
        <v>9.3762791262159624</v>
      </c>
      <c r="AC60" s="9">
        <v>2.7021419500922592</v>
      </c>
      <c r="AD60" s="9">
        <f t="shared" si="5"/>
        <v>5.291055316413273E-4</v>
      </c>
      <c r="AE60" s="15">
        <v>12.078421076308221</v>
      </c>
      <c r="AF60" s="16">
        <f t="shared" si="6"/>
        <v>5.5342226804293434E-4</v>
      </c>
      <c r="AG60" s="15">
        <v>2.1157333307281383</v>
      </c>
      <c r="AH60" s="16">
        <f t="shared" si="7"/>
        <v>1.3524426026199386E-4</v>
      </c>
      <c r="AI60" s="17">
        <v>0.84224576404963369</v>
      </c>
      <c r="AJ60" s="18">
        <f t="shared" si="8"/>
        <v>9.1326451254432068E-4</v>
      </c>
      <c r="AK60" s="27">
        <v>10.550363602204152</v>
      </c>
      <c r="AL60" s="19">
        <f t="shared" si="9"/>
        <v>9.4906005251782564E-4</v>
      </c>
      <c r="AM60" s="20">
        <v>11.214022383139786</v>
      </c>
      <c r="AN60" s="21">
        <v>6.6273106775075892</v>
      </c>
      <c r="AO60" s="22">
        <v>2.1528294635103151</v>
      </c>
      <c r="AP60" s="8">
        <v>4.2155891508780581</v>
      </c>
      <c r="AQ60" s="23">
        <f t="shared" si="10"/>
        <v>8.572483853828668E-4</v>
      </c>
      <c r="AR60" s="24">
        <v>12.995729291895962</v>
      </c>
      <c r="AS60" s="11">
        <v>1.4941984157631731</v>
      </c>
      <c r="AT60" s="11">
        <f t="shared" si="11"/>
        <v>5.206436661663597E-4</v>
      </c>
      <c r="AU60" s="10">
        <v>1.6453320646854439</v>
      </c>
      <c r="AV60" s="25">
        <v>196.05772433592168</v>
      </c>
      <c r="AW60">
        <f t="shared" si="12"/>
        <v>1.6241929792527832E-3</v>
      </c>
      <c r="AX60">
        <f t="shared" si="13"/>
        <v>8.2771986691600876</v>
      </c>
      <c r="AY60">
        <f t="shared" si="14"/>
        <v>0</v>
      </c>
      <c r="AZ60">
        <f t="shared" si="15"/>
        <v>0.14580395656022327</v>
      </c>
      <c r="BA60">
        <f t="shared" si="16"/>
        <v>112.84296680232025</v>
      </c>
      <c r="BB60">
        <f t="shared" si="17"/>
        <v>22.261784864903337</v>
      </c>
      <c r="BC60">
        <f t="shared" si="18"/>
        <v>12.061944409606616</v>
      </c>
      <c r="BD60">
        <f t="shared" si="19"/>
        <v>2.1116689390387844</v>
      </c>
      <c r="BE60">
        <f t="shared" si="20"/>
        <v>0.84171668011521261</v>
      </c>
      <c r="BF60">
        <f t="shared" si="21"/>
        <v>10.550363602204154</v>
      </c>
      <c r="BG60">
        <f t="shared" si="22"/>
        <v>11.195898054905596</v>
      </c>
      <c r="BH60">
        <f t="shared" si="23"/>
        <v>13.000455770690424</v>
      </c>
      <c r="BI60">
        <f t="shared" si="24"/>
        <v>1.6445849858327319</v>
      </c>
      <c r="BJ60">
        <f t="shared" si="25"/>
        <v>194.93438673533743</v>
      </c>
      <c r="BK60">
        <f t="shared" si="26"/>
        <v>8.2771986691600876</v>
      </c>
      <c r="BL60">
        <f t="shared" si="27"/>
        <v>22.407588821463559</v>
      </c>
      <c r="BM60">
        <f t="shared" si="28"/>
        <v>164.24959924471375</v>
      </c>
    </row>
    <row r="61" spans="1:65" ht="15.75" x14ac:dyDescent="0.3">
      <c r="A61" t="str">
        <f>INDEX([1]DANE!$A$12:$A$136,MATCH(DSI!B61,[1]DANE!$B$12:$B$136,0))</f>
        <v>05318</v>
      </c>
      <c r="B61" s="7" t="s">
        <v>139</v>
      </c>
      <c r="C61" s="7" t="s">
        <v>57</v>
      </c>
      <c r="D61" s="7" t="s">
        <v>126</v>
      </c>
      <c r="E61" s="8">
        <v>0</v>
      </c>
      <c r="F61" s="8">
        <v>45.668688436550298</v>
      </c>
      <c r="G61" s="8">
        <v>12.908671399946655</v>
      </c>
      <c r="H61" s="8">
        <v>0.18896636489672353</v>
      </c>
      <c r="I61" s="9">
        <v>0</v>
      </c>
      <c r="J61" s="9">
        <f t="shared" si="0"/>
        <v>7.8156999660053145E-3</v>
      </c>
      <c r="K61" s="10">
        <v>58.766326201393674</v>
      </c>
      <c r="L61" s="11">
        <v>0</v>
      </c>
      <c r="M61" s="11">
        <v>0</v>
      </c>
      <c r="N61" s="11">
        <v>0</v>
      </c>
      <c r="O61" s="11">
        <v>0</v>
      </c>
      <c r="P61" s="11">
        <f t="shared" si="1"/>
        <v>0</v>
      </c>
      <c r="Q61" s="10">
        <v>0</v>
      </c>
      <c r="R61" s="12">
        <f t="shared" si="2"/>
        <v>1.6198673341387897E-2</v>
      </c>
      <c r="S61" s="26">
        <v>331.60839663647454</v>
      </c>
      <c r="T61" s="8">
        <v>19.765982451856221</v>
      </c>
      <c r="U61" s="9">
        <v>2.9743513448286696</v>
      </c>
      <c r="V61" s="14">
        <f t="shared" si="3"/>
        <v>3.8577286430690663E-3</v>
      </c>
      <c r="W61" s="10">
        <v>22.74033379668489</v>
      </c>
      <c r="X61" s="8">
        <v>26.14228693871603</v>
      </c>
      <c r="Y61" s="8">
        <v>23.841460161114554</v>
      </c>
      <c r="Z61" s="8">
        <f t="shared" si="4"/>
        <v>5.0890182866879553E-3</v>
      </c>
      <c r="AA61" s="10">
        <v>49.98374709983058</v>
      </c>
      <c r="AB61" s="9">
        <v>68.634908444907936</v>
      </c>
      <c r="AC61" s="9">
        <v>19.779836207219958</v>
      </c>
      <c r="AD61" s="9">
        <f t="shared" si="5"/>
        <v>3.873083259686696E-3</v>
      </c>
      <c r="AE61" s="15">
        <v>88.414744652127894</v>
      </c>
      <c r="AF61" s="16">
        <f t="shared" si="6"/>
        <v>6.5746374947696033E-3</v>
      </c>
      <c r="AG61" s="15">
        <v>25.134839142504195</v>
      </c>
      <c r="AH61" s="16">
        <f t="shared" si="7"/>
        <v>2.19966246416039E-3</v>
      </c>
      <c r="AI61" s="17">
        <v>13.698595335499784</v>
      </c>
      <c r="AJ61" s="18">
        <f t="shared" si="8"/>
        <v>6.9631576956774421E-3</v>
      </c>
      <c r="AK61" s="27">
        <v>80.440928668317028</v>
      </c>
      <c r="AL61" s="19">
        <f t="shared" si="9"/>
        <v>6.0556540841319919E-3</v>
      </c>
      <c r="AM61" s="20">
        <v>71.553154369788984</v>
      </c>
      <c r="AN61" s="21">
        <v>18.375124315774464</v>
      </c>
      <c r="AO61" s="22">
        <v>11.291863367409457</v>
      </c>
      <c r="AP61" s="8">
        <v>27.372488055401465</v>
      </c>
      <c r="AQ61" s="23">
        <f t="shared" si="10"/>
        <v>3.7625436311973137E-3</v>
      </c>
      <c r="AR61" s="24">
        <v>57.039475738585388</v>
      </c>
      <c r="AS61" s="11">
        <v>15.166330709788136</v>
      </c>
      <c r="AT61" s="11">
        <f t="shared" si="11"/>
        <v>5.5163143416251635E-3</v>
      </c>
      <c r="AU61" s="10">
        <v>17.432592490734297</v>
      </c>
      <c r="AV61" s="25">
        <v>816.8131341319413</v>
      </c>
      <c r="AW61">
        <f t="shared" si="12"/>
        <v>6.766691607342553E-3</v>
      </c>
      <c r="AX61">
        <f t="shared" si="13"/>
        <v>58.444050281829334</v>
      </c>
      <c r="AY61">
        <f t="shared" si="14"/>
        <v>0</v>
      </c>
      <c r="AZ61">
        <f t="shared" si="15"/>
        <v>330.2618696661055</v>
      </c>
      <c r="BA61">
        <f t="shared" si="16"/>
        <v>22.533637700928772</v>
      </c>
      <c r="BB61">
        <f t="shared" si="17"/>
        <v>49.968480044970512</v>
      </c>
      <c r="BC61">
        <f t="shared" si="18"/>
        <v>88.294134493735754</v>
      </c>
      <c r="BD61">
        <f t="shared" si="19"/>
        <v>25.086554309136808</v>
      </c>
      <c r="BE61">
        <f t="shared" si="20"/>
        <v>13.689990119509975</v>
      </c>
      <c r="BF61">
        <f t="shared" si="21"/>
        <v>80.440928668317042</v>
      </c>
      <c r="BG61">
        <f t="shared" si="22"/>
        <v>71.437508724392416</v>
      </c>
      <c r="BH61">
        <f t="shared" si="23"/>
        <v>57.060220697676968</v>
      </c>
      <c r="BI61">
        <f t="shared" si="24"/>
        <v>17.424677054405482</v>
      </c>
      <c r="BJ61">
        <f t="shared" si="25"/>
        <v>814.64205176100847</v>
      </c>
      <c r="BK61">
        <f t="shared" si="26"/>
        <v>58.444050281829334</v>
      </c>
      <c r="BL61">
        <f t="shared" si="27"/>
        <v>380.23034971107603</v>
      </c>
      <c r="BM61">
        <f t="shared" si="28"/>
        <v>375.96765176810317</v>
      </c>
    </row>
    <row r="62" spans="1:65" ht="15.75" x14ac:dyDescent="0.3">
      <c r="A62" t="str">
        <f>INDEX([1]DANE!$A$12:$A$136,MATCH(DSI!B62,[1]DANE!$B$12:$B$136,0))</f>
        <v>05321</v>
      </c>
      <c r="B62" s="7" t="s">
        <v>140</v>
      </c>
      <c r="C62" s="7" t="s">
        <v>57</v>
      </c>
      <c r="D62" s="7" t="s">
        <v>63</v>
      </c>
      <c r="E62" s="8">
        <v>0.21825146009072444</v>
      </c>
      <c r="F62" s="8">
        <v>4.0092940340681222</v>
      </c>
      <c r="G62" s="8">
        <v>1.9378570792613097</v>
      </c>
      <c r="H62" s="8">
        <v>0</v>
      </c>
      <c r="I62" s="9">
        <v>0</v>
      </c>
      <c r="J62" s="9">
        <f t="shared" si="0"/>
        <v>8.1997531236428073E-4</v>
      </c>
      <c r="K62" s="10">
        <v>6.1654025734201561</v>
      </c>
      <c r="L62" s="11">
        <v>0</v>
      </c>
      <c r="M62" s="11">
        <v>0</v>
      </c>
      <c r="N62" s="11">
        <v>0</v>
      </c>
      <c r="O62" s="11">
        <v>0</v>
      </c>
      <c r="P62" s="11">
        <f t="shared" si="1"/>
        <v>0</v>
      </c>
      <c r="Q62" s="10">
        <v>0</v>
      </c>
      <c r="R62" s="12">
        <f t="shared" si="2"/>
        <v>3.6953453468834901E-5</v>
      </c>
      <c r="S62" s="26">
        <v>0.75648636136587366</v>
      </c>
      <c r="T62" s="8">
        <v>2.0276952678642912</v>
      </c>
      <c r="U62" s="9">
        <v>0.51233641758888371</v>
      </c>
      <c r="V62" s="14">
        <f t="shared" si="3"/>
        <v>4.308975002250927E-4</v>
      </c>
      <c r="W62" s="10">
        <v>2.540031685453175</v>
      </c>
      <c r="X62" s="8">
        <v>14.140671776535354</v>
      </c>
      <c r="Y62" s="8">
        <v>12.896127397040299</v>
      </c>
      <c r="Z62" s="8">
        <f t="shared" si="4"/>
        <v>2.7527100986052852E-3</v>
      </c>
      <c r="AA62" s="10">
        <v>27.036799173575652</v>
      </c>
      <c r="AB62" s="9">
        <v>25.996021841973135</v>
      </c>
      <c r="AC62" s="9">
        <v>7.4917715448878059</v>
      </c>
      <c r="AD62" s="9">
        <f t="shared" si="5"/>
        <v>1.4669613363790495E-3</v>
      </c>
      <c r="AE62" s="15">
        <v>33.487793386860943</v>
      </c>
      <c r="AF62" s="16">
        <f t="shared" si="6"/>
        <v>8.0051084636212377E-4</v>
      </c>
      <c r="AG62" s="15">
        <v>3.0603529656423993</v>
      </c>
      <c r="AH62" s="16">
        <f t="shared" si="7"/>
        <v>1.9999408335965926E-4</v>
      </c>
      <c r="AI62" s="17">
        <v>1.2454810963389791</v>
      </c>
      <c r="AJ62" s="18">
        <f t="shared" si="8"/>
        <v>1.2991999184876833E-3</v>
      </c>
      <c r="AK62" s="27">
        <v>15.008829691423987</v>
      </c>
      <c r="AL62" s="19">
        <f t="shared" si="9"/>
        <v>8.2947438704291938E-4</v>
      </c>
      <c r="AM62" s="20">
        <v>9.8010071310695519</v>
      </c>
      <c r="AN62" s="21">
        <v>3.6831823128016548</v>
      </c>
      <c r="AO62" s="22">
        <v>1.9649105423057258</v>
      </c>
      <c r="AP62" s="8">
        <v>4.2661604171678791</v>
      </c>
      <c r="AQ62" s="23">
        <f t="shared" si="10"/>
        <v>6.539823521281463E-4</v>
      </c>
      <c r="AR62" s="24">
        <v>9.9142532722752605</v>
      </c>
      <c r="AS62" s="11">
        <v>1.3074006326470569</v>
      </c>
      <c r="AT62" s="11">
        <f t="shared" si="11"/>
        <v>6.3091990426726856E-4</v>
      </c>
      <c r="AU62" s="10">
        <v>1.9938257510800397</v>
      </c>
      <c r="AV62" s="25">
        <v>111.01026308850601</v>
      </c>
      <c r="AW62">
        <f t="shared" si="12"/>
        <v>9.1963777782317615E-4</v>
      </c>
      <c r="AX62">
        <f t="shared" si="13"/>
        <v>6.1315913602259888</v>
      </c>
      <c r="AY62">
        <f t="shared" si="14"/>
        <v>0</v>
      </c>
      <c r="AZ62">
        <f t="shared" si="15"/>
        <v>0.75341457760337693</v>
      </c>
      <c r="BA62">
        <f t="shared" si="16"/>
        <v>2.5169443096400488</v>
      </c>
      <c r="BB62">
        <f t="shared" si="17"/>
        <v>27.02854104327983</v>
      </c>
      <c r="BC62">
        <f t="shared" si="18"/>
        <v>33.442111322398908</v>
      </c>
      <c r="BD62">
        <f t="shared" si="19"/>
        <v>3.0544739292915541</v>
      </c>
      <c r="BE62">
        <f t="shared" si="20"/>
        <v>1.2446987070806115</v>
      </c>
      <c r="BF62">
        <f t="shared" si="21"/>
        <v>15.008829691423989</v>
      </c>
      <c r="BG62">
        <f t="shared" si="22"/>
        <v>9.7851665464693092</v>
      </c>
      <c r="BH62">
        <f t="shared" si="23"/>
        <v>9.9178590343530804</v>
      </c>
      <c r="BI62">
        <f t="shared" si="24"/>
        <v>1.9929204353163741</v>
      </c>
      <c r="BJ62">
        <f t="shared" si="25"/>
        <v>110.8765509570831</v>
      </c>
      <c r="BK62">
        <f t="shared" si="26"/>
        <v>6.1315913602259888</v>
      </c>
      <c r="BL62">
        <f t="shared" si="27"/>
        <v>27.781955620883206</v>
      </c>
      <c r="BM62">
        <f t="shared" si="28"/>
        <v>76.963003975973891</v>
      </c>
    </row>
    <row r="63" spans="1:65" ht="15.75" x14ac:dyDescent="0.3">
      <c r="A63" t="str">
        <f>INDEX([1]DANE!$A$12:$A$136,MATCH(DSI!B63,[1]DANE!$B$12:$B$136,0))</f>
        <v>05347</v>
      </c>
      <c r="B63" s="7" t="s">
        <v>141</v>
      </c>
      <c r="C63" s="7" t="s">
        <v>60</v>
      </c>
      <c r="D63" s="7" t="s">
        <v>79</v>
      </c>
      <c r="E63" s="8">
        <v>11.446754899863167</v>
      </c>
      <c r="F63" s="8">
        <v>1.0530020698790004</v>
      </c>
      <c r="G63" s="8">
        <v>4.4185208287846134</v>
      </c>
      <c r="H63" s="8">
        <v>7.6874181357680024E-2</v>
      </c>
      <c r="I63" s="9">
        <v>0</v>
      </c>
      <c r="J63" s="9">
        <f t="shared" si="0"/>
        <v>2.2602911792755226E-3</v>
      </c>
      <c r="K63" s="10">
        <v>16.995151979884461</v>
      </c>
      <c r="L63" s="11">
        <v>0</v>
      </c>
      <c r="M63" s="11">
        <v>0</v>
      </c>
      <c r="N63" s="11">
        <v>0</v>
      </c>
      <c r="O63" s="11">
        <v>6.7153479379562553</v>
      </c>
      <c r="P63" s="11">
        <f t="shared" si="1"/>
        <v>3.0430705120756399E-5</v>
      </c>
      <c r="Q63" s="10">
        <v>7.4159628379283332E-2</v>
      </c>
      <c r="R63" s="12">
        <f t="shared" si="2"/>
        <v>1.3476685664100979E-4</v>
      </c>
      <c r="S63" s="26">
        <v>2.7588568710920041</v>
      </c>
      <c r="T63" s="8">
        <v>0.73190204985744545</v>
      </c>
      <c r="U63" s="9">
        <v>0.26488563052501019</v>
      </c>
      <c r="V63" s="14">
        <f t="shared" si="3"/>
        <v>1.6909762275478779E-4</v>
      </c>
      <c r="W63" s="10">
        <v>0.99678768038245558</v>
      </c>
      <c r="X63" s="8">
        <v>4.9613127996543227</v>
      </c>
      <c r="Y63" s="8">
        <v>4.5246592900259763</v>
      </c>
      <c r="Z63" s="8">
        <f t="shared" si="4"/>
        <v>9.6579964953364252E-4</v>
      </c>
      <c r="AA63" s="10">
        <v>9.485972089680299</v>
      </c>
      <c r="AB63" s="9">
        <v>6.1819980579034057</v>
      </c>
      <c r="AC63" s="9">
        <v>1.7815847910226676</v>
      </c>
      <c r="AD63" s="9">
        <f t="shared" si="5"/>
        <v>3.488515353480845E-4</v>
      </c>
      <c r="AE63" s="15">
        <v>7.9635828489260732</v>
      </c>
      <c r="AF63" s="16">
        <f t="shared" si="6"/>
        <v>4.4406200621480071E-4</v>
      </c>
      <c r="AG63" s="15">
        <v>1.6976490497591834</v>
      </c>
      <c r="AH63" s="16">
        <f t="shared" si="7"/>
        <v>9.6521081564972095E-5</v>
      </c>
      <c r="AI63" s="17">
        <v>0.60109369471284091</v>
      </c>
      <c r="AJ63" s="18">
        <f t="shared" si="8"/>
        <v>7.4638526701837607E-4</v>
      </c>
      <c r="AK63" s="27">
        <v>8.6225139006372444</v>
      </c>
      <c r="AL63" s="19">
        <f t="shared" si="9"/>
        <v>4.5309581406947832E-4</v>
      </c>
      <c r="AM63" s="20">
        <v>5.3537461483098712</v>
      </c>
      <c r="AN63" s="21">
        <v>5.1405251077414267</v>
      </c>
      <c r="AO63" s="22">
        <v>1.9164585366272298</v>
      </c>
      <c r="AP63" s="8">
        <v>3.5439395204663713</v>
      </c>
      <c r="AQ63" s="23">
        <f t="shared" si="10"/>
        <v>6.9927774444252476E-4</v>
      </c>
      <c r="AR63" s="24">
        <v>10.600923164835027</v>
      </c>
      <c r="AS63" s="11">
        <v>1.3725303033806779</v>
      </c>
      <c r="AT63" s="11">
        <f t="shared" si="11"/>
        <v>4.9179159795306553E-4</v>
      </c>
      <c r="AU63" s="10">
        <v>1.5541540939374887</v>
      </c>
      <c r="AV63" s="25">
        <v>66.704591150536231</v>
      </c>
      <c r="AW63">
        <f t="shared" si="12"/>
        <v>5.5259811363003784E-4</v>
      </c>
      <c r="AX63">
        <f t="shared" si="13"/>
        <v>16.901950165401747</v>
      </c>
      <c r="AY63">
        <f t="shared" si="14"/>
        <v>7.3943198989310635E-2</v>
      </c>
      <c r="AZ63">
        <f t="shared" si="15"/>
        <v>2.7476542742277705</v>
      </c>
      <c r="BA63">
        <f t="shared" si="16"/>
        <v>0.98772747380523784</v>
      </c>
      <c r="BB63">
        <f t="shared" si="17"/>
        <v>9.4830746907316961</v>
      </c>
      <c r="BC63">
        <f t="shared" si="18"/>
        <v>7.9527194008376689</v>
      </c>
      <c r="BD63">
        <f t="shared" si="19"/>
        <v>1.6943878114031632</v>
      </c>
      <c r="BE63">
        <f t="shared" si="20"/>
        <v>0.60071609825521644</v>
      </c>
      <c r="BF63">
        <f t="shared" si="21"/>
        <v>8.6225139006372444</v>
      </c>
      <c r="BG63">
        <f t="shared" si="22"/>
        <v>5.3450933162430836</v>
      </c>
      <c r="BH63">
        <f t="shared" si="23"/>
        <v>10.604778665162474</v>
      </c>
      <c r="BI63">
        <f t="shared" si="24"/>
        <v>1.5534484153195627</v>
      </c>
      <c r="BJ63">
        <f t="shared" si="25"/>
        <v>66.568007411014165</v>
      </c>
      <c r="BK63">
        <f t="shared" si="26"/>
        <v>16.975893364391059</v>
      </c>
      <c r="BL63">
        <f t="shared" si="27"/>
        <v>12.230728964959466</v>
      </c>
      <c r="BM63">
        <f t="shared" si="28"/>
        <v>37.361385081663656</v>
      </c>
    </row>
    <row r="64" spans="1:65" ht="15.75" x14ac:dyDescent="0.3">
      <c r="A64" t="str">
        <f>INDEX([1]DANE!$A$12:$A$136,MATCH(DSI!B64,[1]DANE!$B$12:$B$136,0))</f>
        <v>05353</v>
      </c>
      <c r="B64" s="7" t="s">
        <v>142</v>
      </c>
      <c r="C64" s="7" t="s">
        <v>65</v>
      </c>
      <c r="D64" s="7" t="s">
        <v>71</v>
      </c>
      <c r="E64" s="8">
        <v>7.3004859028016202</v>
      </c>
      <c r="F64" s="8">
        <v>1.1494647941639826</v>
      </c>
      <c r="G64" s="8">
        <v>2.2502619821635514</v>
      </c>
      <c r="H64" s="8">
        <v>0</v>
      </c>
      <c r="I64" s="9">
        <v>0</v>
      </c>
      <c r="J64" s="9">
        <f t="shared" si="0"/>
        <v>1.4230879702419794E-3</v>
      </c>
      <c r="K64" s="10">
        <v>10.700212679129155</v>
      </c>
      <c r="L64" s="11">
        <v>0</v>
      </c>
      <c r="M64" s="11">
        <v>0</v>
      </c>
      <c r="N64" s="11">
        <v>0</v>
      </c>
      <c r="O64" s="11">
        <v>0</v>
      </c>
      <c r="P64" s="11">
        <f t="shared" si="1"/>
        <v>0</v>
      </c>
      <c r="Q64" s="10">
        <v>0</v>
      </c>
      <c r="R64" s="12">
        <f t="shared" si="2"/>
        <v>4.5949869410489918E-4</v>
      </c>
      <c r="S64" s="26">
        <v>9.4065496598022129</v>
      </c>
      <c r="T64" s="8">
        <v>1.0597043228393674</v>
      </c>
      <c r="U64" s="9">
        <v>0.33797369973324609</v>
      </c>
      <c r="V64" s="14">
        <f t="shared" si="3"/>
        <v>2.371056902538755E-4</v>
      </c>
      <c r="W64" s="10">
        <v>1.3976780225726135</v>
      </c>
      <c r="X64" s="8">
        <v>5.3010830489903915</v>
      </c>
      <c r="Y64" s="8">
        <v>4.8345257864984426</v>
      </c>
      <c r="Z64" s="8">
        <f t="shared" si="4"/>
        <v>1.0319414150263559E-3</v>
      </c>
      <c r="AA64" s="10">
        <v>10.135608835488835</v>
      </c>
      <c r="AB64" s="9">
        <v>10.423366927431713</v>
      </c>
      <c r="AC64" s="9">
        <v>3.0039012978045121</v>
      </c>
      <c r="AD64" s="9">
        <f t="shared" si="5"/>
        <v>5.8819293084090704E-4</v>
      </c>
      <c r="AE64" s="15">
        <v>13.427268225236226</v>
      </c>
      <c r="AF64" s="16">
        <f t="shared" si="6"/>
        <v>4.6898381050107328E-4</v>
      </c>
      <c r="AG64" s="15">
        <v>1.7929251075456034</v>
      </c>
      <c r="AH64" s="16">
        <f t="shared" si="7"/>
        <v>9.4976088105641455E-5</v>
      </c>
      <c r="AI64" s="17">
        <v>0.59147210933772165</v>
      </c>
      <c r="AJ64" s="18">
        <f t="shared" si="8"/>
        <v>6.1997332035819853E-4</v>
      </c>
      <c r="AK64" s="27">
        <v>7.1621571446173542</v>
      </c>
      <c r="AL64" s="19">
        <f t="shared" si="9"/>
        <v>5.3490337871970489E-4</v>
      </c>
      <c r="AM64" s="20">
        <v>6.3203781951060511</v>
      </c>
      <c r="AN64" s="21">
        <v>5.4322618956845821</v>
      </c>
      <c r="AO64" s="22">
        <v>1.518622736780612</v>
      </c>
      <c r="AP64" s="8">
        <v>3.0034591119939078</v>
      </c>
      <c r="AQ64" s="23">
        <f t="shared" si="10"/>
        <v>6.566268741689576E-4</v>
      </c>
      <c r="AR64" s="24">
        <v>9.9543437444591021</v>
      </c>
      <c r="AS64" s="11">
        <v>1.0967160823198778</v>
      </c>
      <c r="AT64" s="11">
        <f t="shared" si="11"/>
        <v>4.7770534108011449E-4</v>
      </c>
      <c r="AU64" s="10">
        <v>1.5096388686297126</v>
      </c>
      <c r="AV64" s="25">
        <v>72.398232591924582</v>
      </c>
      <c r="AW64">
        <f t="shared" si="12"/>
        <v>5.9976571432931471E-4</v>
      </c>
      <c r="AX64">
        <f t="shared" si="13"/>
        <v>10.64153246030992</v>
      </c>
      <c r="AY64">
        <f t="shared" si="14"/>
        <v>0</v>
      </c>
      <c r="AZ64">
        <f t="shared" si="15"/>
        <v>9.3683534833980158</v>
      </c>
      <c r="BA64">
        <f t="shared" si="16"/>
        <v>1.3849739614549177</v>
      </c>
      <c r="BB64">
        <f t="shared" si="17"/>
        <v>10.132513011243754</v>
      </c>
      <c r="BC64">
        <f t="shared" si="18"/>
        <v>13.408951541137986</v>
      </c>
      <c r="BD64">
        <f t="shared" si="19"/>
        <v>1.7894808408221434</v>
      </c>
      <c r="BE64">
        <f t="shared" si="20"/>
        <v>0.59110055699033548</v>
      </c>
      <c r="BF64">
        <f t="shared" si="21"/>
        <v>7.162157144617356</v>
      </c>
      <c r="BG64">
        <f t="shared" si="22"/>
        <v>6.3101630729082787</v>
      </c>
      <c r="BH64">
        <f t="shared" si="23"/>
        <v>9.9579640872320407</v>
      </c>
      <c r="BI64">
        <f t="shared" si="24"/>
        <v>1.5089534025780915</v>
      </c>
      <c r="BJ64">
        <f t="shared" si="25"/>
        <v>72.256143562692827</v>
      </c>
      <c r="BK64">
        <f t="shared" si="26"/>
        <v>10.64153246030992</v>
      </c>
      <c r="BL64">
        <f t="shared" si="27"/>
        <v>19.50086649464177</v>
      </c>
      <c r="BM64">
        <f t="shared" si="28"/>
        <v>42.113744607741154</v>
      </c>
    </row>
    <row r="65" spans="1:65" ht="15.75" x14ac:dyDescent="0.3">
      <c r="A65" t="str">
        <f>INDEX([1]DANE!$A$12:$A$136,MATCH(DSI!B65,[1]DANE!$B$12:$B$136,0))</f>
        <v>05360</v>
      </c>
      <c r="B65" s="7" t="s">
        <v>143</v>
      </c>
      <c r="C65" s="7" t="s">
        <v>88</v>
      </c>
      <c r="D65" s="7" t="s">
        <v>102</v>
      </c>
      <c r="E65" s="8">
        <v>0</v>
      </c>
      <c r="F65" s="8">
        <v>0</v>
      </c>
      <c r="G65" s="8">
        <v>0</v>
      </c>
      <c r="H65" s="8">
        <v>0</v>
      </c>
      <c r="I65" s="9">
        <v>0</v>
      </c>
      <c r="J65" s="9">
        <f t="shared" si="0"/>
        <v>0</v>
      </c>
      <c r="K65" s="10">
        <v>0</v>
      </c>
      <c r="L65" s="11">
        <v>0</v>
      </c>
      <c r="M65" s="11">
        <v>0</v>
      </c>
      <c r="N65" s="11">
        <v>0</v>
      </c>
      <c r="O65" s="11">
        <v>0</v>
      </c>
      <c r="P65" s="11">
        <f t="shared" si="1"/>
        <v>0</v>
      </c>
      <c r="Q65" s="10">
        <v>0</v>
      </c>
      <c r="R65" s="12">
        <f t="shared" si="2"/>
        <v>9.8496507257806107E-2</v>
      </c>
      <c r="S65" s="26">
        <v>2016.3545592713006</v>
      </c>
      <c r="T65" s="8">
        <v>121.10686383919639</v>
      </c>
      <c r="U65" s="9">
        <v>47.709060237464691</v>
      </c>
      <c r="V65" s="14">
        <f t="shared" si="3"/>
        <v>2.863836703274987E-2</v>
      </c>
      <c r="W65" s="10">
        <v>168.81592407666108</v>
      </c>
      <c r="X65" s="8">
        <v>211.58125727318875</v>
      </c>
      <c r="Y65" s="8">
        <v>192.95963386610325</v>
      </c>
      <c r="Z65" s="8">
        <f t="shared" si="4"/>
        <v>4.1187708248625408E-2</v>
      </c>
      <c r="AA65" s="10">
        <v>404.540891139292</v>
      </c>
      <c r="AB65" s="9">
        <v>821.09969916550176</v>
      </c>
      <c r="AC65" s="9">
        <v>236.63202774325475</v>
      </c>
      <c r="AD65" s="9">
        <f t="shared" si="5"/>
        <v>4.6334839973223962E-2</v>
      </c>
      <c r="AE65" s="15">
        <v>1057.7317269087566</v>
      </c>
      <c r="AF65" s="16">
        <f t="shared" si="6"/>
        <v>5.2702014295589981E-2</v>
      </c>
      <c r="AG65" s="15">
        <v>201.47980065204052</v>
      </c>
      <c r="AH65" s="16">
        <f t="shared" si="7"/>
        <v>2.9307032925428921E-2</v>
      </c>
      <c r="AI65" s="17">
        <v>182.51217678656812</v>
      </c>
      <c r="AJ65" s="18">
        <f t="shared" si="8"/>
        <v>3.6371446675120579E-2</v>
      </c>
      <c r="AK65" s="27">
        <v>420.1761722807322</v>
      </c>
      <c r="AL65" s="19">
        <f t="shared" si="9"/>
        <v>5.01172840290861E-2</v>
      </c>
      <c r="AM65" s="20">
        <v>592.18206834576426</v>
      </c>
      <c r="AN65" s="21">
        <v>194.53005096404002</v>
      </c>
      <c r="AO65" s="22">
        <v>156.69047132630436</v>
      </c>
      <c r="AP65" s="8">
        <v>241.10483344500847</v>
      </c>
      <c r="AQ65" s="23">
        <f t="shared" si="10"/>
        <v>3.907206309245799E-2</v>
      </c>
      <c r="AR65" s="24">
        <v>592.32535573535279</v>
      </c>
      <c r="AS65" s="11">
        <v>137.04440707822837</v>
      </c>
      <c r="AT65" s="11">
        <f t="shared" si="11"/>
        <v>4.9264496278569783E-2</v>
      </c>
      <c r="AU65" s="10">
        <v>155.68508875666964</v>
      </c>
      <c r="AV65" s="25">
        <v>5791.8037639531376</v>
      </c>
      <c r="AW65">
        <f t="shared" si="12"/>
        <v>4.7980802809404942E-2</v>
      </c>
      <c r="AX65">
        <f>J65*AX$131</f>
        <v>0</v>
      </c>
      <c r="AY65">
        <f t="shared" si="14"/>
        <v>0</v>
      </c>
      <c r="AZ65">
        <f t="shared" si="15"/>
        <v>2008.1669626259061</v>
      </c>
      <c r="BA65">
        <f t="shared" si="16"/>
        <v>167.28148783134992</v>
      </c>
      <c r="BB65">
        <f t="shared" si="17"/>
        <v>404.41732801454606</v>
      </c>
      <c r="BC65">
        <f t="shared" si="18"/>
        <v>1056.2888319298613</v>
      </c>
      <c r="BD65">
        <f t="shared" si="19"/>
        <v>201.09275148310721</v>
      </c>
      <c r="BE65">
        <f t="shared" si="20"/>
        <v>182.3975258560491</v>
      </c>
      <c r="BF65">
        <f t="shared" si="21"/>
        <v>420.17617228073226</v>
      </c>
      <c r="BG65">
        <f t="shared" si="22"/>
        <v>591.22497179161098</v>
      </c>
      <c r="BH65">
        <f t="shared" si="23"/>
        <v>592.54078137022282</v>
      </c>
      <c r="BI65">
        <f t="shared" si="24"/>
        <v>155.61439844436791</v>
      </c>
      <c r="BJ65">
        <f t="shared" si="25"/>
        <v>5779.2012116277538</v>
      </c>
      <c r="BK65">
        <f t="shared" si="26"/>
        <v>0</v>
      </c>
      <c r="BL65">
        <f t="shared" si="27"/>
        <v>2412.5842906404523</v>
      </c>
      <c r="BM65">
        <f t="shared" si="28"/>
        <v>3366.616920987301</v>
      </c>
    </row>
    <row r="66" spans="1:65" ht="15.75" x14ac:dyDescent="0.3">
      <c r="A66" t="str">
        <f>INDEX([1]DANE!$A$12:$A$136,MATCH(DSI!B66,[1]DANE!$B$12:$B$136,0))</f>
        <v>05361</v>
      </c>
      <c r="B66" s="7" t="s">
        <v>144</v>
      </c>
      <c r="C66" s="7" t="s">
        <v>74</v>
      </c>
      <c r="D66" s="7" t="s">
        <v>145</v>
      </c>
      <c r="E66" s="8">
        <v>27.755328164194889</v>
      </c>
      <c r="F66" s="8">
        <v>20.072131306480099</v>
      </c>
      <c r="G66" s="8">
        <v>16.067153817153752</v>
      </c>
      <c r="H66" s="8">
        <v>2.3129614815675863E-2</v>
      </c>
      <c r="I66" s="9">
        <v>0</v>
      </c>
      <c r="J66" s="9">
        <f t="shared" si="0"/>
        <v>8.5008189778500564E-3</v>
      </c>
      <c r="K66" s="10">
        <v>63.917742902644413</v>
      </c>
      <c r="L66" s="11">
        <v>0</v>
      </c>
      <c r="M66" s="11">
        <v>0</v>
      </c>
      <c r="N66" s="11">
        <v>3.8463636821594351E-3</v>
      </c>
      <c r="O66" s="11">
        <v>0</v>
      </c>
      <c r="P66" s="11">
        <f t="shared" si="1"/>
        <v>2.3169597292424991E-6</v>
      </c>
      <c r="Q66" s="10">
        <v>5.6464308601639696E-3</v>
      </c>
      <c r="R66" s="12">
        <f t="shared" si="2"/>
        <v>9.4985484459405927E-4</v>
      </c>
      <c r="S66" s="26">
        <v>19.444792509547348</v>
      </c>
      <c r="T66" s="8">
        <v>5.0636201983834521</v>
      </c>
      <c r="U66" s="9">
        <v>0.32664353207570357</v>
      </c>
      <c r="V66" s="14">
        <f t="shared" si="3"/>
        <v>9.1441818632055432E-4</v>
      </c>
      <c r="W66" s="10">
        <v>5.3902637304591554</v>
      </c>
      <c r="X66" s="8">
        <v>15.481370568384438</v>
      </c>
      <c r="Y66" s="8">
        <v>14.118829026352852</v>
      </c>
      <c r="Z66" s="8">
        <f t="shared" si="4"/>
        <v>3.0136987674487903E-3</v>
      </c>
      <c r="AA66" s="10">
        <v>29.60019959473729</v>
      </c>
      <c r="AB66" s="9">
        <v>23.928803527810381</v>
      </c>
      <c r="AC66" s="9">
        <v>6.8960216475665943</v>
      </c>
      <c r="AD66" s="9">
        <f t="shared" si="5"/>
        <v>1.3503077437960827E-3</v>
      </c>
      <c r="AE66" s="15">
        <v>30.824825175376976</v>
      </c>
      <c r="AF66" s="16">
        <f t="shared" si="6"/>
        <v>1.587122630130789E-3</v>
      </c>
      <c r="AG66" s="15">
        <v>6.0675698149900068</v>
      </c>
      <c r="AH66" s="16">
        <f t="shared" si="7"/>
        <v>2.9808430913002963E-4</v>
      </c>
      <c r="AI66" s="17">
        <v>1.8563467773647291</v>
      </c>
      <c r="AJ66" s="18">
        <f t="shared" si="8"/>
        <v>1.8536330045272294E-3</v>
      </c>
      <c r="AK66" s="27">
        <v>21.413842226634564</v>
      </c>
      <c r="AL66" s="19">
        <f t="shared" si="9"/>
        <v>1.5837576720964355E-3</v>
      </c>
      <c r="AM66" s="20">
        <v>18.713561841783672</v>
      </c>
      <c r="AN66" s="21">
        <v>10.265168931447079</v>
      </c>
      <c r="AO66" s="22">
        <v>10.252841208241</v>
      </c>
      <c r="AP66" s="8">
        <v>17.285890958689485</v>
      </c>
      <c r="AQ66" s="23">
        <f t="shared" si="10"/>
        <v>2.4936910003170594E-3</v>
      </c>
      <c r="AR66" s="24">
        <v>37.803901098377565</v>
      </c>
      <c r="AS66" s="11">
        <v>4.5168415884263915</v>
      </c>
      <c r="AT66" s="11">
        <f t="shared" si="11"/>
        <v>1.8504934927655084E-3</v>
      </c>
      <c r="AU66" s="10">
        <v>5.8479080357543358</v>
      </c>
      <c r="AV66" s="25">
        <v>240.88660013853021</v>
      </c>
      <c r="AW66">
        <f t="shared" si="12"/>
        <v>1.9955669998021554E-3</v>
      </c>
      <c r="AX66">
        <f t="shared" si="13"/>
        <v>63.567216492335334</v>
      </c>
      <c r="AY66">
        <f t="shared" si="14"/>
        <v>5.6299521693547565E-3</v>
      </c>
      <c r="AZ66">
        <f t="shared" si="15"/>
        <v>19.365835107343692</v>
      </c>
      <c r="BA66">
        <f t="shared" si="16"/>
        <v>5.341269442242325</v>
      </c>
      <c r="BB66">
        <f t="shared" si="17"/>
        <v>29.59115849843494</v>
      </c>
      <c r="BC66">
        <f t="shared" si="18"/>
        <v>30.782775774437798</v>
      </c>
      <c r="BD66">
        <f t="shared" si="19"/>
        <v>6.0559138184745427</v>
      </c>
      <c r="BE66">
        <f t="shared" si="20"/>
        <v>1.8551806530592823</v>
      </c>
      <c r="BF66">
        <f t="shared" si="21"/>
        <v>21.413842226634568</v>
      </c>
      <c r="BG66">
        <f t="shared" si="22"/>
        <v>18.683316607231504</v>
      </c>
      <c r="BH66">
        <f t="shared" si="23"/>
        <v>37.817650179546938</v>
      </c>
      <c r="BI66">
        <f t="shared" si="24"/>
        <v>5.8452527368515268</v>
      </c>
      <c r="BJ66">
        <f t="shared" si="25"/>
        <v>240.32504148876183</v>
      </c>
      <c r="BK66">
        <f t="shared" si="26"/>
        <v>63.572846444504691</v>
      </c>
      <c r="BL66">
        <f t="shared" si="27"/>
        <v>48.956993605778635</v>
      </c>
      <c r="BM66">
        <f t="shared" si="28"/>
        <v>127.79520143847849</v>
      </c>
    </row>
    <row r="67" spans="1:65" ht="15.75" x14ac:dyDescent="0.3">
      <c r="A67" t="str">
        <f>INDEX([1]DANE!$A$12:$A$136,MATCH(DSI!B67,[1]DANE!$B$12:$B$136,0))</f>
        <v>05364</v>
      </c>
      <c r="B67" s="7" t="s">
        <v>146</v>
      </c>
      <c r="C67" s="7" t="s">
        <v>65</v>
      </c>
      <c r="D67" s="7" t="s">
        <v>71</v>
      </c>
      <c r="E67" s="8">
        <v>17.673789565388731</v>
      </c>
      <c r="F67" s="8">
        <v>20.231783997895523</v>
      </c>
      <c r="G67" s="8">
        <v>4.7271989037455429</v>
      </c>
      <c r="H67" s="8">
        <v>0</v>
      </c>
      <c r="I67" s="9">
        <v>0</v>
      </c>
      <c r="J67" s="9">
        <f t="shared" si="0"/>
        <v>5.6699981070685848E-3</v>
      </c>
      <c r="K67" s="10">
        <v>42.632772467029795</v>
      </c>
      <c r="L67" s="11">
        <v>0</v>
      </c>
      <c r="M67" s="11">
        <v>0</v>
      </c>
      <c r="N67" s="11">
        <v>6.7281017357825532E-2</v>
      </c>
      <c r="O67" s="11">
        <v>0</v>
      </c>
      <c r="P67" s="11">
        <f t="shared" si="1"/>
        <v>4.0528514888906368E-5</v>
      </c>
      <c r="Q67" s="10">
        <v>9.8767990784264806E-2</v>
      </c>
      <c r="R67" s="12">
        <f t="shared" si="2"/>
        <v>2.5000937020054951E-4</v>
      </c>
      <c r="S67" s="26">
        <v>5.1180244609584635</v>
      </c>
      <c r="T67" s="8">
        <v>2.2968781602725201</v>
      </c>
      <c r="U67" s="9">
        <v>0.65612463972762236</v>
      </c>
      <c r="V67" s="14">
        <f t="shared" si="3"/>
        <v>5.0095498098116855E-4</v>
      </c>
      <c r="W67" s="10">
        <v>2.9530028000001423</v>
      </c>
      <c r="X67" s="8">
        <v>4.5393670857926791</v>
      </c>
      <c r="Y67" s="8">
        <v>4.1398497302974002</v>
      </c>
      <c r="Z67" s="8">
        <f t="shared" si="4"/>
        <v>8.8366110293803353E-4</v>
      </c>
      <c r="AA67" s="10">
        <v>8.6792168160900793</v>
      </c>
      <c r="AB67" s="9">
        <v>25.290701456004747</v>
      </c>
      <c r="AC67" s="9">
        <v>7.2885058594783727</v>
      </c>
      <c r="AD67" s="9">
        <f t="shared" si="5"/>
        <v>1.4271599489873452E-3</v>
      </c>
      <c r="AE67" s="15">
        <v>32.579207315483117</v>
      </c>
      <c r="AF67" s="16">
        <f t="shared" si="6"/>
        <v>1.348927228347343E-3</v>
      </c>
      <c r="AG67" s="15">
        <v>5.1569487939718925</v>
      </c>
      <c r="AH67" s="16">
        <f t="shared" si="7"/>
        <v>4.6427144866772834E-4</v>
      </c>
      <c r="AI67" s="17">
        <v>2.8912920981051644</v>
      </c>
      <c r="AJ67" s="18">
        <f t="shared" si="8"/>
        <v>1.8968544860786399E-3</v>
      </c>
      <c r="AK67" s="27">
        <v>21.913152491656177</v>
      </c>
      <c r="AL67" s="19">
        <f t="shared" si="9"/>
        <v>1.2204970447928958E-3</v>
      </c>
      <c r="AM67" s="20">
        <v>14.421301520966111</v>
      </c>
      <c r="AN67" s="21">
        <v>8.2194022804228783</v>
      </c>
      <c r="AO67" s="22">
        <v>4.4227666250311772</v>
      </c>
      <c r="AP67" s="8">
        <v>10.273078641155694</v>
      </c>
      <c r="AQ67" s="23">
        <f t="shared" si="10"/>
        <v>1.5115780360421783E-3</v>
      </c>
      <c r="AR67" s="24">
        <v>22.915247546609748</v>
      </c>
      <c r="AS67" s="11">
        <v>3.0561491812299773</v>
      </c>
      <c r="AT67" s="11">
        <f t="shared" si="11"/>
        <v>1.4473377877001761E-3</v>
      </c>
      <c r="AU67" s="10">
        <v>4.5738600606985731</v>
      </c>
      <c r="AV67" s="25">
        <v>163.93279436235355</v>
      </c>
      <c r="AW67">
        <f t="shared" si="12"/>
        <v>1.3580617370444559E-3</v>
      </c>
      <c r="AX67">
        <f t="shared" si="13"/>
        <v>42.398973336839092</v>
      </c>
      <c r="AY67">
        <f t="shared" si="14"/>
        <v>9.847974370884878E-2</v>
      </c>
      <c r="AZ67">
        <f t="shared" si="15"/>
        <v>5.0972422430122633</v>
      </c>
      <c r="BA67">
        <f t="shared" si="16"/>
        <v>2.9261617626181011</v>
      </c>
      <c r="BB67">
        <f t="shared" si="17"/>
        <v>8.6765658327812645</v>
      </c>
      <c r="BC67">
        <f t="shared" si="18"/>
        <v>32.534764690329688</v>
      </c>
      <c r="BD67">
        <f t="shared" si="19"/>
        <v>5.1470421296885309</v>
      </c>
      <c r="BE67">
        <f t="shared" si="20"/>
        <v>2.8894758394023947</v>
      </c>
      <c r="BF67">
        <f t="shared" si="21"/>
        <v>21.913152491656181</v>
      </c>
      <c r="BG67">
        <f t="shared" si="22"/>
        <v>14.397993523764036</v>
      </c>
      <c r="BH67">
        <f t="shared" si="23"/>
        <v>22.923581702328615</v>
      </c>
      <c r="BI67">
        <f t="shared" si="24"/>
        <v>4.5717832555356797</v>
      </c>
      <c r="BJ67">
        <f t="shared" si="25"/>
        <v>163.57521655166468</v>
      </c>
      <c r="BK67">
        <f t="shared" si="26"/>
        <v>42.497453080547942</v>
      </c>
      <c r="BL67">
        <f t="shared" si="27"/>
        <v>13.773808075793529</v>
      </c>
      <c r="BM67">
        <f t="shared" si="28"/>
        <v>107.30395539532324</v>
      </c>
    </row>
    <row r="68" spans="1:65" ht="15.75" x14ac:dyDescent="0.3">
      <c r="A68" t="str">
        <f>INDEX([1]DANE!$A$12:$A$136,MATCH(DSI!B68,[1]DANE!$B$12:$B$136,0))</f>
        <v>05368</v>
      </c>
      <c r="B68" s="7" t="s">
        <v>147</v>
      </c>
      <c r="C68" s="7" t="s">
        <v>65</v>
      </c>
      <c r="D68" s="7" t="s">
        <v>109</v>
      </c>
      <c r="E68" s="8">
        <v>10.508120998074387</v>
      </c>
      <c r="F68" s="8">
        <v>20.051939779108107</v>
      </c>
      <c r="G68" s="8">
        <v>16.914075722249805</v>
      </c>
      <c r="H68" s="8">
        <v>0</v>
      </c>
      <c r="I68" s="9">
        <v>0</v>
      </c>
      <c r="J68" s="9">
        <f t="shared" si="0"/>
        <v>6.3138812821677661E-3</v>
      </c>
      <c r="K68" s="10">
        <v>47.474136499432298</v>
      </c>
      <c r="L68" s="11">
        <v>0</v>
      </c>
      <c r="M68" s="11">
        <v>0</v>
      </c>
      <c r="N68" s="11">
        <v>0</v>
      </c>
      <c r="O68" s="11">
        <v>0</v>
      </c>
      <c r="P68" s="11">
        <f t="shared" si="1"/>
        <v>0</v>
      </c>
      <c r="Q68" s="10">
        <v>0</v>
      </c>
      <c r="R68" s="12">
        <f t="shared" si="2"/>
        <v>1.7305509374213084E-4</v>
      </c>
      <c r="S68" s="26">
        <v>3.5426680294230781</v>
      </c>
      <c r="T68" s="8">
        <v>28.213959113084645</v>
      </c>
      <c r="U68" s="9">
        <v>0.62531022248236812</v>
      </c>
      <c r="V68" s="14">
        <f t="shared" si="3"/>
        <v>4.8923677354823615E-3</v>
      </c>
      <c r="W68" s="10">
        <v>28.839269335567014</v>
      </c>
      <c r="X68" s="8">
        <v>7.324799629365792</v>
      </c>
      <c r="Y68" s="8">
        <v>6.6801316564635735</v>
      </c>
      <c r="Z68" s="8">
        <f t="shared" si="4"/>
        <v>1.4258905254751393E-3</v>
      </c>
      <c r="AA68" s="10">
        <v>14.004931285829365</v>
      </c>
      <c r="AB68" s="9">
        <v>18.933250119041563</v>
      </c>
      <c r="AC68" s="9">
        <v>5.4563573363774758</v>
      </c>
      <c r="AD68" s="9">
        <f t="shared" si="5"/>
        <v>1.0684075457954721E-3</v>
      </c>
      <c r="AE68" s="15">
        <v>24.389607455419039</v>
      </c>
      <c r="AF68" s="16">
        <f t="shared" si="6"/>
        <v>1.286766309708102E-3</v>
      </c>
      <c r="AG68" s="15">
        <v>4.9193076020140749</v>
      </c>
      <c r="AH68" s="16">
        <f t="shared" si="7"/>
        <v>4.1528356131487112E-4</v>
      </c>
      <c r="AI68" s="17">
        <v>2.5862156347287781</v>
      </c>
      <c r="AJ68" s="18">
        <f t="shared" si="8"/>
        <v>1.673098250126984E-3</v>
      </c>
      <c r="AK68" s="27">
        <v>19.328239123048757</v>
      </c>
      <c r="AL68" s="19">
        <f t="shared" si="9"/>
        <v>1.1858977018693703E-3</v>
      </c>
      <c r="AM68" s="20">
        <v>14.012478280585276</v>
      </c>
      <c r="AN68" s="21">
        <v>7.7485817258166838</v>
      </c>
      <c r="AO68" s="22">
        <v>3.7811920740707716</v>
      </c>
      <c r="AP68" s="8">
        <v>8.072438381512697</v>
      </c>
      <c r="AQ68" s="23">
        <f t="shared" si="10"/>
        <v>1.2930374559984462E-3</v>
      </c>
      <c r="AR68" s="24">
        <v>19.602212181400152</v>
      </c>
      <c r="AS68" s="11">
        <v>2.5637487805048265</v>
      </c>
      <c r="AT68" s="11">
        <f t="shared" si="11"/>
        <v>1.4984662393894347E-3</v>
      </c>
      <c r="AU68" s="10">
        <v>4.7354355996876096</v>
      </c>
      <c r="AV68" s="25">
        <v>183.43450102713541</v>
      </c>
      <c r="AW68">
        <f t="shared" si="12"/>
        <v>1.5196189271815571E-3</v>
      </c>
      <c r="AX68">
        <f t="shared" si="13"/>
        <v>47.213787214648953</v>
      </c>
      <c r="AY68">
        <f t="shared" si="14"/>
        <v>0</v>
      </c>
      <c r="AZ68">
        <f t="shared" si="15"/>
        <v>3.5282826938975971</v>
      </c>
      <c r="BA68">
        <f t="shared" si="16"/>
        <v>28.577137546763201</v>
      </c>
      <c r="BB68">
        <f t="shared" si="17"/>
        <v>14.000653614252938</v>
      </c>
      <c r="BC68">
        <f t="shared" si="18"/>
        <v>24.356336597375005</v>
      </c>
      <c r="BD68">
        <f t="shared" si="19"/>
        <v>4.9098574540939115</v>
      </c>
      <c r="BE68">
        <f t="shared" si="20"/>
        <v>2.5845910196797166</v>
      </c>
      <c r="BF68">
        <f t="shared" si="21"/>
        <v>19.32823912304876</v>
      </c>
      <c r="BG68">
        <f t="shared" si="22"/>
        <v>13.989831031716427</v>
      </c>
      <c r="BH68">
        <f t="shared" si="23"/>
        <v>19.60934140347911</v>
      </c>
      <c r="BI68">
        <f t="shared" si="24"/>
        <v>4.733285429596819</v>
      </c>
      <c r="BJ68">
        <f t="shared" si="25"/>
        <v>182.83134312855242</v>
      </c>
      <c r="BK68">
        <f t="shared" si="26"/>
        <v>47.213787214648953</v>
      </c>
      <c r="BL68">
        <f t="shared" si="27"/>
        <v>17.528936308150534</v>
      </c>
      <c r="BM68">
        <f t="shared" si="28"/>
        <v>118.08861960575295</v>
      </c>
    </row>
    <row r="69" spans="1:65" ht="15.75" x14ac:dyDescent="0.3">
      <c r="A69" t="str">
        <f>INDEX([1]DANE!$A$12:$A$136,MATCH(DSI!B69,[1]DANE!$B$12:$B$136,0))</f>
        <v>05376</v>
      </c>
      <c r="B69" s="7" t="s">
        <v>148</v>
      </c>
      <c r="C69" s="7" t="s">
        <v>57</v>
      </c>
      <c r="D69" s="7" t="s">
        <v>126</v>
      </c>
      <c r="E69" s="8">
        <v>0</v>
      </c>
      <c r="F69" s="8">
        <v>15.339500765614989</v>
      </c>
      <c r="G69" s="8">
        <v>9.8996746530256132</v>
      </c>
      <c r="H69" s="8">
        <v>0</v>
      </c>
      <c r="I69" s="9">
        <v>0</v>
      </c>
      <c r="J69" s="9">
        <f t="shared" si="0"/>
        <v>3.3567152349365916E-3</v>
      </c>
      <c r="K69" s="10">
        <v>25.239175418640603</v>
      </c>
      <c r="L69" s="11">
        <v>0</v>
      </c>
      <c r="M69" s="11">
        <v>0</v>
      </c>
      <c r="N69" s="11">
        <v>0</v>
      </c>
      <c r="O69" s="11">
        <v>0</v>
      </c>
      <c r="P69" s="11">
        <f t="shared" si="1"/>
        <v>0</v>
      </c>
      <c r="Q69" s="10">
        <v>0</v>
      </c>
      <c r="R69" s="12">
        <f t="shared" si="2"/>
        <v>4.3233152562995982E-3</v>
      </c>
      <c r="S69" s="26">
        <v>88.504015735197498</v>
      </c>
      <c r="T69" s="8">
        <v>15.357789203506128</v>
      </c>
      <c r="U69" s="9">
        <v>6.5925902581684523</v>
      </c>
      <c r="V69" s="14">
        <f t="shared" si="3"/>
        <v>3.7237187603588085E-3</v>
      </c>
      <c r="W69" s="10">
        <v>21.950379461674579</v>
      </c>
      <c r="X69" s="8">
        <v>35.808962628892075</v>
      </c>
      <c r="Y69" s="8">
        <v>32.657355415344597</v>
      </c>
      <c r="Z69" s="8">
        <f t="shared" si="4"/>
        <v>6.9707928029768482E-3</v>
      </c>
      <c r="AA69" s="10">
        <v>68.466318044236672</v>
      </c>
      <c r="AB69" s="9">
        <v>112.86180628555995</v>
      </c>
      <c r="AC69" s="9">
        <v>32.525548484868501</v>
      </c>
      <c r="AD69" s="9">
        <f t="shared" si="5"/>
        <v>6.3688170128976896E-3</v>
      </c>
      <c r="AE69" s="15">
        <v>145.38735477042846</v>
      </c>
      <c r="AF69" s="16">
        <f t="shared" si="6"/>
        <v>8.9472050866856983E-3</v>
      </c>
      <c r="AG69" s="15">
        <v>34.205165046399429</v>
      </c>
      <c r="AH69" s="16">
        <f t="shared" si="7"/>
        <v>5.3355249441539498E-3</v>
      </c>
      <c r="AI69" s="17">
        <v>33.22746025960312</v>
      </c>
      <c r="AJ69" s="18">
        <f t="shared" si="8"/>
        <v>1.0063077136543532E-2</v>
      </c>
      <c r="AK69" s="27">
        <v>116.25232480760526</v>
      </c>
      <c r="AL69" s="19">
        <f t="shared" si="9"/>
        <v>6.7495817480272557E-3</v>
      </c>
      <c r="AM69" s="20">
        <v>79.752551588707576</v>
      </c>
      <c r="AN69" s="21">
        <v>21.805481664328546</v>
      </c>
      <c r="AO69" s="22">
        <v>18.593796112278778</v>
      </c>
      <c r="AP69" s="8">
        <v>51.476017850787457</v>
      </c>
      <c r="AQ69" s="23">
        <f t="shared" si="10"/>
        <v>6.0604485569172219E-3</v>
      </c>
      <c r="AR69" s="24">
        <v>91.875295627394792</v>
      </c>
      <c r="AS69" s="11">
        <v>16.531922032051174</v>
      </c>
      <c r="AT69" s="11">
        <f t="shared" si="11"/>
        <v>6.5409228489493052E-3</v>
      </c>
      <c r="AU69" s="10">
        <v>20.670548391097128</v>
      </c>
      <c r="AV69" s="25">
        <v>725.53058915098495</v>
      </c>
      <c r="AW69">
        <f t="shared" si="12"/>
        <v>6.0104833569990523E-3</v>
      </c>
      <c r="AX69">
        <f t="shared" si="13"/>
        <v>25.100763185090173</v>
      </c>
      <c r="AY69">
        <f t="shared" si="14"/>
        <v>0</v>
      </c>
      <c r="AZ69">
        <f t="shared" si="15"/>
        <v>88.144636885378887</v>
      </c>
      <c r="BA69">
        <f t="shared" si="16"/>
        <v>21.750863580524459</v>
      </c>
      <c r="BB69">
        <f t="shared" si="17"/>
        <v>68.445405665827735</v>
      </c>
      <c r="BC69">
        <f t="shared" si="18"/>
        <v>145.1890259514507</v>
      </c>
      <c r="BD69">
        <f t="shared" si="19"/>
        <v>34.139455825616054</v>
      </c>
      <c r="BE69">
        <f t="shared" si="20"/>
        <v>33.206587355095486</v>
      </c>
      <c r="BF69">
        <f t="shared" si="21"/>
        <v>116.25232480760528</v>
      </c>
      <c r="BG69">
        <f t="shared" si="22"/>
        <v>79.623653912822675</v>
      </c>
      <c r="BH69">
        <f t="shared" si="23"/>
        <v>91.90871019203864</v>
      </c>
      <c r="BI69">
        <f t="shared" si="24"/>
        <v>20.661162729741346</v>
      </c>
      <c r="BJ69">
        <f t="shared" si="25"/>
        <v>724.42259009119141</v>
      </c>
      <c r="BK69">
        <f t="shared" si="26"/>
        <v>25.100763185090173</v>
      </c>
      <c r="BL69">
        <f t="shared" si="27"/>
        <v>156.59004255120664</v>
      </c>
      <c r="BM69">
        <f t="shared" si="28"/>
        <v>542.73178435489456</v>
      </c>
    </row>
    <row r="70" spans="1:65" ht="15.75" x14ac:dyDescent="0.3">
      <c r="A70" t="str">
        <f>INDEX([1]DANE!$A$12:$A$136,MATCH(DSI!B70,[1]DANE!$B$12:$B$136,0))</f>
        <v>05380</v>
      </c>
      <c r="B70" s="7" t="s">
        <v>149</v>
      </c>
      <c r="C70" s="7" t="s">
        <v>88</v>
      </c>
      <c r="D70" s="7" t="s">
        <v>102</v>
      </c>
      <c r="E70" s="8">
        <v>0.52655072539370562</v>
      </c>
      <c r="F70" s="8">
        <v>1.82608452356534</v>
      </c>
      <c r="G70" s="8">
        <v>0.66772993640259171</v>
      </c>
      <c r="H70" s="8">
        <v>3.4245333066998056E-2</v>
      </c>
      <c r="I70" s="9">
        <v>0</v>
      </c>
      <c r="J70" s="9">
        <f t="shared" si="0"/>
        <v>4.0625168984063492E-4</v>
      </c>
      <c r="K70" s="10">
        <v>3.054610518428635</v>
      </c>
      <c r="L70" s="11">
        <v>0</v>
      </c>
      <c r="M70" s="11">
        <v>0</v>
      </c>
      <c r="N70" s="11">
        <v>0</v>
      </c>
      <c r="O70" s="11">
        <v>0</v>
      </c>
      <c r="P70" s="11">
        <f t="shared" si="1"/>
        <v>0</v>
      </c>
      <c r="Q70" s="10">
        <v>0</v>
      </c>
      <c r="R70" s="12">
        <f t="shared" si="2"/>
        <v>3.8394741986164514E-2</v>
      </c>
      <c r="S70" s="26">
        <v>785.99145503926002</v>
      </c>
      <c r="T70" s="8">
        <v>37.824758374177222</v>
      </c>
      <c r="U70" s="9">
        <v>10.18558021785922</v>
      </c>
      <c r="V70" s="14">
        <f t="shared" si="3"/>
        <v>8.1445971728411216E-3</v>
      </c>
      <c r="W70" s="10">
        <v>48.01033859203644</v>
      </c>
      <c r="X70" s="8">
        <v>110.20634930032699</v>
      </c>
      <c r="Y70" s="8">
        <v>100.50690257149586</v>
      </c>
      <c r="Z70" s="8">
        <f t="shared" si="4"/>
        <v>2.1453445454609105E-2</v>
      </c>
      <c r="AA70" s="10">
        <v>210.71325187182285</v>
      </c>
      <c r="AB70" s="9">
        <v>142.71425046737954</v>
      </c>
      <c r="AC70" s="9">
        <v>41.128699121771191</v>
      </c>
      <c r="AD70" s="9">
        <f t="shared" si="5"/>
        <v>8.0533971258608186E-3</v>
      </c>
      <c r="AE70" s="15">
        <v>183.84294958915075</v>
      </c>
      <c r="AF70" s="16">
        <f t="shared" si="6"/>
        <v>1.2544781535839482E-2</v>
      </c>
      <c r="AG70" s="15">
        <v>47.958699811514343</v>
      </c>
      <c r="AH70" s="16">
        <f t="shared" si="7"/>
        <v>1.2605221718548847E-3</v>
      </c>
      <c r="AI70" s="17">
        <v>7.8500149113815647</v>
      </c>
      <c r="AJ70" s="18">
        <f t="shared" si="8"/>
        <v>9.4406304435135074E-3</v>
      </c>
      <c r="AK70" s="27">
        <v>109.06159436286173</v>
      </c>
      <c r="AL70" s="19">
        <f t="shared" si="9"/>
        <v>1.2168599765143524E-2</v>
      </c>
      <c r="AM70" s="20">
        <v>143.78326195035586</v>
      </c>
      <c r="AN70" s="21">
        <v>38.818291765242279</v>
      </c>
      <c r="AO70" s="22">
        <v>32.826560899611529</v>
      </c>
      <c r="AP70" s="8">
        <v>14.046959388033597</v>
      </c>
      <c r="AQ70" s="23">
        <f t="shared" si="10"/>
        <v>5.652562151219816E-3</v>
      </c>
      <c r="AR70" s="24">
        <v>85.6918120528874</v>
      </c>
      <c r="AS70" s="11">
        <v>32.176496078284565</v>
      </c>
      <c r="AT70" s="11">
        <f t="shared" si="11"/>
        <v>1.1359539697555427E-2</v>
      </c>
      <c r="AU70" s="10">
        <v>35.898285370637943</v>
      </c>
      <c r="AV70" s="25">
        <v>1661.8562740703376</v>
      </c>
      <c r="AW70">
        <f t="shared" si="12"/>
        <v>1.3767247896071233E-2</v>
      </c>
      <c r="AX70">
        <f t="shared" si="13"/>
        <v>3.0378589622676486</v>
      </c>
      <c r="AY70">
        <f t="shared" si="14"/>
        <v>0</v>
      </c>
      <c r="AZ70">
        <f t="shared" si="15"/>
        <v>782.79986307890852</v>
      </c>
      <c r="BA70">
        <f t="shared" si="16"/>
        <v>47.57395319718573</v>
      </c>
      <c r="BB70">
        <f t="shared" si="17"/>
        <v>210.64889153545897</v>
      </c>
      <c r="BC70">
        <f t="shared" si="18"/>
        <v>183.59216192521001</v>
      </c>
      <c r="BD70">
        <f t="shared" si="19"/>
        <v>47.866569608659788</v>
      </c>
      <c r="BE70">
        <f t="shared" si="20"/>
        <v>7.845083670463703</v>
      </c>
      <c r="BF70">
        <f t="shared" si="21"/>
        <v>109.06159436286174</v>
      </c>
      <c r="BG70">
        <f t="shared" si="22"/>
        <v>143.55087655418538</v>
      </c>
      <c r="BH70">
        <f t="shared" si="23"/>
        <v>85.722977716885936</v>
      </c>
      <c r="BI70">
        <f t="shared" si="24"/>
        <v>35.881985408809776</v>
      </c>
      <c r="BJ70">
        <f t="shared" si="25"/>
        <v>1657.5818160208971</v>
      </c>
      <c r="BK70">
        <f t="shared" si="26"/>
        <v>3.0378589622676486</v>
      </c>
      <c r="BL70">
        <f t="shared" si="27"/>
        <v>993.44875461436754</v>
      </c>
      <c r="BM70">
        <f t="shared" si="28"/>
        <v>661.09520244426199</v>
      </c>
    </row>
    <row r="71" spans="1:65" ht="15.75" x14ac:dyDescent="0.3">
      <c r="A71" t="str">
        <f>INDEX([1]DANE!$A$12:$A$136,MATCH(DSI!B71,[1]DANE!$B$12:$B$136,0))</f>
        <v>05390</v>
      </c>
      <c r="B71" s="7" t="s">
        <v>150</v>
      </c>
      <c r="C71" s="7" t="s">
        <v>65</v>
      </c>
      <c r="D71" s="7" t="s">
        <v>109</v>
      </c>
      <c r="E71" s="8">
        <v>0</v>
      </c>
      <c r="F71" s="8">
        <v>1.2072891099902225</v>
      </c>
      <c r="G71" s="8">
        <v>2.3166537250100752</v>
      </c>
      <c r="H71" s="8">
        <v>0</v>
      </c>
      <c r="I71" s="9">
        <v>0</v>
      </c>
      <c r="J71" s="9">
        <f t="shared" ref="J71:J130" si="29">K71/SUM($K$6:$K$130)</f>
        <v>4.6867111960222085E-4</v>
      </c>
      <c r="K71" s="10">
        <v>3.5239428350002977</v>
      </c>
      <c r="L71" s="11">
        <v>0</v>
      </c>
      <c r="M71" s="11">
        <v>0</v>
      </c>
      <c r="N71" s="11">
        <v>0.43717071899525639</v>
      </c>
      <c r="O71" s="11">
        <v>0</v>
      </c>
      <c r="P71" s="11">
        <f t="shared" ref="P71:P130" si="30">Q71/SUM($Q$6:$Q$130)</f>
        <v>2.5452650319323489E-4</v>
      </c>
      <c r="Q71" s="10">
        <v>0.62028108828191331</v>
      </c>
      <c r="R71" s="12">
        <f t="shared" ref="R71:R130" si="31">S71/SUM($S$6:$S$130)</f>
        <v>4.4314874838959669E-4</v>
      </c>
      <c r="S71" s="26">
        <v>9.0718445163944423</v>
      </c>
      <c r="T71" s="8">
        <v>3.0306993366490462</v>
      </c>
      <c r="U71" s="9">
        <v>1.1588204732104133</v>
      </c>
      <c r="V71" s="14">
        <f t="shared" ref="V71:V130" si="32">W71/SUM($W$6:$W$130)</f>
        <v>7.1072090303072959E-4</v>
      </c>
      <c r="W71" s="10">
        <v>4.1895198098594593</v>
      </c>
      <c r="X71" s="8">
        <v>6.2269998258042669</v>
      </c>
      <c r="Y71" s="8">
        <v>5.6789510656894073</v>
      </c>
      <c r="Z71" s="8">
        <f t="shared" ref="Z71:Z130" si="33">AA71/SUM($AA$6:$AA$130)</f>
        <v>1.2121860669270519E-3</v>
      </c>
      <c r="AA71" s="10">
        <v>11.905950891493674</v>
      </c>
      <c r="AB71" s="9">
        <v>33.989423467425098</v>
      </c>
      <c r="AC71" s="9">
        <v>9.7953831977958341</v>
      </c>
      <c r="AD71" s="9">
        <f t="shared" ref="AD71:AD130" si="34">AE71/SUM($AE$6:$AE$130)</f>
        <v>1.9180307808489983E-3</v>
      </c>
      <c r="AE71" s="15">
        <v>43.784806665220934</v>
      </c>
      <c r="AF71" s="16">
        <f t="shared" ref="AF71:AF130" si="35">AG71/SUM($AG$6:$AG$130)</f>
        <v>7.6468390286075865E-4</v>
      </c>
      <c r="AG71" s="15">
        <v>2.9233865606366805</v>
      </c>
      <c r="AH71" s="16">
        <f t="shared" ref="AH71:AH130" si="36">AI71/SUM($AI$6:$AI$130)</f>
        <v>2.5080297831992692E-4</v>
      </c>
      <c r="AI71" s="17">
        <v>1.5618980479599123</v>
      </c>
      <c r="AJ71" s="18">
        <f t="shared" ref="AJ71:AJ130" si="37">AK71/SUM($AK$6:$AK$130)</f>
        <v>1.153068236954384E-3</v>
      </c>
      <c r="AK71" s="27">
        <v>13.320663390422569</v>
      </c>
      <c r="AL71" s="19">
        <f t="shared" ref="AL71:AL130" si="38">AM71/SUM($AM$6:$AM$130)</f>
        <v>1.0224698292644635E-3</v>
      </c>
      <c r="AM71" s="20">
        <v>12.081426798059704</v>
      </c>
      <c r="AN71" s="21">
        <v>6.2070602252437661</v>
      </c>
      <c r="AO71" s="22">
        <v>2.720831981808447</v>
      </c>
      <c r="AP71" s="8">
        <v>5.9966459355226958</v>
      </c>
      <c r="AQ71" s="23">
        <f t="shared" ref="AQ71:AQ130" si="39">AR71/SUM($AR$6:$AR$130)</f>
        <v>9.8448005017199116E-4</v>
      </c>
      <c r="AR71" s="24">
        <v>14.92453814257491</v>
      </c>
      <c r="AS71" s="11">
        <v>1.3854851437990736</v>
      </c>
      <c r="AT71" s="11">
        <f t="shared" ref="AT71:AT130" si="40">AU71/SUM($AU$6:$AU$130)</f>
        <v>7.918639868302916E-4</v>
      </c>
      <c r="AU71" s="10">
        <v>2.5024393708560471</v>
      </c>
      <c r="AV71" s="25">
        <v>120.41069811676056</v>
      </c>
      <c r="AW71">
        <f t="shared" ref="AW71:AW130" si="41">AV71/SUM($AV$6:$AV$130)</f>
        <v>9.9751341688064502E-4</v>
      </c>
      <c r="AX71">
        <f t="shared" ref="AX71:AX129" si="42">J71*AX$131</f>
        <v>3.5046174493406621</v>
      </c>
      <c r="AY71">
        <f t="shared" ref="AY71:AY130" si="43">P71*AY$131</f>
        <v>0.61847084380682149</v>
      </c>
      <c r="AZ71">
        <f t="shared" ref="AZ71:AZ130" si="44">R71*AZ$131</f>
        <v>9.0350074415910839</v>
      </c>
      <c r="BA71">
        <f t="shared" ref="BA71:BA130" si="45">V71*BA$131</f>
        <v>4.1514395690180912</v>
      </c>
      <c r="BB71">
        <f t="shared" ref="BB71:BB130" si="46">Z71*BB$131</f>
        <v>11.902314333292891</v>
      </c>
      <c r="BC71">
        <f t="shared" ref="BC71:BC130" si="47">AD71*BC$131</f>
        <v>43.725078025073415</v>
      </c>
      <c r="BD71">
        <f t="shared" ref="BD71:BD130" si="48">AF71*BD$131</f>
        <v>2.9177706411494495</v>
      </c>
      <c r="BE71">
        <f t="shared" ref="BE71:BE130" si="49">AH71*BE$131</f>
        <v>1.5609168911531321</v>
      </c>
      <c r="BF71">
        <f t="shared" ref="BF71:BF130" si="50">AJ71*BF$131</f>
        <v>13.32066339042257</v>
      </c>
      <c r="BG71">
        <f t="shared" ref="BG71:BG130" si="51">AL71*BG$131</f>
        <v>12.061900553386376</v>
      </c>
      <c r="BH71">
        <f t="shared" ref="BH71:BH130" si="52">AQ71*BH$131</f>
        <v>14.929966119063465</v>
      </c>
      <c r="BI71">
        <f t="shared" ref="BI71:BI130" si="53">AT71*BI$131</f>
        <v>2.5013031141852586</v>
      </c>
      <c r="BJ71">
        <f t="shared" ref="BJ71:BJ130" si="54">SUM(AX71:BI71)</f>
        <v>120.22944837148322</v>
      </c>
      <c r="BK71">
        <f t="shared" ref="BK71:BK130" si="55">AX71+AY71</f>
        <v>4.1230882931474833</v>
      </c>
      <c r="BL71">
        <f t="shared" ref="BL71:BL130" si="56">AZ71+BB71</f>
        <v>20.937321774883976</v>
      </c>
      <c r="BM71">
        <f t="shared" ref="BM71:BM130" si="57">SUM(BC71:BI71)+BA71</f>
        <v>95.169038303451771</v>
      </c>
    </row>
    <row r="72" spans="1:65" ht="15.75" x14ac:dyDescent="0.3">
      <c r="A72" t="str">
        <f>INDEX([1]DANE!$A$12:$A$136,MATCH(DSI!B72,[1]DANE!$B$12:$B$136,0))</f>
        <v>05400</v>
      </c>
      <c r="B72" s="7" t="s">
        <v>151</v>
      </c>
      <c r="C72" s="7" t="s">
        <v>57</v>
      </c>
      <c r="D72" s="7" t="s">
        <v>126</v>
      </c>
      <c r="E72" s="8">
        <v>0</v>
      </c>
      <c r="F72" s="8">
        <v>54.771971653360858</v>
      </c>
      <c r="G72" s="8">
        <v>41.542803634045086</v>
      </c>
      <c r="H72" s="8">
        <v>0</v>
      </c>
      <c r="I72" s="9">
        <v>0</v>
      </c>
      <c r="J72" s="9">
        <f t="shared" si="29"/>
        <v>1.2809502220027087E-2</v>
      </c>
      <c r="K72" s="10">
        <v>96.314775287405951</v>
      </c>
      <c r="L72" s="11">
        <v>0</v>
      </c>
      <c r="M72" s="11">
        <v>0</v>
      </c>
      <c r="N72" s="11">
        <v>0</v>
      </c>
      <c r="O72" s="11">
        <v>0</v>
      </c>
      <c r="P72" s="11">
        <f t="shared" si="30"/>
        <v>2.181892651666307E-6</v>
      </c>
      <c r="Q72" s="10">
        <v>5.3172723921107888E-3</v>
      </c>
      <c r="R72" s="12">
        <f t="shared" si="31"/>
        <v>2.1870568393005749E-3</v>
      </c>
      <c r="S72" s="26">
        <v>44.771963515078852</v>
      </c>
      <c r="T72" s="8">
        <v>5.2350026436121944</v>
      </c>
      <c r="U72" s="9">
        <v>0.97580411427161606</v>
      </c>
      <c r="V72" s="14">
        <f t="shared" si="32"/>
        <v>1.0536172133914831E-3</v>
      </c>
      <c r="W72" s="10">
        <v>6.2108067578838106</v>
      </c>
      <c r="X72" s="8">
        <v>24.786400385783899</v>
      </c>
      <c r="Y72" s="8">
        <v>22.604907471194839</v>
      </c>
      <c r="Z72" s="8">
        <f t="shared" si="33"/>
        <v>4.8250730749043987E-3</v>
      </c>
      <c r="AA72" s="10">
        <v>47.391307856978742</v>
      </c>
      <c r="AB72" s="9">
        <v>32.060619789016926</v>
      </c>
      <c r="AC72" s="9">
        <v>9.2395228972693104</v>
      </c>
      <c r="AD72" s="9">
        <f t="shared" si="34"/>
        <v>1.8091879571704151E-3</v>
      </c>
      <c r="AE72" s="15">
        <v>41.300142686286236</v>
      </c>
      <c r="AF72" s="16">
        <f t="shared" si="35"/>
        <v>2.2161847178994959E-3</v>
      </c>
      <c r="AG72" s="15">
        <v>8.472474176529774</v>
      </c>
      <c r="AH72" s="16">
        <f t="shared" si="36"/>
        <v>1.1284994276992851E-3</v>
      </c>
      <c r="AI72" s="17">
        <v>7.027831427898751</v>
      </c>
      <c r="AJ72" s="18">
        <f t="shared" si="37"/>
        <v>2.4664058192194888E-3</v>
      </c>
      <c r="AK72" s="27">
        <v>28.492816512559923</v>
      </c>
      <c r="AL72" s="19">
        <f t="shared" si="38"/>
        <v>2.1005653651149968E-3</v>
      </c>
      <c r="AM72" s="20">
        <v>24.820122772162868</v>
      </c>
      <c r="AN72" s="21">
        <v>8.1688379575146808</v>
      </c>
      <c r="AO72" s="22">
        <v>6.8181764414331045</v>
      </c>
      <c r="AP72" s="8">
        <v>14.846617536241393</v>
      </c>
      <c r="AQ72" s="23">
        <f t="shared" si="39"/>
        <v>1.9679413315031062E-3</v>
      </c>
      <c r="AR72" s="24">
        <v>29.833631935189182</v>
      </c>
      <c r="AS72" s="11">
        <v>5.9167458994194977</v>
      </c>
      <c r="AT72" s="11">
        <f t="shared" si="40"/>
        <v>2.0442358050430762E-3</v>
      </c>
      <c r="AU72" s="10">
        <v>6.4601702400058079</v>
      </c>
      <c r="AV72" s="25">
        <v>341.10136044037199</v>
      </c>
      <c r="AW72">
        <f t="shared" si="41"/>
        <v>2.8257720358499478E-3</v>
      </c>
      <c r="AX72">
        <f t="shared" si="42"/>
        <v>95.786582787044324</v>
      </c>
      <c r="AY72">
        <f t="shared" si="43"/>
        <v>5.3017543259433388E-3</v>
      </c>
      <c r="AZ72">
        <f t="shared" si="44"/>
        <v>44.590162761536646</v>
      </c>
      <c r="BA72">
        <f t="shared" si="45"/>
        <v>6.1543542220579095</v>
      </c>
      <c r="BB72">
        <f t="shared" si="46"/>
        <v>47.376832637754021</v>
      </c>
      <c r="BC72">
        <f t="shared" si="47"/>
        <v>41.243803477587392</v>
      </c>
      <c r="BD72">
        <f t="shared" si="48"/>
        <v>8.4561982814860919</v>
      </c>
      <c r="BE72">
        <f t="shared" si="49"/>
        <v>7.0234166681444936</v>
      </c>
      <c r="BF72">
        <f t="shared" si="50"/>
        <v>28.492816512559926</v>
      </c>
      <c r="BG72">
        <f t="shared" si="51"/>
        <v>24.780007991171178</v>
      </c>
      <c r="BH72">
        <f t="shared" si="52"/>
        <v>29.844482271136961</v>
      </c>
      <c r="BI72">
        <f t="shared" si="53"/>
        <v>6.457236937558954</v>
      </c>
      <c r="BJ72">
        <f t="shared" si="54"/>
        <v>340.21119630236387</v>
      </c>
      <c r="BK72">
        <f t="shared" si="55"/>
        <v>95.791884541370266</v>
      </c>
      <c r="BL72">
        <f t="shared" si="56"/>
        <v>91.966995399290667</v>
      </c>
      <c r="BM72">
        <f t="shared" si="57"/>
        <v>152.45231636170291</v>
      </c>
    </row>
    <row r="73" spans="1:65" ht="15.75" x14ac:dyDescent="0.3">
      <c r="A73" t="str">
        <f>INDEX([1]DANE!$A$12:$A$136,MATCH(DSI!B73,[1]DANE!$B$12:$B$136,0))</f>
        <v>05411</v>
      </c>
      <c r="B73" s="7" t="s">
        <v>152</v>
      </c>
      <c r="C73" s="7" t="s">
        <v>60</v>
      </c>
      <c r="D73" s="7" t="s">
        <v>79</v>
      </c>
      <c r="E73" s="8">
        <v>13.836837322954599</v>
      </c>
      <c r="F73" s="8">
        <v>3.2097618483370294</v>
      </c>
      <c r="G73" s="8">
        <v>3.6009432335684726</v>
      </c>
      <c r="H73" s="8">
        <v>2.3183316557268706E-2</v>
      </c>
      <c r="I73" s="9">
        <v>0</v>
      </c>
      <c r="J73" s="9">
        <f t="shared" si="29"/>
        <v>2.7491286381341896E-3</v>
      </c>
      <c r="K73" s="10">
        <v>20.670725721417369</v>
      </c>
      <c r="L73" s="11">
        <v>0</v>
      </c>
      <c r="M73" s="11">
        <v>0</v>
      </c>
      <c r="N73" s="11">
        <v>6.160624883214119E-3</v>
      </c>
      <c r="O73" s="11">
        <v>0</v>
      </c>
      <c r="P73" s="11">
        <f t="shared" si="30"/>
        <v>3.7110166746797815E-6</v>
      </c>
      <c r="Q73" s="10">
        <v>9.043747636194626E-3</v>
      </c>
      <c r="R73" s="12">
        <f t="shared" si="31"/>
        <v>4.3381708049369682E-5</v>
      </c>
      <c r="S73" s="26">
        <v>0.8880812858203212</v>
      </c>
      <c r="T73" s="8">
        <v>1.0515379303628205</v>
      </c>
      <c r="U73" s="9">
        <v>0.31416856786498853</v>
      </c>
      <c r="V73" s="14">
        <f t="shared" si="32"/>
        <v>2.3168195873215472E-4</v>
      </c>
      <c r="W73" s="10">
        <v>1.3657064982278091</v>
      </c>
      <c r="X73" s="8">
        <v>5.2152130007688013</v>
      </c>
      <c r="Y73" s="8">
        <v>4.7562133060904612</v>
      </c>
      <c r="Z73" s="8">
        <f t="shared" si="33"/>
        <v>1.0152254235485303E-3</v>
      </c>
      <c r="AA73" s="10">
        <v>9.9714263068592626</v>
      </c>
      <c r="AB73" s="9">
        <v>11.330270948643818</v>
      </c>
      <c r="AC73" s="9">
        <v>3.2652612005374402</v>
      </c>
      <c r="AD73" s="9">
        <f t="shared" si="34"/>
        <v>6.3936972792979054E-4</v>
      </c>
      <c r="AE73" s="15">
        <v>14.595532149181258</v>
      </c>
      <c r="AF73" s="16">
        <f t="shared" si="35"/>
        <v>7.3290057169338499E-4</v>
      </c>
      <c r="AG73" s="15">
        <v>2.801878885583811</v>
      </c>
      <c r="AH73" s="16">
        <f t="shared" si="36"/>
        <v>1.4718781400588059E-4</v>
      </c>
      <c r="AI73" s="17">
        <v>0.91662531649053391</v>
      </c>
      <c r="AJ73" s="18">
        <f t="shared" si="37"/>
        <v>1.0904217509179871E-3</v>
      </c>
      <c r="AK73" s="27">
        <v>12.596948412991738</v>
      </c>
      <c r="AL73" s="19">
        <f t="shared" si="38"/>
        <v>6.9523080146549447E-4</v>
      </c>
      <c r="AM73" s="20">
        <v>8.2147949946885301</v>
      </c>
      <c r="AN73" s="21">
        <v>7.0687697728170633</v>
      </c>
      <c r="AO73" s="22">
        <v>3.5526097652465021</v>
      </c>
      <c r="AP73" s="8">
        <v>6.7947237316589355</v>
      </c>
      <c r="AQ73" s="23">
        <f t="shared" si="39"/>
        <v>1.1488332876355828E-3</v>
      </c>
      <c r="AR73" s="24">
        <v>17.416103269722502</v>
      </c>
      <c r="AS73" s="11">
        <v>2.2787293103547888</v>
      </c>
      <c r="AT73" s="11">
        <f t="shared" si="40"/>
        <v>8.3572557097955265E-4</v>
      </c>
      <c r="AU73" s="10">
        <v>2.6410502394757733</v>
      </c>
      <c r="AV73" s="25">
        <v>92.087916828095089</v>
      </c>
      <c r="AW73">
        <f t="shared" si="41"/>
        <v>7.6288015936540343E-4</v>
      </c>
      <c r="AX73">
        <f t="shared" si="42"/>
        <v>20.557366973805649</v>
      </c>
      <c r="AY73">
        <f t="shared" si="43"/>
        <v>9.0173541276678832E-3</v>
      </c>
      <c r="AZ73">
        <f t="shared" si="44"/>
        <v>0.88447514853499776</v>
      </c>
      <c r="BA73">
        <f t="shared" si="45"/>
        <v>1.3532930392321632</v>
      </c>
      <c r="BB73">
        <f t="shared" si="46"/>
        <v>9.968380630588614</v>
      </c>
      <c r="BC73">
        <f t="shared" si="47"/>
        <v>14.575621788627069</v>
      </c>
      <c r="BD73">
        <f t="shared" si="48"/>
        <v>2.796496386243394</v>
      </c>
      <c r="BE73">
        <f t="shared" si="49"/>
        <v>0.91604950863308998</v>
      </c>
      <c r="BF73">
        <f t="shared" si="50"/>
        <v>12.59694841299174</v>
      </c>
      <c r="BG73">
        <f t="shared" si="51"/>
        <v>8.2015180780057015</v>
      </c>
      <c r="BH73">
        <f t="shared" si="52"/>
        <v>17.422437415420493</v>
      </c>
      <c r="BI73">
        <f t="shared" si="53"/>
        <v>2.6398510452065973</v>
      </c>
      <c r="BJ73">
        <f t="shared" si="54"/>
        <v>91.92145578141718</v>
      </c>
      <c r="BK73">
        <f t="shared" si="55"/>
        <v>20.566384327933317</v>
      </c>
      <c r="BL73">
        <f t="shared" si="56"/>
        <v>10.852855779123612</v>
      </c>
      <c r="BM73">
        <f t="shared" si="57"/>
        <v>60.502215674360251</v>
      </c>
    </row>
    <row r="74" spans="1:65" ht="15.75" x14ac:dyDescent="0.3">
      <c r="A74" t="str">
        <f>INDEX([1]DANE!$A$12:$A$136,MATCH(DSI!B74,[1]DANE!$B$12:$B$136,0))</f>
        <v>05425</v>
      </c>
      <c r="B74" s="7" t="s">
        <v>153</v>
      </c>
      <c r="C74" s="7" t="s">
        <v>106</v>
      </c>
      <c r="D74" s="7" t="s">
        <v>107</v>
      </c>
      <c r="E74" s="8">
        <v>1.0164718351078492</v>
      </c>
      <c r="F74" s="8">
        <v>15.140550119933025</v>
      </c>
      <c r="G74" s="8">
        <v>13.108695911020872</v>
      </c>
      <c r="H74" s="8">
        <v>0.39102202416960974</v>
      </c>
      <c r="I74" s="9">
        <v>0</v>
      </c>
      <c r="J74" s="9">
        <f t="shared" si="29"/>
        <v>3.944234665232701E-3</v>
      </c>
      <c r="K74" s="10">
        <v>29.656739890231357</v>
      </c>
      <c r="L74" s="11">
        <v>0</v>
      </c>
      <c r="M74" s="11">
        <v>0</v>
      </c>
      <c r="N74" s="11">
        <v>0</v>
      </c>
      <c r="O74" s="11">
        <v>11.00694327205116</v>
      </c>
      <c r="P74" s="11">
        <f t="shared" si="30"/>
        <v>4.987813708050704E-5</v>
      </c>
      <c r="Q74" s="10">
        <v>0.12155302006519564</v>
      </c>
      <c r="R74" s="12">
        <f t="shared" si="31"/>
        <v>6.2274906249901998E-4</v>
      </c>
      <c r="S74" s="26">
        <v>12.748501915557123</v>
      </c>
      <c r="T74" s="8">
        <v>1.8062756375753251</v>
      </c>
      <c r="U74" s="9">
        <v>0.445930530937799</v>
      </c>
      <c r="V74" s="14">
        <f t="shared" si="32"/>
        <v>3.8207004013443807E-4</v>
      </c>
      <c r="W74" s="10">
        <v>2.2522061685131241</v>
      </c>
      <c r="X74" s="8">
        <v>12.546517684672509</v>
      </c>
      <c r="Y74" s="8">
        <v>11.442277496267522</v>
      </c>
      <c r="Z74" s="8">
        <f t="shared" si="33"/>
        <v>2.4423822629302135E-3</v>
      </c>
      <c r="AA74" s="10">
        <v>23.988795180940031</v>
      </c>
      <c r="AB74" s="9">
        <v>15.066875835931818</v>
      </c>
      <c r="AC74" s="9">
        <v>4.3421102022517797</v>
      </c>
      <c r="AD74" s="9">
        <f t="shared" si="34"/>
        <v>8.5022717882353243E-4</v>
      </c>
      <c r="AE74" s="15">
        <v>19.408986038183599</v>
      </c>
      <c r="AF74" s="16">
        <f t="shared" si="35"/>
        <v>6.3695872990257953E-4</v>
      </c>
      <c r="AG74" s="15">
        <v>2.435093224417562</v>
      </c>
      <c r="AH74" s="16">
        <f t="shared" si="36"/>
        <v>1.9745058023708207E-4</v>
      </c>
      <c r="AI74" s="17">
        <v>1.2296412024559582</v>
      </c>
      <c r="AJ74" s="18">
        <f t="shared" si="37"/>
        <v>9.8830226370721984E-4</v>
      </c>
      <c r="AK74" s="27">
        <v>11.417226978352126</v>
      </c>
      <c r="AL74" s="19">
        <f t="shared" si="38"/>
        <v>7.7986462549304138E-4</v>
      </c>
      <c r="AM74" s="20">
        <v>9.214821910264348</v>
      </c>
      <c r="AN74" s="21">
        <v>4.9857286404365952</v>
      </c>
      <c r="AO74" s="22">
        <v>3.1184757606236913</v>
      </c>
      <c r="AP74" s="8">
        <v>6.3435332152294377</v>
      </c>
      <c r="AQ74" s="23">
        <f t="shared" si="39"/>
        <v>9.5302845002496746E-4</v>
      </c>
      <c r="AR74" s="24">
        <v>14.447737616289725</v>
      </c>
      <c r="AS74" s="11">
        <v>1.4796587545020838</v>
      </c>
      <c r="AT74" s="11">
        <f t="shared" si="40"/>
        <v>6.0628600465108598E-4</v>
      </c>
      <c r="AU74" s="10">
        <v>1.9159779877236007</v>
      </c>
      <c r="AV74" s="25">
        <v>128.83728113299375</v>
      </c>
      <c r="AW74">
        <f t="shared" si="41"/>
        <v>1.0673214135837317E-3</v>
      </c>
      <c r="AX74">
        <f t="shared" si="42"/>
        <v>29.494101628879942</v>
      </c>
      <c r="AY74">
        <f t="shared" si="43"/>
        <v>0.12119827656719021</v>
      </c>
      <c r="AZ74">
        <f t="shared" si="44"/>
        <v>12.696735428835986</v>
      </c>
      <c r="BA74">
        <f t="shared" si="45"/>
        <v>2.2317349552920862</v>
      </c>
      <c r="BB74">
        <f t="shared" si="46"/>
        <v>23.981468034151238</v>
      </c>
      <c r="BC74">
        <f t="shared" si="47"/>
        <v>19.382509448905342</v>
      </c>
      <c r="BD74">
        <f t="shared" si="48"/>
        <v>2.4304153321140367</v>
      </c>
      <c r="BE74">
        <f t="shared" si="49"/>
        <v>1.2288687635395621</v>
      </c>
      <c r="BF74">
        <f t="shared" si="50"/>
        <v>11.417226978352128</v>
      </c>
      <c r="BG74">
        <f t="shared" si="51"/>
        <v>9.1999287299928039</v>
      </c>
      <c r="BH74">
        <f t="shared" si="52"/>
        <v>14.452992182919852</v>
      </c>
      <c r="BI74">
        <f t="shared" si="53"/>
        <v>1.915108019485813</v>
      </c>
      <c r="BJ74">
        <f t="shared" si="54"/>
        <v>128.55228777903599</v>
      </c>
      <c r="BK74">
        <f t="shared" si="55"/>
        <v>29.615299905447134</v>
      </c>
      <c r="BL74">
        <f t="shared" si="56"/>
        <v>36.678203462987227</v>
      </c>
      <c r="BM74">
        <f t="shared" si="57"/>
        <v>62.258784410601621</v>
      </c>
    </row>
    <row r="75" spans="1:65" ht="15.75" x14ac:dyDescent="0.3">
      <c r="A75" t="str">
        <f>INDEX([1]DANE!$A$12:$A$136,MATCH(DSI!B75,[1]DANE!$B$12:$B$136,0))</f>
        <v>05440</v>
      </c>
      <c r="B75" s="7" t="s">
        <v>154</v>
      </c>
      <c r="C75" s="7" t="s">
        <v>57</v>
      </c>
      <c r="D75" s="7" t="s">
        <v>126</v>
      </c>
      <c r="E75" s="8">
        <v>0.31542169057400726</v>
      </c>
      <c r="F75" s="8">
        <v>97.283397914378043</v>
      </c>
      <c r="G75" s="8">
        <v>14.555987200077281</v>
      </c>
      <c r="H75" s="8">
        <v>0</v>
      </c>
      <c r="I75" s="9">
        <v>0</v>
      </c>
      <c r="J75" s="9">
        <f t="shared" si="29"/>
        <v>1.4916166730065426E-2</v>
      </c>
      <c r="K75" s="10">
        <v>112.15480680502934</v>
      </c>
      <c r="L75" s="11">
        <v>0</v>
      </c>
      <c r="M75" s="11">
        <v>0</v>
      </c>
      <c r="N75" s="11">
        <v>0</v>
      </c>
      <c r="O75" s="11">
        <v>0</v>
      </c>
      <c r="P75" s="11">
        <f t="shared" si="30"/>
        <v>0</v>
      </c>
      <c r="Q75" s="10">
        <v>0</v>
      </c>
      <c r="R75" s="12">
        <f t="shared" si="31"/>
        <v>1.1887556518892436E-2</v>
      </c>
      <c r="S75" s="26">
        <v>243.35409907201949</v>
      </c>
      <c r="T75" s="8">
        <v>16.02480355733157</v>
      </c>
      <c r="U75" s="9">
        <v>5.1130098455333943</v>
      </c>
      <c r="V75" s="14">
        <f t="shared" si="32"/>
        <v>3.5858729667358246E-3</v>
      </c>
      <c r="W75" s="10">
        <v>21.137813402864964</v>
      </c>
      <c r="X75" s="8">
        <v>48.673180582859636</v>
      </c>
      <c r="Y75" s="8">
        <v>44.389371844220797</v>
      </c>
      <c r="Z75" s="8">
        <f t="shared" si="33"/>
        <v>9.4750205534085315E-3</v>
      </c>
      <c r="AA75" s="10">
        <v>93.062552427080433</v>
      </c>
      <c r="AB75" s="9">
        <v>89.087728187435829</v>
      </c>
      <c r="AC75" s="9">
        <v>25.674117028002641</v>
      </c>
      <c r="AD75" s="9">
        <f t="shared" si="34"/>
        <v>5.0272404597616295E-3</v>
      </c>
      <c r="AE75" s="15">
        <v>114.76184521543847</v>
      </c>
      <c r="AF75" s="16">
        <f t="shared" si="35"/>
        <v>6.9599284321688638E-3</v>
      </c>
      <c r="AG75" s="15">
        <v>26.607806396181569</v>
      </c>
      <c r="AH75" s="16">
        <f t="shared" si="36"/>
        <v>3.6413332079030243E-3</v>
      </c>
      <c r="AI75" s="17">
        <v>22.676729229827739</v>
      </c>
      <c r="AJ75" s="18">
        <f t="shared" si="37"/>
        <v>8.2397440860447757E-3</v>
      </c>
      <c r="AK75" s="27">
        <v>95.188518663331834</v>
      </c>
      <c r="AL75" s="19">
        <f t="shared" si="38"/>
        <v>6.518116702613019E-3</v>
      </c>
      <c r="AM75" s="20">
        <v>77.017577976338657</v>
      </c>
      <c r="AN75" s="21">
        <v>21.618410040551964</v>
      </c>
      <c r="AO75" s="22">
        <v>19.727161556732554</v>
      </c>
      <c r="AP75" s="8">
        <v>39.047338984028137</v>
      </c>
      <c r="AQ75" s="23">
        <f t="shared" si="39"/>
        <v>5.3030261899219E-3</v>
      </c>
      <c r="AR75" s="24">
        <v>80.392910581312663</v>
      </c>
      <c r="AS75" s="11">
        <v>16.840251731943301</v>
      </c>
      <c r="AT75" s="11">
        <f t="shared" si="40"/>
        <v>6.4184933477610603E-3</v>
      </c>
      <c r="AU75" s="10">
        <v>20.283648103897438</v>
      </c>
      <c r="AV75" s="25">
        <v>906.63830787332256</v>
      </c>
      <c r="AW75">
        <f t="shared" si="41"/>
        <v>7.5108266167897798E-3</v>
      </c>
      <c r="AX75">
        <f t="shared" si="42"/>
        <v>111.53974719805676</v>
      </c>
      <c r="AY75">
        <f t="shared" si="43"/>
        <v>0</v>
      </c>
      <c r="AZ75">
        <f t="shared" si="44"/>
        <v>242.36593694743507</v>
      </c>
      <c r="BA75">
        <f t="shared" si="45"/>
        <v>20.945683263428293</v>
      </c>
      <c r="BB75">
        <f t="shared" si="46"/>
        <v>93.03412736542019</v>
      </c>
      <c r="BC75">
        <f t="shared" si="47"/>
        <v>114.60529390283482</v>
      </c>
      <c r="BD75">
        <f t="shared" si="48"/>
        <v>26.556691945405603</v>
      </c>
      <c r="BE75">
        <f t="shared" si="49"/>
        <v>22.662484108471439</v>
      </c>
      <c r="BF75">
        <f t="shared" si="50"/>
        <v>95.188518663331848</v>
      </c>
      <c r="BG75">
        <f t="shared" si="51"/>
        <v>76.893100619744089</v>
      </c>
      <c r="BH75">
        <f t="shared" si="52"/>
        <v>80.422149062551625</v>
      </c>
      <c r="BI75">
        <f t="shared" si="53"/>
        <v>20.274438118339191</v>
      </c>
      <c r="BJ75">
        <f t="shared" si="54"/>
        <v>904.48817119501894</v>
      </c>
      <c r="BK75">
        <f t="shared" si="55"/>
        <v>111.53974719805676</v>
      </c>
      <c r="BL75">
        <f t="shared" si="56"/>
        <v>335.40006431285525</v>
      </c>
      <c r="BM75">
        <f t="shared" si="57"/>
        <v>457.54835968410686</v>
      </c>
    </row>
    <row r="76" spans="1:65" ht="15.75" x14ac:dyDescent="0.3">
      <c r="A76" t="str">
        <f>INDEX([1]DANE!$A$12:$A$136,MATCH(DSI!B76,[1]DANE!$B$12:$B$136,0))</f>
        <v>05001</v>
      </c>
      <c r="B76" s="7" t="s">
        <v>155</v>
      </c>
      <c r="C76" s="7" t="s">
        <v>88</v>
      </c>
      <c r="D76" s="7" t="s">
        <v>156</v>
      </c>
      <c r="E76" s="8">
        <v>4.8880187145726808</v>
      </c>
      <c r="F76" s="8">
        <v>30.832260622577355</v>
      </c>
      <c r="G76" s="8">
        <v>76.858273846060783</v>
      </c>
      <c r="H76" s="8">
        <v>5.9612068675192587E-2</v>
      </c>
      <c r="I76" s="9">
        <v>0</v>
      </c>
      <c r="J76" s="9">
        <f t="shared" si="29"/>
        <v>1.49804515823075E-2</v>
      </c>
      <c r="K76" s="10">
        <v>112.63816525188601</v>
      </c>
      <c r="L76" s="11">
        <v>0</v>
      </c>
      <c r="M76" s="11">
        <v>0</v>
      </c>
      <c r="N76" s="11">
        <v>0</v>
      </c>
      <c r="O76" s="11">
        <v>94.959652226095571</v>
      </c>
      <c r="P76" s="11">
        <f t="shared" si="30"/>
        <v>4.3031116212592548E-4</v>
      </c>
      <c r="Q76" s="10">
        <v>1.0486683021008802</v>
      </c>
      <c r="R76" s="12">
        <f t="shared" si="31"/>
        <v>0.37172698912199936</v>
      </c>
      <c r="S76" s="26">
        <v>7609.7460731119891</v>
      </c>
      <c r="T76" s="8">
        <v>877.69076768428988</v>
      </c>
      <c r="U76" s="9">
        <v>379.68018158099215</v>
      </c>
      <c r="V76" s="14">
        <f t="shared" si="32"/>
        <v>0.21330363790221696</v>
      </c>
      <c r="W76" s="10">
        <v>1257.370949265282</v>
      </c>
      <c r="X76" s="8">
        <v>2164.6428997592448</v>
      </c>
      <c r="Y76" s="8">
        <v>1974.129026226052</v>
      </c>
      <c r="Z76" s="8">
        <f t="shared" si="33"/>
        <v>0.4213826941326152</v>
      </c>
      <c r="AA76" s="10">
        <v>4138.7719259852965</v>
      </c>
      <c r="AB76" s="9">
        <v>8509.4279799287142</v>
      </c>
      <c r="AC76" s="9">
        <v>2452.3248515036366</v>
      </c>
      <c r="AD76" s="9">
        <f t="shared" si="34"/>
        <v>0.48018892725741852</v>
      </c>
      <c r="AE76" s="15">
        <v>10961.75283143235</v>
      </c>
      <c r="AF76" s="16">
        <f t="shared" si="35"/>
        <v>0.48231476056711708</v>
      </c>
      <c r="AG76" s="15">
        <v>1843.8893296480887</v>
      </c>
      <c r="AH76" s="16">
        <f t="shared" si="36"/>
        <v>0.8010669457318258</v>
      </c>
      <c r="AI76" s="17">
        <v>4988.7162712546542</v>
      </c>
      <c r="AJ76" s="18">
        <f t="shared" si="37"/>
        <v>0.51541264706360457</v>
      </c>
      <c r="AK76" s="27">
        <v>5954.2342410153078</v>
      </c>
      <c r="AL76" s="19">
        <f t="shared" si="38"/>
        <v>0.47725852510132905</v>
      </c>
      <c r="AM76" s="20">
        <v>5639.250929202989</v>
      </c>
      <c r="AN76" s="21">
        <v>2259.3448620794611</v>
      </c>
      <c r="AO76" s="22">
        <v>3269.5434815551512</v>
      </c>
      <c r="AP76" s="8">
        <v>1990.8327186231022</v>
      </c>
      <c r="AQ76" s="23">
        <f t="shared" si="39"/>
        <v>0.49602977981157292</v>
      </c>
      <c r="AR76" s="24">
        <v>7519.7210622577149</v>
      </c>
      <c r="AS76" s="11">
        <v>1257.2626792263038</v>
      </c>
      <c r="AT76" s="11">
        <f t="shared" si="40"/>
        <v>0.51489795359608159</v>
      </c>
      <c r="AU76" s="10">
        <v>1627.1745305777995</v>
      </c>
      <c r="AV76" s="25">
        <v>51654.314977305461</v>
      </c>
      <c r="AW76">
        <f t="shared" si="41"/>
        <v>0.42791772687570617</v>
      </c>
      <c r="AX76">
        <f t="shared" si="42"/>
        <v>112.02045489578533</v>
      </c>
      <c r="AY76">
        <f t="shared" si="43"/>
        <v>1.0456078412292775</v>
      </c>
      <c r="AZ76">
        <f t="shared" si="44"/>
        <v>7578.845986054368</v>
      </c>
      <c r="BA76">
        <f t="shared" si="45"/>
        <v>1245.942195912146</v>
      </c>
      <c r="BB76">
        <f t="shared" si="46"/>
        <v>4137.5077779028979</v>
      </c>
      <c r="BC76">
        <f t="shared" si="47"/>
        <v>10946.799457417004</v>
      </c>
      <c r="BD76">
        <f t="shared" si="48"/>
        <v>1840.3471590169108</v>
      </c>
      <c r="BE76">
        <f t="shared" si="49"/>
        <v>4985.58244767825</v>
      </c>
      <c r="BF76">
        <f t="shared" si="50"/>
        <v>5954.2342410153087</v>
      </c>
      <c r="BG76">
        <f t="shared" si="51"/>
        <v>5630.1366585743244</v>
      </c>
      <c r="BH76">
        <f t="shared" si="52"/>
        <v>7522.4559454907167</v>
      </c>
      <c r="BI76">
        <f t="shared" si="53"/>
        <v>1626.4356963281316</v>
      </c>
      <c r="BJ76">
        <f t="shared" si="54"/>
        <v>51581.353628127072</v>
      </c>
      <c r="BK76">
        <f>AX76+AY76</f>
        <v>113.06606273701462</v>
      </c>
      <c r="BL76">
        <f t="shared" si="56"/>
        <v>11716.353763957266</v>
      </c>
      <c r="BM76">
        <f t="shared" si="57"/>
        <v>39751.933801432788</v>
      </c>
    </row>
    <row r="77" spans="1:65" ht="15.75" x14ac:dyDescent="0.3">
      <c r="A77" t="str">
        <f>INDEX([1]DANE!$A$12:$A$136,MATCH(DSI!B77,[1]DANE!$B$12:$B$136,0))</f>
        <v>05467</v>
      </c>
      <c r="B77" s="7" t="s">
        <v>157</v>
      </c>
      <c r="C77" s="7" t="s">
        <v>65</v>
      </c>
      <c r="D77" s="7" t="s">
        <v>109</v>
      </c>
      <c r="E77" s="8">
        <v>8.7188660210602205</v>
      </c>
      <c r="F77" s="8">
        <v>1.8866615213520113</v>
      </c>
      <c r="G77" s="8">
        <v>0.50710264132973459</v>
      </c>
      <c r="H77" s="8">
        <v>0</v>
      </c>
      <c r="I77" s="9">
        <v>0</v>
      </c>
      <c r="J77" s="9">
        <f t="shared" si="29"/>
        <v>1.4779379444557136E-3</v>
      </c>
      <c r="K77" s="10">
        <v>11.112630183741965</v>
      </c>
      <c r="L77" s="11">
        <v>0</v>
      </c>
      <c r="M77" s="11">
        <v>0</v>
      </c>
      <c r="N77" s="11">
        <v>0</v>
      </c>
      <c r="O77" s="11">
        <v>0</v>
      </c>
      <c r="P77" s="11">
        <f t="shared" si="30"/>
        <v>0</v>
      </c>
      <c r="Q77" s="10">
        <v>0</v>
      </c>
      <c r="R77" s="12">
        <f t="shared" si="31"/>
        <v>9.2232214677121193E-5</v>
      </c>
      <c r="S77" s="26">
        <v>1.8881161551153771</v>
      </c>
      <c r="T77" s="8">
        <v>0.63175748243648078</v>
      </c>
      <c r="U77" s="9">
        <v>0.10880786695025665</v>
      </c>
      <c r="V77" s="14">
        <f t="shared" si="32"/>
        <v>1.2563140831337092E-4</v>
      </c>
      <c r="W77" s="10">
        <v>0.74056534938673746</v>
      </c>
      <c r="X77" s="8">
        <v>6.4350769664923311</v>
      </c>
      <c r="Y77" s="8">
        <v>5.8687149861827681</v>
      </c>
      <c r="Z77" s="8">
        <f t="shared" si="33"/>
        <v>1.2526916422994608E-3</v>
      </c>
      <c r="AA77" s="10">
        <v>12.303791952675098</v>
      </c>
      <c r="AB77" s="9">
        <v>6.1170343688459949</v>
      </c>
      <c r="AC77" s="9">
        <v>1.7628629604252861</v>
      </c>
      <c r="AD77" s="9">
        <f t="shared" si="34"/>
        <v>3.4518561982089017E-4</v>
      </c>
      <c r="AE77" s="15">
        <v>7.8798973292712811</v>
      </c>
      <c r="AF77" s="16">
        <f t="shared" si="35"/>
        <v>4.371088997389123E-4</v>
      </c>
      <c r="AG77" s="15">
        <v>1.6710673237018618</v>
      </c>
      <c r="AH77" s="16">
        <f t="shared" si="36"/>
        <v>9.4655728406295846E-5</v>
      </c>
      <c r="AI77" s="17">
        <v>0.58947704056938088</v>
      </c>
      <c r="AJ77" s="18">
        <f t="shared" si="37"/>
        <v>7.8617266336030258E-4</v>
      </c>
      <c r="AK77" s="27">
        <v>9.0821523650979561</v>
      </c>
      <c r="AL77" s="19">
        <f t="shared" si="38"/>
        <v>4.368501596238556E-4</v>
      </c>
      <c r="AM77" s="20">
        <v>5.1617887141110002</v>
      </c>
      <c r="AN77" s="21">
        <v>4.7583558169846345</v>
      </c>
      <c r="AO77" s="22">
        <v>2.0992991639918364</v>
      </c>
      <c r="AP77" s="8">
        <v>4.1310403150497637</v>
      </c>
      <c r="AQ77" s="23">
        <f t="shared" si="39"/>
        <v>7.2485668856283887E-4</v>
      </c>
      <c r="AR77" s="24">
        <v>10.988695296026235</v>
      </c>
      <c r="AS77" s="11">
        <v>1.2776870126479367</v>
      </c>
      <c r="AT77" s="11">
        <f t="shared" si="40"/>
        <v>5.8823333124000913E-4</v>
      </c>
      <c r="AU77" s="10">
        <v>1.858928138956117</v>
      </c>
      <c r="AV77" s="25">
        <v>63.277109848653005</v>
      </c>
      <c r="AW77">
        <f t="shared" si="41"/>
        <v>5.2420397059948468E-4</v>
      </c>
      <c r="AX77">
        <f t="shared" si="42"/>
        <v>11.051688257595849</v>
      </c>
      <c r="AY77">
        <f t="shared" si="43"/>
        <v>0</v>
      </c>
      <c r="AZ77">
        <f t="shared" si="44"/>
        <v>1.8804492825275894</v>
      </c>
      <c r="BA77">
        <f t="shared" si="45"/>
        <v>0.73383405125632839</v>
      </c>
      <c r="BB77">
        <f t="shared" si="46"/>
        <v>12.300033877748199</v>
      </c>
      <c r="BC77">
        <f t="shared" si="47"/>
        <v>7.8691480400126101</v>
      </c>
      <c r="BD77">
        <f t="shared" si="48"/>
        <v>1.6678571496954491</v>
      </c>
      <c r="BE77">
        <f t="shared" si="49"/>
        <v>0.58910674148900821</v>
      </c>
      <c r="BF77">
        <f t="shared" si="50"/>
        <v>9.0821523650979579</v>
      </c>
      <c r="BG77">
        <f t="shared" si="51"/>
        <v>5.1534461275052568</v>
      </c>
      <c r="BH77">
        <f t="shared" si="52"/>
        <v>10.992691827050304</v>
      </c>
      <c r="BI77">
        <f t="shared" si="53"/>
        <v>1.8580840747510041</v>
      </c>
      <c r="BJ77">
        <f t="shared" si="54"/>
        <v>63.178491794729553</v>
      </c>
      <c r="BK77">
        <f t="shared" si="55"/>
        <v>11.051688257595849</v>
      </c>
      <c r="BL77">
        <f t="shared" si="56"/>
        <v>14.180483160275788</v>
      </c>
      <c r="BM77">
        <f t="shared" si="57"/>
        <v>37.946320376857919</v>
      </c>
    </row>
    <row r="78" spans="1:65" ht="15.75" x14ac:dyDescent="0.3">
      <c r="A78" t="str">
        <f>INDEX([1]DANE!$A$12:$A$136,MATCH(DSI!B78,[1]DANE!$B$12:$B$136,0))</f>
        <v>05475</v>
      </c>
      <c r="B78" s="7" t="s">
        <v>158</v>
      </c>
      <c r="C78" s="7" t="s">
        <v>81</v>
      </c>
      <c r="D78" s="7" t="s">
        <v>159</v>
      </c>
      <c r="E78" s="8">
        <v>0</v>
      </c>
      <c r="F78" s="8">
        <v>0.77380974962824545</v>
      </c>
      <c r="G78" s="8">
        <v>0.53402688627083228</v>
      </c>
      <c r="H78" s="8">
        <v>0</v>
      </c>
      <c r="I78" s="9">
        <v>0</v>
      </c>
      <c r="J78" s="9">
        <f t="shared" si="29"/>
        <v>1.7393734492959534E-4</v>
      </c>
      <c r="K78" s="10">
        <v>1.3078366358990778</v>
      </c>
      <c r="L78" s="11">
        <v>0</v>
      </c>
      <c r="M78" s="11">
        <v>0</v>
      </c>
      <c r="N78" s="11">
        <v>0</v>
      </c>
      <c r="O78" s="11">
        <v>0</v>
      </c>
      <c r="P78" s="11">
        <f t="shared" si="30"/>
        <v>0</v>
      </c>
      <c r="Q78" s="10">
        <v>0</v>
      </c>
      <c r="R78" s="12">
        <f t="shared" si="31"/>
        <v>1.8274263176748715E-6</v>
      </c>
      <c r="S78" s="26">
        <v>3.740984822671533E-2</v>
      </c>
      <c r="T78" s="8">
        <v>0.10585106363725927</v>
      </c>
      <c r="U78" s="9">
        <v>0</v>
      </c>
      <c r="V78" s="14">
        <f t="shared" si="32"/>
        <v>1.7956846356947958E-5</v>
      </c>
      <c r="W78" s="10">
        <v>0.10585106363725927</v>
      </c>
      <c r="X78" s="8">
        <v>6.9802928230126486</v>
      </c>
      <c r="Y78" s="8">
        <v>6.365945475348056</v>
      </c>
      <c r="Z78" s="8">
        <f t="shared" si="33"/>
        <v>1.3588267126752281E-3</v>
      </c>
      <c r="AA78" s="10">
        <v>13.346238298360705</v>
      </c>
      <c r="AB78" s="9">
        <v>3.8909920538177416</v>
      </c>
      <c r="AC78" s="9">
        <v>1.1213417086421311</v>
      </c>
      <c r="AD78" s="9">
        <f t="shared" si="34"/>
        <v>2.1956955328806171E-4</v>
      </c>
      <c r="AE78" s="15">
        <v>5.0123337624598729</v>
      </c>
      <c r="AF78" s="16">
        <f t="shared" si="35"/>
        <v>2.8960792050839324E-4</v>
      </c>
      <c r="AG78" s="15">
        <v>1.1071710801035874</v>
      </c>
      <c r="AH78" s="16">
        <f t="shared" si="36"/>
        <v>2.3477156270212251E-5</v>
      </c>
      <c r="AI78" s="17">
        <v>0.14620609689618225</v>
      </c>
      <c r="AJ78" s="18">
        <f t="shared" si="37"/>
        <v>1.3076420904819234E-4</v>
      </c>
      <c r="AK78" s="27">
        <v>1.5106356730861266</v>
      </c>
      <c r="AL78" s="19">
        <f t="shared" si="38"/>
        <v>3.1863007610728549E-4</v>
      </c>
      <c r="AM78" s="20">
        <v>3.7649090760160524</v>
      </c>
      <c r="AN78" s="21">
        <v>5.1069957482104362</v>
      </c>
      <c r="AO78" s="22">
        <v>2.0484690652161399</v>
      </c>
      <c r="AP78" s="8">
        <v>3.5866090263984081</v>
      </c>
      <c r="AQ78" s="23">
        <f t="shared" si="39"/>
        <v>7.0858858691338921E-4</v>
      </c>
      <c r="AR78" s="24">
        <v>10.742073839824984</v>
      </c>
      <c r="AS78" s="11">
        <v>1.4685682865238918</v>
      </c>
      <c r="AT78" s="11">
        <f t="shared" si="40"/>
        <v>7.580629092562212E-4</v>
      </c>
      <c r="AU78" s="10">
        <v>2.395621598226565</v>
      </c>
      <c r="AV78" s="25">
        <v>39.476286972737128</v>
      </c>
      <c r="AW78">
        <f t="shared" si="41"/>
        <v>3.2703178803723478E-4</v>
      </c>
      <c r="AX78">
        <f t="shared" si="42"/>
        <v>1.3006644289275229</v>
      </c>
      <c r="AY78">
        <f t="shared" si="43"/>
        <v>0</v>
      </c>
      <c r="AZ78">
        <f t="shared" si="44"/>
        <v>3.7257942032223192E-2</v>
      </c>
      <c r="BA78">
        <f t="shared" si="45"/>
        <v>0.10488894048721811</v>
      </c>
      <c r="BB78">
        <f t="shared" si="46"/>
        <v>13.342161818222676</v>
      </c>
      <c r="BC78">
        <f t="shared" si="47"/>
        <v>5.0054962335908684</v>
      </c>
      <c r="BD78">
        <f t="shared" si="48"/>
        <v>1.1050441688944526</v>
      </c>
      <c r="BE78">
        <f t="shared" si="49"/>
        <v>0.14611425280472581</v>
      </c>
      <c r="BF78">
        <f t="shared" si="50"/>
        <v>1.510635673086127</v>
      </c>
      <c r="BG78">
        <f t="shared" si="51"/>
        <v>3.7588241543408301</v>
      </c>
      <c r="BH78">
        <f t="shared" si="52"/>
        <v>10.745980675914909</v>
      </c>
      <c r="BI78">
        <f t="shared" si="53"/>
        <v>2.3945338431930683</v>
      </c>
      <c r="BJ78">
        <f t="shared" si="54"/>
        <v>39.451602131494617</v>
      </c>
      <c r="BK78">
        <f t="shared" si="55"/>
        <v>1.3006644289275229</v>
      </c>
      <c r="BL78">
        <f t="shared" si="56"/>
        <v>13.379419760254899</v>
      </c>
      <c r="BM78">
        <f t="shared" si="57"/>
        <v>24.771517942312197</v>
      </c>
    </row>
    <row r="79" spans="1:65" ht="15.75" x14ac:dyDescent="0.3">
      <c r="A79" t="str">
        <f>INDEX([1]DANE!$A$12:$A$136,MATCH(DSI!B79,[1]DANE!$B$12:$B$136,0))</f>
        <v>05480</v>
      </c>
      <c r="B79" s="7" t="s">
        <v>160</v>
      </c>
      <c r="C79" s="7" t="s">
        <v>81</v>
      </c>
      <c r="D79" s="7" t="s">
        <v>82</v>
      </c>
      <c r="E79" s="8">
        <v>0</v>
      </c>
      <c r="F79" s="8">
        <v>19.71673996165979</v>
      </c>
      <c r="G79" s="8">
        <v>26.596811435777887</v>
      </c>
      <c r="H79" s="8">
        <v>0</v>
      </c>
      <c r="I79" s="9">
        <v>0</v>
      </c>
      <c r="J79" s="9">
        <f t="shared" si="29"/>
        <v>6.1595278364355993E-3</v>
      </c>
      <c r="K79" s="10">
        <v>46.313551397437678</v>
      </c>
      <c r="L79" s="11">
        <v>0</v>
      </c>
      <c r="M79" s="11">
        <v>0</v>
      </c>
      <c r="N79" s="11">
        <v>9.9092050254329074</v>
      </c>
      <c r="O79" s="11">
        <v>0</v>
      </c>
      <c r="P79" s="11">
        <f t="shared" si="30"/>
        <v>5.8572466466783523E-3</v>
      </c>
      <c r="Q79" s="10">
        <v>14.274110077955141</v>
      </c>
      <c r="R79" s="12">
        <f t="shared" si="31"/>
        <v>1.7321161501124681E-4</v>
      </c>
      <c r="S79" s="26">
        <v>3.5458722280631254</v>
      </c>
      <c r="T79" s="8">
        <v>4.4336649892856377</v>
      </c>
      <c r="U79" s="9">
        <v>0.84308081031617088</v>
      </c>
      <c r="V79" s="14">
        <f t="shared" si="32"/>
        <v>8.9516071291292291E-4</v>
      </c>
      <c r="W79" s="10">
        <v>5.2767457996018088</v>
      </c>
      <c r="X79" s="8">
        <v>26.411022958913968</v>
      </c>
      <c r="Y79" s="8">
        <v>24.086544270795748</v>
      </c>
      <c r="Z79" s="8">
        <f t="shared" si="33"/>
        <v>5.1413320924496714E-3</v>
      </c>
      <c r="AA79" s="10">
        <v>50.497567229709716</v>
      </c>
      <c r="AB79" s="9">
        <v>25.592166514802006</v>
      </c>
      <c r="AC79" s="9">
        <v>7.3753848197671603</v>
      </c>
      <c r="AD79" s="9">
        <f t="shared" si="34"/>
        <v>1.4441716897918857E-3</v>
      </c>
      <c r="AE79" s="15">
        <v>32.967551334569166</v>
      </c>
      <c r="AF79" s="16">
        <f t="shared" si="35"/>
        <v>1.5523827625521032E-3</v>
      </c>
      <c r="AG79" s="15">
        <v>5.9347593012366913</v>
      </c>
      <c r="AH79" s="16">
        <f t="shared" si="36"/>
        <v>2.1606155673566571E-4</v>
      </c>
      <c r="AI79" s="17">
        <v>1.3455427282611485</v>
      </c>
      <c r="AJ79" s="18">
        <f t="shared" si="37"/>
        <v>1.3070094261190179E-3</v>
      </c>
      <c r="AK79" s="27">
        <v>15.099047962180205</v>
      </c>
      <c r="AL79" s="19">
        <f t="shared" si="38"/>
        <v>1.627956697887044E-3</v>
      </c>
      <c r="AM79" s="20">
        <v>19.23581421476462</v>
      </c>
      <c r="AN79" s="21">
        <v>12.847571941068576</v>
      </c>
      <c r="AO79" s="22">
        <v>7.6092820294206556</v>
      </c>
      <c r="AP79" s="8">
        <v>16.29659056189486</v>
      </c>
      <c r="AQ79" s="23">
        <f t="shared" si="39"/>
        <v>2.4243988371081596E-3</v>
      </c>
      <c r="AR79" s="24">
        <v>36.753444532384094</v>
      </c>
      <c r="AS79" s="11">
        <v>3.5380244368444251</v>
      </c>
      <c r="AT79" s="11">
        <f t="shared" si="40"/>
        <v>1.3009027353101164E-3</v>
      </c>
      <c r="AU79" s="10">
        <v>4.1110977095010206</v>
      </c>
      <c r="AV79" s="25">
        <v>235.35510451566441</v>
      </c>
      <c r="AW79">
        <f t="shared" si="41"/>
        <v>1.9497426570691308E-3</v>
      </c>
      <c r="AX79">
        <f t="shared" si="42"/>
        <v>46.059566788739346</v>
      </c>
      <c r="AY79">
        <f t="shared" si="43"/>
        <v>14.232452143522476</v>
      </c>
      <c r="AZ79">
        <f t="shared" si="44"/>
        <v>3.5314738815887936</v>
      </c>
      <c r="BA79">
        <f t="shared" si="45"/>
        <v>5.2287833217935811</v>
      </c>
      <c r="BB79">
        <f t="shared" si="46"/>
        <v>50.482143233432353</v>
      </c>
      <c r="BC79">
        <f t="shared" si="47"/>
        <v>32.922578953504129</v>
      </c>
      <c r="BD79">
        <f t="shared" si="48"/>
        <v>5.923358437984251</v>
      </c>
      <c r="BE79">
        <f t="shared" si="49"/>
        <v>1.3446974820503785</v>
      </c>
      <c r="BF79">
        <f t="shared" si="50"/>
        <v>15.099047962180206</v>
      </c>
      <c r="BG79">
        <f t="shared" si="51"/>
        <v>19.204724905436642</v>
      </c>
      <c r="BH79">
        <f t="shared" si="52"/>
        <v>36.766811567992789</v>
      </c>
      <c r="BI79">
        <f t="shared" si="53"/>
        <v>4.1092310260356451</v>
      </c>
      <c r="BJ79">
        <f t="shared" si="54"/>
        <v>234.90486970426062</v>
      </c>
      <c r="BK79">
        <f t="shared" si="55"/>
        <v>60.292018932261826</v>
      </c>
      <c r="BL79">
        <f t="shared" si="56"/>
        <v>54.013617115021148</v>
      </c>
      <c r="BM79">
        <f t="shared" si="57"/>
        <v>120.59923365697763</v>
      </c>
    </row>
    <row r="80" spans="1:65" ht="15.75" x14ac:dyDescent="0.3">
      <c r="A80" t="str">
        <f>INDEX([1]DANE!$A$12:$A$136,MATCH(DSI!B80,[1]DANE!$B$12:$B$136,0))</f>
        <v>05483</v>
      </c>
      <c r="B80" s="7" t="s">
        <v>161</v>
      </c>
      <c r="C80" s="7" t="s">
        <v>57</v>
      </c>
      <c r="D80" s="7" t="s">
        <v>58</v>
      </c>
      <c r="E80" s="8">
        <v>10.067039375932993</v>
      </c>
      <c r="F80" s="8">
        <v>13.780239983958628</v>
      </c>
      <c r="G80" s="8">
        <v>6.8380906059531839</v>
      </c>
      <c r="H80" s="8">
        <v>0</v>
      </c>
      <c r="I80" s="9">
        <v>0</v>
      </c>
      <c r="J80" s="9">
        <f t="shared" si="29"/>
        <v>4.081038589634111E-3</v>
      </c>
      <c r="K80" s="10">
        <v>30.685369965844806</v>
      </c>
      <c r="L80" s="11">
        <v>0</v>
      </c>
      <c r="M80" s="11">
        <v>0</v>
      </c>
      <c r="N80" s="11">
        <v>0</v>
      </c>
      <c r="O80" s="11">
        <v>0</v>
      </c>
      <c r="P80" s="11">
        <f t="shared" si="30"/>
        <v>0</v>
      </c>
      <c r="Q80" s="10">
        <v>0</v>
      </c>
      <c r="R80" s="12">
        <f t="shared" si="31"/>
        <v>1.9655080642397934E-6</v>
      </c>
      <c r="S80" s="26">
        <v>4.0236565305216188E-2</v>
      </c>
      <c r="T80" s="8">
        <v>0.61420308556858527</v>
      </c>
      <c r="U80" s="9">
        <v>0.18177396342797492</v>
      </c>
      <c r="V80" s="14">
        <f t="shared" si="32"/>
        <v>1.3503159138267639E-4</v>
      </c>
      <c r="W80" s="10">
        <v>0.79597704899656019</v>
      </c>
      <c r="X80" s="8">
        <v>13.299257199777887</v>
      </c>
      <c r="Y80" s="8">
        <v>12.128767136716821</v>
      </c>
      <c r="Z80" s="8">
        <f t="shared" si="33"/>
        <v>2.5889151644496564E-3</v>
      </c>
      <c r="AA80" s="10">
        <v>25.428024336494708</v>
      </c>
      <c r="AB80" s="9">
        <v>16.138497463359386</v>
      </c>
      <c r="AC80" s="9">
        <v>4.6509399325871215</v>
      </c>
      <c r="AD80" s="9">
        <f t="shared" si="34"/>
        <v>9.106990273325086E-4</v>
      </c>
      <c r="AE80" s="15">
        <v>20.789437395946507</v>
      </c>
      <c r="AF80" s="16">
        <f t="shared" si="35"/>
        <v>1.0961288397387543E-3</v>
      </c>
      <c r="AG80" s="15">
        <v>4.1905005543212583</v>
      </c>
      <c r="AH80" s="16">
        <f t="shared" si="36"/>
        <v>1.0680366627413359E-4</v>
      </c>
      <c r="AI80" s="17">
        <v>0.66512941347824972</v>
      </c>
      <c r="AJ80" s="18">
        <f t="shared" si="37"/>
        <v>1.0678396116212492E-3</v>
      </c>
      <c r="AK80" s="27">
        <v>12.336071331682126</v>
      </c>
      <c r="AL80" s="19">
        <f t="shared" si="38"/>
        <v>9.1096089337754788E-4</v>
      </c>
      <c r="AM80" s="20">
        <v>10.763845576894056</v>
      </c>
      <c r="AN80" s="21">
        <v>8.5343691513064872</v>
      </c>
      <c r="AO80" s="22">
        <v>3.9454140043084958</v>
      </c>
      <c r="AP80" s="8">
        <v>7.5714667748291564</v>
      </c>
      <c r="AQ80" s="23">
        <f t="shared" si="39"/>
        <v>1.3226577163699793E-3</v>
      </c>
      <c r="AR80" s="24">
        <v>20.05124993044414</v>
      </c>
      <c r="AS80" s="11">
        <v>2.8560969078516698</v>
      </c>
      <c r="AT80" s="11">
        <f t="shared" si="40"/>
        <v>1.0197021748604702E-3</v>
      </c>
      <c r="AU80" s="10">
        <v>3.2224509655156912</v>
      </c>
      <c r="AV80" s="25">
        <v>128.96829308492332</v>
      </c>
      <c r="AW80">
        <f t="shared" si="41"/>
        <v>1.0684067505335659E-3</v>
      </c>
      <c r="AX80">
        <f t="shared" si="42"/>
        <v>30.517090672886724</v>
      </c>
      <c r="AY80">
        <f t="shared" si="43"/>
        <v>0</v>
      </c>
      <c r="AZ80">
        <f t="shared" si="44"/>
        <v>4.0073180961128295E-2</v>
      </c>
      <c r="BA80">
        <f t="shared" si="45"/>
        <v>0.78874209150604835</v>
      </c>
      <c r="BB80">
        <f t="shared" si="46"/>
        <v>25.420257591001356</v>
      </c>
      <c r="BC80">
        <f t="shared" si="47"/>
        <v>20.761077676681648</v>
      </c>
      <c r="BD80">
        <f t="shared" si="48"/>
        <v>4.1824504681502592</v>
      </c>
      <c r="BE80">
        <f t="shared" si="49"/>
        <v>0.66471159091148468</v>
      </c>
      <c r="BF80">
        <f t="shared" si="50"/>
        <v>12.336071331682128</v>
      </c>
      <c r="BG80">
        <f t="shared" si="51"/>
        <v>10.746448833456922</v>
      </c>
      <c r="BH80">
        <f t="shared" si="52"/>
        <v>20.058542465204603</v>
      </c>
      <c r="BI80">
        <f t="shared" si="53"/>
        <v>3.2209877806535534</v>
      </c>
      <c r="BJ80">
        <f t="shared" si="54"/>
        <v>128.73645368309585</v>
      </c>
      <c r="BK80">
        <f t="shared" si="55"/>
        <v>30.517090672886724</v>
      </c>
      <c r="BL80">
        <f t="shared" si="56"/>
        <v>25.460330771962482</v>
      </c>
      <c r="BM80">
        <f t="shared" si="57"/>
        <v>72.759032238246661</v>
      </c>
    </row>
    <row r="81" spans="1:65" ht="15.75" x14ac:dyDescent="0.3">
      <c r="A81" t="str">
        <f>INDEX([1]DANE!$A$12:$A$136,MATCH(DSI!B81,[1]DANE!$B$12:$B$136,0))</f>
        <v>05495</v>
      </c>
      <c r="B81" s="7" t="s">
        <v>162</v>
      </c>
      <c r="C81" s="7" t="s">
        <v>99</v>
      </c>
      <c r="D81" s="7" t="s">
        <v>99</v>
      </c>
      <c r="E81" s="8">
        <v>0</v>
      </c>
      <c r="F81" s="8">
        <v>9.2748606813330881</v>
      </c>
      <c r="G81" s="8">
        <v>8.7512631721934113</v>
      </c>
      <c r="H81" s="8">
        <v>0</v>
      </c>
      <c r="I81" s="9">
        <v>0</v>
      </c>
      <c r="J81" s="9">
        <f t="shared" si="29"/>
        <v>2.397406553991348E-3</v>
      </c>
      <c r="K81" s="10">
        <v>18.026123853526499</v>
      </c>
      <c r="L81" s="11">
        <v>0</v>
      </c>
      <c r="M81" s="11">
        <v>0</v>
      </c>
      <c r="N81" s="11">
        <v>57.245881582412601</v>
      </c>
      <c r="O81" s="11">
        <v>0</v>
      </c>
      <c r="P81" s="11">
        <f t="shared" si="30"/>
        <v>3.4010116444231707E-2</v>
      </c>
      <c r="Q81" s="10">
        <v>82.882653774592654</v>
      </c>
      <c r="R81" s="12">
        <f t="shared" si="31"/>
        <v>1.5834267737662709E-3</v>
      </c>
      <c r="S81" s="26">
        <v>32.414852906399204</v>
      </c>
      <c r="T81" s="8">
        <v>6.2615884612812902</v>
      </c>
      <c r="U81" s="9">
        <v>1.1891077294931145</v>
      </c>
      <c r="V81" s="14">
        <f t="shared" si="32"/>
        <v>1.2639552419475108E-3</v>
      </c>
      <c r="W81" s="10">
        <v>7.4506961907744049</v>
      </c>
      <c r="X81" s="8">
        <v>18.954011693696231</v>
      </c>
      <c r="Y81" s="8">
        <v>17.285837147603143</v>
      </c>
      <c r="Z81" s="8">
        <f t="shared" si="33"/>
        <v>3.6897044371610333E-3</v>
      </c>
      <c r="AA81" s="10">
        <v>36.239848841299377</v>
      </c>
      <c r="AB81" s="9">
        <v>30.190478407214098</v>
      </c>
      <c r="AC81" s="9">
        <v>8.7005684343796847</v>
      </c>
      <c r="AD81" s="9">
        <f t="shared" si="34"/>
        <v>1.703655460031268E-3</v>
      </c>
      <c r="AE81" s="15">
        <v>38.891046841593784</v>
      </c>
      <c r="AF81" s="16">
        <f t="shared" si="35"/>
        <v>1.8085079619488947E-3</v>
      </c>
      <c r="AG81" s="15">
        <v>6.9139259385306255</v>
      </c>
      <c r="AH81" s="16">
        <f t="shared" si="36"/>
        <v>1.7183049798072712E-4</v>
      </c>
      <c r="AI81" s="17">
        <v>1.0700898417311728</v>
      </c>
      <c r="AJ81" s="18">
        <f t="shared" si="37"/>
        <v>1.3543385156753645E-3</v>
      </c>
      <c r="AK81" s="27">
        <v>15.645810807907779</v>
      </c>
      <c r="AL81" s="19">
        <f t="shared" si="38"/>
        <v>2.4606373619465993E-3</v>
      </c>
      <c r="AM81" s="20">
        <v>29.074706474531467</v>
      </c>
      <c r="AN81" s="21">
        <v>17.88216133215348</v>
      </c>
      <c r="AO81" s="22">
        <v>11.408776367033086</v>
      </c>
      <c r="AP81" s="8">
        <v>19.419366255291312</v>
      </c>
      <c r="AQ81" s="23">
        <f t="shared" si="39"/>
        <v>3.2131193624142414E-3</v>
      </c>
      <c r="AR81" s="24">
        <v>48.71030395447788</v>
      </c>
      <c r="AS81" s="11">
        <v>5.2255748589548272</v>
      </c>
      <c r="AT81" s="11">
        <f t="shared" si="40"/>
        <v>1.8322152813046201E-3</v>
      </c>
      <c r="AU81" s="10">
        <v>5.7901454442622668</v>
      </c>
      <c r="AV81" s="25">
        <v>323.11020486962713</v>
      </c>
      <c r="AW81">
        <f t="shared" si="41"/>
        <v>2.6767286423002934E-3</v>
      </c>
      <c r="AX81">
        <f t="shared" si="42"/>
        <v>17.927268164961472</v>
      </c>
      <c r="AY81">
        <f t="shared" si="43"/>
        <v>82.640766880230004</v>
      </c>
      <c r="AZ81">
        <f t="shared" si="44"/>
        <v>32.283229358498332</v>
      </c>
      <c r="BA81">
        <f t="shared" si="45"/>
        <v>7.3829737981715953</v>
      </c>
      <c r="BB81">
        <f t="shared" si="46"/>
        <v>36.228779727987884</v>
      </c>
      <c r="BC81">
        <f t="shared" si="47"/>
        <v>38.837993978770321</v>
      </c>
      <c r="BD81">
        <f t="shared" si="48"/>
        <v>6.9006440647154124</v>
      </c>
      <c r="BE81">
        <f t="shared" si="49"/>
        <v>1.069417630165602</v>
      </c>
      <c r="BF81">
        <f t="shared" si="50"/>
        <v>15.645810807907782</v>
      </c>
      <c r="BG81">
        <f t="shared" si="51"/>
        <v>29.027715349897239</v>
      </c>
      <c r="BH81">
        <f t="shared" si="52"/>
        <v>48.728019637341191</v>
      </c>
      <c r="BI81">
        <f t="shared" si="53"/>
        <v>5.7875163730198231</v>
      </c>
      <c r="BJ81">
        <f t="shared" si="54"/>
        <v>322.46013577166661</v>
      </c>
      <c r="BK81">
        <f t="shared" si="55"/>
        <v>100.56803504519148</v>
      </c>
      <c r="BL81">
        <f t="shared" si="56"/>
        <v>68.512009086486216</v>
      </c>
      <c r="BM81">
        <f t="shared" si="57"/>
        <v>153.38009163998896</v>
      </c>
    </row>
    <row r="82" spans="1:65" ht="15.75" x14ac:dyDescent="0.3">
      <c r="A82" t="str">
        <f>INDEX([1]DANE!$A$12:$A$136,MATCH(DSI!B82,[1]DANE!$B$12:$B$136,0))</f>
        <v>05490</v>
      </c>
      <c r="B82" s="7" t="s">
        <v>163</v>
      </c>
      <c r="C82" s="7" t="s">
        <v>81</v>
      </c>
      <c r="D82" s="7" t="s">
        <v>84</v>
      </c>
      <c r="E82" s="8">
        <v>0</v>
      </c>
      <c r="F82" s="8">
        <v>78.104922802349094</v>
      </c>
      <c r="G82" s="8">
        <v>32.749449042147646</v>
      </c>
      <c r="H82" s="8">
        <v>0.74328959819519347</v>
      </c>
      <c r="I82" s="9">
        <v>0</v>
      </c>
      <c r="J82" s="9">
        <f t="shared" si="29"/>
        <v>1.4842068496077519E-2</v>
      </c>
      <c r="K82" s="10">
        <v>111.59766144269193</v>
      </c>
      <c r="L82" s="11">
        <v>0</v>
      </c>
      <c r="M82" s="11">
        <v>0</v>
      </c>
      <c r="N82" s="11">
        <v>0</v>
      </c>
      <c r="O82" s="11">
        <v>0</v>
      </c>
      <c r="P82" s="11">
        <f t="shared" si="30"/>
        <v>0</v>
      </c>
      <c r="Q82" s="10">
        <v>0</v>
      </c>
      <c r="R82" s="12">
        <f t="shared" si="31"/>
        <v>1.7406269143765231E-4</v>
      </c>
      <c r="S82" s="26">
        <v>3.5632948949215493</v>
      </c>
      <c r="T82" s="8">
        <v>8.7671853933415989</v>
      </c>
      <c r="U82" s="9">
        <v>9.6941189854502436</v>
      </c>
      <c r="V82" s="14">
        <f t="shared" si="32"/>
        <v>3.1318231001896731E-3</v>
      </c>
      <c r="W82" s="10">
        <v>18.461304378791844</v>
      </c>
      <c r="X82" s="8">
        <v>21.295177959681507</v>
      </c>
      <c r="Y82" s="8">
        <v>19.420953420784663</v>
      </c>
      <c r="Z82" s="8">
        <f t="shared" si="33"/>
        <v>4.1454502549506519E-3</v>
      </c>
      <c r="AA82" s="10">
        <v>40.716131380466166</v>
      </c>
      <c r="AB82" s="9">
        <v>79.813115630485228</v>
      </c>
      <c r="AC82" s="9">
        <v>23.001274280508326</v>
      </c>
      <c r="AD82" s="9">
        <f t="shared" si="34"/>
        <v>4.5038719954001031E-3</v>
      </c>
      <c r="AE82" s="15">
        <v>102.81438991099355</v>
      </c>
      <c r="AF82" s="16">
        <f t="shared" si="35"/>
        <v>4.3046003648643458E-3</v>
      </c>
      <c r="AG82" s="15">
        <v>16.456487194876395</v>
      </c>
      <c r="AH82" s="16">
        <f t="shared" si="36"/>
        <v>5.1552898383501672E-4</v>
      </c>
      <c r="AI82" s="17">
        <v>3.2105029968645087</v>
      </c>
      <c r="AJ82" s="18">
        <f t="shared" si="37"/>
        <v>2.8784394409149235E-3</v>
      </c>
      <c r="AK82" s="27">
        <v>33.252778676324503</v>
      </c>
      <c r="AL82" s="19">
        <f t="shared" si="38"/>
        <v>4.0749698019365071E-3</v>
      </c>
      <c r="AM82" s="20">
        <v>48.149537480059934</v>
      </c>
      <c r="AN82" s="21">
        <v>33.330360685291936</v>
      </c>
      <c r="AO82" s="22">
        <v>25.962759914178246</v>
      </c>
      <c r="AP82" s="8">
        <v>39.999501107141178</v>
      </c>
      <c r="AQ82" s="23">
        <f t="shared" si="39"/>
        <v>6.5497239690506318E-3</v>
      </c>
      <c r="AR82" s="24">
        <v>99.292621706611357</v>
      </c>
      <c r="AS82" s="11">
        <v>9.9055277196929428</v>
      </c>
      <c r="AT82" s="11">
        <f t="shared" si="40"/>
        <v>5.6413265427321313E-3</v>
      </c>
      <c r="AU82" s="10">
        <v>17.827654596209861</v>
      </c>
      <c r="AV82" s="25">
        <v>495.34236465881168</v>
      </c>
      <c r="AW82">
        <f t="shared" si="41"/>
        <v>4.1035444725801484E-3</v>
      </c>
      <c r="AX82">
        <f t="shared" si="42"/>
        <v>110.98565723403306</v>
      </c>
      <c r="AY82">
        <f t="shared" si="43"/>
        <v>0</v>
      </c>
      <c r="AZ82">
        <f t="shared" si="44"/>
        <v>3.5488258020757182</v>
      </c>
      <c r="BA82">
        <f t="shared" si="45"/>
        <v>18.293502112924582</v>
      </c>
      <c r="BB82">
        <f t="shared" si="46"/>
        <v>40.703695029701301</v>
      </c>
      <c r="BC82">
        <f t="shared" si="47"/>
        <v>102.67413660934182</v>
      </c>
      <c r="BD82">
        <f t="shared" si="48"/>
        <v>16.424873754364121</v>
      </c>
      <c r="BE82">
        <f t="shared" si="49"/>
        <v>3.2084862155050109</v>
      </c>
      <c r="BF82">
        <f t="shared" si="50"/>
        <v>33.252778676324503</v>
      </c>
      <c r="BG82">
        <f t="shared" si="51"/>
        <v>48.071717230394199</v>
      </c>
      <c r="BH82">
        <f t="shared" si="52"/>
        <v>99.328733913968236</v>
      </c>
      <c r="BI82">
        <f t="shared" si="53"/>
        <v>17.819559778131403</v>
      </c>
      <c r="BJ82">
        <f t="shared" si="54"/>
        <v>494.31196635676389</v>
      </c>
      <c r="BK82">
        <f t="shared" si="55"/>
        <v>110.98565723403306</v>
      </c>
      <c r="BL82">
        <f t="shared" si="56"/>
        <v>44.252520831777019</v>
      </c>
      <c r="BM82">
        <f t="shared" si="57"/>
        <v>339.07378829095381</v>
      </c>
    </row>
    <row r="83" spans="1:65" ht="15.75" x14ac:dyDescent="0.3">
      <c r="A83" t="str">
        <f>INDEX([1]DANE!$A$12:$A$136,MATCH(DSI!B83,[1]DANE!$B$12:$B$136,0))</f>
        <v>05501</v>
      </c>
      <c r="B83" s="7" t="s">
        <v>164</v>
      </c>
      <c r="C83" s="7" t="s">
        <v>60</v>
      </c>
      <c r="D83" s="7" t="s">
        <v>79</v>
      </c>
      <c r="E83" s="8">
        <v>3.3048053257560506</v>
      </c>
      <c r="F83" s="8">
        <v>1.2691922916484353</v>
      </c>
      <c r="G83" s="8">
        <v>1.6668659087365294</v>
      </c>
      <c r="H83" s="8">
        <v>1.8203846135763081E-2</v>
      </c>
      <c r="I83" s="9">
        <v>0</v>
      </c>
      <c r="J83" s="9">
        <f t="shared" si="29"/>
        <v>8.3243237770355043E-4</v>
      </c>
      <c r="K83" s="10">
        <v>6.2590673722767782</v>
      </c>
      <c r="L83" s="11">
        <v>0</v>
      </c>
      <c r="M83" s="11">
        <v>0</v>
      </c>
      <c r="N83" s="11">
        <v>8.3707498212907041E-3</v>
      </c>
      <c r="O83" s="11">
        <v>0</v>
      </c>
      <c r="P83" s="11">
        <f t="shared" si="30"/>
        <v>5.0423443652644402E-6</v>
      </c>
      <c r="Q83" s="10">
        <v>1.2288193218149439E-2</v>
      </c>
      <c r="R83" s="12">
        <f t="shared" si="31"/>
        <v>4.8072478344343353E-5</v>
      </c>
      <c r="S83" s="26">
        <v>0.98410759511886692</v>
      </c>
      <c r="T83" s="8">
        <v>0.99360363731666812</v>
      </c>
      <c r="U83" s="9">
        <v>0.3084502592002778</v>
      </c>
      <c r="V83" s="14">
        <f t="shared" si="32"/>
        <v>2.2088376786031885E-4</v>
      </c>
      <c r="W83" s="10">
        <v>1.3020538965169459</v>
      </c>
      <c r="X83" s="8">
        <v>3.1534546284520251</v>
      </c>
      <c r="Y83" s="8">
        <v>2.8759137664722547</v>
      </c>
      <c r="Z83" s="8">
        <f t="shared" si="33"/>
        <v>6.138708640163567E-4</v>
      </c>
      <c r="AA83" s="10">
        <v>6.0293683949242798</v>
      </c>
      <c r="AB83" s="9">
        <v>4.3630077135979928</v>
      </c>
      <c r="AC83" s="9">
        <v>1.2573715023613199</v>
      </c>
      <c r="AD83" s="9">
        <f t="shared" si="34"/>
        <v>2.462055027141805E-4</v>
      </c>
      <c r="AE83" s="15">
        <v>5.6203792159593124</v>
      </c>
      <c r="AF83" s="16">
        <f t="shared" si="35"/>
        <v>2.8062031983631269E-4</v>
      </c>
      <c r="AG83" s="15">
        <v>1.0728114827342234</v>
      </c>
      <c r="AH83" s="16">
        <f t="shared" si="36"/>
        <v>1.748738326285605E-5</v>
      </c>
      <c r="AI83" s="17">
        <v>0.10890424812794809</v>
      </c>
      <c r="AJ83" s="18">
        <f t="shared" si="37"/>
        <v>6.87870389080552E-4</v>
      </c>
      <c r="AK83" s="27">
        <v>7.9465287617176168</v>
      </c>
      <c r="AL83" s="19">
        <f t="shared" si="38"/>
        <v>2.8196077941442709E-4</v>
      </c>
      <c r="AM83" s="20">
        <v>3.331627417182367</v>
      </c>
      <c r="AN83" s="21">
        <v>3.1983996752694428</v>
      </c>
      <c r="AO83" s="22">
        <v>1.0379989225316304</v>
      </c>
      <c r="AP83" s="8">
        <v>1.5582271425551133</v>
      </c>
      <c r="AQ83" s="23">
        <f t="shared" si="39"/>
        <v>3.8223584442590645E-4</v>
      </c>
      <c r="AR83" s="24">
        <v>5.7946257403561869</v>
      </c>
      <c r="AS83" s="11">
        <v>0.78913936150600028</v>
      </c>
      <c r="AT83" s="11">
        <f t="shared" si="40"/>
        <v>3.4266566181125345E-4</v>
      </c>
      <c r="AU83" s="10">
        <v>1.0828880431718626</v>
      </c>
      <c r="AV83" s="25">
        <v>39.544650361304541</v>
      </c>
      <c r="AW83">
        <f t="shared" si="41"/>
        <v>3.275981280583955E-4</v>
      </c>
      <c r="AX83">
        <f t="shared" si="42"/>
        <v>6.2247424991155258</v>
      </c>
      <c r="AY83">
        <f t="shared" si="43"/>
        <v>1.2252331035177474E-2</v>
      </c>
      <c r="AZ83">
        <f t="shared" si="44"/>
        <v>0.98011153400577855</v>
      </c>
      <c r="BA83">
        <f t="shared" si="45"/>
        <v>1.2902190017752808</v>
      </c>
      <c r="BB83">
        <f t="shared" si="46"/>
        <v>6.0275267823322292</v>
      </c>
      <c r="BC83">
        <f t="shared" si="47"/>
        <v>5.612712227493442</v>
      </c>
      <c r="BD83">
        <f t="shared" si="48"/>
        <v>1.0707505774153252</v>
      </c>
      <c r="BE83">
        <f t="shared" si="49"/>
        <v>0.10883583640000107</v>
      </c>
      <c r="BF83">
        <f t="shared" si="50"/>
        <v>7.9465287617176186</v>
      </c>
      <c r="BG83">
        <f t="shared" si="51"/>
        <v>3.3262427740275768</v>
      </c>
      <c r="BH83">
        <f t="shared" si="52"/>
        <v>5.7967332154403834</v>
      </c>
      <c r="BI83">
        <f t="shared" si="53"/>
        <v>1.0823963474380516</v>
      </c>
      <c r="BJ83">
        <f t="shared" si="54"/>
        <v>39.479051888196388</v>
      </c>
      <c r="BK83">
        <f t="shared" si="55"/>
        <v>6.236994830150703</v>
      </c>
      <c r="BL83">
        <f t="shared" si="56"/>
        <v>7.0076383163380074</v>
      </c>
      <c r="BM83">
        <f t="shared" si="57"/>
        <v>26.234418741707682</v>
      </c>
    </row>
    <row r="84" spans="1:65" ht="15.75" x14ac:dyDescent="0.3">
      <c r="A84" t="str">
        <f>INDEX([1]DANE!$A$12:$A$136,MATCH(DSI!B84,[1]DANE!$B$12:$B$136,0))</f>
        <v>05543</v>
      </c>
      <c r="B84" s="7" t="s">
        <v>165</v>
      </c>
      <c r="C84" s="7" t="s">
        <v>60</v>
      </c>
      <c r="D84" s="7" t="s">
        <v>61</v>
      </c>
      <c r="E84" s="8">
        <v>11.858838076258243</v>
      </c>
      <c r="F84" s="8">
        <v>1.7461092622414778</v>
      </c>
      <c r="G84" s="8">
        <v>2.2653069541602293</v>
      </c>
      <c r="H84" s="8">
        <v>0</v>
      </c>
      <c r="I84" s="9">
        <v>0</v>
      </c>
      <c r="J84" s="9">
        <f t="shared" si="29"/>
        <v>2.110684025245336E-3</v>
      </c>
      <c r="K84" s="10">
        <v>15.870254292659949</v>
      </c>
      <c r="L84" s="11">
        <v>0</v>
      </c>
      <c r="M84" s="11">
        <v>0</v>
      </c>
      <c r="N84" s="11">
        <v>0</v>
      </c>
      <c r="O84" s="11">
        <v>0</v>
      </c>
      <c r="P84" s="11">
        <f t="shared" si="30"/>
        <v>0</v>
      </c>
      <c r="Q84" s="10">
        <v>0</v>
      </c>
      <c r="R84" s="12">
        <f t="shared" si="31"/>
        <v>3.2654040616149044E-5</v>
      </c>
      <c r="S84" s="26">
        <v>0.66847165963627808</v>
      </c>
      <c r="T84" s="8">
        <v>0.43448348325466479</v>
      </c>
      <c r="U84" s="9">
        <v>0.12720544835564471</v>
      </c>
      <c r="V84" s="14">
        <f t="shared" si="32"/>
        <v>9.5286353284921332E-5</v>
      </c>
      <c r="W84" s="10">
        <v>0.56168893161030953</v>
      </c>
      <c r="X84" s="8">
        <v>8.4521671483416903</v>
      </c>
      <c r="Y84" s="8">
        <v>7.7082776581353976</v>
      </c>
      <c r="Z84" s="8">
        <f t="shared" si="33"/>
        <v>1.6453508172750027E-3</v>
      </c>
      <c r="AA84" s="10">
        <v>16.160444806477088</v>
      </c>
      <c r="AB84" s="9">
        <v>31.145003231747491</v>
      </c>
      <c r="AC84" s="9">
        <v>8.9756521361398587</v>
      </c>
      <c r="AD84" s="9">
        <f t="shared" si="34"/>
        <v>1.7575195097199645E-3</v>
      </c>
      <c r="AE84" s="15">
        <v>40.120655367887352</v>
      </c>
      <c r="AF84" s="16">
        <f t="shared" si="35"/>
        <v>7.1234512960027211E-4</v>
      </c>
      <c r="AG84" s="15">
        <v>2.7232954304618406</v>
      </c>
      <c r="AH84" s="16">
        <f t="shared" si="36"/>
        <v>8.6518250168442996E-5</v>
      </c>
      <c r="AI84" s="17">
        <v>0.5388001647995655</v>
      </c>
      <c r="AJ84" s="18">
        <f t="shared" si="37"/>
        <v>6.9798044414974862E-4</v>
      </c>
      <c r="AK84" s="27">
        <v>8.0633237926787658</v>
      </c>
      <c r="AL84" s="19">
        <f t="shared" si="38"/>
        <v>8.9185534614986137E-4</v>
      </c>
      <c r="AM84" s="20">
        <v>10.538095864128239</v>
      </c>
      <c r="AN84" s="21">
        <v>7.4701631811330165</v>
      </c>
      <c r="AO84" s="22">
        <v>3.3717490159891299</v>
      </c>
      <c r="AP84" s="8">
        <v>5.639486367350834</v>
      </c>
      <c r="AQ84" s="23">
        <f t="shared" si="39"/>
        <v>1.0871765632311594E-3</v>
      </c>
      <c r="AR84" s="24">
        <v>16.481398564472979</v>
      </c>
      <c r="AS84" s="11">
        <v>2.4218696800946673</v>
      </c>
      <c r="AT84" s="11">
        <f t="shared" si="40"/>
        <v>8.3237237865782965E-4</v>
      </c>
      <c r="AU84" s="10">
        <v>2.6304535200599553</v>
      </c>
      <c r="AV84" s="25">
        <v>114.35688239487234</v>
      </c>
      <c r="AW84">
        <f t="shared" si="41"/>
        <v>9.4736203913470111E-4</v>
      </c>
      <c r="AX84">
        <f t="shared" si="42"/>
        <v>15.783221443637551</v>
      </c>
      <c r="AY84">
        <f t="shared" si="43"/>
        <v>0</v>
      </c>
      <c r="AZ84">
        <f t="shared" si="44"/>
        <v>0.66575726781822542</v>
      </c>
      <c r="BA84">
        <f t="shared" si="45"/>
        <v>0.55658351362342839</v>
      </c>
      <c r="BB84">
        <f t="shared" si="46"/>
        <v>16.155508754025259</v>
      </c>
      <c r="BC84">
        <f t="shared" si="47"/>
        <v>40.065925145934479</v>
      </c>
      <c r="BD84">
        <f t="shared" si="48"/>
        <v>2.7180638924629497</v>
      </c>
      <c r="BE84">
        <f t="shared" si="49"/>
        <v>0.53846170003877147</v>
      </c>
      <c r="BF84">
        <f t="shared" si="50"/>
        <v>8.0633237926787658</v>
      </c>
      <c r="BG84">
        <f t="shared" si="51"/>
        <v>10.521063981911562</v>
      </c>
      <c r="BH84">
        <f t="shared" si="52"/>
        <v>16.487392762956834</v>
      </c>
      <c r="BI84">
        <f t="shared" si="53"/>
        <v>2.6292591373331744</v>
      </c>
      <c r="BJ84">
        <f t="shared" si="54"/>
        <v>114.18456139242099</v>
      </c>
      <c r="BK84">
        <f t="shared" si="55"/>
        <v>15.783221443637551</v>
      </c>
      <c r="BL84">
        <f t="shared" si="56"/>
        <v>16.821266021843485</v>
      </c>
      <c r="BM84">
        <f t="shared" si="57"/>
        <v>81.58007392693996</v>
      </c>
    </row>
    <row r="85" spans="1:65" ht="15.75" x14ac:dyDescent="0.3">
      <c r="A85" t="str">
        <f>INDEX([1]DANE!$A$12:$A$136,MATCH(DSI!B85,[1]DANE!$B$12:$B$136,0))</f>
        <v>05576</v>
      </c>
      <c r="B85" s="7" t="s">
        <v>166</v>
      </c>
      <c r="C85" s="7" t="s">
        <v>65</v>
      </c>
      <c r="D85" s="7" t="s">
        <v>109</v>
      </c>
      <c r="E85" s="8">
        <v>0</v>
      </c>
      <c r="F85" s="8">
        <v>3.8020293866879986</v>
      </c>
      <c r="G85" s="8">
        <v>1.7958707525666373</v>
      </c>
      <c r="H85" s="8">
        <v>0.1116840144482024</v>
      </c>
      <c r="I85" s="9">
        <v>0</v>
      </c>
      <c r="J85" s="9">
        <f t="shared" si="29"/>
        <v>7.5935317996688823E-4</v>
      </c>
      <c r="K85" s="10">
        <v>5.7095841537028376</v>
      </c>
      <c r="L85" s="11">
        <v>0</v>
      </c>
      <c r="M85" s="11">
        <v>0</v>
      </c>
      <c r="N85" s="11">
        <v>0</v>
      </c>
      <c r="O85" s="11">
        <v>0</v>
      </c>
      <c r="P85" s="11">
        <f t="shared" si="30"/>
        <v>0</v>
      </c>
      <c r="Q85" s="10">
        <v>0</v>
      </c>
      <c r="R85" s="12">
        <f t="shared" si="31"/>
        <v>1.2612366962620378E-4</v>
      </c>
      <c r="S85" s="26">
        <v>2.5819193326032228</v>
      </c>
      <c r="T85" s="8">
        <v>0.87499792553308064</v>
      </c>
      <c r="U85" s="9">
        <v>0.36203131147841044</v>
      </c>
      <c r="V85" s="14">
        <f t="shared" si="32"/>
        <v>2.0985281757951975E-4</v>
      </c>
      <c r="W85" s="10">
        <v>1.237029237011491</v>
      </c>
      <c r="X85" s="8">
        <v>5.0964888624221913</v>
      </c>
      <c r="Y85" s="8">
        <v>4.6479382794568354</v>
      </c>
      <c r="Z85" s="8">
        <f t="shared" si="33"/>
        <v>9.9211385291457857E-4</v>
      </c>
      <c r="AA85" s="10">
        <v>9.7444271418790258</v>
      </c>
      <c r="AB85" s="9">
        <v>7.1606551704255033</v>
      </c>
      <c r="AC85" s="9">
        <v>2.0636231564450678</v>
      </c>
      <c r="AD85" s="9">
        <f t="shared" si="34"/>
        <v>4.0407737545429171E-4</v>
      </c>
      <c r="AE85" s="15">
        <v>9.2242783268705715</v>
      </c>
      <c r="AF85" s="16">
        <f t="shared" si="35"/>
        <v>5.9874377252423642E-4</v>
      </c>
      <c r="AG85" s="15">
        <v>2.2889974423601562</v>
      </c>
      <c r="AH85" s="16">
        <f t="shared" si="36"/>
        <v>1.091777615728903E-4</v>
      </c>
      <c r="AI85" s="17">
        <v>0.67991430494021965</v>
      </c>
      <c r="AJ85" s="18">
        <f t="shared" si="37"/>
        <v>8.1881864149180371E-4</v>
      </c>
      <c r="AK85" s="27">
        <v>9.459290570629868</v>
      </c>
      <c r="AL85" s="19">
        <f t="shared" si="38"/>
        <v>5.3677633540987087E-4</v>
      </c>
      <c r="AM85" s="20">
        <v>6.3425089108499613</v>
      </c>
      <c r="AN85" s="21">
        <v>5.0564366832257619</v>
      </c>
      <c r="AO85" s="22">
        <v>2.5577648576318714</v>
      </c>
      <c r="AP85" s="8">
        <v>5.6078793259196962</v>
      </c>
      <c r="AQ85" s="23">
        <f t="shared" si="39"/>
        <v>8.721794075469652E-4</v>
      </c>
      <c r="AR85" s="24">
        <v>13.222080866777329</v>
      </c>
      <c r="AS85" s="11">
        <v>1.458710567549149</v>
      </c>
      <c r="AT85" s="11">
        <f t="shared" si="40"/>
        <v>7.3627833978258622E-4</v>
      </c>
      <c r="AU85" s="10">
        <v>2.3267782548814706</v>
      </c>
      <c r="AV85" s="25">
        <v>62.816808542506145</v>
      </c>
      <c r="AW85">
        <f t="shared" si="41"/>
        <v>5.2039071533337914E-4</v>
      </c>
      <c r="AX85">
        <f t="shared" si="42"/>
        <v>5.6782726594780897</v>
      </c>
      <c r="AY85">
        <f t="shared" si="43"/>
        <v>0</v>
      </c>
      <c r="AZ85">
        <f t="shared" si="44"/>
        <v>2.5714352071952686</v>
      </c>
      <c r="BA85">
        <f t="shared" si="45"/>
        <v>1.2257853777123053</v>
      </c>
      <c r="BB85">
        <f t="shared" si="46"/>
        <v>9.7414508003202815</v>
      </c>
      <c r="BC85">
        <f t="shared" si="47"/>
        <v>9.2116951126744056</v>
      </c>
      <c r="BD85">
        <f t="shared" si="48"/>
        <v>2.2846002047468135</v>
      </c>
      <c r="BE85">
        <f t="shared" si="49"/>
        <v>0.67948719476539698</v>
      </c>
      <c r="BF85">
        <f t="shared" si="50"/>
        <v>9.4592905706298698</v>
      </c>
      <c r="BG85">
        <f t="shared" si="51"/>
        <v>6.3322580205448595</v>
      </c>
      <c r="BH85">
        <f t="shared" si="52"/>
        <v>13.226889668456083</v>
      </c>
      <c r="BI85">
        <f t="shared" si="53"/>
        <v>2.3257217588303201</v>
      </c>
      <c r="BJ85">
        <f t="shared" si="54"/>
        <v>62.736886575353687</v>
      </c>
      <c r="BK85">
        <f t="shared" si="55"/>
        <v>5.6782726594780897</v>
      </c>
      <c r="BL85">
        <f t="shared" si="56"/>
        <v>12.31288600751555</v>
      </c>
      <c r="BM85">
        <f t="shared" si="57"/>
        <v>44.745727908360053</v>
      </c>
    </row>
    <row r="86" spans="1:65" ht="15.75" x14ac:dyDescent="0.3">
      <c r="A86" t="str">
        <f>INDEX([1]DANE!$A$12:$A$136,MATCH(DSI!B86,[1]DANE!$B$12:$B$136,0))</f>
        <v>05579</v>
      </c>
      <c r="B86" s="7" t="s">
        <v>167</v>
      </c>
      <c r="C86" s="7" t="s">
        <v>106</v>
      </c>
      <c r="D86" s="7" t="s">
        <v>168</v>
      </c>
      <c r="E86" s="8">
        <v>0</v>
      </c>
      <c r="F86" s="8">
        <v>3.1231326523698786</v>
      </c>
      <c r="G86" s="8">
        <v>33.690928883083551</v>
      </c>
      <c r="H86" s="8">
        <v>0.11253332304707128</v>
      </c>
      <c r="I86" s="9">
        <v>0</v>
      </c>
      <c r="J86" s="9">
        <f t="shared" si="29"/>
        <v>4.9110979847746539E-3</v>
      </c>
      <c r="K86" s="10">
        <v>36.926594858500501</v>
      </c>
      <c r="L86" s="11">
        <v>0</v>
      </c>
      <c r="M86" s="11">
        <v>0</v>
      </c>
      <c r="N86" s="11">
        <v>51.698798120171411</v>
      </c>
      <c r="O86" s="11">
        <v>0</v>
      </c>
      <c r="P86" s="11">
        <f t="shared" si="30"/>
        <v>3.0125894238936708E-2</v>
      </c>
      <c r="Q86" s="10">
        <v>73.416804260288743</v>
      </c>
      <c r="R86" s="12">
        <f t="shared" si="31"/>
        <v>1.2902314107960838E-2</v>
      </c>
      <c r="S86" s="26">
        <v>264.12753711807841</v>
      </c>
      <c r="T86" s="8">
        <v>20.644406004820226</v>
      </c>
      <c r="U86" s="9">
        <v>3.4343405077867066</v>
      </c>
      <c r="V86" s="14">
        <f t="shared" si="32"/>
        <v>4.0847804144556864E-3</v>
      </c>
      <c r="W86" s="10">
        <v>24.078746512606934</v>
      </c>
      <c r="X86" s="8">
        <v>8.5456118003818933</v>
      </c>
      <c r="Y86" s="8">
        <v>7.7934980887009546</v>
      </c>
      <c r="Z86" s="8">
        <f t="shared" si="33"/>
        <v>1.6635413276974678E-3</v>
      </c>
      <c r="AA86" s="10">
        <v>16.339109889082849</v>
      </c>
      <c r="AB86" s="9">
        <v>91.845915027181476</v>
      </c>
      <c r="AC86" s="9">
        <v>26.46899656022887</v>
      </c>
      <c r="AD86" s="9">
        <f t="shared" si="34"/>
        <v>5.1828855610395281E-3</v>
      </c>
      <c r="AE86" s="15">
        <v>118.31491158741035</v>
      </c>
      <c r="AF86" s="16">
        <f t="shared" si="35"/>
        <v>4.5707233289444217E-3</v>
      </c>
      <c r="AG86" s="15">
        <v>17.473875286554527</v>
      </c>
      <c r="AH86" s="16">
        <f t="shared" si="36"/>
        <v>2.3487373016746497E-3</v>
      </c>
      <c r="AI86" s="17">
        <v>14.626972260180679</v>
      </c>
      <c r="AJ86" s="18">
        <f t="shared" si="37"/>
        <v>3.3998313707056145E-3</v>
      </c>
      <c r="AK86" s="27">
        <v>39.276087764752191</v>
      </c>
      <c r="AL86" s="19">
        <f t="shared" si="38"/>
        <v>5.82984425032145E-3</v>
      </c>
      <c r="AM86" s="20">
        <v>68.885002313481749</v>
      </c>
      <c r="AN86" s="21">
        <v>23.616609488511031</v>
      </c>
      <c r="AO86" s="22">
        <v>13.28434931961945</v>
      </c>
      <c r="AP86" s="8">
        <v>34.149037738237496</v>
      </c>
      <c r="AQ86" s="23">
        <f t="shared" si="39"/>
        <v>4.6867315756425974E-3</v>
      </c>
      <c r="AR86" s="24">
        <v>71.049996546367979</v>
      </c>
      <c r="AS86" s="11">
        <v>11.609530997662368</v>
      </c>
      <c r="AT86" s="11">
        <f t="shared" si="40"/>
        <v>6.1868452717441244E-3</v>
      </c>
      <c r="AU86" s="10">
        <v>19.551596545487484</v>
      </c>
      <c r="AV86" s="25">
        <v>764.06723494279254</v>
      </c>
      <c r="AW86">
        <f t="shared" si="41"/>
        <v>6.3297309140693519E-3</v>
      </c>
      <c r="AX86">
        <f t="shared" si="42"/>
        <v>36.72408854096043</v>
      </c>
      <c r="AY86">
        <f t="shared" si="43"/>
        <v>73.202542747561992</v>
      </c>
      <c r="AZ86">
        <f t="shared" si="44"/>
        <v>263.05502250157866</v>
      </c>
      <c r="BA86">
        <f t="shared" si="45"/>
        <v>23.859885042086979</v>
      </c>
      <c r="BB86">
        <f t="shared" si="46"/>
        <v>16.334119265099755</v>
      </c>
      <c r="BC86">
        <f t="shared" si="47"/>
        <v>118.15351339208834</v>
      </c>
      <c r="BD86">
        <f t="shared" si="48"/>
        <v>17.440307410837868</v>
      </c>
      <c r="BE86">
        <f t="shared" si="49"/>
        <v>14.617783854180423</v>
      </c>
      <c r="BF86">
        <f t="shared" si="50"/>
        <v>39.276087764752198</v>
      </c>
      <c r="BG86">
        <f t="shared" si="51"/>
        <v>68.773668989034348</v>
      </c>
      <c r="BH86">
        <f t="shared" si="52"/>
        <v>71.075837058622454</v>
      </c>
      <c r="BI86">
        <f t="shared" si="53"/>
        <v>19.542718954981957</v>
      </c>
      <c r="BJ86">
        <f t="shared" si="54"/>
        <v>762.05557552178539</v>
      </c>
      <c r="BK86">
        <f t="shared" si="55"/>
        <v>109.92663128852243</v>
      </c>
      <c r="BL86">
        <f t="shared" si="56"/>
        <v>279.38914176667839</v>
      </c>
      <c r="BM86">
        <f t="shared" si="57"/>
        <v>372.73980246658465</v>
      </c>
    </row>
    <row r="87" spans="1:65" ht="15.75" x14ac:dyDescent="0.3">
      <c r="A87" t="str">
        <f>INDEX([1]DANE!$A$12:$A$136,MATCH(DSI!B87,[1]DANE!$B$12:$B$136,0))</f>
        <v>05585</v>
      </c>
      <c r="B87" s="7" t="s">
        <v>169</v>
      </c>
      <c r="C87" s="7" t="s">
        <v>106</v>
      </c>
      <c r="D87" s="7" t="s">
        <v>168</v>
      </c>
      <c r="E87" s="8">
        <v>0</v>
      </c>
      <c r="F87" s="8">
        <v>1.3835975040392947</v>
      </c>
      <c r="G87" s="8">
        <v>20.101091085088882</v>
      </c>
      <c r="H87" s="8">
        <v>0.18351381166568526</v>
      </c>
      <c r="I87" s="9">
        <v>0</v>
      </c>
      <c r="J87" s="9">
        <f t="shared" si="29"/>
        <v>2.8817892782153289E-3</v>
      </c>
      <c r="K87" s="10">
        <v>21.668202400793859</v>
      </c>
      <c r="L87" s="11">
        <v>0</v>
      </c>
      <c r="M87" s="11">
        <v>67.807834199116868</v>
      </c>
      <c r="N87" s="11">
        <v>5.3471839164885955</v>
      </c>
      <c r="O87" s="11">
        <v>0</v>
      </c>
      <c r="P87" s="11">
        <f t="shared" si="30"/>
        <v>3.8190113897760732E-2</v>
      </c>
      <c r="Q87" s="10">
        <v>93.069307568842888</v>
      </c>
      <c r="R87" s="12">
        <f t="shared" si="31"/>
        <v>1.2133534650563953E-2</v>
      </c>
      <c r="S87" s="26">
        <v>248.38959871647612</v>
      </c>
      <c r="T87" s="8">
        <v>118.70087886938613</v>
      </c>
      <c r="U87" s="9">
        <v>0.6676531381755465</v>
      </c>
      <c r="V87" s="14">
        <f t="shared" si="32"/>
        <v>2.0249984416403258E-2</v>
      </c>
      <c r="W87" s="10">
        <v>119.36853200756168</v>
      </c>
      <c r="X87" s="8">
        <v>48.137183737325273</v>
      </c>
      <c r="Y87" s="8">
        <v>43.900548985331383</v>
      </c>
      <c r="Z87" s="8">
        <f t="shared" si="33"/>
        <v>9.3706801123856851E-3</v>
      </c>
      <c r="AA87" s="10">
        <v>92.037732722656656</v>
      </c>
      <c r="AB87" s="9">
        <v>17.968376233017075</v>
      </c>
      <c r="AC87" s="9">
        <v>5.1782911473403423</v>
      </c>
      <c r="AD87" s="9">
        <f t="shared" si="34"/>
        <v>1.0139594962483536E-3</v>
      </c>
      <c r="AE87" s="15">
        <v>23.146667380357417</v>
      </c>
      <c r="AF87" s="16">
        <f t="shared" si="35"/>
        <v>1.5720731286712202E-3</v>
      </c>
      <c r="AG87" s="15">
        <v>6.010035570910075</v>
      </c>
      <c r="AH87" s="16">
        <f t="shared" si="36"/>
        <v>3.5164190735208553E-4</v>
      </c>
      <c r="AI87" s="17">
        <v>2.1898815251448918</v>
      </c>
      <c r="AJ87" s="18">
        <f t="shared" si="37"/>
        <v>1.3430072407249851E-3</v>
      </c>
      <c r="AK87" s="27">
        <v>15.514907800990329</v>
      </c>
      <c r="AL87" s="19">
        <f t="shared" si="38"/>
        <v>3.7157556910334031E-3</v>
      </c>
      <c r="AM87" s="20">
        <v>43.90509049346484</v>
      </c>
      <c r="AN87" s="21">
        <v>11.731886761071344</v>
      </c>
      <c r="AO87" s="22">
        <v>4.9706358051511961</v>
      </c>
      <c r="AP87" s="8">
        <v>8.5813117485540236</v>
      </c>
      <c r="AQ87" s="23">
        <f t="shared" si="39"/>
        <v>1.6678191470290323E-3</v>
      </c>
      <c r="AR87" s="24">
        <v>25.283834314776563</v>
      </c>
      <c r="AS87" s="11">
        <v>4.5490768280132343</v>
      </c>
      <c r="AT87" s="11">
        <f t="shared" si="40"/>
        <v>2.0721796154378178E-3</v>
      </c>
      <c r="AU87" s="10">
        <v>6.5484779449482282</v>
      </c>
      <c r="AV87" s="25">
        <v>697.13226844692349</v>
      </c>
      <c r="AW87">
        <f t="shared" si="41"/>
        <v>5.7752243113973756E-3</v>
      </c>
      <c r="AX87">
        <f t="shared" si="42"/>
        <v>21.549373467535538</v>
      </c>
      <c r="AY87">
        <f t="shared" si="43"/>
        <v>92.797691678869882</v>
      </c>
      <c r="AZ87">
        <f t="shared" si="44"/>
        <v>247.38098947369645</v>
      </c>
      <c r="BA87">
        <f t="shared" si="45"/>
        <v>118.2835431176581</v>
      </c>
      <c r="BB87">
        <f t="shared" si="46"/>
        <v>92.009620682319479</v>
      </c>
      <c r="BC87">
        <f t="shared" si="47"/>
        <v>23.115092067552077</v>
      </c>
      <c r="BD87">
        <f t="shared" si="48"/>
        <v>5.9984900995255881</v>
      </c>
      <c r="BE87">
        <f t="shared" si="49"/>
        <v>2.1885058801933885</v>
      </c>
      <c r="BF87">
        <f t="shared" si="50"/>
        <v>15.514907800990333</v>
      </c>
      <c r="BG87">
        <f t="shared" si="51"/>
        <v>43.83413020427799</v>
      </c>
      <c r="BH87">
        <f t="shared" si="52"/>
        <v>25.293029913118708</v>
      </c>
      <c r="BI87">
        <f t="shared" si="53"/>
        <v>6.5455045455383907</v>
      </c>
      <c r="BJ87">
        <f t="shared" si="54"/>
        <v>694.51087893127601</v>
      </c>
      <c r="BK87">
        <f t="shared" si="55"/>
        <v>114.34706514640541</v>
      </c>
      <c r="BL87">
        <f t="shared" si="56"/>
        <v>339.3906101560159</v>
      </c>
      <c r="BM87">
        <f t="shared" si="57"/>
        <v>240.77320362885459</v>
      </c>
    </row>
    <row r="88" spans="1:65" ht="15.75" x14ac:dyDescent="0.3">
      <c r="A88" t="str">
        <f>INDEX([1]DANE!$A$12:$A$136,MATCH(DSI!B88,[1]DANE!$B$12:$B$136,0))</f>
        <v>05591</v>
      </c>
      <c r="B88" s="7" t="s">
        <v>170</v>
      </c>
      <c r="C88" s="7" t="s">
        <v>106</v>
      </c>
      <c r="D88" s="7" t="s">
        <v>168</v>
      </c>
      <c r="E88" s="8">
        <v>0</v>
      </c>
      <c r="F88" s="8">
        <v>0.84592640292462229</v>
      </c>
      <c r="G88" s="8">
        <v>16.479363247300377</v>
      </c>
      <c r="H88" s="8">
        <v>0.14437531778096113</v>
      </c>
      <c r="I88" s="9">
        <v>0</v>
      </c>
      <c r="J88" s="9">
        <f t="shared" si="29"/>
        <v>2.3233996188335893E-3</v>
      </c>
      <c r="K88" s="10">
        <v>17.469664968005961</v>
      </c>
      <c r="L88" s="11">
        <v>0</v>
      </c>
      <c r="M88" s="11">
        <v>10.581445603428216</v>
      </c>
      <c r="N88" s="11">
        <v>4.7735648531373248E-3</v>
      </c>
      <c r="O88" s="11">
        <v>14.39492677905497</v>
      </c>
      <c r="P88" s="11">
        <f t="shared" si="30"/>
        <v>6.1828480920603224E-3</v>
      </c>
      <c r="Q88" s="10">
        <v>15.067600800351002</v>
      </c>
      <c r="R88" s="12">
        <f t="shared" si="31"/>
        <v>5.0027315556453247E-3</v>
      </c>
      <c r="S88" s="26">
        <v>102.41257138827544</v>
      </c>
      <c r="T88" s="8">
        <v>10.373358832760569</v>
      </c>
      <c r="U88" s="9">
        <v>1.1321538972540799</v>
      </c>
      <c r="V88" s="14">
        <f t="shared" si="32"/>
        <v>1.9518247361102411E-3</v>
      </c>
      <c r="W88" s="10">
        <v>11.505512730014649</v>
      </c>
      <c r="X88" s="8">
        <v>18.405622617829749</v>
      </c>
      <c r="Y88" s="8">
        <v>16.785712719479825</v>
      </c>
      <c r="Z88" s="8">
        <f t="shared" si="33"/>
        <v>3.5829516483997952E-3</v>
      </c>
      <c r="AA88" s="10">
        <v>35.191335337309575</v>
      </c>
      <c r="AB88" s="9">
        <v>64.621378906043049</v>
      </c>
      <c r="AC88" s="9">
        <v>18.623180524415204</v>
      </c>
      <c r="AD88" s="9">
        <f t="shared" si="34"/>
        <v>3.6465988886655973E-3</v>
      </c>
      <c r="AE88" s="15">
        <v>83.244559430458253</v>
      </c>
      <c r="AF88" s="16">
        <f t="shared" si="35"/>
        <v>1.8234794482477751E-3</v>
      </c>
      <c r="AG88" s="15">
        <v>6.9711619306512453</v>
      </c>
      <c r="AH88" s="16">
        <f t="shared" si="36"/>
        <v>2.6300538358389226E-4</v>
      </c>
      <c r="AI88" s="17">
        <v>1.6378896214646395</v>
      </c>
      <c r="AJ88" s="18">
        <f t="shared" si="37"/>
        <v>1.8741644685701701E-3</v>
      </c>
      <c r="AK88" s="27">
        <v>21.651029162033076</v>
      </c>
      <c r="AL88" s="19">
        <f t="shared" si="38"/>
        <v>2.5840571274773436E-3</v>
      </c>
      <c r="AM88" s="20">
        <v>30.533025165231638</v>
      </c>
      <c r="AN88" s="21">
        <v>11.208321405027535</v>
      </c>
      <c r="AO88" s="22">
        <v>6.1493281145003982</v>
      </c>
      <c r="AP88" s="8">
        <v>9.1407563818851685</v>
      </c>
      <c r="AQ88" s="23">
        <f t="shared" si="39"/>
        <v>1.7479369694451514E-3</v>
      </c>
      <c r="AR88" s="24">
        <v>26.498405901413101</v>
      </c>
      <c r="AS88" s="11">
        <v>4.9957351993524579</v>
      </c>
      <c r="AT88" s="11">
        <f t="shared" si="40"/>
        <v>2.4927590045287916E-3</v>
      </c>
      <c r="AU88" s="10">
        <v>7.8775880438235761</v>
      </c>
      <c r="AV88" s="25">
        <v>360.06034447903215</v>
      </c>
      <c r="AW88">
        <f t="shared" si="41"/>
        <v>2.9828331711541462E-3</v>
      </c>
      <c r="AX88">
        <f t="shared" si="42"/>
        <v>17.373860913099573</v>
      </c>
      <c r="AY88">
        <f t="shared" si="43"/>
        <v>15.023627121938084</v>
      </c>
      <c r="AZ88">
        <f t="shared" si="44"/>
        <v>101.99671554482303</v>
      </c>
      <c r="BA88">
        <f t="shared" si="45"/>
        <v>11.400934469104818</v>
      </c>
      <c r="BB88">
        <f t="shared" si="46"/>
        <v>35.180586482364369</v>
      </c>
      <c r="BC88">
        <f t="shared" si="47"/>
        <v>83.131002132547195</v>
      </c>
      <c r="BD88">
        <f t="shared" si="48"/>
        <v>6.9577701046566487</v>
      </c>
      <c r="BE88">
        <f t="shared" si="49"/>
        <v>1.636860728091635</v>
      </c>
      <c r="BF88">
        <f t="shared" si="50"/>
        <v>21.65102916203308</v>
      </c>
      <c r="BG88">
        <f t="shared" si="51"/>
        <v>30.483677076635932</v>
      </c>
      <c r="BH88">
        <f t="shared" si="52"/>
        <v>26.508043233090838</v>
      </c>
      <c r="BI88">
        <f t="shared" si="53"/>
        <v>7.8740111491867832</v>
      </c>
      <c r="BJ88">
        <f t="shared" si="54"/>
        <v>359.21811811757203</v>
      </c>
      <c r="BK88">
        <f t="shared" si="55"/>
        <v>32.397488035037654</v>
      </c>
      <c r="BL88">
        <f t="shared" si="56"/>
        <v>137.17730202718741</v>
      </c>
      <c r="BM88">
        <f t="shared" si="57"/>
        <v>189.6433280553469</v>
      </c>
    </row>
    <row r="89" spans="1:65" ht="15.75" x14ac:dyDescent="0.3">
      <c r="A89" t="str">
        <f>INDEX([1]DANE!$A$12:$A$136,MATCH(DSI!B89,[1]DANE!$B$12:$B$136,0))</f>
        <v>05604</v>
      </c>
      <c r="B89" s="7" t="s">
        <v>171</v>
      </c>
      <c r="C89" s="7" t="s">
        <v>68</v>
      </c>
      <c r="D89" s="7" t="s">
        <v>172</v>
      </c>
      <c r="E89" s="8">
        <v>0</v>
      </c>
      <c r="F89" s="8">
        <v>16.464299512026741</v>
      </c>
      <c r="G89" s="8">
        <v>29.578587759742856</v>
      </c>
      <c r="H89" s="8">
        <v>0.33921876937805234</v>
      </c>
      <c r="I89" s="9">
        <v>0</v>
      </c>
      <c r="J89" s="9">
        <f t="shared" si="29"/>
        <v>6.1686453457499872E-3</v>
      </c>
      <c r="K89" s="10">
        <v>46.382106041147651</v>
      </c>
      <c r="L89" s="11">
        <v>0</v>
      </c>
      <c r="M89" s="11">
        <v>0</v>
      </c>
      <c r="N89" s="11">
        <v>206.99460532622666</v>
      </c>
      <c r="O89" s="11">
        <v>0</v>
      </c>
      <c r="P89" s="11">
        <f t="shared" si="30"/>
        <v>0.11603288622298123</v>
      </c>
      <c r="Q89" s="10">
        <v>282.77214372540521</v>
      </c>
      <c r="R89" s="12">
        <f t="shared" si="31"/>
        <v>1.6854562328971615E-3</v>
      </c>
      <c r="S89" s="26">
        <v>34.50353169132385</v>
      </c>
      <c r="T89" s="8">
        <v>7.7824558406317017</v>
      </c>
      <c r="U89" s="9">
        <v>1.3676101129252938</v>
      </c>
      <c r="V89" s="14">
        <f t="shared" si="32"/>
        <v>1.5522406940285871E-3</v>
      </c>
      <c r="W89" s="10">
        <v>9.1500659535569948</v>
      </c>
      <c r="X89" s="8">
        <v>19.126548270972098</v>
      </c>
      <c r="Y89" s="8">
        <v>17.443188489629982</v>
      </c>
      <c r="Z89" s="8">
        <f t="shared" si="33"/>
        <v>3.7232914679719868E-3</v>
      </c>
      <c r="AA89" s="10">
        <v>36.569736760602083</v>
      </c>
      <c r="AB89" s="9">
        <v>62.422554746896175</v>
      </c>
      <c r="AC89" s="9">
        <v>17.989503249951966</v>
      </c>
      <c r="AD89" s="9">
        <f t="shared" si="34"/>
        <v>3.5225187487667839E-3</v>
      </c>
      <c r="AE89" s="15">
        <v>80.412057996848148</v>
      </c>
      <c r="AF89" s="16">
        <f t="shared" si="35"/>
        <v>2.5187445795248845E-3</v>
      </c>
      <c r="AG89" s="15">
        <v>9.6291605275236343</v>
      </c>
      <c r="AH89" s="16">
        <f t="shared" si="36"/>
        <v>4.1877721661719256E-4</v>
      </c>
      <c r="AI89" s="17">
        <v>2.6079726865528596</v>
      </c>
      <c r="AJ89" s="18">
        <f t="shared" si="37"/>
        <v>1.9678650491108049E-3</v>
      </c>
      <c r="AK89" s="27">
        <v>22.733492326715979</v>
      </c>
      <c r="AL89" s="19">
        <f t="shared" si="38"/>
        <v>4.4863180985422746E-3</v>
      </c>
      <c r="AM89" s="20">
        <v>53.009998093870095</v>
      </c>
      <c r="AN89" s="21">
        <v>19.23209346900844</v>
      </c>
      <c r="AO89" s="22">
        <v>11.268673705379296</v>
      </c>
      <c r="AP89" s="8">
        <v>18.272820827376776</v>
      </c>
      <c r="AQ89" s="23">
        <f t="shared" si="39"/>
        <v>3.2172938220492837E-3</v>
      </c>
      <c r="AR89" s="24">
        <v>48.773588001764509</v>
      </c>
      <c r="AS89" s="11">
        <v>7.2456670523931583</v>
      </c>
      <c r="AT89" s="11">
        <f t="shared" si="40"/>
        <v>2.7175103956013627E-3</v>
      </c>
      <c r="AU89" s="10">
        <v>8.5878447786019478</v>
      </c>
      <c r="AV89" s="25">
        <v>635.13169858391302</v>
      </c>
      <c r="AW89">
        <f t="shared" si="41"/>
        <v>5.2615955287403137E-3</v>
      </c>
      <c r="AX89">
        <f t="shared" si="42"/>
        <v>46.127745477165568</v>
      </c>
      <c r="AY89">
        <f t="shared" si="43"/>
        <v>281.94689414008155</v>
      </c>
      <c r="AZ89">
        <f t="shared" si="44"/>
        <v>34.363426867481643</v>
      </c>
      <c r="BA89">
        <f t="shared" si="45"/>
        <v>9.0668973015301315</v>
      </c>
      <c r="BB89">
        <f t="shared" si="46"/>
        <v>36.558566886198165</v>
      </c>
      <c r="BC89">
        <f t="shared" si="47"/>
        <v>80.302364629641161</v>
      </c>
      <c r="BD89">
        <f t="shared" si="48"/>
        <v>9.6106626008449201</v>
      </c>
      <c r="BE89">
        <f t="shared" si="49"/>
        <v>2.6063344041075678</v>
      </c>
      <c r="BF89">
        <f t="shared" si="50"/>
        <v>22.733492326715982</v>
      </c>
      <c r="BG89">
        <f t="shared" si="51"/>
        <v>52.92432227012717</v>
      </c>
      <c r="BH89">
        <f t="shared" si="52"/>
        <v>48.791326700704936</v>
      </c>
      <c r="BI89">
        <f t="shared" si="53"/>
        <v>8.5839453850617797</v>
      </c>
      <c r="BJ89">
        <f t="shared" si="54"/>
        <v>633.61597898966045</v>
      </c>
      <c r="BK89">
        <f t="shared" si="55"/>
        <v>328.0746396172471</v>
      </c>
      <c r="BL89">
        <f t="shared" si="56"/>
        <v>70.9219937536798</v>
      </c>
      <c r="BM89">
        <f t="shared" si="57"/>
        <v>234.61934561873363</v>
      </c>
    </row>
    <row r="90" spans="1:65" ht="15.75" x14ac:dyDescent="0.3">
      <c r="A90" t="str">
        <f>INDEX([1]DANE!$A$12:$A$136,MATCH(DSI!B90,[1]DANE!$B$12:$B$136,0))</f>
        <v>05615</v>
      </c>
      <c r="B90" s="7" t="s">
        <v>173</v>
      </c>
      <c r="C90" s="7" t="s">
        <v>57</v>
      </c>
      <c r="D90" s="7" t="s">
        <v>126</v>
      </c>
      <c r="E90" s="8">
        <v>0</v>
      </c>
      <c r="F90" s="8">
        <v>56.771020998249952</v>
      </c>
      <c r="G90" s="8">
        <v>65.119288831072794</v>
      </c>
      <c r="H90" s="8">
        <v>4.2675752319013785E-2</v>
      </c>
      <c r="I90" s="9">
        <v>0</v>
      </c>
      <c r="J90" s="9">
        <f t="shared" si="29"/>
        <v>1.6216627665296583E-2</v>
      </c>
      <c r="K90" s="10">
        <v>121.93298558164176</v>
      </c>
      <c r="L90" s="11">
        <v>0</v>
      </c>
      <c r="M90" s="11">
        <v>0</v>
      </c>
      <c r="N90" s="11">
        <v>9.5126476318330003E-2</v>
      </c>
      <c r="O90" s="11">
        <v>0</v>
      </c>
      <c r="P90" s="11">
        <f t="shared" si="30"/>
        <v>5.6773173770623386E-5</v>
      </c>
      <c r="Q90" s="10">
        <v>0.13835622447900917</v>
      </c>
      <c r="R90" s="12">
        <f t="shared" si="31"/>
        <v>4.9357456589029833E-2</v>
      </c>
      <c r="S90" s="26">
        <v>1010.4128095307482</v>
      </c>
      <c r="T90" s="8">
        <v>76.897349540959468</v>
      </c>
      <c r="U90" s="9">
        <v>14.751981030500314</v>
      </c>
      <c r="V90" s="14">
        <f t="shared" si="32"/>
        <v>1.5547627876736267E-2</v>
      </c>
      <c r="W90" s="10">
        <v>91.649330571459785</v>
      </c>
      <c r="X90" s="8">
        <v>64.73715599776088</v>
      </c>
      <c r="Y90" s="8">
        <v>59.039529681647622</v>
      </c>
      <c r="Z90" s="8">
        <f t="shared" si="33"/>
        <v>1.2602132761876751E-2</v>
      </c>
      <c r="AA90" s="10">
        <v>123.7766856794085</v>
      </c>
      <c r="AB90" s="9">
        <v>635.6808009878439</v>
      </c>
      <c r="AC90" s="9">
        <v>183.19631232125266</v>
      </c>
      <c r="AD90" s="9">
        <f t="shared" si="34"/>
        <v>3.5871610010035769E-2</v>
      </c>
      <c r="AE90" s="15">
        <v>818.87711330909656</v>
      </c>
      <c r="AF90" s="16">
        <f t="shared" si="35"/>
        <v>2.3239194217389778E-2</v>
      </c>
      <c r="AG90" s="15">
        <v>88.843439493081135</v>
      </c>
      <c r="AH90" s="16">
        <f t="shared" si="36"/>
        <v>1.5270042259628171E-2</v>
      </c>
      <c r="AI90" s="17">
        <v>95.095558104397711</v>
      </c>
      <c r="AJ90" s="18">
        <f t="shared" si="37"/>
        <v>2.3167913629701428E-2</v>
      </c>
      <c r="AK90" s="27">
        <v>267.6441593212013</v>
      </c>
      <c r="AL90" s="19">
        <f t="shared" si="38"/>
        <v>2.7263577391457884E-2</v>
      </c>
      <c r="AM90" s="20">
        <v>322.14438517475173</v>
      </c>
      <c r="AN90" s="21">
        <v>58.219671489435683</v>
      </c>
      <c r="AO90" s="22">
        <v>163.05543819681185</v>
      </c>
      <c r="AP90" s="8">
        <v>124.76563534527496</v>
      </c>
      <c r="AQ90" s="23">
        <f t="shared" si="39"/>
        <v>2.2826181070110564E-2</v>
      </c>
      <c r="AR90" s="24">
        <v>346.04074503152253</v>
      </c>
      <c r="AS90" s="11">
        <v>38.034167816186631</v>
      </c>
      <c r="AT90" s="11">
        <f t="shared" si="40"/>
        <v>1.4672664302498433E-2</v>
      </c>
      <c r="AU90" s="10">
        <v>46.368383253417562</v>
      </c>
      <c r="AV90" s="25">
        <v>3332.9239512752056</v>
      </c>
      <c r="AW90">
        <f t="shared" si="41"/>
        <v>2.7610805442021585E-2</v>
      </c>
      <c r="AX90">
        <f t="shared" si="42"/>
        <v>121.26430221152808</v>
      </c>
      <c r="AY90">
        <f t="shared" si="43"/>
        <v>0.13795244207182436</v>
      </c>
      <c r="AZ90">
        <f t="shared" si="44"/>
        <v>1006.309933629415</v>
      </c>
      <c r="BA90">
        <f t="shared" si="45"/>
        <v>90.816292719986194</v>
      </c>
      <c r="BB90">
        <f t="shared" si="46"/>
        <v>123.73887928112285</v>
      </c>
      <c r="BC90">
        <f t="shared" si="47"/>
        <v>817.76004964818219</v>
      </c>
      <c r="BD90">
        <f t="shared" si="48"/>
        <v>88.672768392009516</v>
      </c>
      <c r="BE90">
        <f t="shared" si="49"/>
        <v>95.035820751981802</v>
      </c>
      <c r="BF90">
        <f t="shared" si="50"/>
        <v>267.64415932120136</v>
      </c>
      <c r="BG90">
        <f t="shared" si="51"/>
        <v>321.62372894844646</v>
      </c>
      <c r="BH90">
        <f t="shared" si="52"/>
        <v>346.16659824119438</v>
      </c>
      <c r="BI90">
        <f t="shared" si="53"/>
        <v>46.347329242919265</v>
      </c>
      <c r="BJ90">
        <f t="shared" si="54"/>
        <v>3325.5178148300588</v>
      </c>
      <c r="BK90">
        <f t="shared" si="55"/>
        <v>121.4022546535999</v>
      </c>
      <c r="BL90">
        <f t="shared" si="56"/>
        <v>1130.0488129105379</v>
      </c>
      <c r="BM90">
        <f t="shared" si="57"/>
        <v>2074.0667472659206</v>
      </c>
    </row>
    <row r="91" spans="1:65" ht="15.75" x14ac:dyDescent="0.3">
      <c r="A91" t="str">
        <f>INDEX([1]DANE!$A$12:$A$136,MATCH(DSI!B91,[1]DANE!$B$12:$B$136,0))</f>
        <v>05628</v>
      </c>
      <c r="B91" s="7" t="s">
        <v>174</v>
      </c>
      <c r="C91" s="7" t="s">
        <v>60</v>
      </c>
      <c r="D91" s="7" t="s">
        <v>79</v>
      </c>
      <c r="E91" s="8">
        <v>19.178147531561862</v>
      </c>
      <c r="F91" s="8">
        <v>1.1443071764790624</v>
      </c>
      <c r="G91" s="8">
        <v>2.3952074720138228</v>
      </c>
      <c r="H91" s="8">
        <v>0.10865039581801575</v>
      </c>
      <c r="I91" s="9">
        <v>0</v>
      </c>
      <c r="J91" s="9">
        <f t="shared" si="29"/>
        <v>3.0358135679926942E-3</v>
      </c>
      <c r="K91" s="10">
        <v>22.826312575872766</v>
      </c>
      <c r="L91" s="11">
        <v>0</v>
      </c>
      <c r="M91" s="11">
        <v>0</v>
      </c>
      <c r="N91" s="11">
        <v>0.26698925789033995</v>
      </c>
      <c r="O91" s="11">
        <v>0</v>
      </c>
      <c r="P91" s="11">
        <f t="shared" si="30"/>
        <v>1.564470993744245E-4</v>
      </c>
      <c r="Q91" s="10">
        <v>0.38126158117547243</v>
      </c>
      <c r="R91" s="12">
        <f t="shared" si="31"/>
        <v>4.5601020036282054E-4</v>
      </c>
      <c r="S91" s="26">
        <v>9.3351355512448535</v>
      </c>
      <c r="T91" s="8">
        <v>0.86903284349415244</v>
      </c>
      <c r="U91" s="9">
        <v>0.18172499828024802</v>
      </c>
      <c r="V91" s="14">
        <f t="shared" si="32"/>
        <v>1.7825325957763501E-4</v>
      </c>
      <c r="W91" s="10">
        <v>1.0507578417744003</v>
      </c>
      <c r="X91" s="8">
        <v>8.5774064879586494</v>
      </c>
      <c r="Y91" s="8">
        <v>7.8224944721839043</v>
      </c>
      <c r="Z91" s="8">
        <f t="shared" si="33"/>
        <v>1.6697306770408113E-3</v>
      </c>
      <c r="AA91" s="10">
        <v>16.399900960142553</v>
      </c>
      <c r="AB91" s="9">
        <v>6.82047500237221</v>
      </c>
      <c r="AC91" s="9">
        <v>1.9655869215684711</v>
      </c>
      <c r="AD91" s="9">
        <f t="shared" si="34"/>
        <v>3.8488093236116526E-4</v>
      </c>
      <c r="AE91" s="15">
        <v>8.7860619239406805</v>
      </c>
      <c r="AF91" s="16">
        <f t="shared" si="35"/>
        <v>5.813779520914969E-4</v>
      </c>
      <c r="AG91" s="15">
        <v>2.222607910845793</v>
      </c>
      <c r="AH91" s="16">
        <f t="shared" si="36"/>
        <v>9.5646274824829329E-5</v>
      </c>
      <c r="AI91" s="17">
        <v>0.59564575725641955</v>
      </c>
      <c r="AJ91" s="18">
        <f t="shared" si="37"/>
        <v>8.580711452716444E-4</v>
      </c>
      <c r="AK91" s="27">
        <v>9.9127497617906712</v>
      </c>
      <c r="AL91" s="19">
        <f t="shared" si="38"/>
        <v>6.2253327687786849E-4</v>
      </c>
      <c r="AM91" s="20">
        <v>7.355806497847146</v>
      </c>
      <c r="AN91" s="21">
        <v>6.290114793296965</v>
      </c>
      <c r="AO91" s="22">
        <v>3.3907941529609849</v>
      </c>
      <c r="AP91" s="8">
        <v>6.4320329312366242</v>
      </c>
      <c r="AQ91" s="23">
        <f t="shared" si="39"/>
        <v>1.0628717402465251E-3</v>
      </c>
      <c r="AR91" s="24">
        <v>16.112941877494574</v>
      </c>
      <c r="AS91" s="11">
        <v>1.9528219063733074</v>
      </c>
      <c r="AT91" s="11">
        <f t="shared" si="40"/>
        <v>6.6515429571792752E-4</v>
      </c>
      <c r="AU91" s="10">
        <v>2.1020128771878306</v>
      </c>
      <c r="AV91" s="25">
        <v>97.081195116573156</v>
      </c>
      <c r="AW91">
        <f t="shared" si="41"/>
        <v>8.0424577026939328E-4</v>
      </c>
      <c r="AX91">
        <f t="shared" si="42"/>
        <v>22.701132539087041</v>
      </c>
      <c r="AY91">
        <f t="shared" si="43"/>
        <v>0.38014889745203451</v>
      </c>
      <c r="AZ91">
        <f t="shared" si="44"/>
        <v>9.297229358520843</v>
      </c>
      <c r="BA91">
        <f t="shared" si="45"/>
        <v>1.0412070785612606</v>
      </c>
      <c r="BB91">
        <f t="shared" si="46"/>
        <v>16.394891768111428</v>
      </c>
      <c r="BC91">
        <f t="shared" si="47"/>
        <v>8.774076498608526</v>
      </c>
      <c r="BD91">
        <f t="shared" si="48"/>
        <v>2.2183382096550361</v>
      </c>
      <c r="BE91">
        <f t="shared" si="49"/>
        <v>0.59527158309702077</v>
      </c>
      <c r="BF91">
        <f t="shared" si="50"/>
        <v>9.912749761790673</v>
      </c>
      <c r="BG91">
        <f t="shared" si="51"/>
        <v>7.3439178956276052</v>
      </c>
      <c r="BH91">
        <f t="shared" si="52"/>
        <v>16.118802070207874</v>
      </c>
      <c r="BI91">
        <f t="shared" si="53"/>
        <v>2.1010584380187529</v>
      </c>
      <c r="BJ91">
        <f t="shared" si="54"/>
        <v>96.878824098738122</v>
      </c>
      <c r="BK91">
        <f t="shared" si="55"/>
        <v>23.081281436539076</v>
      </c>
      <c r="BL91">
        <f t="shared" si="56"/>
        <v>25.692121126632273</v>
      </c>
      <c r="BM91">
        <f t="shared" si="57"/>
        <v>48.105421535566748</v>
      </c>
    </row>
    <row r="92" spans="1:65" ht="15.75" x14ac:dyDescent="0.3">
      <c r="A92" t="str">
        <f>INDEX([1]DANE!$A$12:$A$136,MATCH(DSI!B92,[1]DANE!$B$12:$B$136,0))</f>
        <v>05631</v>
      </c>
      <c r="B92" s="7" t="s">
        <v>175</v>
      </c>
      <c r="C92" s="7" t="s">
        <v>88</v>
      </c>
      <c r="D92" s="7" t="s">
        <v>102</v>
      </c>
      <c r="E92" s="8">
        <v>0.1933229716421335</v>
      </c>
      <c r="F92" s="8">
        <v>0.12789101494535918</v>
      </c>
      <c r="G92" s="8">
        <v>29.882376580483381</v>
      </c>
      <c r="H92" s="8">
        <v>0</v>
      </c>
      <c r="I92" s="9">
        <v>0</v>
      </c>
      <c r="J92" s="9">
        <f t="shared" si="29"/>
        <v>4.0169637448375312E-3</v>
      </c>
      <c r="K92" s="10">
        <v>30.203590567070872</v>
      </c>
      <c r="L92" s="11">
        <v>0</v>
      </c>
      <c r="M92" s="11">
        <v>0</v>
      </c>
      <c r="N92" s="11">
        <v>0</v>
      </c>
      <c r="O92" s="11">
        <v>0</v>
      </c>
      <c r="P92" s="11">
        <f t="shared" si="30"/>
        <v>0</v>
      </c>
      <c r="Q92" s="10">
        <v>0</v>
      </c>
      <c r="R92" s="12">
        <f t="shared" si="31"/>
        <v>4.3375464165335456E-2</v>
      </c>
      <c r="S92" s="26">
        <v>887.95346520626606</v>
      </c>
      <c r="T92" s="8">
        <v>52.800223278756341</v>
      </c>
      <c r="U92" s="9">
        <v>16.956583739623042</v>
      </c>
      <c r="V92" s="14">
        <f t="shared" si="32"/>
        <v>1.1833723941337816E-2</v>
      </c>
      <c r="W92" s="10">
        <v>69.756807018379391</v>
      </c>
      <c r="X92" s="8">
        <v>104.75882154438634</v>
      </c>
      <c r="Y92" s="8">
        <v>95.538820923769748</v>
      </c>
      <c r="Z92" s="8">
        <f t="shared" si="33"/>
        <v>2.0392996212650637E-2</v>
      </c>
      <c r="AA92" s="10">
        <v>200.29764246815608</v>
      </c>
      <c r="AB92" s="9">
        <v>318.34161789543049</v>
      </c>
      <c r="AC92" s="9">
        <v>91.742601579592773</v>
      </c>
      <c r="AD92" s="9">
        <f t="shared" si="34"/>
        <v>1.7964088815271739E-2</v>
      </c>
      <c r="AE92" s="15">
        <v>410.08421947502325</v>
      </c>
      <c r="AF92" s="16">
        <f t="shared" si="35"/>
        <v>1.9443059876620324E-2</v>
      </c>
      <c r="AG92" s="15">
        <v>74.330817908319503</v>
      </c>
      <c r="AH92" s="16">
        <f t="shared" si="36"/>
        <v>7.1977989399530425E-3</v>
      </c>
      <c r="AI92" s="17">
        <v>44.824938640002429</v>
      </c>
      <c r="AJ92" s="18">
        <f t="shared" si="37"/>
        <v>1.7873394020358122E-2</v>
      </c>
      <c r="AK92" s="27">
        <v>206.47994434261818</v>
      </c>
      <c r="AL92" s="19">
        <f t="shared" si="38"/>
        <v>1.9820766693765337E-2</v>
      </c>
      <c r="AM92" s="20">
        <v>234.20069232205017</v>
      </c>
      <c r="AN92" s="21">
        <v>61.495813102387743</v>
      </c>
      <c r="AO92" s="22">
        <v>141.26451713587463</v>
      </c>
      <c r="AP92" s="8">
        <v>45.666643635744251</v>
      </c>
      <c r="AQ92" s="23">
        <f t="shared" si="39"/>
        <v>1.6387200553019083E-2</v>
      </c>
      <c r="AR92" s="24">
        <v>248.42697387400659</v>
      </c>
      <c r="AS92" s="11">
        <v>26.633723784864451</v>
      </c>
      <c r="AT92" s="11">
        <f t="shared" si="40"/>
        <v>1.1440284339476914E-2</v>
      </c>
      <c r="AU92" s="10">
        <v>36.153453649901167</v>
      </c>
      <c r="AV92" s="25">
        <v>2442.7125454717939</v>
      </c>
      <c r="AW92">
        <f t="shared" si="41"/>
        <v>2.0236063537543925E-2</v>
      </c>
      <c r="AX92">
        <f t="shared" si="42"/>
        <v>30.037953363703945</v>
      </c>
      <c r="AY92">
        <f t="shared" si="43"/>
        <v>0</v>
      </c>
      <c r="AZ92">
        <f t="shared" si="44"/>
        <v>884.34784694852442</v>
      </c>
      <c r="BA92">
        <f t="shared" si="45"/>
        <v>69.12275917229131</v>
      </c>
      <c r="BB92">
        <f t="shared" si="46"/>
        <v>200.23646347951811</v>
      </c>
      <c r="BC92">
        <f t="shared" si="47"/>
        <v>409.52480686958506</v>
      </c>
      <c r="BD92">
        <f t="shared" si="48"/>
        <v>74.188026019482805</v>
      </c>
      <c r="BE92">
        <f t="shared" si="49"/>
        <v>44.796780404119112</v>
      </c>
      <c r="BF92">
        <f t="shared" si="50"/>
        <v>206.47994434261821</v>
      </c>
      <c r="BG92">
        <f t="shared" si="51"/>
        <v>233.82217245867793</v>
      </c>
      <c r="BH92">
        <f t="shared" si="52"/>
        <v>248.51732546548831</v>
      </c>
      <c r="BI92">
        <f t="shared" si="53"/>
        <v>36.137037826460983</v>
      </c>
      <c r="BJ92">
        <f t="shared" si="54"/>
        <v>2437.2111163504701</v>
      </c>
      <c r="BK92">
        <f t="shared" si="55"/>
        <v>30.037953363703945</v>
      </c>
      <c r="BL92">
        <f t="shared" si="56"/>
        <v>1084.5843104280425</v>
      </c>
      <c r="BM92">
        <f t="shared" si="57"/>
        <v>1322.5888525587236</v>
      </c>
    </row>
    <row r="93" spans="1:65" ht="15.75" x14ac:dyDescent="0.3">
      <c r="A93" t="str">
        <f>INDEX([1]DANE!$A$12:$A$136,MATCH(DSI!B93,[1]DANE!$B$12:$B$136,0))</f>
        <v>05642</v>
      </c>
      <c r="B93" s="7" t="s">
        <v>176</v>
      </c>
      <c r="C93" s="7" t="s">
        <v>65</v>
      </c>
      <c r="D93" s="7" t="s">
        <v>95</v>
      </c>
      <c r="E93" s="8">
        <v>83.894029778090456</v>
      </c>
      <c r="F93" s="8">
        <v>6.8314414202490257</v>
      </c>
      <c r="G93" s="8">
        <v>6.4393361074208544</v>
      </c>
      <c r="H93" s="8">
        <v>2.213981286781996E-2</v>
      </c>
      <c r="I93" s="9">
        <v>0</v>
      </c>
      <c r="J93" s="9">
        <f t="shared" si="29"/>
        <v>1.2925497787425215E-2</v>
      </c>
      <c r="K93" s="10">
        <v>97.186947118628154</v>
      </c>
      <c r="L93" s="11">
        <v>0</v>
      </c>
      <c r="M93" s="11">
        <v>0</v>
      </c>
      <c r="N93" s="11">
        <v>3.0054250769793855E-3</v>
      </c>
      <c r="O93" s="11">
        <v>0</v>
      </c>
      <c r="P93" s="11">
        <f t="shared" si="30"/>
        <v>1.8103979363457745E-6</v>
      </c>
      <c r="Q93" s="10">
        <v>4.4119397708746516E-3</v>
      </c>
      <c r="R93" s="12">
        <f t="shared" si="31"/>
        <v>2.3675559366033232E-4</v>
      </c>
      <c r="S93" s="26">
        <v>4.8467020202095608</v>
      </c>
      <c r="T93" s="8">
        <v>22.616178338761443</v>
      </c>
      <c r="U93" s="9">
        <v>0.46625634010917993</v>
      </c>
      <c r="V93" s="14">
        <f t="shared" si="32"/>
        <v>3.9157635155483567E-3</v>
      </c>
      <c r="W93" s="10">
        <v>23.082434678870623</v>
      </c>
      <c r="X93" s="8">
        <v>5.106292506962304</v>
      </c>
      <c r="Y93" s="8">
        <v>4.6568790887014417</v>
      </c>
      <c r="Z93" s="8">
        <f t="shared" si="33"/>
        <v>9.9402229062921991E-4</v>
      </c>
      <c r="AA93" s="10">
        <v>9.7631715956637457</v>
      </c>
      <c r="AB93" s="9">
        <v>35.428345289031967</v>
      </c>
      <c r="AC93" s="9">
        <v>10.210064860396493</v>
      </c>
      <c r="AD93" s="9">
        <f t="shared" si="34"/>
        <v>1.9992294616010364E-3</v>
      </c>
      <c r="AE93" s="15">
        <v>45.638410149428459</v>
      </c>
      <c r="AF93" s="16">
        <f t="shared" si="35"/>
        <v>1.3537639816714076E-3</v>
      </c>
      <c r="AG93" s="15">
        <v>5.1754397019297915</v>
      </c>
      <c r="AH93" s="16">
        <f t="shared" si="36"/>
        <v>3.0174459431205454E-4</v>
      </c>
      <c r="AI93" s="17">
        <v>1.8791415317136533</v>
      </c>
      <c r="AJ93" s="18">
        <f t="shared" si="37"/>
        <v>1.7711386606809668E-3</v>
      </c>
      <c r="AK93" s="27">
        <v>20.460837581486825</v>
      </c>
      <c r="AL93" s="19">
        <f t="shared" si="38"/>
        <v>1.4630115639408892E-3</v>
      </c>
      <c r="AM93" s="20">
        <v>17.286834886054091</v>
      </c>
      <c r="AN93" s="21">
        <v>8.0473635051290113</v>
      </c>
      <c r="AO93" s="22">
        <v>5.5424187319761309</v>
      </c>
      <c r="AP93" s="8">
        <v>11.95299289322069</v>
      </c>
      <c r="AQ93" s="23">
        <f t="shared" si="39"/>
        <v>1.6848998810958583E-3</v>
      </c>
      <c r="AR93" s="24">
        <v>25.542775130325836</v>
      </c>
      <c r="AS93" s="11">
        <v>3.9551996131635607</v>
      </c>
      <c r="AT93" s="11">
        <f t="shared" si="40"/>
        <v>1.6548207612754927E-3</v>
      </c>
      <c r="AU93" s="10">
        <v>5.2295453431363921</v>
      </c>
      <c r="AV93" s="25">
        <v>256.09665167721806</v>
      </c>
      <c r="AW93">
        <f t="shared" si="41"/>
        <v>2.121571007075454E-3</v>
      </c>
      <c r="AX93">
        <f t="shared" si="42"/>
        <v>96.653971607363943</v>
      </c>
      <c r="AY93">
        <f t="shared" si="43"/>
        <v>4.3990638509964789E-3</v>
      </c>
      <c r="AZ93">
        <f t="shared" si="44"/>
        <v>4.8270215324603054</v>
      </c>
      <c r="BA93">
        <f t="shared" si="45"/>
        <v>22.872629089765169</v>
      </c>
      <c r="BB93">
        <f t="shared" si="46"/>
        <v>9.7601895287918552</v>
      </c>
      <c r="BC93">
        <f t="shared" si="47"/>
        <v>45.576152933185334</v>
      </c>
      <c r="BD93">
        <f t="shared" si="48"/>
        <v>5.1654975160182826</v>
      </c>
      <c r="BE93">
        <f t="shared" si="49"/>
        <v>1.877961088145552</v>
      </c>
      <c r="BF93">
        <f t="shared" si="50"/>
        <v>20.460837581486828</v>
      </c>
      <c r="BG93">
        <f t="shared" si="51"/>
        <v>17.258895556266754</v>
      </c>
      <c r="BH93">
        <f t="shared" si="52"/>
        <v>25.552064904088706</v>
      </c>
      <c r="BI93">
        <f t="shared" si="53"/>
        <v>5.2271708177630583</v>
      </c>
      <c r="BJ93">
        <f t="shared" si="54"/>
        <v>255.23679121918681</v>
      </c>
      <c r="BK93">
        <f t="shared" si="55"/>
        <v>96.658370671214939</v>
      </c>
      <c r="BL93">
        <f t="shared" si="56"/>
        <v>14.587211061252161</v>
      </c>
      <c r="BM93">
        <f t="shared" si="57"/>
        <v>143.9912094867197</v>
      </c>
    </row>
    <row r="94" spans="1:65" ht="15.75" x14ac:dyDescent="0.3">
      <c r="A94" t="str">
        <f>INDEX([1]DANE!$A$12:$A$136,MATCH(DSI!B94,[1]DANE!$B$12:$B$136,0))</f>
        <v>05647</v>
      </c>
      <c r="B94" s="7" t="s">
        <v>177</v>
      </c>
      <c r="C94" s="7" t="s">
        <v>74</v>
      </c>
      <c r="D94" s="7" t="s">
        <v>145</v>
      </c>
      <c r="E94" s="8">
        <v>5.1790206613603136</v>
      </c>
      <c r="F94" s="8">
        <v>2.8712926986684546</v>
      </c>
      <c r="G94" s="8">
        <v>4.5212867196019486</v>
      </c>
      <c r="H94" s="8">
        <v>0</v>
      </c>
      <c r="I94" s="9">
        <v>0</v>
      </c>
      <c r="J94" s="9">
        <f t="shared" si="29"/>
        <v>1.6719754435265688E-3</v>
      </c>
      <c r="K94" s="10">
        <v>12.571600079630716</v>
      </c>
      <c r="L94" s="11">
        <v>0</v>
      </c>
      <c r="M94" s="11">
        <v>0</v>
      </c>
      <c r="N94" s="11">
        <v>0</v>
      </c>
      <c r="O94" s="11">
        <v>0</v>
      </c>
      <c r="P94" s="11">
        <f t="shared" si="30"/>
        <v>0</v>
      </c>
      <c r="Q94" s="10">
        <v>0</v>
      </c>
      <c r="R94" s="12">
        <f t="shared" si="31"/>
        <v>2.9091540516273798E-5</v>
      </c>
      <c r="S94" s="26">
        <v>0.59554254246477933</v>
      </c>
      <c r="T94" s="8">
        <v>0.72799165561472634</v>
      </c>
      <c r="U94" s="9">
        <v>0.2036118393555387</v>
      </c>
      <c r="V94" s="14">
        <f t="shared" si="32"/>
        <v>1.5803961008936285E-4</v>
      </c>
      <c r="W94" s="10">
        <v>0.93160349497026507</v>
      </c>
      <c r="X94" s="8">
        <v>8.3713665283078438</v>
      </c>
      <c r="Y94" s="8">
        <v>7.6345884369878272</v>
      </c>
      <c r="Z94" s="8">
        <f t="shared" si="33"/>
        <v>1.6296216718528018E-3</v>
      </c>
      <c r="AA94" s="10">
        <v>16.005954965295672</v>
      </c>
      <c r="AB94" s="9">
        <v>7.536127631475745</v>
      </c>
      <c r="AC94" s="9">
        <v>2.1718302473870903</v>
      </c>
      <c r="AD94" s="9">
        <f t="shared" si="34"/>
        <v>4.2526537054769737E-4</v>
      </c>
      <c r="AE94" s="15">
        <v>9.7079578788628353</v>
      </c>
      <c r="AF94" s="16">
        <f t="shared" si="35"/>
        <v>4.9464296944923335E-4</v>
      </c>
      <c r="AG94" s="15">
        <v>1.8910200722044195</v>
      </c>
      <c r="AH94" s="16">
        <f t="shared" si="36"/>
        <v>1.6308714727014407E-4</v>
      </c>
      <c r="AI94" s="17">
        <v>1.0156398407823461</v>
      </c>
      <c r="AJ94" s="18">
        <f t="shared" si="37"/>
        <v>6.2212513112206271E-4</v>
      </c>
      <c r="AK94" s="27">
        <v>7.1870156447014715</v>
      </c>
      <c r="AL94" s="19">
        <f t="shared" si="38"/>
        <v>4.7421056573626353E-4</v>
      </c>
      <c r="AM94" s="20">
        <v>5.6032364699998363</v>
      </c>
      <c r="AN94" s="21">
        <v>3.7199702607757543</v>
      </c>
      <c r="AO94" s="22">
        <v>2.852789225377931</v>
      </c>
      <c r="AP94" s="8">
        <v>4.6075164646241715</v>
      </c>
      <c r="AQ94" s="23">
        <f t="shared" si="39"/>
        <v>7.3749408683942757E-4</v>
      </c>
      <c r="AR94" s="24">
        <v>11.180275950777856</v>
      </c>
      <c r="AS94" s="11">
        <v>1.3421523074375072</v>
      </c>
      <c r="AT94" s="11">
        <f t="shared" si="40"/>
        <v>5.3719516686753614E-4</v>
      </c>
      <c r="AU94" s="10">
        <v>1.6976379248965767</v>
      </c>
      <c r="AV94" s="25">
        <v>68.387484864586781</v>
      </c>
      <c r="AW94">
        <f t="shared" si="41"/>
        <v>5.6653964112887939E-4</v>
      </c>
      <c r="AX94">
        <f t="shared" si="42"/>
        <v>12.502657128149057</v>
      </c>
      <c r="AY94">
        <f t="shared" si="43"/>
        <v>0</v>
      </c>
      <c r="AZ94">
        <f t="shared" si="44"/>
        <v>0.59312428616136592</v>
      </c>
      <c r="BA94">
        <f t="shared" si="45"/>
        <v>0.92313577383104506</v>
      </c>
      <c r="BB94">
        <f t="shared" si="46"/>
        <v>16.001066100280109</v>
      </c>
      <c r="BC94">
        <f t="shared" si="47"/>
        <v>9.6947148576672113</v>
      </c>
      <c r="BD94">
        <f t="shared" si="48"/>
        <v>1.8873873619028694</v>
      </c>
      <c r="BE94">
        <f t="shared" si="49"/>
        <v>1.0150018337470454</v>
      </c>
      <c r="BF94">
        <f t="shared" si="50"/>
        <v>7.1870156447014724</v>
      </c>
      <c r="BG94">
        <f t="shared" si="51"/>
        <v>5.5941804066635656</v>
      </c>
      <c r="BH94">
        <f t="shared" si="52"/>
        <v>11.184342158684368</v>
      </c>
      <c r="BI94">
        <f t="shared" si="53"/>
        <v>1.6968670960648329</v>
      </c>
      <c r="BJ94">
        <f t="shared" si="54"/>
        <v>68.279492647852948</v>
      </c>
      <c r="BK94">
        <f t="shared" si="55"/>
        <v>12.502657128149057</v>
      </c>
      <c r="BL94">
        <f t="shared" si="56"/>
        <v>16.594190386441475</v>
      </c>
      <c r="BM94">
        <f t="shared" si="57"/>
        <v>39.182645133262405</v>
      </c>
    </row>
    <row r="95" spans="1:65" ht="15.75" x14ac:dyDescent="0.3">
      <c r="A95" t="str">
        <f>INDEX([1]DANE!$A$12:$A$136,MATCH(DSI!B95,[1]DANE!$B$12:$B$136,0))</f>
        <v>05649</v>
      </c>
      <c r="B95" s="7" t="s">
        <v>178</v>
      </c>
      <c r="C95" s="7" t="s">
        <v>57</v>
      </c>
      <c r="D95" s="7" t="s">
        <v>63</v>
      </c>
      <c r="E95" s="8">
        <v>11.900046393897751</v>
      </c>
      <c r="F95" s="8">
        <v>16.741024679370241</v>
      </c>
      <c r="G95" s="8">
        <v>8.5761715887319507</v>
      </c>
      <c r="H95" s="8">
        <v>2.1358453232538355</v>
      </c>
      <c r="I95" s="9">
        <v>0</v>
      </c>
      <c r="J95" s="9">
        <f t="shared" si="29"/>
        <v>5.2338124281326587E-3</v>
      </c>
      <c r="K95" s="10">
        <v>39.353087985253779</v>
      </c>
      <c r="L95" s="11">
        <v>0</v>
      </c>
      <c r="M95" s="11">
        <v>0</v>
      </c>
      <c r="N95" s="11">
        <v>0.28766569779643092</v>
      </c>
      <c r="O95" s="11">
        <v>0</v>
      </c>
      <c r="P95" s="11">
        <f t="shared" si="30"/>
        <v>1.7328310382355204E-4</v>
      </c>
      <c r="Q95" s="10">
        <v>0.42229092401799623</v>
      </c>
      <c r="R95" s="12">
        <f t="shared" si="31"/>
        <v>1.6689910906338952E-3</v>
      </c>
      <c r="S95" s="26">
        <v>34.166468321303121</v>
      </c>
      <c r="T95" s="8">
        <v>982.70657285880554</v>
      </c>
      <c r="U95" s="9">
        <v>0.51961701971984842</v>
      </c>
      <c r="V95" s="14">
        <f t="shared" si="32"/>
        <v>0.16679701666749511</v>
      </c>
      <c r="W95" s="10">
        <v>983.22618987852536</v>
      </c>
      <c r="X95" s="8">
        <v>10.75049498432276</v>
      </c>
      <c r="Y95" s="8">
        <v>9.804325783809233</v>
      </c>
      <c r="Z95" s="8">
        <f t="shared" si="33"/>
        <v>2.0927574429283158E-3</v>
      </c>
      <c r="AA95" s="10">
        <v>20.554820768131993</v>
      </c>
      <c r="AB95" s="9">
        <v>29.07690242197393</v>
      </c>
      <c r="AC95" s="9">
        <v>8.379647913155063</v>
      </c>
      <c r="AD95" s="9">
        <f t="shared" si="34"/>
        <v>1.6408161177119763E-3</v>
      </c>
      <c r="AE95" s="15">
        <v>37.456550335128995</v>
      </c>
      <c r="AF95" s="16">
        <f t="shared" si="35"/>
        <v>1.2737067509608192E-3</v>
      </c>
      <c r="AG95" s="15">
        <v>4.8693809089232127</v>
      </c>
      <c r="AH95" s="16">
        <f t="shared" si="36"/>
        <v>2.7363531134763587E-4</v>
      </c>
      <c r="AI95" s="17">
        <v>1.7040884502639022</v>
      </c>
      <c r="AJ95" s="18">
        <f t="shared" si="37"/>
        <v>1.905964195413116E-3</v>
      </c>
      <c r="AK95" s="27">
        <v>22.018391165084267</v>
      </c>
      <c r="AL95" s="19">
        <f t="shared" si="38"/>
        <v>4.8614686856137748E-3</v>
      </c>
      <c r="AM95" s="20">
        <v>57.442749287334557</v>
      </c>
      <c r="AN95" s="21">
        <v>8.6333007890868068</v>
      </c>
      <c r="AO95" s="22">
        <v>5.4419690825799494</v>
      </c>
      <c r="AP95" s="8">
        <v>9.8321604131913176</v>
      </c>
      <c r="AQ95" s="23">
        <f t="shared" si="39"/>
        <v>1.5770262330047392E-3</v>
      </c>
      <c r="AR95" s="24">
        <v>23.907430284858073</v>
      </c>
      <c r="AS95" s="11">
        <v>4.0765495631075543</v>
      </c>
      <c r="AT95" s="11">
        <f t="shared" si="40"/>
        <v>1.5712330889981467E-3</v>
      </c>
      <c r="AU95" s="10">
        <v>4.9653925523745208</v>
      </c>
      <c r="AV95" s="25">
        <v>1230.0868408611998</v>
      </c>
      <c r="AW95">
        <f t="shared" si="41"/>
        <v>1.0190358056869181E-2</v>
      </c>
      <c r="AX95">
        <f t="shared" si="42"/>
        <v>39.137274722149996</v>
      </c>
      <c r="AY95">
        <f t="shared" si="43"/>
        <v>0.42105849919233795</v>
      </c>
      <c r="AZ95">
        <f t="shared" si="44"/>
        <v>34.027732174861903</v>
      </c>
      <c r="BA95">
        <f t="shared" si="45"/>
        <v>974.2892491761562</v>
      </c>
      <c r="BB95">
        <f t="shared" si="46"/>
        <v>20.548542495803204</v>
      </c>
      <c r="BC95">
        <f t="shared" si="47"/>
        <v>37.405454327483234</v>
      </c>
      <c r="BD95">
        <f t="shared" si="48"/>
        <v>4.8600266717842082</v>
      </c>
      <c r="BE95">
        <f t="shared" si="49"/>
        <v>1.703017971954184</v>
      </c>
      <c r="BF95">
        <f t="shared" si="50"/>
        <v>22.018391165084271</v>
      </c>
      <c r="BG95">
        <f t="shared" si="51"/>
        <v>57.3499091620711</v>
      </c>
      <c r="BH95">
        <f t="shared" si="52"/>
        <v>23.916125292251152</v>
      </c>
      <c r="BI95">
        <f t="shared" si="53"/>
        <v>4.9631379681170857</v>
      </c>
      <c r="BJ95">
        <f t="shared" si="54"/>
        <v>1220.639919626909</v>
      </c>
      <c r="BK95">
        <f t="shared" si="55"/>
        <v>39.558333221342338</v>
      </c>
      <c r="BL95">
        <f t="shared" si="56"/>
        <v>54.576274670665107</v>
      </c>
      <c r="BM95">
        <f t="shared" si="57"/>
        <v>1126.5053117349014</v>
      </c>
    </row>
    <row r="96" spans="1:65" ht="15.75" x14ac:dyDescent="0.3">
      <c r="A96" t="str">
        <f>INDEX([1]DANE!$A$12:$A$136,MATCH(DSI!B96,[1]DANE!$B$12:$B$136,0))</f>
        <v>05652</v>
      </c>
      <c r="B96" s="7" t="s">
        <v>179</v>
      </c>
      <c r="C96" s="7" t="s">
        <v>57</v>
      </c>
      <c r="D96" s="7" t="s">
        <v>117</v>
      </c>
      <c r="E96" s="8">
        <v>1.5081735511397496</v>
      </c>
      <c r="F96" s="8">
        <v>2.6319191173442595</v>
      </c>
      <c r="G96" s="8">
        <v>1.4121707437656323</v>
      </c>
      <c r="H96" s="8">
        <v>0.17786006356886488</v>
      </c>
      <c r="I96" s="9">
        <v>0</v>
      </c>
      <c r="J96" s="9">
        <f t="shared" si="29"/>
        <v>7.6208483242055805E-4</v>
      </c>
      <c r="K96" s="10">
        <v>5.7301234758185053</v>
      </c>
      <c r="L96" s="11">
        <v>0</v>
      </c>
      <c r="M96" s="11">
        <v>0</v>
      </c>
      <c r="N96" s="11">
        <v>8.6339024579789245E-2</v>
      </c>
      <c r="O96" s="11">
        <v>0</v>
      </c>
      <c r="P96" s="11">
        <f t="shared" si="30"/>
        <v>5.2008613730759011E-5</v>
      </c>
      <c r="Q96" s="10">
        <v>0.12674499166185968</v>
      </c>
      <c r="R96" s="12">
        <f t="shared" si="31"/>
        <v>1.1057660008661157E-5</v>
      </c>
      <c r="S96" s="26">
        <v>0.22636501327887265</v>
      </c>
      <c r="T96" s="8">
        <v>0.35270126730597973</v>
      </c>
      <c r="U96" s="9">
        <v>0.16995469840276772</v>
      </c>
      <c r="V96" s="14">
        <f t="shared" si="32"/>
        <v>8.8664700677326561E-5</v>
      </c>
      <c r="W96" s="10">
        <v>0.52265596570874751</v>
      </c>
      <c r="X96" s="8">
        <v>4.4475709284444553</v>
      </c>
      <c r="Y96" s="8">
        <v>4.0561327076248395</v>
      </c>
      <c r="Z96" s="8">
        <f t="shared" si="33"/>
        <v>8.6579149862652405E-4</v>
      </c>
      <c r="AA96" s="10">
        <v>8.5037036360692948</v>
      </c>
      <c r="AB96" s="9">
        <v>4.9277851849865222</v>
      </c>
      <c r="AC96" s="9">
        <v>1.4201342441016969</v>
      </c>
      <c r="AD96" s="9">
        <f t="shared" si="34"/>
        <v>2.780760219505966E-4</v>
      </c>
      <c r="AE96" s="15">
        <v>6.3479194290882193</v>
      </c>
      <c r="AF96" s="16">
        <f t="shared" si="35"/>
        <v>3.6491179041992866E-4</v>
      </c>
      <c r="AG96" s="15">
        <v>1.3950577747753874</v>
      </c>
      <c r="AH96" s="16">
        <f t="shared" si="36"/>
        <v>3.9725276152235983E-5</v>
      </c>
      <c r="AI96" s="17">
        <v>0.24739272114104741</v>
      </c>
      <c r="AJ96" s="18">
        <f t="shared" si="37"/>
        <v>5.2306651993839809E-4</v>
      </c>
      <c r="AK96" s="27">
        <v>6.0426545624938566</v>
      </c>
      <c r="AL96" s="19">
        <f t="shared" si="38"/>
        <v>3.5521787946337654E-4</v>
      </c>
      <c r="AM96" s="20">
        <v>4.1972278156960323</v>
      </c>
      <c r="AN96" s="21">
        <v>3.9782297360019721</v>
      </c>
      <c r="AO96" s="22">
        <v>1.9881375154408347</v>
      </c>
      <c r="AP96" s="8">
        <v>4.3151513313861436</v>
      </c>
      <c r="AQ96" s="23">
        <f t="shared" si="39"/>
        <v>6.7820858733263145E-4</v>
      </c>
      <c r="AR96" s="24">
        <v>10.281518582828951</v>
      </c>
      <c r="AS96" s="11">
        <v>0.98116323612620993</v>
      </c>
      <c r="AT96" s="11">
        <f t="shared" si="40"/>
        <v>3.4079438157485429E-4</v>
      </c>
      <c r="AU96" s="10">
        <v>1.0769744451103893</v>
      </c>
      <c r="AV96" s="25">
        <v>44.698338413671159</v>
      </c>
      <c r="AW96">
        <f t="shared" si="41"/>
        <v>3.7029261500230601E-4</v>
      </c>
      <c r="AX96">
        <f t="shared" si="42"/>
        <v>5.6986993434666209</v>
      </c>
      <c r="AY96">
        <f t="shared" si="43"/>
        <v>0.12637509577879005</v>
      </c>
      <c r="AZ96">
        <f t="shared" si="44"/>
        <v>0.22544583692923967</v>
      </c>
      <c r="BA96">
        <f t="shared" si="45"/>
        <v>0.51790533414363871</v>
      </c>
      <c r="BB96">
        <f t="shared" si="46"/>
        <v>8.5011062615734136</v>
      </c>
      <c r="BC96">
        <f t="shared" si="47"/>
        <v>6.3392599733513366</v>
      </c>
      <c r="BD96">
        <f t="shared" si="48"/>
        <v>1.392377823978368</v>
      </c>
      <c r="BE96">
        <f t="shared" si="49"/>
        <v>0.24723731339685279</v>
      </c>
      <c r="BF96">
        <f t="shared" si="50"/>
        <v>6.0426545624938575</v>
      </c>
      <c r="BG96">
        <f t="shared" si="51"/>
        <v>4.1904441717896566</v>
      </c>
      <c r="BH96">
        <f t="shared" si="52"/>
        <v>10.285257917379949</v>
      </c>
      <c r="BI96">
        <f t="shared" si="53"/>
        <v>1.0764854345026693</v>
      </c>
      <c r="BJ96">
        <f t="shared" si="54"/>
        <v>44.643249068784392</v>
      </c>
      <c r="BK96">
        <f t="shared" si="55"/>
        <v>5.8250744392454106</v>
      </c>
      <c r="BL96">
        <f t="shared" si="56"/>
        <v>8.726552098502653</v>
      </c>
      <c r="BM96">
        <f t="shared" si="57"/>
        <v>30.091622531036329</v>
      </c>
    </row>
    <row r="97" spans="1:65" ht="15.75" x14ac:dyDescent="0.3">
      <c r="A97" t="str">
        <f>INDEX([1]DANE!$A$12:$A$136,MATCH(DSI!B97,[1]DANE!$B$12:$B$136,0))</f>
        <v>05656</v>
      </c>
      <c r="B97" s="7" t="s">
        <v>180</v>
      </c>
      <c r="C97" s="7" t="s">
        <v>60</v>
      </c>
      <c r="D97" s="7" t="s">
        <v>79</v>
      </c>
      <c r="E97" s="8">
        <v>6.2473844520142094</v>
      </c>
      <c r="F97" s="8">
        <v>9.4422753796614067</v>
      </c>
      <c r="G97" s="8">
        <v>1.5167998156121354</v>
      </c>
      <c r="H97" s="8">
        <v>0</v>
      </c>
      <c r="I97" s="9">
        <v>0</v>
      </c>
      <c r="J97" s="9">
        <f t="shared" si="29"/>
        <v>2.2883943028786683E-3</v>
      </c>
      <c r="K97" s="10">
        <v>17.206459647287751</v>
      </c>
      <c r="L97" s="11">
        <v>0</v>
      </c>
      <c r="M97" s="11">
        <v>0</v>
      </c>
      <c r="N97" s="11">
        <v>0</v>
      </c>
      <c r="O97" s="11">
        <v>0</v>
      </c>
      <c r="P97" s="11">
        <f t="shared" si="30"/>
        <v>0</v>
      </c>
      <c r="Q97" s="10">
        <v>0</v>
      </c>
      <c r="R97" s="12">
        <f t="shared" si="31"/>
        <v>4.2346046012126066E-4</v>
      </c>
      <c r="S97" s="26">
        <v>8.6687990590545247</v>
      </c>
      <c r="T97" s="8">
        <v>5.1491836014822985</v>
      </c>
      <c r="U97" s="9">
        <v>1.6479461013908205</v>
      </c>
      <c r="V97" s="14">
        <f t="shared" si="32"/>
        <v>1.1530825439885037E-3</v>
      </c>
      <c r="W97" s="10">
        <v>6.7971297028731188</v>
      </c>
      <c r="X97" s="8">
        <v>12.16909896178541</v>
      </c>
      <c r="Y97" s="8">
        <v>11.098076031917234</v>
      </c>
      <c r="Z97" s="8">
        <f t="shared" si="33"/>
        <v>2.3689116141299218E-3</v>
      </c>
      <c r="AA97" s="10">
        <v>23.267174993702646</v>
      </c>
      <c r="AB97" s="9">
        <v>50.758450650343995</v>
      </c>
      <c r="AC97" s="9">
        <v>14.628034956904621</v>
      </c>
      <c r="AD97" s="9">
        <f t="shared" si="34"/>
        <v>2.8643107415125555E-3</v>
      </c>
      <c r="AE97" s="15">
        <v>65.386485607248616</v>
      </c>
      <c r="AF97" s="16">
        <f t="shared" si="35"/>
        <v>1.384582156683461E-3</v>
      </c>
      <c r="AG97" s="15">
        <v>5.2932575850008723</v>
      </c>
      <c r="AH97" s="16">
        <f t="shared" si="36"/>
        <v>3.9110585974356084E-4</v>
      </c>
      <c r="AI97" s="17">
        <v>2.4356468291214708</v>
      </c>
      <c r="AJ97" s="18">
        <f t="shared" si="37"/>
        <v>3.7952912331659745E-3</v>
      </c>
      <c r="AK97" s="27">
        <v>43.844583837604866</v>
      </c>
      <c r="AL97" s="19">
        <f t="shared" si="38"/>
        <v>1.6912589016541617E-3</v>
      </c>
      <c r="AM97" s="20">
        <v>19.98378830561721</v>
      </c>
      <c r="AN97" s="21">
        <v>10.747974183273101</v>
      </c>
      <c r="AO97" s="22">
        <v>4.3135605171004441</v>
      </c>
      <c r="AP97" s="8">
        <v>8.7401371317454917</v>
      </c>
      <c r="AQ97" s="23">
        <f t="shared" si="39"/>
        <v>1.5700499979035922E-3</v>
      </c>
      <c r="AR97" s="24">
        <v>23.801671832119037</v>
      </c>
      <c r="AS97" s="11">
        <v>3.0542792629164262</v>
      </c>
      <c r="AT97" s="11">
        <f t="shared" si="40"/>
        <v>1.730049095764355E-3</v>
      </c>
      <c r="AU97" s="10">
        <v>5.467281051742626</v>
      </c>
      <c r="AV97" s="25">
        <v>222.15227845137272</v>
      </c>
      <c r="AW97">
        <f t="shared" si="41"/>
        <v>1.8403670256189946E-3</v>
      </c>
      <c r="AX97">
        <f t="shared" si="42"/>
        <v>17.112099016570891</v>
      </c>
      <c r="AY97">
        <f t="shared" si="43"/>
        <v>0</v>
      </c>
      <c r="AZ97">
        <f t="shared" si="44"/>
        <v>8.6335985881010604</v>
      </c>
      <c r="BA97">
        <f t="shared" si="45"/>
        <v>6.7353478405445788</v>
      </c>
      <c r="BB97">
        <f t="shared" si="46"/>
        <v>23.260068258860251</v>
      </c>
      <c r="BC97">
        <f t="shared" si="47"/>
        <v>65.297289236023147</v>
      </c>
      <c r="BD97">
        <f t="shared" si="48"/>
        <v>5.2830890671514688</v>
      </c>
      <c r="BE97">
        <f t="shared" si="49"/>
        <v>2.4341167987405332</v>
      </c>
      <c r="BF97">
        <f t="shared" si="50"/>
        <v>43.844583837604873</v>
      </c>
      <c r="BG97">
        <f t="shared" si="51"/>
        <v>19.951490105538873</v>
      </c>
      <c r="BH97">
        <f t="shared" si="52"/>
        <v>23.81032837571582</v>
      </c>
      <c r="BI97">
        <f t="shared" si="53"/>
        <v>5.4647985801836878</v>
      </c>
      <c r="BJ97">
        <f t="shared" si="54"/>
        <v>221.8268097050352</v>
      </c>
      <c r="BK97">
        <f t="shared" si="55"/>
        <v>17.112099016570891</v>
      </c>
      <c r="BL97">
        <f t="shared" si="56"/>
        <v>31.89366684696131</v>
      </c>
      <c r="BM97">
        <f t="shared" si="57"/>
        <v>172.82104384150298</v>
      </c>
    </row>
    <row r="98" spans="1:65" ht="15.75" x14ac:dyDescent="0.3">
      <c r="A98" t="str">
        <f>INDEX([1]DANE!$A$12:$A$136,MATCH(DSI!B98,[1]DANE!$B$12:$B$136,0))</f>
        <v>05658</v>
      </c>
      <c r="B98" s="7" t="s">
        <v>181</v>
      </c>
      <c r="C98" s="7" t="s">
        <v>74</v>
      </c>
      <c r="D98" s="7" t="s">
        <v>92</v>
      </c>
      <c r="E98" s="8">
        <v>0</v>
      </c>
      <c r="F98" s="8">
        <v>1.3326094511579427</v>
      </c>
      <c r="G98" s="8">
        <v>8.4860653641992858</v>
      </c>
      <c r="H98" s="8">
        <v>0</v>
      </c>
      <c r="I98" s="9">
        <v>0</v>
      </c>
      <c r="J98" s="9">
        <f t="shared" si="29"/>
        <v>1.3058467558039184E-3</v>
      </c>
      <c r="K98" s="10">
        <v>9.8186748153572285</v>
      </c>
      <c r="L98" s="11">
        <v>0</v>
      </c>
      <c r="M98" s="11">
        <v>0</v>
      </c>
      <c r="N98" s="11">
        <v>0</v>
      </c>
      <c r="O98" s="11">
        <v>0</v>
      </c>
      <c r="P98" s="11">
        <f t="shared" si="30"/>
        <v>0</v>
      </c>
      <c r="Q98" s="10">
        <v>0</v>
      </c>
      <c r="R98" s="12">
        <f t="shared" si="31"/>
        <v>3.6261616582643539E-4</v>
      </c>
      <c r="S98" s="26">
        <v>7.4232353977370549</v>
      </c>
      <c r="T98" s="8">
        <v>1.2936493745094124</v>
      </c>
      <c r="U98" s="9">
        <v>0.2017801156162756</v>
      </c>
      <c r="V98" s="14">
        <f t="shared" si="32"/>
        <v>2.5368850032399443E-4</v>
      </c>
      <c r="W98" s="10">
        <v>1.4954294901256879</v>
      </c>
      <c r="X98" s="8">
        <v>3.879083730573317</v>
      </c>
      <c r="Y98" s="8">
        <v>3.5376790271216274</v>
      </c>
      <c r="Z98" s="8">
        <f t="shared" si="33"/>
        <v>7.5512628588150993E-4</v>
      </c>
      <c r="AA98" s="10">
        <v>7.4167627576949444</v>
      </c>
      <c r="AB98" s="9">
        <v>5.3321411041321349</v>
      </c>
      <c r="AC98" s="9">
        <v>1.5366652344000233</v>
      </c>
      <c r="AD98" s="9">
        <f t="shared" si="34"/>
        <v>3.0089391705502707E-4</v>
      </c>
      <c r="AE98" s="15">
        <v>6.8688063385321581</v>
      </c>
      <c r="AF98" s="16">
        <f t="shared" si="35"/>
        <v>3.3347344964061411E-4</v>
      </c>
      <c r="AG98" s="15">
        <v>1.2748689979760679</v>
      </c>
      <c r="AH98" s="16">
        <f t="shared" si="36"/>
        <v>1.0328387035584122E-4</v>
      </c>
      <c r="AI98" s="17">
        <v>0.64320956862303691</v>
      </c>
      <c r="AJ98" s="18">
        <f t="shared" si="37"/>
        <v>4.5000441072256408E-4</v>
      </c>
      <c r="AK98" s="27">
        <v>5.1986145202245133</v>
      </c>
      <c r="AL98" s="19">
        <f t="shared" si="38"/>
        <v>3.5859007030762907E-4</v>
      </c>
      <c r="AM98" s="20">
        <v>4.2370733697337801</v>
      </c>
      <c r="AN98" s="21">
        <v>2.7708693503099213</v>
      </c>
      <c r="AO98" s="22">
        <v>1.1271335805119886</v>
      </c>
      <c r="AP98" s="8">
        <v>2.3981842685876114</v>
      </c>
      <c r="AQ98" s="23">
        <f t="shared" si="39"/>
        <v>4.1532077111885226E-4</v>
      </c>
      <c r="AR98" s="24">
        <v>6.2961871994095215</v>
      </c>
      <c r="AS98" s="11">
        <v>0.97910808243583736</v>
      </c>
      <c r="AT98" s="11">
        <f t="shared" si="40"/>
        <v>3.390900098474132E-4</v>
      </c>
      <c r="AU98" s="10">
        <v>1.0715883093796876</v>
      </c>
      <c r="AV98" s="25">
        <v>51.744450764793683</v>
      </c>
      <c r="AW98">
        <f t="shared" si="41"/>
        <v>4.2866443508990002E-4</v>
      </c>
      <c r="AX98">
        <f t="shared" si="42"/>
        <v>9.7648289709840714</v>
      </c>
      <c r="AY98">
        <f t="shared" si="43"/>
        <v>0</v>
      </c>
      <c r="AZ98">
        <f t="shared" si="44"/>
        <v>7.3930926547551605</v>
      </c>
      <c r="BA98">
        <f t="shared" si="45"/>
        <v>1.4818369263642623</v>
      </c>
      <c r="BB98">
        <f t="shared" si="46"/>
        <v>7.4144973788372992</v>
      </c>
      <c r="BC98">
        <f t="shared" si="47"/>
        <v>6.8594363197223442</v>
      </c>
      <c r="BD98">
        <f t="shared" si="48"/>
        <v>1.272419933679952</v>
      </c>
      <c r="BE98">
        <f t="shared" si="49"/>
        <v>0.64280551571621303</v>
      </c>
      <c r="BF98">
        <f t="shared" si="50"/>
        <v>5.1986145202245142</v>
      </c>
      <c r="BG98">
        <f t="shared" si="51"/>
        <v>4.2302253266425822</v>
      </c>
      <c r="BH98">
        <f t="shared" si="52"/>
        <v>6.2984770897739306</v>
      </c>
      <c r="BI98">
        <f t="shared" si="53"/>
        <v>1.071101744398713</v>
      </c>
      <c r="BJ98">
        <f t="shared" si="54"/>
        <v>51.627336381099042</v>
      </c>
      <c r="BK98">
        <f t="shared" si="55"/>
        <v>9.7648289709840714</v>
      </c>
      <c r="BL98">
        <f t="shared" si="56"/>
        <v>14.80759003359246</v>
      </c>
      <c r="BM98">
        <f t="shared" si="57"/>
        <v>27.054917376522511</v>
      </c>
    </row>
    <row r="99" spans="1:65" ht="15.75" x14ac:dyDescent="0.3">
      <c r="A99" t="str">
        <f>INDEX([1]DANE!$A$12:$A$136,MATCH(DSI!B99,[1]DANE!$B$12:$B$136,0))</f>
        <v>05659</v>
      </c>
      <c r="B99" s="7" t="s">
        <v>182</v>
      </c>
      <c r="C99" s="7" t="s">
        <v>81</v>
      </c>
      <c r="D99" s="7" t="s">
        <v>84</v>
      </c>
      <c r="E99" s="8">
        <v>0</v>
      </c>
      <c r="F99" s="8">
        <v>44.28469435250954</v>
      </c>
      <c r="G99" s="8">
        <v>5.7322576632571831</v>
      </c>
      <c r="H99" s="8">
        <v>0</v>
      </c>
      <c r="I99" s="9">
        <v>0</v>
      </c>
      <c r="J99" s="9">
        <f t="shared" si="29"/>
        <v>6.6520661650625113E-3</v>
      </c>
      <c r="K99" s="10">
        <v>50.016952015766719</v>
      </c>
      <c r="L99" s="11">
        <v>0</v>
      </c>
      <c r="M99" s="11">
        <v>0</v>
      </c>
      <c r="N99" s="11">
        <v>0</v>
      </c>
      <c r="O99" s="11">
        <v>0</v>
      </c>
      <c r="P99" s="11">
        <f t="shared" si="30"/>
        <v>0</v>
      </c>
      <c r="Q99" s="10">
        <v>0</v>
      </c>
      <c r="R99" s="12">
        <f t="shared" si="31"/>
        <v>2.3025859621464824E-4</v>
      </c>
      <c r="S99" s="26">
        <v>4.7136998378388668</v>
      </c>
      <c r="T99" s="8">
        <v>5.3206552620645127</v>
      </c>
      <c r="U99" s="9">
        <v>0.1640978454174942</v>
      </c>
      <c r="V99" s="14">
        <f t="shared" si="32"/>
        <v>9.3044760697311938E-4</v>
      </c>
      <c r="W99" s="10">
        <v>5.4847531074820068</v>
      </c>
      <c r="X99" s="8">
        <v>19.629095002446334</v>
      </c>
      <c r="Y99" s="8">
        <v>17.901505235430715</v>
      </c>
      <c r="Z99" s="8">
        <f t="shared" si="33"/>
        <v>3.8211203041554082E-3</v>
      </c>
      <c r="AA99" s="10">
        <v>37.530600237877053</v>
      </c>
      <c r="AB99" s="9">
        <v>20.946547783797012</v>
      </c>
      <c r="AC99" s="9">
        <v>6.0365678873568838</v>
      </c>
      <c r="AD99" s="9">
        <f t="shared" si="34"/>
        <v>1.1820183840526501E-3</v>
      </c>
      <c r="AE99" s="15">
        <v>26.983115671153897</v>
      </c>
      <c r="AF99" s="16">
        <f t="shared" si="35"/>
        <v>1.6833293186594243E-3</v>
      </c>
      <c r="AG99" s="15">
        <v>6.4353679852349801</v>
      </c>
      <c r="AH99" s="16">
        <f t="shared" si="36"/>
        <v>1.030654045058878E-4</v>
      </c>
      <c r="AI99" s="17">
        <v>0.64184905294306405</v>
      </c>
      <c r="AJ99" s="18">
        <f t="shared" si="37"/>
        <v>1.2334812735137186E-3</v>
      </c>
      <c r="AK99" s="27">
        <v>14.249624017278355</v>
      </c>
      <c r="AL99" s="19">
        <f t="shared" si="38"/>
        <v>1.4308975840979033E-3</v>
      </c>
      <c r="AM99" s="20">
        <v>16.907378509383786</v>
      </c>
      <c r="AN99" s="21">
        <v>10.640670438171306</v>
      </c>
      <c r="AO99" s="22">
        <v>11.798442746971736</v>
      </c>
      <c r="AP99" s="8">
        <v>16.918459102052502</v>
      </c>
      <c r="AQ99" s="23">
        <f t="shared" si="39"/>
        <v>2.5961771392720039E-3</v>
      </c>
      <c r="AR99" s="24">
        <v>39.357572287195545</v>
      </c>
      <c r="AS99" s="11">
        <v>3.9442292883220644</v>
      </c>
      <c r="AT99" s="11">
        <f t="shared" si="40"/>
        <v>1.3994794166209026E-3</v>
      </c>
      <c r="AU99" s="10">
        <v>4.4226185924595596</v>
      </c>
      <c r="AV99" s="25">
        <v>206.74353131461385</v>
      </c>
      <c r="AW99">
        <f t="shared" si="41"/>
        <v>1.7127169725370524E-3</v>
      </c>
      <c r="AX99">
        <f t="shared" si="42"/>
        <v>49.742657870690415</v>
      </c>
      <c r="AY99">
        <f t="shared" si="43"/>
        <v>0</v>
      </c>
      <c r="AZ99">
        <f t="shared" si="44"/>
        <v>4.6945594179150847</v>
      </c>
      <c r="BA99">
        <f t="shared" si="45"/>
        <v>5.4348999670822806</v>
      </c>
      <c r="BB99">
        <f t="shared" si="46"/>
        <v>37.519136876964581</v>
      </c>
      <c r="BC99">
        <f t="shared" si="47"/>
        <v>26.94630690279952</v>
      </c>
      <c r="BD99">
        <f t="shared" si="48"/>
        <v>6.4230054366201594</v>
      </c>
      <c r="BE99">
        <f t="shared" si="49"/>
        <v>0.64144585468819515</v>
      </c>
      <c r="BF99">
        <f t="shared" si="50"/>
        <v>14.249624017278357</v>
      </c>
      <c r="BG99">
        <f t="shared" si="51"/>
        <v>16.88005246461465</v>
      </c>
      <c r="BH99">
        <f t="shared" si="52"/>
        <v>39.371886430452818</v>
      </c>
      <c r="BI99">
        <f t="shared" si="53"/>
        <v>4.4206104599403231</v>
      </c>
      <c r="BJ99">
        <f t="shared" si="54"/>
        <v>206.32418569904641</v>
      </c>
      <c r="BK99">
        <f t="shared" si="55"/>
        <v>49.742657870690415</v>
      </c>
      <c r="BL99">
        <f t="shared" si="56"/>
        <v>42.213696294879668</v>
      </c>
      <c r="BM99">
        <f t="shared" si="57"/>
        <v>114.36783153347631</v>
      </c>
    </row>
    <row r="100" spans="1:65" ht="15.75" x14ac:dyDescent="0.3">
      <c r="A100" t="str">
        <f>INDEX([1]DANE!$A$12:$A$136,MATCH(DSI!B100,[1]DANE!$B$12:$B$136,0))</f>
        <v>05660</v>
      </c>
      <c r="B100" s="7" t="s">
        <v>183</v>
      </c>
      <c r="C100" s="7" t="s">
        <v>57</v>
      </c>
      <c r="D100" s="7" t="s">
        <v>117</v>
      </c>
      <c r="E100" s="8">
        <v>3.8028663500656523</v>
      </c>
      <c r="F100" s="8">
        <v>3.7972259584639514</v>
      </c>
      <c r="G100" s="8">
        <v>9.047556389108717</v>
      </c>
      <c r="H100" s="8">
        <v>0.24386618434817997</v>
      </c>
      <c r="I100" s="9">
        <v>0</v>
      </c>
      <c r="J100" s="9">
        <f t="shared" si="29"/>
        <v>2.2465078357372164E-3</v>
      </c>
      <c r="K100" s="10">
        <v>16.891514881986502</v>
      </c>
      <c r="L100" s="11">
        <v>0</v>
      </c>
      <c r="M100" s="11">
        <v>0</v>
      </c>
      <c r="N100" s="11">
        <v>0.18427648058951729</v>
      </c>
      <c r="O100" s="11">
        <v>135.39073869722378</v>
      </c>
      <c r="P100" s="11">
        <f t="shared" si="30"/>
        <v>7.2238451696547907E-4</v>
      </c>
      <c r="Q100" s="10">
        <v>1.7604510678448722</v>
      </c>
      <c r="R100" s="12">
        <f t="shared" si="31"/>
        <v>5.0594102049918827E-4</v>
      </c>
      <c r="S100" s="26">
        <v>10.357285875485324</v>
      </c>
      <c r="T100" s="8">
        <v>47.040479002302554</v>
      </c>
      <c r="U100" s="9">
        <v>0.51101980334985009</v>
      </c>
      <c r="V100" s="14">
        <f t="shared" si="32"/>
        <v>8.0667584127622604E-3</v>
      </c>
      <c r="W100" s="10">
        <v>47.551498805652407</v>
      </c>
      <c r="X100" s="8">
        <v>10.456928940960244</v>
      </c>
      <c r="Y100" s="8">
        <v>9.5365969831924033</v>
      </c>
      <c r="Z100" s="8">
        <f t="shared" si="33"/>
        <v>2.0356100722134017E-3</v>
      </c>
      <c r="AA100" s="10">
        <v>19.99352592415265</v>
      </c>
      <c r="AB100" s="9">
        <v>14.971620457850994</v>
      </c>
      <c r="AC100" s="9">
        <v>4.3146586354181498</v>
      </c>
      <c r="AD100" s="9">
        <f t="shared" si="34"/>
        <v>8.448518964985607E-4</v>
      </c>
      <c r="AE100" s="15">
        <v>19.286279093269144</v>
      </c>
      <c r="AF100" s="16">
        <f t="shared" si="35"/>
        <v>9.5438600074721641E-4</v>
      </c>
      <c r="AG100" s="15">
        <v>3.6486176808566086</v>
      </c>
      <c r="AH100" s="16">
        <f t="shared" si="36"/>
        <v>2.7537046817347583E-4</v>
      </c>
      <c r="AI100" s="17">
        <v>1.7148942950642247</v>
      </c>
      <c r="AJ100" s="18">
        <f t="shared" si="37"/>
        <v>1.4743971420460873E-3</v>
      </c>
      <c r="AK100" s="27">
        <v>17.032771698639674</v>
      </c>
      <c r="AL100" s="19">
        <f t="shared" si="38"/>
        <v>1.1375893184778412E-3</v>
      </c>
      <c r="AM100" s="20">
        <v>13.441670046471206</v>
      </c>
      <c r="AN100" s="21">
        <v>7.5149334180845058</v>
      </c>
      <c r="AO100" s="22">
        <v>4.4552601501795595</v>
      </c>
      <c r="AP100" s="8">
        <v>10.480894938565429</v>
      </c>
      <c r="AQ100" s="23">
        <f t="shared" si="39"/>
        <v>1.4809603170611735E-3</v>
      </c>
      <c r="AR100" s="24">
        <v>22.451088506829496</v>
      </c>
      <c r="AS100" s="11">
        <v>2.0947710505222399</v>
      </c>
      <c r="AT100" s="11">
        <f t="shared" si="40"/>
        <v>6.8894288315264043E-4</v>
      </c>
      <c r="AU100" s="10">
        <v>2.1771892948097058</v>
      </c>
      <c r="AV100" s="25">
        <v>176.30678717106181</v>
      </c>
      <c r="AW100">
        <f t="shared" si="41"/>
        <v>1.4605710990872045E-3</v>
      </c>
      <c r="AX100">
        <f t="shared" si="42"/>
        <v>16.798881415794128</v>
      </c>
      <c r="AY100">
        <f t="shared" si="43"/>
        <v>1.7553133216207164</v>
      </c>
      <c r="AZ100">
        <f t="shared" si="44"/>
        <v>10.315229145581551</v>
      </c>
      <c r="BA100">
        <f t="shared" si="45"/>
        <v>47.119283991289706</v>
      </c>
      <c r="BB100">
        <f t="shared" si="46"/>
        <v>19.987419093936008</v>
      </c>
      <c r="BC100">
        <f t="shared" si="47"/>
        <v>19.259969893537964</v>
      </c>
      <c r="BD100">
        <f t="shared" si="48"/>
        <v>3.6416085690917535</v>
      </c>
      <c r="BE100">
        <f t="shared" si="49"/>
        <v>1.713817028713384</v>
      </c>
      <c r="BF100">
        <f t="shared" si="50"/>
        <v>17.032771698639678</v>
      </c>
      <c r="BG100">
        <f t="shared" si="51"/>
        <v>13.419945349336285</v>
      </c>
      <c r="BH100">
        <f t="shared" si="52"/>
        <v>22.45925385033248</v>
      </c>
      <c r="BI100">
        <f t="shared" si="53"/>
        <v>2.1762007210649799</v>
      </c>
      <c r="BJ100">
        <f t="shared" si="54"/>
        <v>175.67969407893864</v>
      </c>
      <c r="BK100">
        <f t="shared" si="55"/>
        <v>18.554194737414843</v>
      </c>
      <c r="BL100">
        <f t="shared" si="56"/>
        <v>30.302648239517559</v>
      </c>
      <c r="BM100">
        <f t="shared" si="57"/>
        <v>126.82285110200624</v>
      </c>
    </row>
    <row r="101" spans="1:65" ht="15.75" x14ac:dyDescent="0.3">
      <c r="A101" t="str">
        <f>INDEX([1]DANE!$A$12:$A$136,MATCH(DSI!B101,[1]DANE!$B$12:$B$136,0))</f>
        <v>05664</v>
      </c>
      <c r="B101" s="7" t="s">
        <v>184</v>
      </c>
      <c r="C101" s="7" t="s">
        <v>74</v>
      </c>
      <c r="D101" s="7" t="s">
        <v>92</v>
      </c>
      <c r="E101" s="8">
        <v>0</v>
      </c>
      <c r="F101" s="8">
        <v>58.046976448992602</v>
      </c>
      <c r="G101" s="8">
        <v>91.711785918853622</v>
      </c>
      <c r="H101" s="8">
        <v>0</v>
      </c>
      <c r="I101" s="9">
        <v>0</v>
      </c>
      <c r="J101" s="9">
        <f t="shared" si="29"/>
        <v>1.9917351136365839E-2</v>
      </c>
      <c r="K101" s="10">
        <v>149.75876236784623</v>
      </c>
      <c r="L101" s="11">
        <v>0</v>
      </c>
      <c r="M101" s="11">
        <v>0</v>
      </c>
      <c r="N101" s="11">
        <v>0</v>
      </c>
      <c r="O101" s="11">
        <v>0</v>
      </c>
      <c r="P101" s="11">
        <f t="shared" si="30"/>
        <v>0</v>
      </c>
      <c r="Q101" s="10">
        <v>0</v>
      </c>
      <c r="R101" s="12">
        <f t="shared" si="31"/>
        <v>8.6510448828155343E-3</v>
      </c>
      <c r="S101" s="26">
        <v>177.09839950231645</v>
      </c>
      <c r="T101" s="8">
        <v>11.492089326470809</v>
      </c>
      <c r="U101" s="9">
        <v>1.3306385959872877</v>
      </c>
      <c r="V101" s="14">
        <f t="shared" si="32"/>
        <v>2.1752805051594888E-3</v>
      </c>
      <c r="W101" s="10">
        <v>12.822727922458098</v>
      </c>
      <c r="X101" s="8">
        <v>35.81345334930112</v>
      </c>
      <c r="Y101" s="8">
        <v>32.661450899874232</v>
      </c>
      <c r="Z101" s="8">
        <f t="shared" si="33"/>
        <v>6.9716669942186315E-3</v>
      </c>
      <c r="AA101" s="10">
        <v>68.474904249175353</v>
      </c>
      <c r="AB101" s="9">
        <v>61.361081128388967</v>
      </c>
      <c r="AC101" s="9">
        <v>17.683598065723292</v>
      </c>
      <c r="AD101" s="9">
        <f t="shared" si="34"/>
        <v>3.4626195546746215E-3</v>
      </c>
      <c r="AE101" s="15">
        <v>79.044679194112263</v>
      </c>
      <c r="AF101" s="16">
        <f t="shared" si="35"/>
        <v>2.8770796646998315E-3</v>
      </c>
      <c r="AG101" s="15">
        <v>10.999075558147457</v>
      </c>
      <c r="AH101" s="16">
        <f t="shared" si="36"/>
        <v>1.566906238632555E-3</v>
      </c>
      <c r="AI101" s="17">
        <v>9.7580491740992557</v>
      </c>
      <c r="AJ101" s="18">
        <f t="shared" si="37"/>
        <v>3.3220408837800483E-3</v>
      </c>
      <c r="AK101" s="27">
        <v>38.377423784509773</v>
      </c>
      <c r="AL101" s="19">
        <f t="shared" si="38"/>
        <v>3.7495164197467105E-3</v>
      </c>
      <c r="AM101" s="20">
        <v>44.304004731249627</v>
      </c>
      <c r="AN101" s="21">
        <v>12.584492490736244</v>
      </c>
      <c r="AO101" s="22">
        <v>8.3938949376222514</v>
      </c>
      <c r="AP101" s="8">
        <v>18.454561315605819</v>
      </c>
      <c r="AQ101" s="23">
        <f t="shared" si="39"/>
        <v>2.6011492608366787E-3</v>
      </c>
      <c r="AR101" s="24">
        <v>39.432948743964317</v>
      </c>
      <c r="AS101" s="11">
        <v>7.9206705886672131</v>
      </c>
      <c r="AT101" s="11">
        <f t="shared" si="40"/>
        <v>3.0800731456776601E-3</v>
      </c>
      <c r="AU101" s="10">
        <v>9.7336113689333423</v>
      </c>
      <c r="AV101" s="25">
        <v>639.80458659681221</v>
      </c>
      <c r="AW101">
        <f t="shared" si="41"/>
        <v>5.3003069436008739E-3</v>
      </c>
      <c r="AX101">
        <f t="shared" si="42"/>
        <v>148.93748178124781</v>
      </c>
      <c r="AY101">
        <f t="shared" si="43"/>
        <v>0</v>
      </c>
      <c r="AZ101">
        <f t="shared" si="44"/>
        <v>176.379274854817</v>
      </c>
      <c r="BA101">
        <f t="shared" si="45"/>
        <v>12.706176959652906</v>
      </c>
      <c r="BB101">
        <f t="shared" si="46"/>
        <v>68.453989248192684</v>
      </c>
      <c r="BC101">
        <f t="shared" si="47"/>
        <v>78.936851124086516</v>
      </c>
      <c r="BD101">
        <f t="shared" si="48"/>
        <v>10.977945980690867</v>
      </c>
      <c r="BE101">
        <f t="shared" si="49"/>
        <v>9.7519193397092518</v>
      </c>
      <c r="BF101">
        <f t="shared" si="50"/>
        <v>38.37742378450978</v>
      </c>
      <c r="BG101">
        <f t="shared" si="51"/>
        <v>44.232399708858594</v>
      </c>
      <c r="BH101">
        <f t="shared" si="52"/>
        <v>39.447290301244806</v>
      </c>
      <c r="BI101">
        <f t="shared" si="53"/>
        <v>9.7291917290501093</v>
      </c>
      <c r="BJ101">
        <f t="shared" si="54"/>
        <v>637.92994481206028</v>
      </c>
      <c r="BK101">
        <f t="shared" si="55"/>
        <v>148.93748178124781</v>
      </c>
      <c r="BL101">
        <f t="shared" si="56"/>
        <v>244.8332641030097</v>
      </c>
      <c r="BM101">
        <f t="shared" si="57"/>
        <v>244.15919892780283</v>
      </c>
    </row>
    <row r="102" spans="1:65" ht="15.75" x14ac:dyDescent="0.3">
      <c r="A102" t="str">
        <f>INDEX([1]DANE!$A$12:$A$136,MATCH(DSI!B102,[1]DANE!$B$12:$B$136,0))</f>
        <v>05665</v>
      </c>
      <c r="B102" s="7" t="s">
        <v>185</v>
      </c>
      <c r="C102" s="7" t="s">
        <v>81</v>
      </c>
      <c r="D102" s="7" t="s">
        <v>84</v>
      </c>
      <c r="E102" s="8">
        <v>0</v>
      </c>
      <c r="F102" s="8">
        <v>20.628346907854613</v>
      </c>
      <c r="G102" s="8">
        <v>30.421365281158241</v>
      </c>
      <c r="H102" s="8">
        <v>0.4793169637629891</v>
      </c>
      <c r="I102" s="9">
        <v>0</v>
      </c>
      <c r="J102" s="9">
        <f t="shared" si="29"/>
        <v>6.8531667271058017E-3</v>
      </c>
      <c r="K102" s="10">
        <v>51.529029152775841</v>
      </c>
      <c r="L102" s="11">
        <v>0</v>
      </c>
      <c r="M102" s="11">
        <v>0</v>
      </c>
      <c r="N102" s="11">
        <v>0</v>
      </c>
      <c r="O102" s="11">
        <v>0</v>
      </c>
      <c r="P102" s="11">
        <f t="shared" si="30"/>
        <v>0</v>
      </c>
      <c r="Q102" s="10">
        <v>0</v>
      </c>
      <c r="R102" s="12">
        <f t="shared" si="31"/>
        <v>4.6157477147557005E-5</v>
      </c>
      <c r="S102" s="26">
        <v>0.94490497259293837</v>
      </c>
      <c r="T102" s="8">
        <v>4.4507846805865539</v>
      </c>
      <c r="U102" s="9">
        <v>1.9832918054165922</v>
      </c>
      <c r="V102" s="14">
        <f t="shared" si="32"/>
        <v>1.0914932636287829E-3</v>
      </c>
      <c r="W102" s="10">
        <v>6.4340764860031463</v>
      </c>
      <c r="X102" s="8">
        <v>3.8793770814671955</v>
      </c>
      <c r="Y102" s="8">
        <v>3.5379465597084292</v>
      </c>
      <c r="Z102" s="8">
        <f t="shared" si="33"/>
        <v>7.5518339136990359E-4</v>
      </c>
      <c r="AA102" s="10">
        <v>7.4173236411756243</v>
      </c>
      <c r="AB102" s="9">
        <v>40.287664869080601</v>
      </c>
      <c r="AC102" s="9">
        <v>11.610468059725445</v>
      </c>
      <c r="AD102" s="9">
        <f t="shared" si="34"/>
        <v>2.2734419541267765E-3</v>
      </c>
      <c r="AE102" s="15">
        <v>51.898132928806049</v>
      </c>
      <c r="AF102" s="16">
        <f t="shared" si="35"/>
        <v>2.236927146808097E-3</v>
      </c>
      <c r="AG102" s="15">
        <v>8.5517724822473564</v>
      </c>
      <c r="AH102" s="16">
        <f t="shared" si="36"/>
        <v>2.9050896913075783E-4</v>
      </c>
      <c r="AI102" s="17">
        <v>1.8091706679071995</v>
      </c>
      <c r="AJ102" s="18">
        <f t="shared" si="37"/>
        <v>1.9030155214677857E-3</v>
      </c>
      <c r="AK102" s="27">
        <v>21.984327011884105</v>
      </c>
      <c r="AL102" s="19">
        <f t="shared" si="38"/>
        <v>2.1352406308915097E-3</v>
      </c>
      <c r="AM102" s="20">
        <v>25.229843111278957</v>
      </c>
      <c r="AN102" s="21">
        <v>16.685007281889451</v>
      </c>
      <c r="AO102" s="22">
        <v>17.301835418865519</v>
      </c>
      <c r="AP102" s="8">
        <v>26.049733371508328</v>
      </c>
      <c r="AQ102" s="23">
        <f t="shared" si="39"/>
        <v>3.9602439190509564E-3</v>
      </c>
      <c r="AR102" s="24">
        <v>60.036576072263301</v>
      </c>
      <c r="AS102" s="11">
        <v>4.7974596430512628</v>
      </c>
      <c r="AT102" s="11">
        <f t="shared" si="40"/>
        <v>1.7058041260622216E-3</v>
      </c>
      <c r="AU102" s="10">
        <v>5.390662380181757</v>
      </c>
      <c r="AV102" s="25">
        <v>241.22581890711632</v>
      </c>
      <c r="AW102">
        <f t="shared" si="41"/>
        <v>1.9983771759593794E-3</v>
      </c>
      <c r="AX102">
        <f t="shared" si="42"/>
        <v>51.246442741000543</v>
      </c>
      <c r="AY102">
        <f t="shared" si="43"/>
        <v>0</v>
      </c>
      <c r="AZ102">
        <f t="shared" si="44"/>
        <v>0.94106809740238939</v>
      </c>
      <c r="BA102">
        <f t="shared" si="45"/>
        <v>6.3755945612722531</v>
      </c>
      <c r="BB102">
        <f t="shared" si="46"/>
        <v>7.415058091001514</v>
      </c>
      <c r="BC102">
        <f t="shared" si="47"/>
        <v>51.827336569472237</v>
      </c>
      <c r="BD102">
        <f t="shared" si="48"/>
        <v>8.5353442526111909</v>
      </c>
      <c r="BE102">
        <f t="shared" si="49"/>
        <v>1.8080341788016765</v>
      </c>
      <c r="BF102">
        <f t="shared" si="50"/>
        <v>21.984327011884108</v>
      </c>
      <c r="BG102">
        <f t="shared" si="51"/>
        <v>25.189066132045042</v>
      </c>
      <c r="BH102">
        <f t="shared" si="52"/>
        <v>60.058411061075716</v>
      </c>
      <c r="BI102">
        <f t="shared" si="53"/>
        <v>5.3882146980677428</v>
      </c>
      <c r="BJ102">
        <f t="shared" si="54"/>
        <v>240.76889739463442</v>
      </c>
      <c r="BK102">
        <f t="shared" si="55"/>
        <v>51.246442741000543</v>
      </c>
      <c r="BL102">
        <f t="shared" si="56"/>
        <v>8.3561261884039038</v>
      </c>
      <c r="BM102">
        <f t="shared" si="57"/>
        <v>181.16632846522998</v>
      </c>
    </row>
    <row r="103" spans="1:65" ht="15.75" x14ac:dyDescent="0.3">
      <c r="A103" t="str">
        <f>INDEX([1]DANE!$A$12:$A$136,MATCH(DSI!B103,[1]DANE!$B$12:$B$136,0))</f>
        <v>05667</v>
      </c>
      <c r="B103" s="7" t="s">
        <v>186</v>
      </c>
      <c r="C103" s="7" t="s">
        <v>57</v>
      </c>
      <c r="D103" s="7" t="s">
        <v>63</v>
      </c>
      <c r="E103" s="8">
        <v>2.4676151096131691</v>
      </c>
      <c r="F103" s="8">
        <v>7.3374414497027125</v>
      </c>
      <c r="G103" s="8">
        <v>1.6020391629029527</v>
      </c>
      <c r="H103" s="8">
        <v>0</v>
      </c>
      <c r="I103" s="9">
        <v>0</v>
      </c>
      <c r="J103" s="9">
        <f t="shared" si="29"/>
        <v>1.517100751590811E-3</v>
      </c>
      <c r="K103" s="10">
        <v>11.407095722218834</v>
      </c>
      <c r="L103" s="11">
        <v>0</v>
      </c>
      <c r="M103" s="11">
        <v>0</v>
      </c>
      <c r="N103" s="11">
        <v>0</v>
      </c>
      <c r="O103" s="11">
        <v>0</v>
      </c>
      <c r="P103" s="11">
        <f t="shared" si="30"/>
        <v>0</v>
      </c>
      <c r="Q103" s="10">
        <v>0</v>
      </c>
      <c r="R103" s="12">
        <f t="shared" si="31"/>
        <v>3.9810547666096298E-5</v>
      </c>
      <c r="S103" s="26">
        <v>0.81497488112461902</v>
      </c>
      <c r="T103" s="8">
        <v>451.50298435587479</v>
      </c>
      <c r="U103" s="9">
        <v>0.81940593952032104</v>
      </c>
      <c r="V103" s="14">
        <f t="shared" si="32"/>
        <v>7.673313226380124E-2</v>
      </c>
      <c r="W103" s="10">
        <v>452.32239029539511</v>
      </c>
      <c r="X103" s="8">
        <v>13.906957920883551</v>
      </c>
      <c r="Y103" s="8">
        <v>12.682983092118343</v>
      </c>
      <c r="Z103" s="8">
        <f t="shared" si="33"/>
        <v>2.7072139226948701E-3</v>
      </c>
      <c r="AA103" s="10">
        <v>26.589941013001894</v>
      </c>
      <c r="AB103" s="9">
        <v>18.846149549275232</v>
      </c>
      <c r="AC103" s="9">
        <v>5.4312558968539371</v>
      </c>
      <c r="AD103" s="9">
        <f t="shared" si="34"/>
        <v>1.0634924411305926E-3</v>
      </c>
      <c r="AE103" s="15">
        <v>24.277405446129169</v>
      </c>
      <c r="AF103" s="16">
        <f t="shared" si="35"/>
        <v>1.125234092797386E-3</v>
      </c>
      <c r="AG103" s="15">
        <v>4.3017699367644076</v>
      </c>
      <c r="AH103" s="16">
        <f t="shared" si="36"/>
        <v>3.1211787172284543E-4</v>
      </c>
      <c r="AI103" s="17">
        <v>1.9437420474148406</v>
      </c>
      <c r="AJ103" s="18">
        <f t="shared" si="37"/>
        <v>1.729362288853947E-3</v>
      </c>
      <c r="AK103" s="27">
        <v>19.978221749269707</v>
      </c>
      <c r="AL103" s="19">
        <f t="shared" si="38"/>
        <v>2.6016260788579403E-3</v>
      </c>
      <c r="AM103" s="20">
        <v>30.740618576741923</v>
      </c>
      <c r="AN103" s="21">
        <v>7.2127452354408721</v>
      </c>
      <c r="AO103" s="22">
        <v>4.4861662001973714</v>
      </c>
      <c r="AP103" s="8">
        <v>9.7302277045758956</v>
      </c>
      <c r="AQ103" s="23">
        <f t="shared" si="39"/>
        <v>1.4135485985806752E-3</v>
      </c>
      <c r="AR103" s="24">
        <v>21.42913914021414</v>
      </c>
      <c r="AS103" s="11">
        <v>3.2574948218885638</v>
      </c>
      <c r="AT103" s="11">
        <f t="shared" si="40"/>
        <v>1.131002463844366E-3</v>
      </c>
      <c r="AU103" s="10">
        <v>3.5741808456126987</v>
      </c>
      <c r="AV103" s="25">
        <v>597.3794796538873</v>
      </c>
      <c r="AW103">
        <f t="shared" si="41"/>
        <v>4.9488463670071979E-3</v>
      </c>
      <c r="AX103">
        <f t="shared" si="42"/>
        <v>11.344538940111374</v>
      </c>
      <c r="AY103">
        <f t="shared" si="43"/>
        <v>0</v>
      </c>
      <c r="AZ103">
        <f t="shared" si="44"/>
        <v>0.81166559924654091</v>
      </c>
      <c r="BA103">
        <f t="shared" si="45"/>
        <v>448.21104905770562</v>
      </c>
      <c r="BB103">
        <f t="shared" si="46"/>
        <v>26.581819371233806</v>
      </c>
      <c r="BC103">
        <f t="shared" si="47"/>
        <v>24.244287647421174</v>
      </c>
      <c r="BD103">
        <f t="shared" si="48"/>
        <v>4.2935060985355697</v>
      </c>
      <c r="BE103">
        <f t="shared" si="49"/>
        <v>1.9425210229421248</v>
      </c>
      <c r="BF103">
        <f t="shared" si="50"/>
        <v>19.978221749269711</v>
      </c>
      <c r="BG103">
        <f t="shared" si="51"/>
        <v>30.690934971504557</v>
      </c>
      <c r="BH103">
        <f t="shared" si="52"/>
        <v>21.436932806075816</v>
      </c>
      <c r="BI103">
        <f t="shared" si="53"/>
        <v>3.5725579544147226</v>
      </c>
      <c r="BJ103">
        <f t="shared" si="54"/>
        <v>593.10803521846105</v>
      </c>
      <c r="BK103">
        <f t="shared" si="55"/>
        <v>11.344538940111374</v>
      </c>
      <c r="BL103">
        <f t="shared" si="56"/>
        <v>27.393484970480348</v>
      </c>
      <c r="BM103">
        <f t="shared" si="57"/>
        <v>554.37001130786928</v>
      </c>
    </row>
    <row r="104" spans="1:65" ht="15.75" x14ac:dyDescent="0.3">
      <c r="A104" t="str">
        <f>INDEX([1]DANE!$A$12:$A$136,MATCH(DSI!B104,[1]DANE!$B$12:$B$136,0))</f>
        <v>05670</v>
      </c>
      <c r="B104" s="7" t="s">
        <v>187</v>
      </c>
      <c r="C104" s="7" t="s">
        <v>68</v>
      </c>
      <c r="D104" s="7" t="s">
        <v>107</v>
      </c>
      <c r="E104" s="8">
        <v>6.0947610533493668</v>
      </c>
      <c r="F104" s="8">
        <v>45.009090000447166</v>
      </c>
      <c r="G104" s="8">
        <v>7.4640637681704272</v>
      </c>
      <c r="H104" s="8">
        <v>0.99272528837280438</v>
      </c>
      <c r="I104" s="9">
        <v>0</v>
      </c>
      <c r="J104" s="9">
        <f t="shared" si="29"/>
        <v>7.9213407230924963E-3</v>
      </c>
      <c r="K104" s="10">
        <v>59.560640110339762</v>
      </c>
      <c r="L104" s="11">
        <v>0</v>
      </c>
      <c r="M104" s="11">
        <v>0</v>
      </c>
      <c r="N104" s="11">
        <v>15.58800121885797</v>
      </c>
      <c r="O104" s="11">
        <v>0</v>
      </c>
      <c r="P104" s="11">
        <f t="shared" si="30"/>
        <v>9.3664067340483818E-3</v>
      </c>
      <c r="Q104" s="10">
        <v>22.825933210875903</v>
      </c>
      <c r="R104" s="12">
        <f t="shared" si="31"/>
        <v>2.7061556068204895E-4</v>
      </c>
      <c r="S104" s="26">
        <v>5.5398605979275883</v>
      </c>
      <c r="T104" s="8">
        <v>5.3658527177822499</v>
      </c>
      <c r="U104" s="9">
        <v>0.61885103825725885</v>
      </c>
      <c r="V104" s="14">
        <f t="shared" si="32"/>
        <v>1.0152605193210638E-3</v>
      </c>
      <c r="W104" s="10">
        <v>5.9847037560395089</v>
      </c>
      <c r="X104" s="8">
        <v>11.793876280900815</v>
      </c>
      <c r="Y104" s="8">
        <v>10.755877332207909</v>
      </c>
      <c r="Z104" s="8">
        <f t="shared" si="33"/>
        <v>2.2958684603661306E-3</v>
      </c>
      <c r="AA104" s="10">
        <v>22.549753613108724</v>
      </c>
      <c r="AB104" s="9">
        <v>22.010145692875529</v>
      </c>
      <c r="AC104" s="9">
        <v>6.3430852690883874</v>
      </c>
      <c r="AD104" s="9">
        <f t="shared" si="34"/>
        <v>1.2420374523376518E-3</v>
      </c>
      <c r="AE104" s="15">
        <v>28.353230961963916</v>
      </c>
      <c r="AF104" s="16">
        <f t="shared" si="35"/>
        <v>1.5274143478290895E-3</v>
      </c>
      <c r="AG104" s="15">
        <v>5.8393050517506095</v>
      </c>
      <c r="AH104" s="16">
        <f t="shared" si="36"/>
        <v>3.4384779226078935E-4</v>
      </c>
      <c r="AI104" s="17">
        <v>2.1413429741746492</v>
      </c>
      <c r="AJ104" s="18">
        <f t="shared" si="37"/>
        <v>2.2023796160896519E-3</v>
      </c>
      <c r="AK104" s="27">
        <v>25.442689845786578</v>
      </c>
      <c r="AL104" s="19">
        <f t="shared" si="38"/>
        <v>1.4557417502985917E-3</v>
      </c>
      <c r="AM104" s="20">
        <v>17.200935313429895</v>
      </c>
      <c r="AN104" s="21">
        <v>7.3086738038216978</v>
      </c>
      <c r="AO104" s="22">
        <v>6.6696029458286166</v>
      </c>
      <c r="AP104" s="8">
        <v>13.368988349335682</v>
      </c>
      <c r="AQ104" s="23">
        <f t="shared" si="39"/>
        <v>1.8039309933427204E-3</v>
      </c>
      <c r="AR104" s="24">
        <v>27.347265098985996</v>
      </c>
      <c r="AS104" s="11">
        <v>3.6505320526246146</v>
      </c>
      <c r="AT104" s="11">
        <f t="shared" si="40"/>
        <v>1.4866281614239413E-3</v>
      </c>
      <c r="AU104" s="10">
        <v>4.6980250432425636</v>
      </c>
      <c r="AV104" s="25">
        <v>227.48368557762566</v>
      </c>
      <c r="AW104">
        <f t="shared" si="41"/>
        <v>1.8845337834110095E-3</v>
      </c>
      <c r="AX104">
        <f t="shared" si="42"/>
        <v>59.234008154555788</v>
      </c>
      <c r="AY104">
        <f t="shared" si="43"/>
        <v>22.759317413192544</v>
      </c>
      <c r="AZ104">
        <f t="shared" si="44"/>
        <v>5.5173654748159375</v>
      </c>
      <c r="BA104">
        <f t="shared" si="45"/>
        <v>5.9303063618899703</v>
      </c>
      <c r="BB104">
        <f t="shared" si="46"/>
        <v>22.542866007727621</v>
      </c>
      <c r="BC104">
        <f t="shared" si="47"/>
        <v>28.314553163473331</v>
      </c>
      <c r="BD104">
        <f t="shared" si="48"/>
        <v>5.8280875591775887</v>
      </c>
      <c r="BE104">
        <f t="shared" si="49"/>
        <v>2.1399978202847989</v>
      </c>
      <c r="BF104">
        <f t="shared" si="50"/>
        <v>25.442689845786582</v>
      </c>
      <c r="BG104">
        <f t="shared" si="51"/>
        <v>17.173134816257317</v>
      </c>
      <c r="BH104">
        <f t="shared" si="52"/>
        <v>27.357211156315579</v>
      </c>
      <c r="BI104">
        <f t="shared" si="53"/>
        <v>4.6958918597748305</v>
      </c>
      <c r="BJ104">
        <f t="shared" si="54"/>
        <v>226.93542963325189</v>
      </c>
      <c r="BK104">
        <f t="shared" si="55"/>
        <v>81.993325567748329</v>
      </c>
      <c r="BL104">
        <f t="shared" si="56"/>
        <v>28.060231482543557</v>
      </c>
      <c r="BM104">
        <f t="shared" si="57"/>
        <v>116.88187258295999</v>
      </c>
    </row>
    <row r="105" spans="1:65" ht="15.75" x14ac:dyDescent="0.3">
      <c r="A105" t="str">
        <f>INDEX([1]DANE!$A$12:$A$136,MATCH(DSI!B105,[1]DANE!$B$12:$B$136,0))</f>
        <v>05674</v>
      </c>
      <c r="B105" s="7" t="s">
        <v>188</v>
      </c>
      <c r="C105" s="7" t="s">
        <v>57</v>
      </c>
      <c r="D105" s="7" t="s">
        <v>126</v>
      </c>
      <c r="E105" s="8">
        <v>0.37443607139107965</v>
      </c>
      <c r="F105" s="8">
        <v>66.505646835011561</v>
      </c>
      <c r="G105" s="8">
        <v>10.839452989179829</v>
      </c>
      <c r="H105" s="8">
        <v>3.6649837046586232E-2</v>
      </c>
      <c r="I105" s="9">
        <v>0</v>
      </c>
      <c r="J105" s="9">
        <f t="shared" si="29"/>
        <v>1.0341279733984791E-2</v>
      </c>
      <c r="K105" s="10">
        <v>77.756185732629049</v>
      </c>
      <c r="L105" s="11">
        <v>0</v>
      </c>
      <c r="M105" s="11">
        <v>0</v>
      </c>
      <c r="N105" s="11">
        <v>0</v>
      </c>
      <c r="O105" s="11">
        <v>0</v>
      </c>
      <c r="P105" s="11">
        <f t="shared" si="30"/>
        <v>0</v>
      </c>
      <c r="Q105" s="10">
        <v>0</v>
      </c>
      <c r="R105" s="12">
        <f t="shared" si="31"/>
        <v>6.3882955431543664E-5</v>
      </c>
      <c r="S105" s="26">
        <v>1.3077690979129595</v>
      </c>
      <c r="T105" s="8">
        <v>2.0020389609230738</v>
      </c>
      <c r="U105" s="9">
        <v>0.43882434615711818</v>
      </c>
      <c r="V105" s="14">
        <f t="shared" si="32"/>
        <v>4.140743217635725E-4</v>
      </c>
      <c r="W105" s="10">
        <v>2.4408633070801917</v>
      </c>
      <c r="X105" s="8">
        <v>8.4352847218570837</v>
      </c>
      <c r="Y105" s="8">
        <v>7.6928810824877019</v>
      </c>
      <c r="Z105" s="8">
        <f t="shared" si="33"/>
        <v>1.642064380349831E-3</v>
      </c>
      <c r="AA105" s="10">
        <v>16.128165804344786</v>
      </c>
      <c r="AB105" s="9">
        <v>14.085445194997384</v>
      </c>
      <c r="AC105" s="9">
        <v>4.0592725360223261</v>
      </c>
      <c r="AD105" s="9">
        <f t="shared" si="34"/>
        <v>7.9484482788766907E-4</v>
      </c>
      <c r="AE105" s="15">
        <v>18.144717731019711</v>
      </c>
      <c r="AF105" s="16">
        <f t="shared" si="35"/>
        <v>1.3606979048419695E-3</v>
      </c>
      <c r="AG105" s="15">
        <v>5.2019480902108501</v>
      </c>
      <c r="AH105" s="16">
        <f t="shared" si="36"/>
        <v>2.499235404239147E-4</v>
      </c>
      <c r="AI105" s="17">
        <v>1.5564212695648358</v>
      </c>
      <c r="AJ105" s="18">
        <f t="shared" si="37"/>
        <v>2.59401416112023E-3</v>
      </c>
      <c r="AK105" s="27">
        <v>29.966994461264424</v>
      </c>
      <c r="AL105" s="19">
        <f t="shared" si="38"/>
        <v>1.1662079614328741E-3</v>
      </c>
      <c r="AM105" s="20">
        <v>13.779825784689676</v>
      </c>
      <c r="AN105" s="21">
        <v>9.1425846519324985</v>
      </c>
      <c r="AO105" s="22">
        <v>5.7944186043149637</v>
      </c>
      <c r="AP105" s="8">
        <v>11.368262626744633</v>
      </c>
      <c r="AQ105" s="23">
        <f t="shared" si="39"/>
        <v>1.7351967095316527E-3</v>
      </c>
      <c r="AR105" s="24">
        <v>26.305265882992096</v>
      </c>
      <c r="AS105" s="11">
        <v>5.123416949647404</v>
      </c>
      <c r="AT105" s="11">
        <f t="shared" si="40"/>
        <v>1.8336636602890673E-3</v>
      </c>
      <c r="AU105" s="10">
        <v>5.7947225947008283</v>
      </c>
      <c r="AV105" s="25">
        <v>198.38287975640941</v>
      </c>
      <c r="AW105">
        <f t="shared" si="41"/>
        <v>1.6434551691125265E-3</v>
      </c>
      <c r="AX105">
        <f t="shared" si="42"/>
        <v>77.3297689753024</v>
      </c>
      <c r="AY105">
        <f t="shared" si="43"/>
        <v>0</v>
      </c>
      <c r="AZ105">
        <f t="shared" si="44"/>
        <v>1.3024587789366717</v>
      </c>
      <c r="BA105">
        <f t="shared" si="45"/>
        <v>2.4186773127865902</v>
      </c>
      <c r="BB105">
        <f t="shared" si="46"/>
        <v>16.123239611203733</v>
      </c>
      <c r="BC105">
        <f t="shared" si="47"/>
        <v>18.119965781691242</v>
      </c>
      <c r="BD105">
        <f t="shared" si="48"/>
        <v>5.191954980833958</v>
      </c>
      <c r="BE105">
        <f t="shared" si="49"/>
        <v>1.5554435531736501</v>
      </c>
      <c r="BF105">
        <f t="shared" si="50"/>
        <v>29.966994461264427</v>
      </c>
      <c r="BG105">
        <f t="shared" si="51"/>
        <v>13.757554553458037</v>
      </c>
      <c r="BH105">
        <f t="shared" si="52"/>
        <v>26.31483297065498</v>
      </c>
      <c r="BI105">
        <f t="shared" si="53"/>
        <v>5.7920914451591941</v>
      </c>
      <c r="BJ105">
        <f t="shared" si="54"/>
        <v>197.87298242446488</v>
      </c>
      <c r="BK105">
        <f t="shared" si="55"/>
        <v>77.3297689753024</v>
      </c>
      <c r="BL105">
        <f t="shared" si="56"/>
        <v>17.425698390140404</v>
      </c>
      <c r="BM105">
        <f t="shared" si="57"/>
        <v>103.11751505902207</v>
      </c>
    </row>
    <row r="106" spans="1:65" ht="15.75" x14ac:dyDescent="0.3">
      <c r="A106" t="str">
        <f>INDEX([1]DANE!$A$12:$A$136,MATCH(DSI!B106,[1]DANE!$B$12:$B$136,0))</f>
        <v>05679</v>
      </c>
      <c r="B106" s="7" t="s">
        <v>189</v>
      </c>
      <c r="C106" s="7" t="s">
        <v>65</v>
      </c>
      <c r="D106" s="7" t="s">
        <v>109</v>
      </c>
      <c r="E106" s="8">
        <v>14.808030883125211</v>
      </c>
      <c r="F106" s="8">
        <v>35.70965645834503</v>
      </c>
      <c r="G106" s="8">
        <v>9.6742288895261161</v>
      </c>
      <c r="H106" s="8">
        <v>6.7917362984952337E-2</v>
      </c>
      <c r="I106" s="9">
        <v>0</v>
      </c>
      <c r="J106" s="9">
        <f t="shared" si="29"/>
        <v>8.0143308220073199E-3</v>
      </c>
      <c r="K106" s="10">
        <v>60.259833593981305</v>
      </c>
      <c r="L106" s="11">
        <v>0</v>
      </c>
      <c r="M106" s="11">
        <v>0</v>
      </c>
      <c r="N106" s="11">
        <v>5.7215128920407636</v>
      </c>
      <c r="O106" s="11">
        <v>0</v>
      </c>
      <c r="P106" s="11">
        <f t="shared" si="30"/>
        <v>3.4415952267161415E-3</v>
      </c>
      <c r="Q106" s="10">
        <v>8.3871675675072357</v>
      </c>
      <c r="R106" s="12">
        <f t="shared" si="31"/>
        <v>5.8771534812007828E-4</v>
      </c>
      <c r="S106" s="26">
        <v>12.031315167693133</v>
      </c>
      <c r="T106" s="8">
        <v>4.3990079226924026</v>
      </c>
      <c r="U106" s="9">
        <v>0.96645458108234028</v>
      </c>
      <c r="V106" s="14">
        <f t="shared" si="32"/>
        <v>9.102108425137692E-4</v>
      </c>
      <c r="W106" s="10">
        <v>5.3654625037747428</v>
      </c>
      <c r="X106" s="8">
        <v>6.3521500776153692</v>
      </c>
      <c r="Y106" s="8">
        <v>5.7930866327001498</v>
      </c>
      <c r="Z106" s="8">
        <f t="shared" si="33"/>
        <v>1.2365485843129002E-3</v>
      </c>
      <c r="AA106" s="10">
        <v>12.145236710315519</v>
      </c>
      <c r="AB106" s="9">
        <v>31.440343900529339</v>
      </c>
      <c r="AC106" s="9">
        <v>9.0607661136506596</v>
      </c>
      <c r="AD106" s="9">
        <f t="shared" si="34"/>
        <v>1.7741856498239004E-3</v>
      </c>
      <c r="AE106" s="15">
        <v>40.50111001418</v>
      </c>
      <c r="AF106" s="16">
        <f t="shared" si="35"/>
        <v>2.1864189164987578E-3</v>
      </c>
      <c r="AG106" s="15">
        <v>8.3586795177747515</v>
      </c>
      <c r="AH106" s="16">
        <f t="shared" si="36"/>
        <v>7.2277634561562863E-4</v>
      </c>
      <c r="AI106" s="17">
        <v>4.5011545352886868</v>
      </c>
      <c r="AJ106" s="18">
        <f t="shared" si="37"/>
        <v>3.194667756416567E-3</v>
      </c>
      <c r="AK106" s="27">
        <v>36.905963119635452</v>
      </c>
      <c r="AL106" s="19">
        <f t="shared" si="38"/>
        <v>1.9305293705899501E-3</v>
      </c>
      <c r="AM106" s="20">
        <v>22.81099021676275</v>
      </c>
      <c r="AN106" s="21">
        <v>14.786002949348381</v>
      </c>
      <c r="AO106" s="22">
        <v>7.2398200009014886</v>
      </c>
      <c r="AP106" s="8">
        <v>15.524588574939308</v>
      </c>
      <c r="AQ106" s="23">
        <f t="shared" si="39"/>
        <v>2.4769698512036621E-3</v>
      </c>
      <c r="AR106" s="24">
        <v>37.550411525189176</v>
      </c>
      <c r="AS106" s="11">
        <v>4.6713955080912966</v>
      </c>
      <c r="AT106" s="11">
        <f t="shared" si="40"/>
        <v>2.7291872149685149E-3</v>
      </c>
      <c r="AU106" s="10">
        <v>8.6247457274981105</v>
      </c>
      <c r="AV106" s="25">
        <v>257.44207019960089</v>
      </c>
      <c r="AW106">
        <f t="shared" si="41"/>
        <v>2.1327168026599561E-3</v>
      </c>
      <c r="AX106">
        <f t="shared" si="42"/>
        <v>59.92936724463457</v>
      </c>
      <c r="AY106">
        <f t="shared" si="43"/>
        <v>8.3626902393449285</v>
      </c>
      <c r="AZ106">
        <f t="shared" si="44"/>
        <v>11.982460884971008</v>
      </c>
      <c r="BA106">
        <f t="shared" si="45"/>
        <v>5.316693643943065</v>
      </c>
      <c r="BB106">
        <f t="shared" si="46"/>
        <v>12.141527064562577</v>
      </c>
      <c r="BC106">
        <f t="shared" si="47"/>
        <v>40.445860798530646</v>
      </c>
      <c r="BD106">
        <f t="shared" si="48"/>
        <v>8.3426222259258189</v>
      </c>
      <c r="BE106">
        <f t="shared" si="49"/>
        <v>4.4983269893957676</v>
      </c>
      <c r="BF106">
        <f t="shared" si="50"/>
        <v>36.905963119635459</v>
      </c>
      <c r="BG106">
        <f t="shared" si="51"/>
        <v>22.774122636164989</v>
      </c>
      <c r="BH106">
        <f t="shared" si="52"/>
        <v>37.564068413526165</v>
      </c>
      <c r="BI106">
        <f t="shared" si="53"/>
        <v>8.6208295787270934</v>
      </c>
      <c r="BJ106">
        <f t="shared" si="54"/>
        <v>256.88453283936207</v>
      </c>
      <c r="BK106">
        <f t="shared" si="55"/>
        <v>68.292057483979505</v>
      </c>
      <c r="BL106">
        <f t="shared" si="56"/>
        <v>24.123987949533586</v>
      </c>
      <c r="BM106">
        <f t="shared" si="57"/>
        <v>164.468487405849</v>
      </c>
    </row>
    <row r="107" spans="1:65" ht="15.75" x14ac:dyDescent="0.3">
      <c r="A107" t="str">
        <f>INDEX([1]DANE!$A$12:$A$136,MATCH(DSI!B107,[1]DANE!$B$12:$B$136,0))</f>
        <v>05042</v>
      </c>
      <c r="B107" s="7" t="s">
        <v>190</v>
      </c>
      <c r="C107" s="7" t="s">
        <v>60</v>
      </c>
      <c r="D107" s="7" t="s">
        <v>79</v>
      </c>
      <c r="E107" s="8">
        <v>11.778456419628094</v>
      </c>
      <c r="F107" s="8">
        <v>0.61678402457698644</v>
      </c>
      <c r="G107" s="8">
        <v>5.1217850295759941</v>
      </c>
      <c r="H107" s="8">
        <v>0</v>
      </c>
      <c r="I107" s="9">
        <v>0</v>
      </c>
      <c r="J107" s="9">
        <f t="shared" si="29"/>
        <v>2.3296983876575587E-3</v>
      </c>
      <c r="K107" s="10">
        <v>17.517025473781075</v>
      </c>
      <c r="L107" s="11">
        <v>0</v>
      </c>
      <c r="M107" s="11">
        <v>0</v>
      </c>
      <c r="N107" s="11">
        <v>0</v>
      </c>
      <c r="O107" s="11">
        <v>0</v>
      </c>
      <c r="P107" s="11">
        <f t="shared" si="30"/>
        <v>0</v>
      </c>
      <c r="Q107" s="10">
        <v>0</v>
      </c>
      <c r="R107" s="12">
        <f t="shared" si="31"/>
        <v>1.1255812409462834E-3</v>
      </c>
      <c r="S107" s="26">
        <v>23.042145657732625</v>
      </c>
      <c r="T107" s="8">
        <v>9.1490889814740957</v>
      </c>
      <c r="U107" s="9">
        <v>3.5679715037055351</v>
      </c>
      <c r="V107" s="14">
        <f t="shared" si="32"/>
        <v>2.1573548096497654E-3</v>
      </c>
      <c r="W107" s="10">
        <v>12.71706048517963</v>
      </c>
      <c r="X107" s="8">
        <v>35.669492092129502</v>
      </c>
      <c r="Y107" s="8">
        <v>32.530159915820427</v>
      </c>
      <c r="Z107" s="8">
        <f t="shared" si="33"/>
        <v>6.94364261088758E-3</v>
      </c>
      <c r="AA107" s="10">
        <v>68.199652007949936</v>
      </c>
      <c r="AB107" s="9">
        <v>98.382987207642387</v>
      </c>
      <c r="AC107" s="9">
        <v>28.352909862278068</v>
      </c>
      <c r="AD107" s="9">
        <f t="shared" si="34"/>
        <v>5.551774008670074E-3</v>
      </c>
      <c r="AE107" s="15">
        <v>126.73589706992045</v>
      </c>
      <c r="AF107" s="16">
        <f t="shared" si="35"/>
        <v>3.7956975279380303E-3</v>
      </c>
      <c r="AG107" s="15">
        <v>14.510951649307092</v>
      </c>
      <c r="AH107" s="16">
        <f t="shared" si="36"/>
        <v>1.024986212973307E-3</v>
      </c>
      <c r="AI107" s="17">
        <v>6.3831935966353477</v>
      </c>
      <c r="AJ107" s="18">
        <f t="shared" si="37"/>
        <v>5.0238145946673914E-3</v>
      </c>
      <c r="AK107" s="27">
        <v>58.03693225321576</v>
      </c>
      <c r="AL107" s="19">
        <f t="shared" si="38"/>
        <v>3.6005025890865788E-3</v>
      </c>
      <c r="AM107" s="20">
        <v>42.543268487018409</v>
      </c>
      <c r="AN107" s="21">
        <v>18.16453489111181</v>
      </c>
      <c r="AO107" s="22">
        <v>10.322044370388255</v>
      </c>
      <c r="AP107" s="8">
        <v>20.599889252744326</v>
      </c>
      <c r="AQ107" s="23">
        <f t="shared" si="39"/>
        <v>3.2379326263915994E-3</v>
      </c>
      <c r="AR107" s="24">
        <v>49.086468514244388</v>
      </c>
      <c r="AS107" s="11">
        <v>5.9376180659537576</v>
      </c>
      <c r="AT107" s="11">
        <f t="shared" si="40"/>
        <v>2.8711606125591807E-3</v>
      </c>
      <c r="AU107" s="10">
        <v>9.073408409036654</v>
      </c>
      <c r="AV107" s="25">
        <v>427.8460036040214</v>
      </c>
      <c r="AW107">
        <f t="shared" si="41"/>
        <v>3.5443871319467937E-3</v>
      </c>
      <c r="AX107">
        <f t="shared" si="42"/>
        <v>17.420961692743479</v>
      </c>
      <c r="AY107">
        <f t="shared" si="43"/>
        <v>0</v>
      </c>
      <c r="AZ107">
        <f t="shared" si="44"/>
        <v>22.948580865954078</v>
      </c>
      <c r="BA107">
        <f t="shared" si="45"/>
        <v>12.601469976470201</v>
      </c>
      <c r="BB107">
        <f t="shared" si="46"/>
        <v>68.17882108011726</v>
      </c>
      <c r="BC107">
        <f t="shared" si="47"/>
        <v>126.56301146492645</v>
      </c>
      <c r="BD107">
        <f t="shared" si="48"/>
        <v>14.483075645071832</v>
      </c>
      <c r="BE107">
        <f t="shared" si="49"/>
        <v>6.3791837869973138</v>
      </c>
      <c r="BF107">
        <f t="shared" si="50"/>
        <v>58.036932253215767</v>
      </c>
      <c r="BG107">
        <f t="shared" si="51"/>
        <v>42.474509201913598</v>
      </c>
      <c r="BH107">
        <f t="shared" si="52"/>
        <v>49.104321006191284</v>
      </c>
      <c r="BI107">
        <f t="shared" si="53"/>
        <v>9.0692885406587749</v>
      </c>
      <c r="BJ107">
        <f t="shared" si="54"/>
        <v>427.26015551426002</v>
      </c>
      <c r="BK107">
        <f t="shared" si="55"/>
        <v>17.420961692743479</v>
      </c>
      <c r="BL107">
        <f t="shared" si="56"/>
        <v>91.12740194607133</v>
      </c>
      <c r="BM107">
        <f t="shared" si="57"/>
        <v>318.71179187544516</v>
      </c>
    </row>
    <row r="108" spans="1:65" ht="15.75" x14ac:dyDescent="0.3">
      <c r="A108" t="str">
        <f>INDEX([1]DANE!$A$12:$A$136,MATCH(DSI!B108,[1]DANE!$B$12:$B$136,0))</f>
        <v>05686</v>
      </c>
      <c r="B108" s="7" t="s">
        <v>191</v>
      </c>
      <c r="C108" s="7" t="s">
        <v>74</v>
      </c>
      <c r="D108" s="7" t="s">
        <v>92</v>
      </c>
      <c r="E108" s="8">
        <v>5.4863024373388622</v>
      </c>
      <c r="F108" s="8">
        <v>168.47602145293101</v>
      </c>
      <c r="G108" s="8">
        <v>176.15134405112735</v>
      </c>
      <c r="H108" s="8">
        <v>6.3603310657359136E-2</v>
      </c>
      <c r="I108" s="9">
        <v>0</v>
      </c>
      <c r="J108" s="9">
        <f t="shared" si="29"/>
        <v>4.657225768446302E-2</v>
      </c>
      <c r="K108" s="10">
        <v>350.1772712520546</v>
      </c>
      <c r="L108" s="11">
        <v>0</v>
      </c>
      <c r="M108" s="11">
        <v>0</v>
      </c>
      <c r="N108" s="11">
        <v>9.8921243213822869</v>
      </c>
      <c r="O108" s="11">
        <v>0</v>
      </c>
      <c r="P108" s="11">
        <f t="shared" si="30"/>
        <v>5.4920569515256477E-3</v>
      </c>
      <c r="Q108" s="10">
        <v>13.384142790868001</v>
      </c>
      <c r="R108" s="12">
        <f t="shared" si="31"/>
        <v>8.2663086754748774E-3</v>
      </c>
      <c r="S108" s="26">
        <v>169.22233742269788</v>
      </c>
      <c r="T108" s="8">
        <v>33.326029913228055</v>
      </c>
      <c r="U108" s="9">
        <v>1.6220234380372005</v>
      </c>
      <c r="V108" s="14">
        <f t="shared" si="32"/>
        <v>5.9286775488025635E-3</v>
      </c>
      <c r="W108" s="10">
        <v>34.948053351265258</v>
      </c>
      <c r="X108" s="8">
        <v>36.452868963890509</v>
      </c>
      <c r="Y108" s="8">
        <v>33.244590467478425</v>
      </c>
      <c r="Z108" s="8">
        <f t="shared" si="33"/>
        <v>7.0961395685985021E-3</v>
      </c>
      <c r="AA108" s="10">
        <v>69.697459431368941</v>
      </c>
      <c r="AB108" s="9">
        <v>68.789338906360229</v>
      </c>
      <c r="AC108" s="9">
        <v>19.824341391274853</v>
      </c>
      <c r="AD108" s="9">
        <f t="shared" si="34"/>
        <v>3.8817978052231947E-3</v>
      </c>
      <c r="AE108" s="15">
        <v>88.613680297635085</v>
      </c>
      <c r="AF108" s="16">
        <f t="shared" si="35"/>
        <v>3.0350832270383521E-3</v>
      </c>
      <c r="AG108" s="15">
        <v>11.603123176967621</v>
      </c>
      <c r="AH108" s="16">
        <f t="shared" si="36"/>
        <v>1.9409750835136361E-3</v>
      </c>
      <c r="AI108" s="17">
        <v>12.087596464710353</v>
      </c>
      <c r="AJ108" s="18">
        <f t="shared" si="37"/>
        <v>4.092996491334492E-3</v>
      </c>
      <c r="AK108" s="27">
        <v>47.283783189844549</v>
      </c>
      <c r="AL108" s="19">
        <f t="shared" si="38"/>
        <v>5.1195088408111664E-3</v>
      </c>
      <c r="AM108" s="20">
        <v>60.491732403266582</v>
      </c>
      <c r="AN108" s="21">
        <v>18.976944238624768</v>
      </c>
      <c r="AO108" s="22">
        <v>54.434880634286635</v>
      </c>
      <c r="AP108" s="8">
        <v>26.706369657240227</v>
      </c>
      <c r="AQ108" s="23">
        <f t="shared" si="39"/>
        <v>6.6041819339789408E-3</v>
      </c>
      <c r="AR108" s="24">
        <v>100.11819453015163</v>
      </c>
      <c r="AS108" s="11">
        <v>10.521741310457214</v>
      </c>
      <c r="AT108" s="11">
        <f t="shared" si="40"/>
        <v>3.7334502866426381E-3</v>
      </c>
      <c r="AU108" s="10">
        <v>11.798406218504567</v>
      </c>
      <c r="AV108" s="25">
        <v>969.42578052933504</v>
      </c>
      <c r="AW108">
        <f t="shared" si="41"/>
        <v>8.0309743060396691E-3</v>
      </c>
      <c r="AX108">
        <f t="shared" si="42"/>
        <v>348.25689083357253</v>
      </c>
      <c r="AY108">
        <f t="shared" si="43"/>
        <v>13.345082160133446</v>
      </c>
      <c r="AZ108">
        <f t="shared" si="44"/>
        <v>168.53519426335757</v>
      </c>
      <c r="BA108">
        <f t="shared" si="45"/>
        <v>34.630396352622782</v>
      </c>
      <c r="BB108">
        <f t="shared" si="46"/>
        <v>69.676171012663133</v>
      </c>
      <c r="BC108">
        <f t="shared" si="47"/>
        <v>88.492798763017078</v>
      </c>
      <c r="BD108">
        <f t="shared" si="48"/>
        <v>11.580833204632221</v>
      </c>
      <c r="BE108">
        <f t="shared" si="49"/>
        <v>12.080003249798244</v>
      </c>
      <c r="BF108">
        <f t="shared" si="50"/>
        <v>47.283783189844556</v>
      </c>
      <c r="BG108">
        <f t="shared" si="51"/>
        <v>60.393964450245555</v>
      </c>
      <c r="BH108">
        <f t="shared" si="52"/>
        <v>100.15460699402787</v>
      </c>
      <c r="BI108">
        <f t="shared" si="53"/>
        <v>11.793049038655747</v>
      </c>
      <c r="BJ108">
        <f t="shared" si="54"/>
        <v>966.22277351257071</v>
      </c>
      <c r="BK108">
        <f t="shared" si="55"/>
        <v>361.601972993706</v>
      </c>
      <c r="BL108">
        <f t="shared" si="56"/>
        <v>238.2113652760207</v>
      </c>
      <c r="BM108">
        <f t="shared" si="57"/>
        <v>366.40943524284404</v>
      </c>
    </row>
    <row r="109" spans="1:65" ht="15.75" x14ac:dyDescent="0.3">
      <c r="A109" t="str">
        <f>INDEX([1]DANE!$A$12:$A$136,MATCH(DSI!B109,[1]DANE!$B$12:$B$136,0))</f>
        <v>05690</v>
      </c>
      <c r="B109" s="7" t="s">
        <v>192</v>
      </c>
      <c r="C109" s="7" t="s">
        <v>68</v>
      </c>
      <c r="D109" s="7" t="s">
        <v>107</v>
      </c>
      <c r="E109" s="8">
        <v>9.2558460120293589</v>
      </c>
      <c r="F109" s="8">
        <v>25.914490155132409</v>
      </c>
      <c r="G109" s="8">
        <v>48.93874423837206</v>
      </c>
      <c r="H109" s="8">
        <v>0.10682417243495151</v>
      </c>
      <c r="I109" s="9">
        <v>0</v>
      </c>
      <c r="J109" s="9">
        <f t="shared" si="29"/>
        <v>1.1200398001594454E-2</v>
      </c>
      <c r="K109" s="10">
        <v>84.215904577968786</v>
      </c>
      <c r="L109" s="11">
        <v>0</v>
      </c>
      <c r="M109" s="11">
        <v>0</v>
      </c>
      <c r="N109" s="11">
        <v>1.0414160511611828E-2</v>
      </c>
      <c r="O109" s="11">
        <v>0</v>
      </c>
      <c r="P109" s="11">
        <f t="shared" si="30"/>
        <v>6.2546192314425648E-6</v>
      </c>
      <c r="Q109" s="10">
        <v>1.5242507067025528E-2</v>
      </c>
      <c r="R109" s="12">
        <f t="shared" si="31"/>
        <v>7.6583412377036946E-4</v>
      </c>
      <c r="S109" s="26">
        <v>15.67764350331869</v>
      </c>
      <c r="T109" s="8">
        <v>6.5537180473613672</v>
      </c>
      <c r="U109" s="9">
        <v>0.29667487457995295</v>
      </c>
      <c r="V109" s="14">
        <f t="shared" si="32"/>
        <v>1.162118253299482E-3</v>
      </c>
      <c r="W109" s="10">
        <v>6.85039292194132</v>
      </c>
      <c r="X109" s="8">
        <v>10.160169259899392</v>
      </c>
      <c r="Y109" s="8">
        <v>9.2659556223189909</v>
      </c>
      <c r="Z109" s="8">
        <f t="shared" si="33"/>
        <v>1.9778410083510591E-3</v>
      </c>
      <c r="AA109" s="10">
        <v>19.426124882218382</v>
      </c>
      <c r="AB109" s="9">
        <v>17.635804280567722</v>
      </c>
      <c r="AC109" s="9">
        <v>5.0824475176829385</v>
      </c>
      <c r="AD109" s="9">
        <f t="shared" si="34"/>
        <v>9.9519238646621081E-4</v>
      </c>
      <c r="AE109" s="15">
        <v>22.718251798250662</v>
      </c>
      <c r="AF109" s="16">
        <f t="shared" si="35"/>
        <v>7.6104424443453392E-4</v>
      </c>
      <c r="AG109" s="15">
        <v>2.9094721464732234</v>
      </c>
      <c r="AH109" s="16">
        <f t="shared" si="36"/>
        <v>1.3196847987377767E-4</v>
      </c>
      <c r="AI109" s="17">
        <v>0.82184554779951535</v>
      </c>
      <c r="AJ109" s="18">
        <f t="shared" si="37"/>
        <v>1.551421365748307E-3</v>
      </c>
      <c r="AK109" s="27">
        <v>17.922583527604715</v>
      </c>
      <c r="AL109" s="19">
        <f t="shared" si="38"/>
        <v>1.0359591142070012E-3</v>
      </c>
      <c r="AM109" s="20">
        <v>12.240815176989843</v>
      </c>
      <c r="AN109" s="21">
        <v>8.5801635840954322</v>
      </c>
      <c r="AO109" s="22">
        <v>4.0124834816848862</v>
      </c>
      <c r="AP109" s="8">
        <v>6.2273773379700046</v>
      </c>
      <c r="AQ109" s="23">
        <f t="shared" si="39"/>
        <v>1.241441335888845E-3</v>
      </c>
      <c r="AR109" s="24">
        <v>18.820024403750324</v>
      </c>
      <c r="AS109" s="11">
        <v>2.2479941023819738</v>
      </c>
      <c r="AT109" s="11">
        <f t="shared" si="40"/>
        <v>1.0629806550668738E-3</v>
      </c>
      <c r="AU109" s="10">
        <v>3.3592191158300322</v>
      </c>
      <c r="AV109" s="25">
        <v>204.97752010921255</v>
      </c>
      <c r="AW109">
        <f t="shared" si="41"/>
        <v>1.6980868782073845E-3</v>
      </c>
      <c r="AX109">
        <f t="shared" si="42"/>
        <v>83.754062570067944</v>
      </c>
      <c r="AY109">
        <f t="shared" si="43"/>
        <v>1.5198022937610817E-2</v>
      </c>
      <c r="AZ109">
        <f t="shared" si="44"/>
        <v>15.613982962683489</v>
      </c>
      <c r="BA109">
        <f t="shared" si="45"/>
        <v>6.7881269286617032</v>
      </c>
      <c r="BB109">
        <f t="shared" si="46"/>
        <v>19.420191359193325</v>
      </c>
      <c r="BC109">
        <f t="shared" si="47"/>
        <v>22.687260904610007</v>
      </c>
      <c r="BD109">
        <f t="shared" si="48"/>
        <v>2.9038829570225557</v>
      </c>
      <c r="BE109">
        <f t="shared" si="49"/>
        <v>0.82132927892114738</v>
      </c>
      <c r="BF109">
        <f t="shared" si="50"/>
        <v>17.922583527604719</v>
      </c>
      <c r="BG109">
        <f t="shared" si="51"/>
        <v>12.221031325616817</v>
      </c>
      <c r="BH109">
        <f t="shared" si="52"/>
        <v>18.826869148224269</v>
      </c>
      <c r="BI109">
        <f t="shared" si="53"/>
        <v>3.3576938300734804</v>
      </c>
      <c r="BJ109">
        <f t="shared" si="54"/>
        <v>204.33221281561708</v>
      </c>
      <c r="BK109">
        <f t="shared" si="55"/>
        <v>83.769260593005555</v>
      </c>
      <c r="BL109">
        <f t="shared" si="56"/>
        <v>35.034174321876812</v>
      </c>
      <c r="BM109">
        <f t="shared" si="57"/>
        <v>85.52877790073471</v>
      </c>
    </row>
    <row r="110" spans="1:65" ht="15.75" x14ac:dyDescent="0.3">
      <c r="A110" t="str">
        <f>INDEX([1]DANE!$A$12:$A$136,MATCH(DSI!B110,[1]DANE!$B$12:$B$136,0))</f>
        <v>05736</v>
      </c>
      <c r="B110" s="7" t="s">
        <v>193</v>
      </c>
      <c r="C110" s="7" t="s">
        <v>68</v>
      </c>
      <c r="D110" s="7" t="s">
        <v>172</v>
      </c>
      <c r="E110" s="8">
        <v>0</v>
      </c>
      <c r="F110" s="8">
        <v>5.0476103988789101</v>
      </c>
      <c r="G110" s="8">
        <v>7.0903598033033841</v>
      </c>
      <c r="H110" s="8">
        <v>0.21953238251500939</v>
      </c>
      <c r="I110" s="9">
        <v>0</v>
      </c>
      <c r="J110" s="9">
        <f t="shared" si="29"/>
        <v>1.643501283373382E-3</v>
      </c>
      <c r="K110" s="10">
        <v>12.357502584697304</v>
      </c>
      <c r="L110" s="11">
        <v>0</v>
      </c>
      <c r="M110" s="11">
        <v>0</v>
      </c>
      <c r="N110" s="11">
        <v>178.57681331684378</v>
      </c>
      <c r="O110" s="11">
        <v>0</v>
      </c>
      <c r="P110" s="11">
        <f t="shared" si="30"/>
        <v>9.8615773822436165E-2</v>
      </c>
      <c r="Q110" s="10">
        <v>240.3266408052769</v>
      </c>
      <c r="R110" s="12">
        <f t="shared" si="31"/>
        <v>1.1978202326513006E-2</v>
      </c>
      <c r="S110" s="26">
        <v>245.20973936387441</v>
      </c>
      <c r="T110" s="8">
        <v>16.881512718853688</v>
      </c>
      <c r="U110" s="9">
        <v>2.5460160017040416</v>
      </c>
      <c r="V110" s="14">
        <f t="shared" si="32"/>
        <v>3.2957358796671761E-3</v>
      </c>
      <c r="W110" s="10">
        <v>19.427528720557731</v>
      </c>
      <c r="X110" s="8">
        <v>25.047285480223984</v>
      </c>
      <c r="Y110" s="8">
        <v>22.842831628339269</v>
      </c>
      <c r="Z110" s="8">
        <f t="shared" si="33"/>
        <v>4.8758585711940784E-3</v>
      </c>
      <c r="AA110" s="10">
        <v>47.890117108563253</v>
      </c>
      <c r="AB110" s="9">
        <v>73.200411022880004</v>
      </c>
      <c r="AC110" s="9">
        <v>21.095564533257047</v>
      </c>
      <c r="AD110" s="9">
        <f t="shared" si="34"/>
        <v>4.1307155929620224E-3</v>
      </c>
      <c r="AE110" s="15">
        <v>94.295975556137051</v>
      </c>
      <c r="AF110" s="16">
        <f t="shared" si="35"/>
        <v>4.2948384833135659E-3</v>
      </c>
      <c r="AG110" s="15">
        <v>16.419167521707763</v>
      </c>
      <c r="AH110" s="16">
        <f t="shared" si="36"/>
        <v>1.1608529094592162E-3</v>
      </c>
      <c r="AI110" s="17">
        <v>7.229315638110493</v>
      </c>
      <c r="AJ110" s="18">
        <f t="shared" si="37"/>
        <v>2.3508652047690617E-3</v>
      </c>
      <c r="AK110" s="27">
        <v>27.158049337737797</v>
      </c>
      <c r="AL110" s="19">
        <f t="shared" si="38"/>
        <v>6.3061930748880904E-3</v>
      </c>
      <c r="AM110" s="20">
        <v>74.513504289411557</v>
      </c>
      <c r="AN110" s="21">
        <v>20.989506953373507</v>
      </c>
      <c r="AO110" s="22">
        <v>14.377730100329446</v>
      </c>
      <c r="AP110" s="8">
        <v>29.920805770786981</v>
      </c>
      <c r="AQ110" s="23">
        <f t="shared" si="39"/>
        <v>4.3066509034627798E-3</v>
      </c>
      <c r="AR110" s="24">
        <v>65.288042824489935</v>
      </c>
      <c r="AS110" s="11">
        <v>8.9157065763379411</v>
      </c>
      <c r="AT110" s="11">
        <f t="shared" si="40"/>
        <v>3.3236709067975888E-3</v>
      </c>
      <c r="AU110" s="10">
        <v>10.503426183367555</v>
      </c>
      <c r="AV110" s="25">
        <v>860.61900993393169</v>
      </c>
      <c r="AW110">
        <f t="shared" si="41"/>
        <v>7.129590830867694E-3</v>
      </c>
      <c r="AX110">
        <f t="shared" si="42"/>
        <v>12.289733748929796</v>
      </c>
      <c r="AY110">
        <f t="shared" si="43"/>
        <v>239.62526528060928</v>
      </c>
      <c r="AZ110">
        <f t="shared" si="44"/>
        <v>244.21404223798834</v>
      </c>
      <c r="BA110">
        <f t="shared" si="45"/>
        <v>19.250944050665396</v>
      </c>
      <c r="BB110">
        <f t="shared" si="46"/>
        <v>47.875489532849663</v>
      </c>
      <c r="BC110">
        <f t="shared" si="47"/>
        <v>94.167342570854842</v>
      </c>
      <c r="BD110">
        <f t="shared" si="48"/>
        <v>16.38762577348642</v>
      </c>
      <c r="BE110">
        <f t="shared" si="49"/>
        <v>7.2247743095289261</v>
      </c>
      <c r="BF110">
        <f t="shared" si="50"/>
        <v>27.1580493377378</v>
      </c>
      <c r="BG110">
        <f t="shared" si="51"/>
        <v>74.393074067009692</v>
      </c>
      <c r="BH110">
        <f t="shared" si="52"/>
        <v>65.311787744302492</v>
      </c>
      <c r="BI110">
        <f t="shared" si="53"/>
        <v>10.498657001661906</v>
      </c>
      <c r="BJ110">
        <f t="shared" si="54"/>
        <v>858.39678565562463</v>
      </c>
      <c r="BK110">
        <f t="shared" si="55"/>
        <v>251.91499902953908</v>
      </c>
      <c r="BL110">
        <f t="shared" si="56"/>
        <v>292.08953177083799</v>
      </c>
      <c r="BM110">
        <f t="shared" si="57"/>
        <v>314.39225485524747</v>
      </c>
    </row>
    <row r="111" spans="1:65" ht="15.75" x14ac:dyDescent="0.3">
      <c r="A111" t="str">
        <f>INDEX([1]DANE!$A$12:$A$136,MATCH(DSI!B111,[1]DANE!$B$12:$B$136,0))</f>
        <v>05756</v>
      </c>
      <c r="B111" s="7" t="s">
        <v>194</v>
      </c>
      <c r="C111" s="7" t="s">
        <v>57</v>
      </c>
      <c r="D111" s="7" t="s">
        <v>58</v>
      </c>
      <c r="E111" s="8">
        <v>28.77459809494492</v>
      </c>
      <c r="F111" s="8">
        <v>132.97872563936099</v>
      </c>
      <c r="G111" s="8">
        <v>22.760218980216642</v>
      </c>
      <c r="H111" s="8">
        <v>19.366268987581286</v>
      </c>
      <c r="I111" s="9">
        <v>0</v>
      </c>
      <c r="J111" s="9">
        <f t="shared" si="29"/>
        <v>2.7115246781438472E-2</v>
      </c>
      <c r="K111" s="10">
        <v>203.87981170210386</v>
      </c>
      <c r="L111" s="11">
        <v>0</v>
      </c>
      <c r="M111" s="11">
        <v>0</v>
      </c>
      <c r="N111" s="11">
        <v>4.4509935777548568</v>
      </c>
      <c r="O111" s="11">
        <v>0</v>
      </c>
      <c r="P111" s="11">
        <f t="shared" si="30"/>
        <v>5.8149636227914593E-3</v>
      </c>
      <c r="Q111" s="10">
        <v>14.171066348742784</v>
      </c>
      <c r="R111" s="12">
        <f t="shared" si="31"/>
        <v>1.7421616273073721E-2</v>
      </c>
      <c r="S111" s="26">
        <v>356.64366564940588</v>
      </c>
      <c r="T111" s="8">
        <v>26.524826045643874</v>
      </c>
      <c r="U111" s="9">
        <v>0.47824552208143056</v>
      </c>
      <c r="V111" s="14">
        <f t="shared" si="32"/>
        <v>4.5808704291246559E-3</v>
      </c>
      <c r="W111" s="10">
        <v>27.003071567725303</v>
      </c>
      <c r="X111" s="8">
        <v>32.761859351503993</v>
      </c>
      <c r="Y111" s="8">
        <v>29.87843283810593</v>
      </c>
      <c r="Z111" s="8">
        <f t="shared" si="33"/>
        <v>6.3776249467595849E-3</v>
      </c>
      <c r="AA111" s="10">
        <v>62.640292189609923</v>
      </c>
      <c r="AB111" s="9">
        <v>62.558602434859182</v>
      </c>
      <c r="AC111" s="9">
        <v>18.028710718064772</v>
      </c>
      <c r="AD111" s="9">
        <f t="shared" si="34"/>
        <v>3.5301959502770262E-3</v>
      </c>
      <c r="AE111" s="15">
        <v>80.587313152923954</v>
      </c>
      <c r="AF111" s="16">
        <f t="shared" si="35"/>
        <v>3.0376416460339171E-3</v>
      </c>
      <c r="AG111" s="15">
        <v>11.612904012787666</v>
      </c>
      <c r="AH111" s="16">
        <f t="shared" si="36"/>
        <v>8.4987457736750887E-4</v>
      </c>
      <c r="AI111" s="17">
        <v>5.2926701759809243</v>
      </c>
      <c r="AJ111" s="18">
        <f t="shared" si="37"/>
        <v>4.01893916810019E-3</v>
      </c>
      <c r="AK111" s="27">
        <v>46.428246073493575</v>
      </c>
      <c r="AL111" s="19">
        <f t="shared" si="38"/>
        <v>5.1074715124131646E-3</v>
      </c>
      <c r="AM111" s="20">
        <v>60.349500233942543</v>
      </c>
      <c r="AN111" s="21">
        <v>25.93795644310692</v>
      </c>
      <c r="AO111" s="22">
        <v>12.161502538926808</v>
      </c>
      <c r="AP111" s="8">
        <v>23.225644219636131</v>
      </c>
      <c r="AQ111" s="23">
        <f t="shared" si="39"/>
        <v>4.045240134068654E-3</v>
      </c>
      <c r="AR111" s="24">
        <v>61.325103201669855</v>
      </c>
      <c r="AS111" s="11">
        <v>5.6030271579114288</v>
      </c>
      <c r="AT111" s="11">
        <f t="shared" si="40"/>
        <v>3.8307246974813606E-3</v>
      </c>
      <c r="AU111" s="10">
        <v>12.105811681447808</v>
      </c>
      <c r="AV111" s="25">
        <v>942.0394559898341</v>
      </c>
      <c r="AW111">
        <f t="shared" si="41"/>
        <v>7.8040988988336609E-3</v>
      </c>
      <c r="AX111">
        <f t="shared" si="42"/>
        <v>202.76173000389247</v>
      </c>
      <c r="AY111">
        <f t="shared" si="43"/>
        <v>14.129709139811869</v>
      </c>
      <c r="AZ111">
        <f t="shared" si="44"/>
        <v>355.19548062309406</v>
      </c>
      <c r="BA111">
        <f t="shared" si="45"/>
        <v>26.757629723450989</v>
      </c>
      <c r="BB111">
        <f t="shared" si="46"/>
        <v>62.621159314769628</v>
      </c>
      <c r="BC111">
        <f t="shared" si="47"/>
        <v>80.477380713012337</v>
      </c>
      <c r="BD111">
        <f t="shared" si="48"/>
        <v>11.590595251152479</v>
      </c>
      <c r="BE111">
        <f t="shared" si="49"/>
        <v>5.2893454139223577</v>
      </c>
      <c r="BF111">
        <f t="shared" si="50"/>
        <v>46.428246073493582</v>
      </c>
      <c r="BG111">
        <f t="shared" si="51"/>
        <v>60.251962159410624</v>
      </c>
      <c r="BH111">
        <f t="shared" si="52"/>
        <v>61.34740682106208</v>
      </c>
      <c r="BI111">
        <f t="shared" si="53"/>
        <v>12.100314921191178</v>
      </c>
      <c r="BJ111">
        <f t="shared" si="54"/>
        <v>938.9509601582638</v>
      </c>
      <c r="BK111">
        <f t="shared" si="55"/>
        <v>216.89143914370433</v>
      </c>
      <c r="BL111">
        <f t="shared" si="56"/>
        <v>417.81663993786367</v>
      </c>
      <c r="BM111">
        <f t="shared" si="57"/>
        <v>304.2428810766956</v>
      </c>
    </row>
    <row r="112" spans="1:65" ht="15.75" x14ac:dyDescent="0.3">
      <c r="A112" t="str">
        <f>INDEX([1]DANE!$A$12:$A$136,MATCH(DSI!B112,[1]DANE!$B$12:$B$136,0))</f>
        <v>05761</v>
      </c>
      <c r="B112" s="7" t="s">
        <v>195</v>
      </c>
      <c r="C112" s="7" t="s">
        <v>60</v>
      </c>
      <c r="D112" s="7" t="s">
        <v>79</v>
      </c>
      <c r="E112" s="8">
        <v>9.2632228096314932</v>
      </c>
      <c r="F112" s="8">
        <v>5.2561529948154968</v>
      </c>
      <c r="G112" s="8">
        <v>4.060734009847307</v>
      </c>
      <c r="H112" s="8">
        <v>0</v>
      </c>
      <c r="I112" s="9">
        <v>0</v>
      </c>
      <c r="J112" s="9">
        <f t="shared" si="29"/>
        <v>2.4710845994744359E-3</v>
      </c>
      <c r="K112" s="10">
        <v>18.580109814294296</v>
      </c>
      <c r="L112" s="11">
        <v>0</v>
      </c>
      <c r="M112" s="11">
        <v>0</v>
      </c>
      <c r="N112" s="11">
        <v>0</v>
      </c>
      <c r="O112" s="11">
        <v>0</v>
      </c>
      <c r="P112" s="11">
        <f t="shared" si="30"/>
        <v>0</v>
      </c>
      <c r="Q112" s="10">
        <v>0</v>
      </c>
      <c r="R112" s="12">
        <f t="shared" si="31"/>
        <v>4.4200534384414514E-4</v>
      </c>
      <c r="S112" s="26">
        <v>9.0484375039784766</v>
      </c>
      <c r="T112" s="8">
        <v>4.1828641587119746</v>
      </c>
      <c r="U112" s="9">
        <v>1.0123495790330939</v>
      </c>
      <c r="V112" s="14">
        <f t="shared" si="32"/>
        <v>8.8132940449127265E-4</v>
      </c>
      <c r="W112" s="10">
        <v>5.1952137377450684</v>
      </c>
      <c r="X112" s="8">
        <v>5.8636030606635474</v>
      </c>
      <c r="Y112" s="8">
        <v>5.3475374629280772</v>
      </c>
      <c r="Z112" s="8">
        <f t="shared" si="33"/>
        <v>1.1414450186224539E-3</v>
      </c>
      <c r="AA112" s="10">
        <v>11.211140523591624</v>
      </c>
      <c r="AB112" s="9">
        <v>29.885107744393647</v>
      </c>
      <c r="AC112" s="9">
        <v>8.6125639213711604</v>
      </c>
      <c r="AD112" s="9">
        <f t="shared" si="34"/>
        <v>1.6864233251167341E-3</v>
      </c>
      <c r="AE112" s="15">
        <v>38.497671665764805</v>
      </c>
      <c r="AF112" s="16">
        <f t="shared" si="35"/>
        <v>1.4372779548748873E-3</v>
      </c>
      <c r="AG112" s="15">
        <v>5.494713621486695</v>
      </c>
      <c r="AH112" s="16">
        <f t="shared" si="36"/>
        <v>3.2738430741241687E-4</v>
      </c>
      <c r="AI112" s="17">
        <v>2.0388151452806511</v>
      </c>
      <c r="AJ112" s="18">
        <f t="shared" si="37"/>
        <v>2.5095966652449123E-3</v>
      </c>
      <c r="AK112" s="27">
        <v>28.991772864849935</v>
      </c>
      <c r="AL112" s="19">
        <f t="shared" si="38"/>
        <v>1.34841380849022E-3</v>
      </c>
      <c r="AM112" s="20">
        <v>15.932756404642877</v>
      </c>
      <c r="AN112" s="21">
        <v>10.540789351682108</v>
      </c>
      <c r="AO112" s="22">
        <v>4.8146288571735241</v>
      </c>
      <c r="AP112" s="8">
        <v>8.2423262292050659</v>
      </c>
      <c r="AQ112" s="23">
        <f t="shared" si="39"/>
        <v>1.556598161122038E-3</v>
      </c>
      <c r="AR112" s="24">
        <v>23.597744438060698</v>
      </c>
      <c r="AS112" s="11">
        <v>3.560901964789613</v>
      </c>
      <c r="AT112" s="11">
        <f t="shared" si="40"/>
        <v>1.5575507368144894E-3</v>
      </c>
      <c r="AU112" s="10">
        <v>4.922153741973057</v>
      </c>
      <c r="AV112" s="25">
        <v>163.51052946166817</v>
      </c>
      <c r="AW112">
        <f t="shared" si="41"/>
        <v>1.3545635852149317E-3</v>
      </c>
      <c r="AX112">
        <f t="shared" si="42"/>
        <v>18.478216053648321</v>
      </c>
      <c r="AY112">
        <f t="shared" si="43"/>
        <v>0</v>
      </c>
      <c r="AZ112">
        <f t="shared" si="44"/>
        <v>9.0116954755425596</v>
      </c>
      <c r="BA112">
        <f t="shared" si="45"/>
        <v>5.1479923378390122</v>
      </c>
      <c r="BB112">
        <f t="shared" si="46"/>
        <v>11.207716188535754</v>
      </c>
      <c r="BC112">
        <f t="shared" si="47"/>
        <v>38.445155422059017</v>
      </c>
      <c r="BD112">
        <f t="shared" si="48"/>
        <v>5.4841581001200845</v>
      </c>
      <c r="BE112">
        <f t="shared" si="49"/>
        <v>2.0375343975646452</v>
      </c>
      <c r="BF112">
        <f t="shared" si="50"/>
        <v>28.991772864849938</v>
      </c>
      <c r="BG112">
        <f t="shared" si="51"/>
        <v>15.907005563696876</v>
      </c>
      <c r="BH112">
        <f t="shared" si="52"/>
        <v>23.606326814330508</v>
      </c>
      <c r="BI112">
        <f t="shared" si="53"/>
        <v>4.9199187907134592</v>
      </c>
      <c r="BJ112">
        <f t="shared" si="54"/>
        <v>163.23749200890018</v>
      </c>
      <c r="BK112">
        <f t="shared" si="55"/>
        <v>18.478216053648321</v>
      </c>
      <c r="BL112">
        <f t="shared" si="56"/>
        <v>20.219411664078315</v>
      </c>
      <c r="BM112">
        <f t="shared" si="57"/>
        <v>124.53986429117352</v>
      </c>
    </row>
    <row r="113" spans="1:65" ht="15.75" x14ac:dyDescent="0.3">
      <c r="A113" t="str">
        <f>INDEX([1]DANE!$A$12:$A$136,MATCH(DSI!B113,[1]DANE!$B$12:$B$136,0))</f>
        <v>05789</v>
      </c>
      <c r="B113" s="7" t="s">
        <v>196</v>
      </c>
      <c r="C113" s="7" t="s">
        <v>65</v>
      </c>
      <c r="D113" s="7" t="s">
        <v>109</v>
      </c>
      <c r="E113" s="8">
        <v>12.46678794760653</v>
      </c>
      <c r="F113" s="8">
        <v>17.503838147254083</v>
      </c>
      <c r="G113" s="8">
        <v>15.686436471086315</v>
      </c>
      <c r="H113" s="8">
        <v>7.5173944192859832E-2</v>
      </c>
      <c r="I113" s="9">
        <v>0</v>
      </c>
      <c r="J113" s="9">
        <f t="shared" si="29"/>
        <v>6.0822151466934813E-3</v>
      </c>
      <c r="K113" s="10">
        <v>45.732236510139792</v>
      </c>
      <c r="L113" s="11">
        <v>0</v>
      </c>
      <c r="M113" s="11">
        <v>0</v>
      </c>
      <c r="N113" s="11">
        <v>0</v>
      </c>
      <c r="O113" s="11">
        <v>0</v>
      </c>
      <c r="P113" s="11">
        <f t="shared" si="30"/>
        <v>0</v>
      </c>
      <c r="Q113" s="10">
        <v>0</v>
      </c>
      <c r="R113" s="12">
        <f t="shared" si="31"/>
        <v>8.2984969977053027E-4</v>
      </c>
      <c r="S113" s="26">
        <v>16.988127520731123</v>
      </c>
      <c r="T113" s="8">
        <v>3.2845935615705097</v>
      </c>
      <c r="U113" s="9">
        <v>0.3240631202535994</v>
      </c>
      <c r="V113" s="14">
        <f t="shared" si="32"/>
        <v>6.1218178980753963E-4</v>
      </c>
      <c r="W113" s="10">
        <v>3.608656681824109</v>
      </c>
      <c r="X113" s="8">
        <v>10.232497786499001</v>
      </c>
      <c r="Y113" s="8">
        <v>9.3319183932685679</v>
      </c>
      <c r="Z113" s="8">
        <f t="shared" si="33"/>
        <v>1.9919209239826745E-3</v>
      </c>
      <c r="AA113" s="10">
        <v>19.564416179767569</v>
      </c>
      <c r="AB113" s="9">
        <v>20.884303661517933</v>
      </c>
      <c r="AC113" s="9">
        <v>6.0186298064088986</v>
      </c>
      <c r="AD113" s="9">
        <f t="shared" si="34"/>
        <v>1.1785059342880161E-3</v>
      </c>
      <c r="AE113" s="15">
        <v>26.902933467926832</v>
      </c>
      <c r="AF113" s="16">
        <f t="shared" si="35"/>
        <v>1.4090411821547062E-3</v>
      </c>
      <c r="AG113" s="15">
        <v>5.3867644393774423</v>
      </c>
      <c r="AH113" s="16">
        <f t="shared" si="36"/>
        <v>4.3937863097933837E-4</v>
      </c>
      <c r="AI113" s="17">
        <v>2.7362698427230034</v>
      </c>
      <c r="AJ113" s="18">
        <f t="shared" si="37"/>
        <v>2.2546695584988552E-3</v>
      </c>
      <c r="AK113" s="27">
        <v>26.046762266840645</v>
      </c>
      <c r="AL113" s="19">
        <f t="shared" si="38"/>
        <v>1.3358905518958094E-3</v>
      </c>
      <c r="AM113" s="20">
        <v>15.784782544203857</v>
      </c>
      <c r="AN113" s="21">
        <v>10.254264859271544</v>
      </c>
      <c r="AO113" s="22">
        <v>5.1760200775621721</v>
      </c>
      <c r="AP113" s="8">
        <v>10.427162968132492</v>
      </c>
      <c r="AQ113" s="23">
        <f t="shared" si="39"/>
        <v>1.705656909957072E-3</v>
      </c>
      <c r="AR113" s="24">
        <v>25.857447904966207</v>
      </c>
      <c r="AS113" s="11">
        <v>3.0902846721036066</v>
      </c>
      <c r="AT113" s="11">
        <f t="shared" si="40"/>
        <v>1.9882728832197319E-3</v>
      </c>
      <c r="AU113" s="10">
        <v>6.2833168646686488</v>
      </c>
      <c r="AV113" s="25">
        <v>194.89171422316926</v>
      </c>
      <c r="AW113">
        <f t="shared" si="41"/>
        <v>1.61453344941133E-3</v>
      </c>
      <c r="AX113">
        <f t="shared" si="42"/>
        <v>45.481439846000363</v>
      </c>
      <c r="AY113">
        <f t="shared" si="43"/>
        <v>0</v>
      </c>
      <c r="AZ113">
        <f t="shared" si="44"/>
        <v>16.919145636934587</v>
      </c>
      <c r="BA113">
        <f t="shared" si="45"/>
        <v>3.5758561409997691</v>
      </c>
      <c r="BB113">
        <f t="shared" si="46"/>
        <v>19.558440416995616</v>
      </c>
      <c r="BC113">
        <f t="shared" si="47"/>
        <v>26.8662340793854</v>
      </c>
      <c r="BD113">
        <f t="shared" si="48"/>
        <v>5.3764162918571792</v>
      </c>
      <c r="BE113">
        <f t="shared" si="49"/>
        <v>2.734550966266962</v>
      </c>
      <c r="BF113">
        <f t="shared" si="50"/>
        <v>26.046762266840648</v>
      </c>
      <c r="BG113">
        <f t="shared" si="51"/>
        <v>15.759270861583479</v>
      </c>
      <c r="BH113">
        <f t="shared" si="52"/>
        <v>25.866852123571928</v>
      </c>
      <c r="BI113">
        <f t="shared" si="53"/>
        <v>6.2804638641982669</v>
      </c>
      <c r="BJ113">
        <f t="shared" si="54"/>
        <v>194.4654324946342</v>
      </c>
      <c r="BK113">
        <f t="shared" si="55"/>
        <v>45.481439846000363</v>
      </c>
      <c r="BL113">
        <f t="shared" si="56"/>
        <v>36.477586053930203</v>
      </c>
      <c r="BM113">
        <f t="shared" si="57"/>
        <v>112.50640659470363</v>
      </c>
    </row>
    <row r="114" spans="1:65" ht="15.75" x14ac:dyDescent="0.3">
      <c r="A114" t="str">
        <f>INDEX([1]DANE!$A$12:$A$136,MATCH(DSI!B114,[1]DANE!$B$12:$B$136,0))</f>
        <v>05790</v>
      </c>
      <c r="B114" s="7" t="s">
        <v>197</v>
      </c>
      <c r="C114" s="7" t="s">
        <v>99</v>
      </c>
      <c r="D114" s="7" t="s">
        <v>99</v>
      </c>
      <c r="E114" s="8">
        <v>4.6804508923884956E-2</v>
      </c>
      <c r="F114" s="8">
        <v>14.673922375118408</v>
      </c>
      <c r="G114" s="8">
        <v>31.188445118243258</v>
      </c>
      <c r="H114" s="8">
        <v>0.66850505952949901</v>
      </c>
      <c r="I114" s="9">
        <v>0</v>
      </c>
      <c r="J114" s="9">
        <f t="shared" si="29"/>
        <v>6.1946555546295336E-3</v>
      </c>
      <c r="K114" s="10">
        <v>46.577677061815052</v>
      </c>
      <c r="L114" s="11">
        <v>0</v>
      </c>
      <c r="M114" s="11">
        <v>0</v>
      </c>
      <c r="N114" s="11">
        <v>23.178807202879462</v>
      </c>
      <c r="O114" s="11">
        <v>0</v>
      </c>
      <c r="P114" s="11">
        <f t="shared" si="30"/>
        <v>1.3724845291189915E-2</v>
      </c>
      <c r="Q114" s="10">
        <v>33.447447974629817</v>
      </c>
      <c r="R114" s="12">
        <f t="shared" si="31"/>
        <v>4.1945908983276439E-4</v>
      </c>
      <c r="S114" s="26">
        <v>8.5868856851779825</v>
      </c>
      <c r="T114" s="8">
        <v>5.6662416632904185</v>
      </c>
      <c r="U114" s="9">
        <v>1.4463031766084495</v>
      </c>
      <c r="V114" s="14">
        <f t="shared" si="32"/>
        <v>1.2065903781056605E-3</v>
      </c>
      <c r="W114" s="10">
        <v>7.1125448398988684</v>
      </c>
      <c r="X114" s="8">
        <v>42.646431263122295</v>
      </c>
      <c r="Y114" s="8">
        <v>38.893046899720773</v>
      </c>
      <c r="Z114" s="8">
        <f t="shared" si="33"/>
        <v>8.3018164810438558E-3</v>
      </c>
      <c r="AA114" s="10">
        <v>81.539478162843068</v>
      </c>
      <c r="AB114" s="9">
        <v>49.813763796653426</v>
      </c>
      <c r="AC114" s="9">
        <v>14.355786451639808</v>
      </c>
      <c r="AD114" s="9">
        <f t="shared" si="34"/>
        <v>2.8110018507225003E-3</v>
      </c>
      <c r="AE114" s="15">
        <v>64.169550248293234</v>
      </c>
      <c r="AF114" s="16">
        <f t="shared" si="35"/>
        <v>3.0538542271455237E-3</v>
      </c>
      <c r="AG114" s="15">
        <v>11.674884710377338</v>
      </c>
      <c r="AH114" s="16">
        <f t="shared" si="36"/>
        <v>2.6864573106620483E-4</v>
      </c>
      <c r="AI114" s="17">
        <v>1.6730153914273949</v>
      </c>
      <c r="AJ114" s="18">
        <f t="shared" si="37"/>
        <v>2.1979919027771918E-3</v>
      </c>
      <c r="AK114" s="27">
        <v>25.392001386755449</v>
      </c>
      <c r="AL114" s="19">
        <f t="shared" si="38"/>
        <v>2.9826734251183922E-3</v>
      </c>
      <c r="AM114" s="20">
        <v>35.243045434414839</v>
      </c>
      <c r="AN114" s="21">
        <v>21.3626435222201</v>
      </c>
      <c r="AO114" s="22">
        <v>15.08964217365472</v>
      </c>
      <c r="AP114" s="8">
        <v>26.572039731157886</v>
      </c>
      <c r="AQ114" s="23">
        <f t="shared" si="39"/>
        <v>4.15732738030018E-3</v>
      </c>
      <c r="AR114" s="24">
        <v>63.024325427032707</v>
      </c>
      <c r="AS114" s="11">
        <v>8.4393548760974539</v>
      </c>
      <c r="AT114" s="11">
        <f t="shared" si="40"/>
        <v>2.8491736487313278E-3</v>
      </c>
      <c r="AU114" s="10">
        <v>9.0039254614048936</v>
      </c>
      <c r="AV114" s="25">
        <v>387.44478178407064</v>
      </c>
      <c r="AW114">
        <f t="shared" si="41"/>
        <v>3.2096929440209596E-3</v>
      </c>
      <c r="AX114">
        <f t="shared" si="42"/>
        <v>46.322243981740847</v>
      </c>
      <c r="AY114">
        <f t="shared" si="43"/>
        <v>33.349834071762487</v>
      </c>
      <c r="AZ114">
        <f t="shared" si="44"/>
        <v>8.552017831155446</v>
      </c>
      <c r="BA114">
        <f t="shared" si="45"/>
        <v>7.0478960417571397</v>
      </c>
      <c r="BB114">
        <f t="shared" si="46"/>
        <v>81.514572713399915</v>
      </c>
      <c r="BC114">
        <f t="shared" si="47"/>
        <v>64.082013948212847</v>
      </c>
      <c r="BD114">
        <f t="shared" si="48"/>
        <v>11.652456881831153</v>
      </c>
      <c r="BE114">
        <f t="shared" si="49"/>
        <v>1.671964432665207</v>
      </c>
      <c r="BF114">
        <f t="shared" si="50"/>
        <v>25.392001386755453</v>
      </c>
      <c r="BG114">
        <f t="shared" si="51"/>
        <v>35.186084916448849</v>
      </c>
      <c r="BH114">
        <f t="shared" si="52"/>
        <v>63.04724704466382</v>
      </c>
      <c r="BI114">
        <f t="shared" si="53"/>
        <v>8.9998371424278378</v>
      </c>
      <c r="BJ114">
        <f t="shared" si="54"/>
        <v>386.81817039282106</v>
      </c>
      <c r="BK114">
        <f t="shared" si="55"/>
        <v>79.672078053503327</v>
      </c>
      <c r="BL114">
        <f t="shared" si="56"/>
        <v>90.066590544555368</v>
      </c>
      <c r="BM114">
        <f t="shared" si="57"/>
        <v>217.07950179476231</v>
      </c>
    </row>
    <row r="115" spans="1:65" ht="15.75" x14ac:dyDescent="0.3">
      <c r="A115" t="str">
        <f>INDEX([1]DANE!$A$12:$A$136,MATCH(DSI!B115,[1]DANE!$B$12:$B$136,0))</f>
        <v>05792</v>
      </c>
      <c r="B115" s="7" t="s">
        <v>198</v>
      </c>
      <c r="C115" s="7" t="s">
        <v>65</v>
      </c>
      <c r="D115" s="7" t="s">
        <v>109</v>
      </c>
      <c r="E115" s="8">
        <v>6.5589905576215948</v>
      </c>
      <c r="F115" s="8">
        <v>15.611191446855461</v>
      </c>
      <c r="G115" s="8">
        <v>3.8462805711471355</v>
      </c>
      <c r="H115" s="8">
        <v>2.7860494545828344E-2</v>
      </c>
      <c r="I115" s="9">
        <v>0</v>
      </c>
      <c r="J115" s="9">
        <f t="shared" si="29"/>
        <v>3.4637968389681618E-3</v>
      </c>
      <c r="K115" s="10">
        <v>26.044323070170019</v>
      </c>
      <c r="L115" s="11">
        <v>0</v>
      </c>
      <c r="M115" s="11">
        <v>0</v>
      </c>
      <c r="N115" s="11">
        <v>0</v>
      </c>
      <c r="O115" s="11">
        <v>0</v>
      </c>
      <c r="P115" s="11">
        <f t="shared" si="30"/>
        <v>0</v>
      </c>
      <c r="Q115" s="10">
        <v>0</v>
      </c>
      <c r="R115" s="12">
        <f t="shared" si="31"/>
        <v>1.6401351963982782E-4</v>
      </c>
      <c r="S115" s="26">
        <v>3.3575749771745356</v>
      </c>
      <c r="T115" s="8">
        <v>0.92986686860451429</v>
      </c>
      <c r="U115" s="9">
        <v>0.71574607038635629</v>
      </c>
      <c r="V115" s="14">
        <f t="shared" si="32"/>
        <v>2.7916600639677576E-4</v>
      </c>
      <c r="W115" s="10">
        <v>1.6456129389908707</v>
      </c>
      <c r="X115" s="8">
        <v>9.0665568825324723</v>
      </c>
      <c r="Y115" s="8">
        <v>8.2685939152955186</v>
      </c>
      <c r="Z115" s="8">
        <f t="shared" si="33"/>
        <v>1.7649516999284547E-3</v>
      </c>
      <c r="AA115" s="10">
        <v>17.335150797827993</v>
      </c>
      <c r="AB115" s="9">
        <v>7.7761378658460441</v>
      </c>
      <c r="AC115" s="9">
        <v>2.2409985938082357</v>
      </c>
      <c r="AD115" s="9">
        <f t="shared" si="34"/>
        <v>4.3880920184222356E-4</v>
      </c>
      <c r="AE115" s="15">
        <v>10.01713645965428</v>
      </c>
      <c r="AF115" s="16">
        <f t="shared" si="35"/>
        <v>6.4286367311819554E-4</v>
      </c>
      <c r="AG115" s="15">
        <v>2.4576678223308619</v>
      </c>
      <c r="AH115" s="16">
        <f t="shared" si="36"/>
        <v>2.0028516624649283E-4</v>
      </c>
      <c r="AI115" s="17">
        <v>1.2472938411308689</v>
      </c>
      <c r="AJ115" s="18">
        <f t="shared" si="37"/>
        <v>7.3858897651798094E-4</v>
      </c>
      <c r="AK115" s="27">
        <v>8.5324483189818014</v>
      </c>
      <c r="AL115" s="19">
        <f t="shared" si="38"/>
        <v>5.8978239065438814E-4</v>
      </c>
      <c r="AM115" s="20">
        <v>6.968824483164914</v>
      </c>
      <c r="AN115" s="21">
        <v>6.2887311290129118</v>
      </c>
      <c r="AO115" s="22">
        <v>1.8730097310560729</v>
      </c>
      <c r="AP115" s="8">
        <v>3.9524605309638328</v>
      </c>
      <c r="AQ115" s="23">
        <f t="shared" si="39"/>
        <v>7.9909940792177736E-4</v>
      </c>
      <c r="AR115" s="24">
        <v>12.114201391032818</v>
      </c>
      <c r="AS115" s="11">
        <v>1.708235325313334</v>
      </c>
      <c r="AT115" s="11">
        <f t="shared" si="40"/>
        <v>7.4272321795343572E-4</v>
      </c>
      <c r="AU115" s="10">
        <v>2.3471452839967384</v>
      </c>
      <c r="AV115" s="25">
        <v>92.067379384455705</v>
      </c>
      <c r="AW115">
        <f t="shared" si="41"/>
        <v>7.6271002186185E-4</v>
      </c>
      <c r="AX115">
        <f t="shared" si="42"/>
        <v>25.901495387899988</v>
      </c>
      <c r="AY115">
        <f t="shared" si="43"/>
        <v>0</v>
      </c>
      <c r="AZ115">
        <f t="shared" si="44"/>
        <v>3.3439412293332289</v>
      </c>
      <c r="BA115">
        <f t="shared" si="45"/>
        <v>1.6306552970909638</v>
      </c>
      <c r="BB115">
        <f t="shared" si="46"/>
        <v>17.329855942728205</v>
      </c>
      <c r="BC115">
        <f t="shared" si="47"/>
        <v>10.003471675349488</v>
      </c>
      <c r="BD115">
        <f t="shared" si="48"/>
        <v>2.4529465634996099</v>
      </c>
      <c r="BE115">
        <f t="shared" si="49"/>
        <v>1.246510313138194</v>
      </c>
      <c r="BF115">
        <f t="shared" si="50"/>
        <v>8.5324483189818032</v>
      </c>
      <c r="BG115">
        <f t="shared" si="51"/>
        <v>6.957561329050896</v>
      </c>
      <c r="BH115">
        <f t="shared" si="52"/>
        <v>12.118607262738861</v>
      </c>
      <c r="BI115">
        <f t="shared" si="53"/>
        <v>2.3460795401000789</v>
      </c>
      <c r="BJ115">
        <f t="shared" si="54"/>
        <v>91.863572859911315</v>
      </c>
      <c r="BK115">
        <f t="shared" si="55"/>
        <v>25.901495387899988</v>
      </c>
      <c r="BL115">
        <f t="shared" si="56"/>
        <v>20.673797172061434</v>
      </c>
      <c r="BM115">
        <f t="shared" si="57"/>
        <v>45.288280299949889</v>
      </c>
    </row>
    <row r="116" spans="1:65" ht="15.75" x14ac:dyDescent="0.3">
      <c r="A116" t="str">
        <f>INDEX([1]DANE!$A$12:$A$136,MATCH(DSI!B116,[1]DANE!$B$12:$B$136,0))</f>
        <v>05809</v>
      </c>
      <c r="B116" s="7" t="s">
        <v>199</v>
      </c>
      <c r="C116" s="7" t="s">
        <v>65</v>
      </c>
      <c r="D116" s="7" t="s">
        <v>66</v>
      </c>
      <c r="E116" s="8">
        <v>3.9743133012324918</v>
      </c>
      <c r="F116" s="8">
        <v>3.6586279461611251</v>
      </c>
      <c r="G116" s="8">
        <v>19.791623861607018</v>
      </c>
      <c r="H116" s="8">
        <v>7.0626819544086894E-2</v>
      </c>
      <c r="I116" s="9">
        <v>0</v>
      </c>
      <c r="J116" s="9">
        <f t="shared" si="29"/>
        <v>3.6567569305726018E-3</v>
      </c>
      <c r="K116" s="10">
        <v>27.495191928544724</v>
      </c>
      <c r="L116" s="11">
        <v>1.8280133209899743</v>
      </c>
      <c r="M116" s="11">
        <v>0</v>
      </c>
      <c r="N116" s="11">
        <v>0</v>
      </c>
      <c r="O116" s="11">
        <v>21.311614901123004</v>
      </c>
      <c r="P116" s="11">
        <f t="shared" si="30"/>
        <v>5.7250482895338196E-3</v>
      </c>
      <c r="Q116" s="10">
        <v>13.951942681593916</v>
      </c>
      <c r="R116" s="12">
        <f t="shared" si="31"/>
        <v>9.0318431505090726E-4</v>
      </c>
      <c r="S116" s="26">
        <v>18.489384671768587</v>
      </c>
      <c r="T116" s="8">
        <v>2.2465880770862214</v>
      </c>
      <c r="U116" s="9">
        <v>0.31306427724090358</v>
      </c>
      <c r="V116" s="14">
        <f t="shared" si="32"/>
        <v>4.3422600089654034E-4</v>
      </c>
      <c r="W116" s="10">
        <v>2.5596523543271248</v>
      </c>
      <c r="X116" s="8">
        <v>5.6360657853956582</v>
      </c>
      <c r="Y116" s="8">
        <v>5.1400261271300636</v>
      </c>
      <c r="Z116" s="8">
        <f t="shared" si="33"/>
        <v>1.0971512138204511E-3</v>
      </c>
      <c r="AA116" s="10">
        <v>10.776091912525722</v>
      </c>
      <c r="AB116" s="9">
        <v>16.333559061905337</v>
      </c>
      <c r="AC116" s="9">
        <v>4.7071545696716068</v>
      </c>
      <c r="AD116" s="9">
        <f t="shared" si="34"/>
        <v>9.2170639703771434E-4</v>
      </c>
      <c r="AE116" s="15">
        <v>21.040713631576942</v>
      </c>
      <c r="AF116" s="16">
        <f t="shared" si="35"/>
        <v>1.0744886944537165E-3</v>
      </c>
      <c r="AG116" s="15">
        <v>4.1077702788965587</v>
      </c>
      <c r="AH116" s="16">
        <f t="shared" si="36"/>
        <v>2.7894692412649367E-4</v>
      </c>
      <c r="AI116" s="17">
        <v>1.7371669953688738</v>
      </c>
      <c r="AJ116" s="18">
        <f t="shared" si="37"/>
        <v>1.269224036253098E-3</v>
      </c>
      <c r="AK116" s="27">
        <v>14.662537404219432</v>
      </c>
      <c r="AL116" s="19">
        <f t="shared" si="38"/>
        <v>1.1126753259047225E-3</v>
      </c>
      <c r="AM116" s="20">
        <v>13.147288179246756</v>
      </c>
      <c r="AN116" s="21">
        <v>9.3119095048230101</v>
      </c>
      <c r="AO116" s="22">
        <v>2.9503674607283754</v>
      </c>
      <c r="AP116" s="8">
        <v>5.7730261173973929</v>
      </c>
      <c r="AQ116" s="23">
        <f t="shared" si="39"/>
        <v>1.1896780935095098E-3</v>
      </c>
      <c r="AR116" s="24">
        <v>18.035303082948779</v>
      </c>
      <c r="AS116" s="11">
        <v>3.6107852609381341</v>
      </c>
      <c r="AT116" s="11">
        <f t="shared" si="40"/>
        <v>1.4203714381623234E-3</v>
      </c>
      <c r="AU116" s="10">
        <v>4.4886413161993985</v>
      </c>
      <c r="AV116" s="25">
        <v>150.4916844372168</v>
      </c>
      <c r="AW116">
        <f t="shared" si="41"/>
        <v>1.2467121003610919E-3</v>
      </c>
      <c r="AX116">
        <f t="shared" si="42"/>
        <v>27.344407647220027</v>
      </c>
      <c r="AY116">
        <f t="shared" si="43"/>
        <v>13.911224968877397</v>
      </c>
      <c r="AZ116">
        <f t="shared" si="44"/>
        <v>18.414306792623815</v>
      </c>
      <c r="BA116">
        <f t="shared" si="45"/>
        <v>2.5363866383150975</v>
      </c>
      <c r="BB116">
        <f t="shared" si="46"/>
        <v>10.772800458884259</v>
      </c>
      <c r="BC116">
        <f t="shared" si="47"/>
        <v>21.012011136152985</v>
      </c>
      <c r="BD116">
        <f t="shared" si="48"/>
        <v>4.0998791202420906</v>
      </c>
      <c r="BE116">
        <f t="shared" si="49"/>
        <v>1.7360757377005218</v>
      </c>
      <c r="BF116">
        <f t="shared" si="50"/>
        <v>14.662537404219433</v>
      </c>
      <c r="BG116">
        <f t="shared" si="51"/>
        <v>13.126039267998959</v>
      </c>
      <c r="BH116">
        <f t="shared" si="52"/>
        <v>18.041862428381314</v>
      </c>
      <c r="BI116">
        <f t="shared" si="53"/>
        <v>4.4866032054272829</v>
      </c>
      <c r="BJ116">
        <f t="shared" si="54"/>
        <v>150.14413480604318</v>
      </c>
      <c r="BK116">
        <f t="shared" si="55"/>
        <v>41.255632616097422</v>
      </c>
      <c r="BL116">
        <f t="shared" si="56"/>
        <v>29.187107251508074</v>
      </c>
      <c r="BM116">
        <f t="shared" si="57"/>
        <v>79.701394938437687</v>
      </c>
    </row>
    <row r="117" spans="1:65" ht="15.75" x14ac:dyDescent="0.3">
      <c r="A117" t="str">
        <f>INDEX([1]DANE!$A$12:$A$136,MATCH(DSI!B117,[1]DANE!$B$12:$B$136,0))</f>
        <v>05819</v>
      </c>
      <c r="B117" s="7" t="s">
        <v>200</v>
      </c>
      <c r="C117" s="7" t="s">
        <v>74</v>
      </c>
      <c r="D117" s="7" t="s">
        <v>145</v>
      </c>
      <c r="E117" s="8">
        <v>7.599627764184711</v>
      </c>
      <c r="F117" s="8">
        <v>0.92555165195496591</v>
      </c>
      <c r="G117" s="8">
        <v>1.6784377216795405</v>
      </c>
      <c r="H117" s="8">
        <v>0</v>
      </c>
      <c r="I117" s="9">
        <v>0</v>
      </c>
      <c r="J117" s="9">
        <f t="shared" si="29"/>
        <v>1.3570426343121247E-3</v>
      </c>
      <c r="K117" s="10">
        <v>10.203617137819217</v>
      </c>
      <c r="L117" s="11">
        <v>0</v>
      </c>
      <c r="M117" s="11">
        <v>0</v>
      </c>
      <c r="N117" s="11">
        <v>0</v>
      </c>
      <c r="O117" s="11">
        <v>0</v>
      </c>
      <c r="P117" s="11">
        <f t="shared" si="30"/>
        <v>0</v>
      </c>
      <c r="Q117" s="10">
        <v>0</v>
      </c>
      <c r="R117" s="12">
        <f t="shared" si="31"/>
        <v>7.8625504603431901E-3</v>
      </c>
      <c r="S117" s="26">
        <v>160.95686953363727</v>
      </c>
      <c r="T117" s="8">
        <v>6.7741161846881202</v>
      </c>
      <c r="U117" s="9">
        <v>0.64853768122319233</v>
      </c>
      <c r="V117" s="14">
        <f t="shared" si="32"/>
        <v>1.2591980699196152E-3</v>
      </c>
      <c r="W117" s="10">
        <v>7.4226538659113128</v>
      </c>
      <c r="X117" s="8">
        <v>11.064850398357567</v>
      </c>
      <c r="Y117" s="8">
        <v>10.091014247512156</v>
      </c>
      <c r="Z117" s="8">
        <f t="shared" si="33"/>
        <v>2.1539518003421384E-3</v>
      </c>
      <c r="AA117" s="10">
        <v>21.155864645869723</v>
      </c>
      <c r="AB117" s="9">
        <v>9.4799509791254906</v>
      </c>
      <c r="AC117" s="9">
        <v>2.7320190536873699</v>
      </c>
      <c r="AD117" s="9">
        <f t="shared" si="34"/>
        <v>5.3495575752640883E-4</v>
      </c>
      <c r="AE117" s="15">
        <v>12.211970032812861</v>
      </c>
      <c r="AF117" s="16">
        <f t="shared" si="35"/>
        <v>4.4780335591594015E-4</v>
      </c>
      <c r="AG117" s="15">
        <v>1.7119522296666394</v>
      </c>
      <c r="AH117" s="16">
        <f t="shared" si="36"/>
        <v>9.9150549877527231E-5</v>
      </c>
      <c r="AI117" s="17">
        <v>0.61746894452870804</v>
      </c>
      <c r="AJ117" s="18">
        <f t="shared" si="37"/>
        <v>5.8139534230423093E-4</v>
      </c>
      <c r="AK117" s="27">
        <v>6.7164903198183801</v>
      </c>
      <c r="AL117" s="19">
        <f t="shared" si="38"/>
        <v>1.369716883073096E-3</v>
      </c>
      <c r="AM117" s="20">
        <v>16.184471935781598</v>
      </c>
      <c r="AN117" s="21">
        <v>2.7965321424030449</v>
      </c>
      <c r="AO117" s="22">
        <v>2.4771535997542928</v>
      </c>
      <c r="AP117" s="8">
        <v>3.9990809170747617</v>
      </c>
      <c r="AQ117" s="23">
        <f t="shared" si="39"/>
        <v>6.1166742305226172E-4</v>
      </c>
      <c r="AR117" s="24">
        <v>9.272766659232099</v>
      </c>
      <c r="AS117" s="11">
        <v>1.4597911551013523</v>
      </c>
      <c r="AT117" s="11">
        <f t="shared" si="40"/>
        <v>6.3954549265940268E-4</v>
      </c>
      <c r="AU117" s="10">
        <v>2.0210842352998828</v>
      </c>
      <c r="AV117" s="25">
        <v>248.4752095403777</v>
      </c>
      <c r="AW117">
        <f t="shared" si="41"/>
        <v>2.0584330059976283E-3</v>
      </c>
      <c r="AX117">
        <f t="shared" si="42"/>
        <v>10.147660260666411</v>
      </c>
      <c r="AY117">
        <f t="shared" si="43"/>
        <v>0</v>
      </c>
      <c r="AZ117">
        <f t="shared" si="44"/>
        <v>160.30328908123755</v>
      </c>
      <c r="BA117">
        <f t="shared" si="45"/>
        <v>7.3551863613465125</v>
      </c>
      <c r="BB117">
        <f t="shared" si="46"/>
        <v>21.149402790468692</v>
      </c>
      <c r="BC117">
        <f t="shared" si="47"/>
        <v>12.195311186534077</v>
      </c>
      <c r="BD117">
        <f t="shared" si="48"/>
        <v>1.7086635144425741</v>
      </c>
      <c r="BE117">
        <f t="shared" si="49"/>
        <v>0.61708106142795693</v>
      </c>
      <c r="BF117">
        <f t="shared" si="50"/>
        <v>6.716490319818381</v>
      </c>
      <c r="BG117">
        <f t="shared" si="51"/>
        <v>16.158314267137904</v>
      </c>
      <c r="BH117">
        <f t="shared" si="52"/>
        <v>9.2761391159828097</v>
      </c>
      <c r="BI117">
        <f t="shared" si="53"/>
        <v>2.0201665425592195</v>
      </c>
      <c r="BJ117">
        <f t="shared" si="54"/>
        <v>247.64770450162209</v>
      </c>
      <c r="BK117">
        <f t="shared" si="55"/>
        <v>10.147660260666411</v>
      </c>
      <c r="BL117">
        <f t="shared" si="56"/>
        <v>181.45269187170624</v>
      </c>
      <c r="BM117">
        <f t="shared" si="57"/>
        <v>56.047352369249424</v>
      </c>
    </row>
    <row r="118" spans="1:65" ht="15.75" x14ac:dyDescent="0.3">
      <c r="A118" t="str">
        <f>INDEX([1]DANE!$A$12:$A$136,MATCH(DSI!B118,[1]DANE!$B$12:$B$136,0))</f>
        <v>05837</v>
      </c>
      <c r="B118" s="7" t="s">
        <v>201</v>
      </c>
      <c r="C118" s="7" t="s">
        <v>81</v>
      </c>
      <c r="D118" s="7" t="s">
        <v>82</v>
      </c>
      <c r="E118" s="8">
        <v>0</v>
      </c>
      <c r="F118" s="8">
        <v>398.39966101429218</v>
      </c>
      <c r="G118" s="8">
        <v>26.132582262891461</v>
      </c>
      <c r="H118" s="8">
        <v>4.3625092048367797</v>
      </c>
      <c r="I118" s="9">
        <v>0</v>
      </c>
      <c r="J118" s="9">
        <f t="shared" si="29"/>
        <v>5.704138609764052E-2</v>
      </c>
      <c r="K118" s="10">
        <v>428.89475248202041</v>
      </c>
      <c r="L118" s="11">
        <v>0</v>
      </c>
      <c r="M118" s="11">
        <v>0</v>
      </c>
      <c r="N118" s="11">
        <v>0</v>
      </c>
      <c r="O118" s="11">
        <v>47.91290730377289</v>
      </c>
      <c r="P118" s="11">
        <f t="shared" si="30"/>
        <v>2.1711809531093073E-4</v>
      </c>
      <c r="Q118" s="10">
        <v>0.52911679827273805</v>
      </c>
      <c r="R118" s="12">
        <f t="shared" si="31"/>
        <v>2.2634934762193908E-3</v>
      </c>
      <c r="S118" s="26">
        <v>46.336723176487098</v>
      </c>
      <c r="T118" s="8">
        <v>27.604021814026673</v>
      </c>
      <c r="U118" s="9">
        <v>2.9808876871711982</v>
      </c>
      <c r="V118" s="14">
        <f t="shared" si="32"/>
        <v>5.1885026175669735E-3</v>
      </c>
      <c r="W118" s="10">
        <v>30.58490950119787</v>
      </c>
      <c r="X118" s="8">
        <v>59.730935880896475</v>
      </c>
      <c r="Y118" s="8">
        <v>54.473915443161452</v>
      </c>
      <c r="Z118" s="8">
        <f t="shared" si="33"/>
        <v>1.1627591177904704E-2</v>
      </c>
      <c r="AA118" s="10">
        <v>114.20485132405793</v>
      </c>
      <c r="AB118" s="9">
        <v>227.58531603442444</v>
      </c>
      <c r="AC118" s="9">
        <v>65.587619716032137</v>
      </c>
      <c r="AD118" s="9">
        <f t="shared" si="34"/>
        <v>1.2842690369303338E-2</v>
      </c>
      <c r="AE118" s="15">
        <v>293.17293575045659</v>
      </c>
      <c r="AF118" s="16">
        <f t="shared" si="35"/>
        <v>1.3554102566531884E-2</v>
      </c>
      <c r="AG118" s="15">
        <v>51.817334111851402</v>
      </c>
      <c r="AH118" s="16">
        <f t="shared" si="36"/>
        <v>3.8256008371091335E-3</v>
      </c>
      <c r="AI118" s="17">
        <v>23.824272422046505</v>
      </c>
      <c r="AJ118" s="18">
        <f t="shared" si="37"/>
        <v>8.6128450633652914E-3</v>
      </c>
      <c r="AK118" s="27">
        <v>99.498716768043735</v>
      </c>
      <c r="AL118" s="19">
        <f t="shared" si="38"/>
        <v>1.3532871198885459E-2</v>
      </c>
      <c r="AM118" s="20">
        <v>159.90339086535192</v>
      </c>
      <c r="AN118" s="21">
        <v>115.72559056281445</v>
      </c>
      <c r="AO118" s="22">
        <v>205.34828620990393</v>
      </c>
      <c r="AP118" s="8">
        <v>101.69723615675872</v>
      </c>
      <c r="AQ118" s="23">
        <f t="shared" si="39"/>
        <v>2.7887611830396789E-2</v>
      </c>
      <c r="AR118" s="24">
        <v>422.77111292947711</v>
      </c>
      <c r="AS118" s="11">
        <v>27.569495038480536</v>
      </c>
      <c r="AT118" s="11">
        <f t="shared" si="40"/>
        <v>1.347830449730077E-2</v>
      </c>
      <c r="AU118" s="10">
        <v>42.593981273781708</v>
      </c>
      <c r="AV118" s="25">
        <v>1714.132097403045</v>
      </c>
      <c r="AW118">
        <f t="shared" si="41"/>
        <v>1.4200314359171486E-2</v>
      </c>
      <c r="AX118">
        <f t="shared" si="42"/>
        <v>426.54268353902114</v>
      </c>
      <c r="AY118">
        <f t="shared" si="43"/>
        <v>0.52757261003478206</v>
      </c>
      <c r="AZ118">
        <f t="shared" si="44"/>
        <v>46.148568569702327</v>
      </c>
      <c r="BA118">
        <f t="shared" si="45"/>
        <v>30.306910882555194</v>
      </c>
      <c r="BB118">
        <f t="shared" si="46"/>
        <v>114.1699685505242</v>
      </c>
      <c r="BC118">
        <f t="shared" si="47"/>
        <v>292.7730065943382</v>
      </c>
      <c r="BD118">
        <f t="shared" si="48"/>
        <v>51.717791348559864</v>
      </c>
      <c r="BE118">
        <f t="shared" si="49"/>
        <v>23.809306434295888</v>
      </c>
      <c r="BF118">
        <f t="shared" si="50"/>
        <v>99.498716768043735</v>
      </c>
      <c r="BG118">
        <f t="shared" si="51"/>
        <v>159.64495179302037</v>
      </c>
      <c r="BH118">
        <f t="shared" si="52"/>
        <v>422.92487257276383</v>
      </c>
      <c r="BI118">
        <f t="shared" si="53"/>
        <v>42.574641066813498</v>
      </c>
      <c r="BJ118">
        <f t="shared" si="54"/>
        <v>1710.638990729673</v>
      </c>
      <c r="BK118">
        <f t="shared" si="55"/>
        <v>427.07025614905592</v>
      </c>
      <c r="BL118">
        <f t="shared" si="56"/>
        <v>160.31853712022652</v>
      </c>
      <c r="BM118">
        <f t="shared" si="57"/>
        <v>1123.2501974603906</v>
      </c>
    </row>
    <row r="119" spans="1:65" ht="15.75" x14ac:dyDescent="0.3">
      <c r="A119" t="str">
        <f>INDEX([1]DANE!$A$12:$A$136,MATCH(DSI!B119,[1]DANE!$B$12:$B$136,0))</f>
        <v>05842</v>
      </c>
      <c r="B119" s="7" t="s">
        <v>202</v>
      </c>
      <c r="C119" s="7" t="s">
        <v>60</v>
      </c>
      <c r="D119" s="7" t="s">
        <v>61</v>
      </c>
      <c r="E119" s="8">
        <v>2.5793354374358337</v>
      </c>
      <c r="F119" s="8">
        <v>12.380127690823187</v>
      </c>
      <c r="G119" s="8">
        <v>3.3200899777066533</v>
      </c>
      <c r="H119" s="8">
        <v>0</v>
      </c>
      <c r="I119" s="9">
        <v>0</v>
      </c>
      <c r="J119" s="9">
        <f t="shared" si="29"/>
        <v>2.4311116896992635E-3</v>
      </c>
      <c r="K119" s="10">
        <v>18.279553105965675</v>
      </c>
      <c r="L119" s="11">
        <v>0</v>
      </c>
      <c r="M119" s="11">
        <v>0</v>
      </c>
      <c r="N119" s="11">
        <v>0</v>
      </c>
      <c r="O119" s="11">
        <v>0</v>
      </c>
      <c r="P119" s="11">
        <f t="shared" si="30"/>
        <v>0</v>
      </c>
      <c r="Q119" s="10">
        <v>0</v>
      </c>
      <c r="R119" s="12">
        <f t="shared" si="31"/>
        <v>5.0728358826910791E-5</v>
      </c>
      <c r="S119" s="26">
        <v>1.0384770024105159</v>
      </c>
      <c r="T119" s="8">
        <v>0.52678264616205306</v>
      </c>
      <c r="U119" s="9">
        <v>0.17883108402731016</v>
      </c>
      <c r="V119" s="14">
        <f t="shared" si="32"/>
        <v>1.197021258452741E-4</v>
      </c>
      <c r="W119" s="10">
        <v>0.70561373018936324</v>
      </c>
      <c r="X119" s="8">
        <v>4.1825129756639248</v>
      </c>
      <c r="Y119" s="8">
        <v>3.8144029524424505</v>
      </c>
      <c r="Z119" s="8">
        <f t="shared" si="33"/>
        <v>8.1419368807940894E-4</v>
      </c>
      <c r="AA119" s="10">
        <v>7.9969159281063753</v>
      </c>
      <c r="AB119" s="9">
        <v>7.7387068593149326</v>
      </c>
      <c r="AC119" s="9">
        <v>2.2302113836985136</v>
      </c>
      <c r="AD119" s="9">
        <f t="shared" si="34"/>
        <v>4.3669696175807984E-4</v>
      </c>
      <c r="AE119" s="15">
        <v>9.9689182430134462</v>
      </c>
      <c r="AF119" s="16">
        <f t="shared" si="35"/>
        <v>5.5502246230683004E-4</v>
      </c>
      <c r="AG119" s="15">
        <v>2.1218508733990116</v>
      </c>
      <c r="AH119" s="16">
        <f t="shared" si="36"/>
        <v>4.8744359646071184E-5</v>
      </c>
      <c r="AI119" s="17">
        <v>0.30355987273459539</v>
      </c>
      <c r="AJ119" s="18">
        <f t="shared" si="37"/>
        <v>6.2869030914011943E-4</v>
      </c>
      <c r="AK119" s="27">
        <v>7.2628589674763013</v>
      </c>
      <c r="AL119" s="19">
        <f t="shared" si="38"/>
        <v>4.9959225941357481E-4</v>
      </c>
      <c r="AM119" s="20">
        <v>5.9031446583850178</v>
      </c>
      <c r="AN119" s="21">
        <v>5.4380920239604107</v>
      </c>
      <c r="AO119" s="22">
        <v>2.7430072530238303</v>
      </c>
      <c r="AP119" s="8">
        <v>4.8998815978622003</v>
      </c>
      <c r="AQ119" s="23">
        <f t="shared" si="39"/>
        <v>8.6287190832599295E-4</v>
      </c>
      <c r="AR119" s="24">
        <v>13.080980874846443</v>
      </c>
      <c r="AS119" s="11">
        <v>1.7778543298560818</v>
      </c>
      <c r="AT119" s="11">
        <f t="shared" si="40"/>
        <v>6.1084988844978445E-4</v>
      </c>
      <c r="AU119" s="10">
        <v>1.9304007202784566</v>
      </c>
      <c r="AV119" s="25">
        <v>68.592273976805203</v>
      </c>
      <c r="AW119">
        <f t="shared" si="41"/>
        <v>5.6823616718731039E-4</v>
      </c>
      <c r="AX119">
        <f t="shared" si="42"/>
        <v>18.179307605400243</v>
      </c>
      <c r="AY119">
        <f t="shared" si="43"/>
        <v>0</v>
      </c>
      <c r="AZ119">
        <f t="shared" si="44"/>
        <v>1.0342601692240307</v>
      </c>
      <c r="BA119">
        <f t="shared" si="45"/>
        <v>0.69920012146901478</v>
      </c>
      <c r="BB119">
        <f t="shared" si="46"/>
        <v>7.9944733470421347</v>
      </c>
      <c r="BC119">
        <f t="shared" si="47"/>
        <v>9.9553192351441275</v>
      </c>
      <c r="BD119">
        <f t="shared" si="48"/>
        <v>2.1177747297136809</v>
      </c>
      <c r="BE119">
        <f t="shared" si="49"/>
        <v>0.30336918177638089</v>
      </c>
      <c r="BF119">
        <f t="shared" si="50"/>
        <v>7.2628589674763022</v>
      </c>
      <c r="BG119">
        <f t="shared" si="51"/>
        <v>5.8936038774103565</v>
      </c>
      <c r="BH119">
        <f t="shared" si="52"/>
        <v>13.085738359195881</v>
      </c>
      <c r="BI119">
        <f t="shared" si="53"/>
        <v>1.9295242032601998</v>
      </c>
      <c r="BJ119">
        <f t="shared" si="54"/>
        <v>68.455429797112359</v>
      </c>
      <c r="BK119">
        <f t="shared" si="55"/>
        <v>18.179307605400243</v>
      </c>
      <c r="BL119">
        <f t="shared" si="56"/>
        <v>9.0287335162661648</v>
      </c>
      <c r="BM119">
        <f t="shared" si="57"/>
        <v>41.24738867544594</v>
      </c>
    </row>
    <row r="120" spans="1:65" ht="15.75" x14ac:dyDescent="0.3">
      <c r="A120" t="str">
        <f>INDEX([1]DANE!$A$12:$A$136,MATCH(DSI!B120,[1]DANE!$B$12:$B$136,0))</f>
        <v>05847</v>
      </c>
      <c r="B120" s="7" t="s">
        <v>203</v>
      </c>
      <c r="C120" s="7" t="s">
        <v>65</v>
      </c>
      <c r="D120" s="7" t="s">
        <v>95</v>
      </c>
      <c r="E120" s="8">
        <v>6.0530439910476428</v>
      </c>
      <c r="F120" s="8">
        <v>199.009268401528</v>
      </c>
      <c r="G120" s="8">
        <v>13.358883386434851</v>
      </c>
      <c r="H120" s="8">
        <v>1.1422427807512987</v>
      </c>
      <c r="I120" s="9">
        <v>0</v>
      </c>
      <c r="J120" s="9">
        <f t="shared" si="29"/>
        <v>2.9201110061000266E-2</v>
      </c>
      <c r="K120" s="10">
        <v>219.56343855976181</v>
      </c>
      <c r="L120" s="11">
        <v>0</v>
      </c>
      <c r="M120" s="11">
        <v>0</v>
      </c>
      <c r="N120" s="11">
        <v>0.31083083889590873</v>
      </c>
      <c r="O120" s="11">
        <v>0</v>
      </c>
      <c r="P120" s="11">
        <f t="shared" si="30"/>
        <v>1.8723724427539232E-4</v>
      </c>
      <c r="Q120" s="10">
        <v>0.45629716429913103</v>
      </c>
      <c r="R120" s="12">
        <f t="shared" si="31"/>
        <v>4.0489289638800756E-4</v>
      </c>
      <c r="S120" s="26">
        <v>8.2886963241411689</v>
      </c>
      <c r="T120" s="8">
        <v>4.9869194924525955</v>
      </c>
      <c r="U120" s="9">
        <v>1.4336665425289359</v>
      </c>
      <c r="V120" s="14">
        <f t="shared" si="32"/>
        <v>1.0892047088617641E-3</v>
      </c>
      <c r="W120" s="10">
        <v>6.4205860349815316</v>
      </c>
      <c r="X120" s="8">
        <v>6.4406939392236442</v>
      </c>
      <c r="Y120" s="8">
        <v>5.8738375996677163</v>
      </c>
      <c r="Z120" s="8">
        <f t="shared" si="33"/>
        <v>1.2537850767419978E-3</v>
      </c>
      <c r="AA120" s="10">
        <v>12.314531538891361</v>
      </c>
      <c r="AB120" s="9">
        <v>49.27159143779329</v>
      </c>
      <c r="AC120" s="9">
        <v>14.199538258157572</v>
      </c>
      <c r="AD120" s="9">
        <f t="shared" si="34"/>
        <v>2.7804069430502395E-3</v>
      </c>
      <c r="AE120" s="15">
        <v>63.471129695950864</v>
      </c>
      <c r="AF120" s="16">
        <f t="shared" si="35"/>
        <v>3.3487781499976126E-3</v>
      </c>
      <c r="AG120" s="15">
        <v>12.802378867440874</v>
      </c>
      <c r="AH120" s="16">
        <f t="shared" si="36"/>
        <v>6.7192952940490049E-4</v>
      </c>
      <c r="AI120" s="17">
        <v>4.1845014256784543</v>
      </c>
      <c r="AJ120" s="18">
        <f t="shared" si="37"/>
        <v>3.4197597528669113E-3</v>
      </c>
      <c r="AK120" s="27">
        <v>39.506307679045811</v>
      </c>
      <c r="AL120" s="19">
        <f t="shared" si="38"/>
        <v>2.7380750195931873E-3</v>
      </c>
      <c r="AM120" s="20">
        <v>32.352889024224524</v>
      </c>
      <c r="AN120" s="21">
        <v>18.900981876370135</v>
      </c>
      <c r="AO120" s="22">
        <v>11.535134521858255</v>
      </c>
      <c r="AP120" s="8">
        <v>22.767342118884628</v>
      </c>
      <c r="AQ120" s="23">
        <f t="shared" si="39"/>
        <v>3.5095051525134979E-3</v>
      </c>
      <c r="AR120" s="24">
        <v>53.20345851711302</v>
      </c>
      <c r="AS120" s="11">
        <v>10.391427182194446</v>
      </c>
      <c r="AT120" s="11">
        <f t="shared" si="40"/>
        <v>4.3606743873746169E-3</v>
      </c>
      <c r="AU120" s="10">
        <v>13.780552534192328</v>
      </c>
      <c r="AV120" s="25">
        <v>466.34476736572088</v>
      </c>
      <c r="AW120">
        <f t="shared" si="41"/>
        <v>3.8633208644659319E-3</v>
      </c>
      <c r="AX120">
        <f t="shared" si="42"/>
        <v>218.35934748178531</v>
      </c>
      <c r="AY120">
        <f t="shared" si="43"/>
        <v>0.45496549477659171</v>
      </c>
      <c r="AZ120">
        <f t="shared" si="44"/>
        <v>8.2550392959631687</v>
      </c>
      <c r="BA120">
        <f t="shared" si="45"/>
        <v>6.3622267304188869</v>
      </c>
      <c r="BB120">
        <f t="shared" si="46"/>
        <v>12.310770183661132</v>
      </c>
      <c r="BC120">
        <f t="shared" si="47"/>
        <v>63.384546139824828</v>
      </c>
      <c r="BD120">
        <f t="shared" si="48"/>
        <v>12.7777850864019</v>
      </c>
      <c r="BE120">
        <f t="shared" si="49"/>
        <v>4.1818727956842308</v>
      </c>
      <c r="BF120">
        <f t="shared" si="50"/>
        <v>39.506307679045818</v>
      </c>
      <c r="BG120">
        <f t="shared" si="51"/>
        <v>32.3005996351039</v>
      </c>
      <c r="BH120">
        <f t="shared" si="52"/>
        <v>53.222808336798018</v>
      </c>
      <c r="BI120">
        <f t="shared" si="53"/>
        <v>13.774295341739842</v>
      </c>
      <c r="BJ120">
        <f t="shared" si="54"/>
        <v>464.89056420120363</v>
      </c>
      <c r="BK120">
        <f t="shared" si="55"/>
        <v>218.81431297656189</v>
      </c>
      <c r="BL120">
        <f t="shared" si="56"/>
        <v>20.565809479624299</v>
      </c>
      <c r="BM120">
        <f t="shared" si="57"/>
        <v>225.5104417450174</v>
      </c>
    </row>
    <row r="121" spans="1:65" ht="15.75" x14ac:dyDescent="0.3">
      <c r="A121" t="str">
        <f>INDEX([1]DANE!$A$12:$A$136,MATCH(DSI!B121,[1]DANE!$B$12:$B$136,0))</f>
        <v>05854</v>
      </c>
      <c r="B121" s="7" t="s">
        <v>204</v>
      </c>
      <c r="C121" s="7" t="s">
        <v>74</v>
      </c>
      <c r="D121" s="7" t="s">
        <v>75</v>
      </c>
      <c r="E121" s="8">
        <v>0.23147882130834407</v>
      </c>
      <c r="F121" s="8">
        <v>7.6616307741853014</v>
      </c>
      <c r="G121" s="8">
        <v>6.1581782343249944</v>
      </c>
      <c r="H121" s="8">
        <v>0.58986416089755656</v>
      </c>
      <c r="I121" s="9">
        <v>0</v>
      </c>
      <c r="J121" s="9">
        <f t="shared" si="29"/>
        <v>1.947218050077894E-3</v>
      </c>
      <c r="K121" s="10">
        <v>14.641151990716198</v>
      </c>
      <c r="L121" s="11">
        <v>0</v>
      </c>
      <c r="M121" s="11">
        <v>0</v>
      </c>
      <c r="N121" s="11">
        <v>2.4540969468526472</v>
      </c>
      <c r="O121" s="11">
        <v>0</v>
      </c>
      <c r="P121" s="11">
        <f t="shared" si="30"/>
        <v>1.4501025154569495E-3</v>
      </c>
      <c r="Q121" s="10">
        <v>3.5338998301685853</v>
      </c>
      <c r="R121" s="12">
        <f t="shared" si="31"/>
        <v>2.1000231184821783E-4</v>
      </c>
      <c r="S121" s="26">
        <v>4.2990267446169659</v>
      </c>
      <c r="T121" s="8">
        <v>2.7137481194802362</v>
      </c>
      <c r="U121" s="9">
        <v>0.43662766609078935</v>
      </c>
      <c r="V121" s="14">
        <f t="shared" si="32"/>
        <v>5.3443784128622929E-4</v>
      </c>
      <c r="W121" s="10">
        <v>3.1503757855710255</v>
      </c>
      <c r="X121" s="8">
        <v>9.683177574928143</v>
      </c>
      <c r="Y121" s="8">
        <v>8.8309447802651118</v>
      </c>
      <c r="Z121" s="8">
        <f t="shared" si="33"/>
        <v>1.8849868746210125E-3</v>
      </c>
      <c r="AA121" s="10">
        <v>18.514122355193255</v>
      </c>
      <c r="AB121" s="9">
        <v>28.300037531275404</v>
      </c>
      <c r="AC121" s="9">
        <v>8.1557638774461658</v>
      </c>
      <c r="AD121" s="9">
        <f t="shared" si="34"/>
        <v>1.5969774578903789E-3</v>
      </c>
      <c r="AE121" s="15">
        <v>36.45580140872157</v>
      </c>
      <c r="AF121" s="16">
        <f t="shared" si="35"/>
        <v>1.4651886247697449E-3</v>
      </c>
      <c r="AG121" s="15">
        <v>5.6014161124947357</v>
      </c>
      <c r="AH121" s="16">
        <f t="shared" si="36"/>
        <v>1.4817787850595441E-4</v>
      </c>
      <c r="AI121" s="17">
        <v>0.92279103198713042</v>
      </c>
      <c r="AJ121" s="18">
        <f t="shared" si="37"/>
        <v>1.288072870814968E-3</v>
      </c>
      <c r="AK121" s="27">
        <v>14.880285992250624</v>
      </c>
      <c r="AL121" s="19">
        <f t="shared" si="38"/>
        <v>1.3616466896081193E-3</v>
      </c>
      <c r="AM121" s="20">
        <v>16.089115135216215</v>
      </c>
      <c r="AN121" s="21">
        <v>12.71558835194419</v>
      </c>
      <c r="AO121" s="22">
        <v>6.1811037390709291</v>
      </c>
      <c r="AP121" s="8">
        <v>11.43700794185736</v>
      </c>
      <c r="AQ121" s="23">
        <f t="shared" si="39"/>
        <v>2.0009277503251579E-3</v>
      </c>
      <c r="AR121" s="24">
        <v>30.333700032872478</v>
      </c>
      <c r="AS121" s="11">
        <v>4.8443170044597954</v>
      </c>
      <c r="AT121" s="11">
        <f t="shared" si="40"/>
        <v>1.5945156253734101E-3</v>
      </c>
      <c r="AU121" s="10">
        <v>5.0389697533179119</v>
      </c>
      <c r="AV121" s="25">
        <v>153.46065617312667</v>
      </c>
      <c r="AW121">
        <f t="shared" si="41"/>
        <v>1.2713078313653062E-3</v>
      </c>
      <c r="AX121">
        <f t="shared" si="42"/>
        <v>14.560859567720096</v>
      </c>
      <c r="AY121">
        <f t="shared" si="43"/>
        <v>3.5235864049103531</v>
      </c>
      <c r="AZ121">
        <f t="shared" si="44"/>
        <v>4.2815701436482314</v>
      </c>
      <c r="BA121">
        <f t="shared" si="45"/>
        <v>3.1217407452561345</v>
      </c>
      <c r="BB121">
        <f t="shared" si="46"/>
        <v>18.50846739456939</v>
      </c>
      <c r="BC121">
        <f t="shared" si="47"/>
        <v>36.406070563493003</v>
      </c>
      <c r="BD121">
        <f t="shared" si="48"/>
        <v>5.5906556122154303</v>
      </c>
      <c r="BE121">
        <f t="shared" si="49"/>
        <v>0.92221135093595519</v>
      </c>
      <c r="BF121">
        <f t="shared" si="50"/>
        <v>14.880285992250625</v>
      </c>
      <c r="BG121">
        <f t="shared" si="51"/>
        <v>16.063111584149045</v>
      </c>
      <c r="BH121">
        <f t="shared" si="52"/>
        <v>30.344732240972746</v>
      </c>
      <c r="BI121">
        <f t="shared" si="53"/>
        <v>5.0366817606245471</v>
      </c>
      <c r="BJ121">
        <f t="shared" si="54"/>
        <v>153.23997336074555</v>
      </c>
      <c r="BK121">
        <f t="shared" si="55"/>
        <v>18.084445972630448</v>
      </c>
      <c r="BL121">
        <f t="shared" si="56"/>
        <v>22.790037538217621</v>
      </c>
      <c r="BM121">
        <f t="shared" si="57"/>
        <v>112.36548984989749</v>
      </c>
    </row>
    <row r="122" spans="1:65" ht="15.75" x14ac:dyDescent="0.3">
      <c r="A122" t="str">
        <f>INDEX([1]DANE!$A$12:$A$136,MATCH(DSI!B122,[1]DANE!$B$12:$B$136,0))</f>
        <v>05856</v>
      </c>
      <c r="B122" s="7" t="s">
        <v>205</v>
      </c>
      <c r="C122" s="7" t="s">
        <v>65</v>
      </c>
      <c r="D122" s="7" t="s">
        <v>109</v>
      </c>
      <c r="E122" s="8">
        <v>3.4589549584075412</v>
      </c>
      <c r="F122" s="8">
        <v>22.437741533290943</v>
      </c>
      <c r="G122" s="8">
        <v>8.452891278876109</v>
      </c>
      <c r="H122" s="8">
        <v>0.12300326630446939</v>
      </c>
      <c r="I122" s="9">
        <v>0</v>
      </c>
      <c r="J122" s="9">
        <f t="shared" si="29"/>
        <v>4.5847247226535187E-3</v>
      </c>
      <c r="K122" s="10">
        <v>34.472591036879066</v>
      </c>
      <c r="L122" s="11">
        <v>0</v>
      </c>
      <c r="M122" s="11">
        <v>0</v>
      </c>
      <c r="N122" s="11">
        <v>0</v>
      </c>
      <c r="O122" s="11">
        <v>55.377174713147596</v>
      </c>
      <c r="P122" s="11">
        <f t="shared" si="30"/>
        <v>2.5094254083121492E-4</v>
      </c>
      <c r="Q122" s="10">
        <v>0.61154697200567065</v>
      </c>
      <c r="R122" s="12">
        <f t="shared" si="31"/>
        <v>6.6636140504565641E-5</v>
      </c>
      <c r="S122" s="26">
        <v>1.3641304596409978</v>
      </c>
      <c r="T122" s="8">
        <v>0.82440956826036227</v>
      </c>
      <c r="U122" s="9">
        <v>0.3264160120400933</v>
      </c>
      <c r="V122" s="14">
        <f t="shared" si="32"/>
        <v>1.9522900780589476E-4</v>
      </c>
      <c r="W122" s="10">
        <v>1.1508255803004555</v>
      </c>
      <c r="X122" s="8">
        <v>6.35560470773751</v>
      </c>
      <c r="Y122" s="8">
        <v>5.7962372149970038</v>
      </c>
      <c r="Z122" s="8">
        <f t="shared" si="33"/>
        <v>1.2372210838500115E-3</v>
      </c>
      <c r="AA122" s="10">
        <v>12.151841922734514</v>
      </c>
      <c r="AB122" s="9">
        <v>7.6369177821485001</v>
      </c>
      <c r="AC122" s="9">
        <v>2.2008768756521859</v>
      </c>
      <c r="AD122" s="9">
        <f t="shared" si="34"/>
        <v>4.3095298132997574E-4</v>
      </c>
      <c r="AE122" s="15">
        <v>9.8377946578006856</v>
      </c>
      <c r="AF122" s="16">
        <f t="shared" si="35"/>
        <v>5.2995384514956654E-4</v>
      </c>
      <c r="AG122" s="15">
        <v>2.0260135500067933</v>
      </c>
      <c r="AH122" s="16">
        <f t="shared" si="36"/>
        <v>1.4682138905764065E-4</v>
      </c>
      <c r="AI122" s="17">
        <v>0.91434337225201812</v>
      </c>
      <c r="AJ122" s="18">
        <f t="shared" si="37"/>
        <v>7.2411980624113165E-4</v>
      </c>
      <c r="AK122" s="27">
        <v>8.3652952046910976</v>
      </c>
      <c r="AL122" s="19">
        <f t="shared" si="38"/>
        <v>5.0204413203766129E-4</v>
      </c>
      <c r="AM122" s="20">
        <v>5.9321158013745148</v>
      </c>
      <c r="AN122" s="21">
        <v>4.4083084118886937</v>
      </c>
      <c r="AO122" s="22">
        <v>1.6779264425853107</v>
      </c>
      <c r="AP122" s="8">
        <v>3.8315635974897289</v>
      </c>
      <c r="AQ122" s="23">
        <f t="shared" si="39"/>
        <v>6.5421620584236084E-4</v>
      </c>
      <c r="AR122" s="24">
        <v>9.9177984519637334</v>
      </c>
      <c r="AS122" s="11">
        <v>1.3165544663100002</v>
      </c>
      <c r="AT122" s="11">
        <f t="shared" si="40"/>
        <v>5.765211848520347E-4</v>
      </c>
      <c r="AU122" s="10">
        <v>1.8219155500192015</v>
      </c>
      <c r="AV122" s="25">
        <v>88.566212559668756</v>
      </c>
      <c r="AW122">
        <f t="shared" si="41"/>
        <v>7.3370544887053826E-4</v>
      </c>
      <c r="AX122">
        <f t="shared" si="42"/>
        <v>34.28354253420251</v>
      </c>
      <c r="AY122">
        <f t="shared" si="43"/>
        <v>0.6097622174028845</v>
      </c>
      <c r="AZ122">
        <f t="shared" si="44"/>
        <v>1.3585912800736535</v>
      </c>
      <c r="BA122">
        <f t="shared" si="45"/>
        <v>1.1403652609194335</v>
      </c>
      <c r="BB122">
        <f t="shared" si="46"/>
        <v>12.148130259482961</v>
      </c>
      <c r="BC122">
        <f t="shared" si="47"/>
        <v>9.824374520960669</v>
      </c>
      <c r="BD122">
        <f t="shared" si="48"/>
        <v>2.0221215128981602</v>
      </c>
      <c r="BE122">
        <f t="shared" si="49"/>
        <v>0.91376899787169841</v>
      </c>
      <c r="BF122">
        <f t="shared" si="50"/>
        <v>8.3652952046910976</v>
      </c>
      <c r="BG122">
        <f t="shared" si="51"/>
        <v>5.9225281966566046</v>
      </c>
      <c r="BH122">
        <f t="shared" si="52"/>
        <v>9.9214055034048716</v>
      </c>
      <c r="BI122">
        <f t="shared" si="53"/>
        <v>1.8210882917361713</v>
      </c>
      <c r="BJ122">
        <f t="shared" si="54"/>
        <v>88.33097378030071</v>
      </c>
      <c r="BK122">
        <f t="shared" si="55"/>
        <v>34.893304751605392</v>
      </c>
      <c r="BL122">
        <f t="shared" si="56"/>
        <v>13.506721539556615</v>
      </c>
      <c r="BM122">
        <f t="shared" si="57"/>
        <v>39.93094748913871</v>
      </c>
    </row>
    <row r="123" spans="1:65" ht="15.75" x14ac:dyDescent="0.3">
      <c r="A123" t="str">
        <f>INDEX([1]DANE!$A$12:$A$136,MATCH(DSI!B123,[1]DANE!$B$12:$B$136,0))</f>
        <v>05858</v>
      </c>
      <c r="B123" s="7" t="s">
        <v>206</v>
      </c>
      <c r="C123" s="7" t="s">
        <v>68</v>
      </c>
      <c r="D123" s="7" t="s">
        <v>69</v>
      </c>
      <c r="E123" s="8">
        <v>2.2059168553691868</v>
      </c>
      <c r="F123" s="8">
        <v>24.858422178586402</v>
      </c>
      <c r="G123" s="8">
        <v>8.2235173736265459</v>
      </c>
      <c r="H123" s="8">
        <v>0.14849181410806411</v>
      </c>
      <c r="I123" s="9">
        <v>0</v>
      </c>
      <c r="J123" s="9">
        <f t="shared" si="29"/>
        <v>4.7129007970052126E-3</v>
      </c>
      <c r="K123" s="10">
        <v>35.436348221690196</v>
      </c>
      <c r="L123" s="11">
        <v>0</v>
      </c>
      <c r="M123" s="11">
        <v>0</v>
      </c>
      <c r="N123" s="11">
        <v>8.2034683298316633</v>
      </c>
      <c r="O123" s="11">
        <v>0</v>
      </c>
      <c r="P123" s="11">
        <f t="shared" si="30"/>
        <v>4.832443686758032E-3</v>
      </c>
      <c r="Q123" s="10">
        <v>11.776665264629322</v>
      </c>
      <c r="R123" s="12">
        <f t="shared" si="31"/>
        <v>7.3027501031798329E-5</v>
      </c>
      <c r="S123" s="26">
        <v>1.4949701137345281</v>
      </c>
      <c r="T123" s="8">
        <v>1.2891171212228387</v>
      </c>
      <c r="U123" s="9">
        <v>0.60855551307735878</v>
      </c>
      <c r="V123" s="14">
        <f t="shared" si="32"/>
        <v>3.2192606062692985E-4</v>
      </c>
      <c r="W123" s="10">
        <v>1.8976726343001975</v>
      </c>
      <c r="X123" s="8">
        <v>5.5520722411471803</v>
      </c>
      <c r="Y123" s="8">
        <v>5.0634249964147084</v>
      </c>
      <c r="Z123" s="8">
        <f t="shared" si="33"/>
        <v>1.0808005141419467E-3</v>
      </c>
      <c r="AA123" s="10">
        <v>10.61549723756189</v>
      </c>
      <c r="AB123" s="9">
        <v>26.972858386297386</v>
      </c>
      <c r="AC123" s="9">
        <v>7.7732852423012666</v>
      </c>
      <c r="AD123" s="9">
        <f t="shared" si="34"/>
        <v>1.5220844414139938E-3</v>
      </c>
      <c r="AE123" s="15">
        <v>34.746143628598652</v>
      </c>
      <c r="AF123" s="16">
        <f t="shared" si="35"/>
        <v>9.2182819913856726E-4</v>
      </c>
      <c r="AG123" s="15">
        <v>3.5241492053067431</v>
      </c>
      <c r="AH123" s="16">
        <f t="shared" si="36"/>
        <v>2.1832157427778602E-4</v>
      </c>
      <c r="AI123" s="17">
        <v>1.3596171902593233</v>
      </c>
      <c r="AJ123" s="18">
        <f t="shared" si="37"/>
        <v>1.2422807671043225E-3</v>
      </c>
      <c r="AK123" s="27">
        <v>14.351278965676046</v>
      </c>
      <c r="AL123" s="19">
        <f t="shared" si="38"/>
        <v>1.1307648919179345E-3</v>
      </c>
      <c r="AM123" s="20">
        <v>13.361033134200103</v>
      </c>
      <c r="AN123" s="21">
        <v>9.4102549904632724</v>
      </c>
      <c r="AO123" s="22">
        <v>4.8392913248020593</v>
      </c>
      <c r="AP123" s="8">
        <v>9.7602543939354778</v>
      </c>
      <c r="AQ123" s="23">
        <f t="shared" si="39"/>
        <v>1.5837789806965132E-3</v>
      </c>
      <c r="AR123" s="24">
        <v>24.00980070920081</v>
      </c>
      <c r="AS123" s="11">
        <v>1.9460938039662807</v>
      </c>
      <c r="AT123" s="11">
        <f t="shared" si="40"/>
        <v>6.7816959059976989E-4</v>
      </c>
      <c r="AU123" s="10">
        <v>2.1431436608543488</v>
      </c>
      <c r="AV123" s="25">
        <v>154.71631996601218</v>
      </c>
      <c r="AW123">
        <f t="shared" si="41"/>
        <v>1.2817100755187283E-3</v>
      </c>
      <c r="AX123">
        <f t="shared" si="42"/>
        <v>35.242014451870901</v>
      </c>
      <c r="AY123">
        <f t="shared" si="43"/>
        <v>11.742295938152918</v>
      </c>
      <c r="AZ123">
        <f t="shared" si="44"/>
        <v>1.4888996474904359</v>
      </c>
      <c r="BA123">
        <f t="shared" si="45"/>
        <v>1.8804239198336465</v>
      </c>
      <c r="BB123">
        <f t="shared" si="46"/>
        <v>10.612254836019462</v>
      </c>
      <c r="BC123">
        <f t="shared" si="47"/>
        <v>34.698744997261194</v>
      </c>
      <c r="BD123">
        <f t="shared" si="48"/>
        <v>3.5173792014815626</v>
      </c>
      <c r="BE123">
        <f t="shared" si="49"/>
        <v>1.3587631027197551</v>
      </c>
      <c r="BF123">
        <f t="shared" si="50"/>
        <v>14.351278965676048</v>
      </c>
      <c r="BG123">
        <f t="shared" si="51"/>
        <v>13.339438764062567</v>
      </c>
      <c r="BH123">
        <f t="shared" si="52"/>
        <v>24.018532948181974</v>
      </c>
      <c r="BI123">
        <f t="shared" si="53"/>
        <v>2.1421705458572533</v>
      </c>
      <c r="BJ123">
        <f t="shared" si="54"/>
        <v>154.39219731860771</v>
      </c>
      <c r="BK123">
        <f t="shared" si="55"/>
        <v>46.984310390023822</v>
      </c>
      <c r="BL123">
        <f t="shared" si="56"/>
        <v>12.101154483509898</v>
      </c>
      <c r="BM123">
        <f t="shared" si="57"/>
        <v>95.30673244507399</v>
      </c>
    </row>
    <row r="124" spans="1:65" ht="15.75" x14ac:dyDescent="0.3">
      <c r="A124" t="str">
        <f>INDEX([1]DANE!$A$12:$A$136,MATCH(DSI!B124,[1]DANE!$B$12:$B$136,0))</f>
        <v>05861</v>
      </c>
      <c r="B124" s="7" t="s">
        <v>207</v>
      </c>
      <c r="C124" s="7" t="s">
        <v>65</v>
      </c>
      <c r="D124" s="7" t="s">
        <v>66</v>
      </c>
      <c r="E124" s="8">
        <v>6.2779091317471769</v>
      </c>
      <c r="F124" s="8">
        <v>21.328470969009807</v>
      </c>
      <c r="G124" s="8">
        <v>7.2145576089240606</v>
      </c>
      <c r="H124" s="8">
        <v>0.14653404514731638</v>
      </c>
      <c r="I124" s="9">
        <v>0</v>
      </c>
      <c r="J124" s="9">
        <f t="shared" si="29"/>
        <v>4.6505419935374921E-3</v>
      </c>
      <c r="K124" s="10">
        <v>34.967471754828367</v>
      </c>
      <c r="L124" s="11">
        <v>1.8341886558534599</v>
      </c>
      <c r="M124" s="11">
        <v>0</v>
      </c>
      <c r="N124" s="11">
        <v>0.17742240507964221</v>
      </c>
      <c r="O124" s="11">
        <v>5.3221800697517576</v>
      </c>
      <c r="P124" s="11">
        <f t="shared" si="30"/>
        <v>9.9293008363983046E-4</v>
      </c>
      <c r="Q124" s="10">
        <v>2.4197706138302664</v>
      </c>
      <c r="R124" s="12">
        <f t="shared" si="31"/>
        <v>5.60590054575579E-4</v>
      </c>
      <c r="S124" s="26">
        <v>11.47602431695397</v>
      </c>
      <c r="T124" s="8">
        <v>2.7607562775297181</v>
      </c>
      <c r="U124" s="9">
        <v>0.96506911484755997</v>
      </c>
      <c r="V124" s="14">
        <f t="shared" si="32"/>
        <v>6.3205859086128331E-4</v>
      </c>
      <c r="W124" s="10">
        <v>3.7258253923772782</v>
      </c>
      <c r="X124" s="8">
        <v>5.9190510497948576</v>
      </c>
      <c r="Y124" s="8">
        <v>5.3981053809907564</v>
      </c>
      <c r="Z124" s="8">
        <f t="shared" si="33"/>
        <v>1.1522388650564252E-3</v>
      </c>
      <c r="AA124" s="10">
        <v>11.317156430785614</v>
      </c>
      <c r="AB124" s="9">
        <v>26.701676054642299</v>
      </c>
      <c r="AC124" s="9">
        <v>7.695133435531754</v>
      </c>
      <c r="AD124" s="9">
        <f t="shared" si="34"/>
        <v>1.5067815616862648E-3</v>
      </c>
      <c r="AE124" s="15">
        <v>34.39680949017405</v>
      </c>
      <c r="AF124" s="16">
        <f t="shared" si="35"/>
        <v>1.3566499480889224E-3</v>
      </c>
      <c r="AG124" s="15">
        <v>5.1864727515439508</v>
      </c>
      <c r="AH124" s="16">
        <f t="shared" si="36"/>
        <v>3.5230140789696291E-4</v>
      </c>
      <c r="AI124" s="17">
        <v>2.1939886239543744</v>
      </c>
      <c r="AJ124" s="18">
        <f t="shared" si="37"/>
        <v>1.9625974104119518E-3</v>
      </c>
      <c r="AK124" s="27">
        <v>22.672638649786045</v>
      </c>
      <c r="AL124" s="19">
        <f t="shared" si="38"/>
        <v>1.3303921239232706E-3</v>
      </c>
      <c r="AM124" s="20">
        <v>15.719813531766182</v>
      </c>
      <c r="AN124" s="21">
        <v>12.108787017178045</v>
      </c>
      <c r="AO124" s="22">
        <v>3.7871939962023791</v>
      </c>
      <c r="AP124" s="8">
        <v>7.9412691595734737</v>
      </c>
      <c r="AQ124" s="23">
        <f t="shared" si="39"/>
        <v>1.5723968823723464E-3</v>
      </c>
      <c r="AR124" s="24">
        <v>23.837250172953897</v>
      </c>
      <c r="AS124" s="11">
        <v>3.2660766830893628</v>
      </c>
      <c r="AT124" s="11">
        <f t="shared" si="40"/>
        <v>1.7655041175943804E-3</v>
      </c>
      <c r="AU124" s="10">
        <v>5.5793255997933144</v>
      </c>
      <c r="AV124" s="25">
        <v>173.49254732874732</v>
      </c>
      <c r="AW124">
        <f t="shared" si="41"/>
        <v>1.4372572071744889E-3</v>
      </c>
      <c r="AX124">
        <f t="shared" si="42"/>
        <v>34.77570931461716</v>
      </c>
      <c r="AY124">
        <f t="shared" si="43"/>
        <v>2.4127086922798147</v>
      </c>
      <c r="AZ124">
        <f t="shared" si="44"/>
        <v>11.429424844768921</v>
      </c>
      <c r="BA124">
        <f t="shared" si="45"/>
        <v>3.6919598577303918</v>
      </c>
      <c r="BB124">
        <f t="shared" si="46"/>
        <v>11.313699714190442</v>
      </c>
      <c r="BC124">
        <f t="shared" si="47"/>
        <v>34.34988739977932</v>
      </c>
      <c r="BD124">
        <f t="shared" si="48"/>
        <v>5.1765093707897325</v>
      </c>
      <c r="BE124">
        <f t="shared" si="49"/>
        <v>2.1926103989958357</v>
      </c>
      <c r="BF124">
        <f t="shared" si="50"/>
        <v>22.672638649786052</v>
      </c>
      <c r="BG124">
        <f t="shared" si="51"/>
        <v>15.694406853368752</v>
      </c>
      <c r="BH124">
        <f t="shared" si="52"/>
        <v>23.845919656207219</v>
      </c>
      <c r="BI124">
        <f t="shared" si="53"/>
        <v>5.5767922533294216</v>
      </c>
      <c r="BJ124">
        <f t="shared" si="54"/>
        <v>173.13226700584306</v>
      </c>
      <c r="BK124">
        <f t="shared" si="55"/>
        <v>37.188418006896974</v>
      </c>
      <c r="BL124">
        <f t="shared" si="56"/>
        <v>22.743124558959362</v>
      </c>
      <c r="BM124">
        <f t="shared" si="57"/>
        <v>113.20072443998671</v>
      </c>
    </row>
    <row r="125" spans="1:65" ht="15.75" x14ac:dyDescent="0.3">
      <c r="A125" t="str">
        <f>INDEX([1]DANE!$A$12:$A$136,MATCH(DSI!B125,[1]DANE!$B$12:$B$136,0))</f>
        <v>05873</v>
      </c>
      <c r="B125" s="7" t="s">
        <v>208</v>
      </c>
      <c r="C125" s="7" t="s">
        <v>81</v>
      </c>
      <c r="D125" s="7" t="s">
        <v>159</v>
      </c>
      <c r="E125" s="8">
        <v>0</v>
      </c>
      <c r="F125" s="8">
        <v>14.093087926931078</v>
      </c>
      <c r="G125" s="8">
        <v>0.12460037499513603</v>
      </c>
      <c r="H125" s="8">
        <v>0</v>
      </c>
      <c r="I125" s="9">
        <v>0</v>
      </c>
      <c r="J125" s="9">
        <f t="shared" si="29"/>
        <v>1.8908989749882234E-3</v>
      </c>
      <c r="K125" s="10">
        <v>14.217688301926215</v>
      </c>
      <c r="L125" s="11">
        <v>0</v>
      </c>
      <c r="M125" s="11">
        <v>0</v>
      </c>
      <c r="N125" s="11">
        <v>0</v>
      </c>
      <c r="O125" s="11">
        <v>0</v>
      </c>
      <c r="P125" s="11">
        <f t="shared" si="30"/>
        <v>0</v>
      </c>
      <c r="Q125" s="10">
        <v>0</v>
      </c>
      <c r="R125" s="12">
        <f t="shared" si="31"/>
        <v>2.1365071818321852E-6</v>
      </c>
      <c r="S125" s="26">
        <v>4.3737144767250491E-2</v>
      </c>
      <c r="T125" s="8">
        <v>0.31697442625751426</v>
      </c>
      <c r="U125" s="9">
        <v>8.9137661686669277E-3</v>
      </c>
      <c r="V125" s="14">
        <f t="shared" si="32"/>
        <v>5.5284510139589813E-5</v>
      </c>
      <c r="W125" s="10">
        <v>0.32588819242618117</v>
      </c>
      <c r="X125" s="8">
        <v>11.738710137852582</v>
      </c>
      <c r="Y125" s="8">
        <v>10.705566454479039</v>
      </c>
      <c r="Z125" s="8">
        <f t="shared" si="33"/>
        <v>2.2851294798233559E-3</v>
      </c>
      <c r="AA125" s="10">
        <v>22.444276592331619</v>
      </c>
      <c r="AB125" s="9">
        <v>4.5490931081756534</v>
      </c>
      <c r="AC125" s="9">
        <v>1.3109992948170566</v>
      </c>
      <c r="AD125" s="9">
        <f t="shared" si="34"/>
        <v>2.5670634321853469E-4</v>
      </c>
      <c r="AE125" s="15">
        <v>5.8600924029927102</v>
      </c>
      <c r="AF125" s="16">
        <f t="shared" si="35"/>
        <v>3.6210278456051649E-4</v>
      </c>
      <c r="AG125" s="15">
        <v>1.3843189453748548</v>
      </c>
      <c r="AH125" s="16">
        <f t="shared" si="36"/>
        <v>2.5129507444655346E-5</v>
      </c>
      <c r="AI125" s="17">
        <v>0.15649626207362619</v>
      </c>
      <c r="AJ125" s="18">
        <f t="shared" si="37"/>
        <v>5.3028216085307031E-4</v>
      </c>
      <c r="AK125" s="27">
        <v>6.1260122690805767</v>
      </c>
      <c r="AL125" s="19">
        <f t="shared" si="38"/>
        <v>4.7608200922578318E-4</v>
      </c>
      <c r="AM125" s="20">
        <v>5.6253493058784283</v>
      </c>
      <c r="AN125" s="21">
        <v>6.9882040762388851</v>
      </c>
      <c r="AO125" s="22">
        <v>4.7968398059030513</v>
      </c>
      <c r="AP125" s="8">
        <v>5.6339551351003854</v>
      </c>
      <c r="AQ125" s="23">
        <f t="shared" si="39"/>
        <v>1.1490243023012537E-3</v>
      </c>
      <c r="AR125" s="24">
        <v>17.418999017242321</v>
      </c>
      <c r="AS125" s="11">
        <v>1.7169538715855968</v>
      </c>
      <c r="AT125" s="11">
        <f t="shared" si="40"/>
        <v>1.190592324878371E-3</v>
      </c>
      <c r="AU125" s="10">
        <v>3.7624960321035492</v>
      </c>
      <c r="AV125" s="25">
        <v>77.365354466197331</v>
      </c>
      <c r="AW125">
        <f t="shared" si="41"/>
        <v>6.4091463872192834E-4</v>
      </c>
      <c r="AX125">
        <f t="shared" si="42"/>
        <v>14.139718163791668</v>
      </c>
      <c r="AY125">
        <f t="shared" si="43"/>
        <v>0</v>
      </c>
      <c r="AZ125">
        <f t="shared" si="44"/>
        <v>4.3559545992209216E-2</v>
      </c>
      <c r="BA125">
        <f t="shared" si="45"/>
        <v>0.32292606277453423</v>
      </c>
      <c r="BB125">
        <f t="shared" si="46"/>
        <v>22.437421203892146</v>
      </c>
      <c r="BC125">
        <f t="shared" si="47"/>
        <v>5.8520984119938282</v>
      </c>
      <c r="BD125">
        <f t="shared" si="48"/>
        <v>1.3816596242140635</v>
      </c>
      <c r="BE125">
        <f t="shared" si="49"/>
        <v>0.15639795388189129</v>
      </c>
      <c r="BF125">
        <f t="shared" si="50"/>
        <v>6.1260122690805776</v>
      </c>
      <c r="BG125">
        <f t="shared" si="51"/>
        <v>5.6162575033326254</v>
      </c>
      <c r="BH125">
        <f t="shared" si="52"/>
        <v>17.425334216108546</v>
      </c>
      <c r="BI125">
        <f t="shared" si="53"/>
        <v>3.7607876345834805</v>
      </c>
      <c r="BJ125">
        <f t="shared" si="54"/>
        <v>77.262172589645573</v>
      </c>
      <c r="BK125">
        <f t="shared" si="55"/>
        <v>14.139718163791668</v>
      </c>
      <c r="BL125">
        <f t="shared" si="56"/>
        <v>22.480980749884356</v>
      </c>
      <c r="BM125">
        <f t="shared" si="57"/>
        <v>40.641473675969543</v>
      </c>
    </row>
    <row r="126" spans="1:65" ht="15.75" x14ac:dyDescent="0.3">
      <c r="A126" t="str">
        <f>INDEX([1]DANE!$A$12:$A$136,MATCH(DSI!B126,[1]DANE!$B$12:$B$136,0))</f>
        <v>05885</v>
      </c>
      <c r="B126" s="7" t="s">
        <v>209</v>
      </c>
      <c r="C126" s="7" t="s">
        <v>68</v>
      </c>
      <c r="D126" s="7" t="s">
        <v>69</v>
      </c>
      <c r="E126" s="8">
        <v>0.86486592576743948</v>
      </c>
      <c r="F126" s="8">
        <v>13.6344528030299</v>
      </c>
      <c r="G126" s="8">
        <v>4.8258262541185823</v>
      </c>
      <c r="H126" s="8">
        <v>5.3959604922948101E-2</v>
      </c>
      <c r="I126" s="9">
        <v>0</v>
      </c>
      <c r="J126" s="9">
        <f t="shared" si="29"/>
        <v>2.577347893916733E-3</v>
      </c>
      <c r="K126" s="10">
        <v>19.379104587838871</v>
      </c>
      <c r="L126" s="11">
        <v>0</v>
      </c>
      <c r="M126" s="11">
        <v>0</v>
      </c>
      <c r="N126" s="11">
        <v>0.81629013403122663</v>
      </c>
      <c r="O126" s="11">
        <v>0</v>
      </c>
      <c r="P126" s="11">
        <f t="shared" si="30"/>
        <v>4.8120998231083334E-4</v>
      </c>
      <c r="Q126" s="10">
        <v>1.1727087268915006</v>
      </c>
      <c r="R126" s="12">
        <f t="shared" si="31"/>
        <v>3.4937639817679951E-4</v>
      </c>
      <c r="S126" s="26">
        <v>7.1521997376180488</v>
      </c>
      <c r="T126" s="8">
        <v>1.0108720454183493</v>
      </c>
      <c r="U126" s="9">
        <v>0.27789889496337677</v>
      </c>
      <c r="V126" s="14">
        <f t="shared" si="32"/>
        <v>2.1863041305886303E-4</v>
      </c>
      <c r="W126" s="10">
        <v>1.288770940381726</v>
      </c>
      <c r="X126" s="8">
        <v>2.6314694626477402</v>
      </c>
      <c r="Y126" s="8">
        <v>2.3998693957410513</v>
      </c>
      <c r="Z126" s="8">
        <f t="shared" si="33"/>
        <v>5.1225802270736607E-4</v>
      </c>
      <c r="AA126" s="10">
        <v>5.031338858388791</v>
      </c>
      <c r="AB126" s="9">
        <v>10.505204650252338</v>
      </c>
      <c r="AC126" s="9">
        <v>3.0274860419185536</v>
      </c>
      <c r="AD126" s="9">
        <f t="shared" si="34"/>
        <v>5.9281105187361537E-4</v>
      </c>
      <c r="AE126" s="15">
        <v>13.532690692170892</v>
      </c>
      <c r="AF126" s="16">
        <f t="shared" si="35"/>
        <v>6.020317742584687E-4</v>
      </c>
      <c r="AG126" s="15">
        <v>2.3015674729901261</v>
      </c>
      <c r="AH126" s="16">
        <f t="shared" si="36"/>
        <v>7.0706860673043953E-5</v>
      </c>
      <c r="AI126" s="17">
        <v>0.44033331821812083</v>
      </c>
      <c r="AJ126" s="18">
        <f t="shared" si="37"/>
        <v>6.3124425832336573E-4</v>
      </c>
      <c r="AK126" s="27">
        <v>7.2923631167503515</v>
      </c>
      <c r="AL126" s="19">
        <f t="shared" si="38"/>
        <v>5.7678159902489463E-4</v>
      </c>
      <c r="AM126" s="20">
        <v>6.8152081045754906</v>
      </c>
      <c r="AN126" s="21">
        <v>4.7425068928071061</v>
      </c>
      <c r="AO126" s="22">
        <v>2.2707655053617488</v>
      </c>
      <c r="AP126" s="8">
        <v>4.9125244144346558</v>
      </c>
      <c r="AQ126" s="23">
        <f t="shared" si="39"/>
        <v>7.8667151587896765E-4</v>
      </c>
      <c r="AR126" s="24">
        <v>11.925796812603512</v>
      </c>
      <c r="AS126" s="11">
        <v>1.8131919214380607</v>
      </c>
      <c r="AT126" s="11">
        <f t="shared" si="40"/>
        <v>6.906741433286563E-4</v>
      </c>
      <c r="AU126" s="10">
        <v>2.182660403103188</v>
      </c>
      <c r="AV126" s="25">
        <v>78.514742771530621</v>
      </c>
      <c r="AW126">
        <f t="shared" si="41"/>
        <v>6.5043646920466406E-4</v>
      </c>
      <c r="AX126">
        <f t="shared" si="42"/>
        <v>19.272829121001347</v>
      </c>
      <c r="AY126">
        <f t="shared" si="43"/>
        <v>1.1692862632151901</v>
      </c>
      <c r="AZ126">
        <f t="shared" si="44"/>
        <v>7.1231575603334756</v>
      </c>
      <c r="BA126">
        <f t="shared" si="45"/>
        <v>1.2770567798033234</v>
      </c>
      <c r="BB126">
        <f t="shared" si="46"/>
        <v>5.0298020843206679</v>
      </c>
      <c r="BC126">
        <f t="shared" si="47"/>
        <v>13.514230196986786</v>
      </c>
      <c r="BD126">
        <f t="shared" si="48"/>
        <v>2.2971460879441721</v>
      </c>
      <c r="BE126">
        <f t="shared" si="49"/>
        <v>0.4400567085937051</v>
      </c>
      <c r="BF126">
        <f t="shared" si="50"/>
        <v>7.2923631167503524</v>
      </c>
      <c r="BG126">
        <f t="shared" si="51"/>
        <v>6.8041932283382751</v>
      </c>
      <c r="BH126">
        <f t="shared" si="52"/>
        <v>11.930134162549464</v>
      </c>
      <c r="BI126">
        <f t="shared" si="53"/>
        <v>2.1816693451491074</v>
      </c>
      <c r="BJ126">
        <f t="shared" si="54"/>
        <v>78.331924654985869</v>
      </c>
      <c r="BK126">
        <f t="shared" si="55"/>
        <v>20.442115384216539</v>
      </c>
      <c r="BL126">
        <f t="shared" si="56"/>
        <v>12.152959644654143</v>
      </c>
      <c r="BM126">
        <f t="shared" si="57"/>
        <v>45.736849626115188</v>
      </c>
    </row>
    <row r="127" spans="1:65" ht="15.75" x14ac:dyDescent="0.3">
      <c r="A127" t="str">
        <f>INDEX([1]DANE!$A$12:$A$136,MATCH(DSI!B127,[1]DANE!$B$12:$B$136,0))</f>
        <v>05887</v>
      </c>
      <c r="B127" s="7" t="s">
        <v>210</v>
      </c>
      <c r="C127" s="7" t="s">
        <v>74</v>
      </c>
      <c r="D127" s="7" t="s">
        <v>75</v>
      </c>
      <c r="E127" s="8">
        <v>2.3046133198391181</v>
      </c>
      <c r="F127" s="8">
        <v>9.6265785516639983</v>
      </c>
      <c r="G127" s="8">
        <v>35.543439339632698</v>
      </c>
      <c r="H127" s="8">
        <v>0.12448251812136854</v>
      </c>
      <c r="I127" s="9">
        <v>0</v>
      </c>
      <c r="J127" s="9">
        <f t="shared" si="29"/>
        <v>6.3305027828473616E-3</v>
      </c>
      <c r="K127" s="10">
        <v>47.599113729257184</v>
      </c>
      <c r="L127" s="11">
        <v>0</v>
      </c>
      <c r="M127" s="11">
        <v>0</v>
      </c>
      <c r="N127" s="11">
        <v>0.41445318007885346</v>
      </c>
      <c r="O127" s="11">
        <v>0</v>
      </c>
      <c r="P127" s="11">
        <f t="shared" si="30"/>
        <v>2.4943050615876608E-4</v>
      </c>
      <c r="Q127" s="10">
        <v>0.60786214350891277</v>
      </c>
      <c r="R127" s="12">
        <f t="shared" si="31"/>
        <v>8.1030737839151643E-3</v>
      </c>
      <c r="S127" s="26">
        <v>165.88070199833618</v>
      </c>
      <c r="T127" s="8">
        <v>14.287011634050021</v>
      </c>
      <c r="U127" s="9">
        <v>2.453624597254866</v>
      </c>
      <c r="V127" s="14">
        <f t="shared" si="32"/>
        <v>2.8399245354137816E-3</v>
      </c>
      <c r="W127" s="10">
        <v>16.740636231304887</v>
      </c>
      <c r="X127" s="8">
        <v>39.297554198580755</v>
      </c>
      <c r="Y127" s="8">
        <v>35.838910155452496</v>
      </c>
      <c r="Z127" s="8">
        <f t="shared" si="33"/>
        <v>7.6499034842477612E-3</v>
      </c>
      <c r="AA127" s="10">
        <v>75.136464354033251</v>
      </c>
      <c r="AB127" s="9">
        <v>118.17281007832786</v>
      </c>
      <c r="AC127" s="9">
        <v>34.056122175386285</v>
      </c>
      <c r="AD127" s="9">
        <f t="shared" si="34"/>
        <v>6.6685181467370834E-3</v>
      </c>
      <c r="AE127" s="15">
        <v>152.22893225371413</v>
      </c>
      <c r="AF127" s="16">
        <f t="shared" si="35"/>
        <v>4.796960840408121E-3</v>
      </c>
      <c r="AG127" s="15">
        <v>18.338781292880249</v>
      </c>
      <c r="AH127" s="16">
        <f t="shared" si="36"/>
        <v>1.8374757009989471E-3</v>
      </c>
      <c r="AI127" s="17">
        <v>11.443044774783692</v>
      </c>
      <c r="AJ127" s="18">
        <f t="shared" si="37"/>
        <v>4.9346346641251336E-3</v>
      </c>
      <c r="AK127" s="27">
        <v>57.00669328047951</v>
      </c>
      <c r="AL127" s="19">
        <f t="shared" si="38"/>
        <v>5.4442756272128365E-3</v>
      </c>
      <c r="AM127" s="20">
        <v>64.329152387752032</v>
      </c>
      <c r="AN127" s="21">
        <v>27.05270523101176</v>
      </c>
      <c r="AO127" s="22">
        <v>17.462486733525758</v>
      </c>
      <c r="AP127" s="8">
        <v>34.666603041672381</v>
      </c>
      <c r="AQ127" s="23">
        <f t="shared" si="39"/>
        <v>5.2231363393448861E-3</v>
      </c>
      <c r="AR127" s="24">
        <v>79.181795006209896</v>
      </c>
      <c r="AS127" s="11">
        <v>9.9645564063364258</v>
      </c>
      <c r="AT127" s="11">
        <f t="shared" si="40"/>
        <v>4.7543079522039391E-3</v>
      </c>
      <c r="AU127" s="10">
        <v>15.024508752307877</v>
      </c>
      <c r="AV127" s="25">
        <v>703.51768620456778</v>
      </c>
      <c r="AW127">
        <f t="shared" si="41"/>
        <v>5.8281227663125827E-3</v>
      </c>
      <c r="AX127">
        <f t="shared" si="42"/>
        <v>47.33807906639646</v>
      </c>
      <c r="AY127">
        <f t="shared" si="43"/>
        <v>0.60608814280553436</v>
      </c>
      <c r="AZ127">
        <f t="shared" si="44"/>
        <v>165.20712786278926</v>
      </c>
      <c r="BA127">
        <f t="shared" si="45"/>
        <v>16.588473814498649</v>
      </c>
      <c r="BB127">
        <f t="shared" si="46"/>
        <v>75.113514643580487</v>
      </c>
      <c r="BC127">
        <f t="shared" si="47"/>
        <v>152.02127055991829</v>
      </c>
      <c r="BD127">
        <f t="shared" si="48"/>
        <v>18.303551904943156</v>
      </c>
      <c r="BE127">
        <f t="shared" si="49"/>
        <v>11.435856455875339</v>
      </c>
      <c r="BF127">
        <f t="shared" si="50"/>
        <v>57.006693280479517</v>
      </c>
      <c r="BG127">
        <f t="shared" si="51"/>
        <v>64.225182319468956</v>
      </c>
      <c r="BH127">
        <f t="shared" si="52"/>
        <v>79.210593011046598</v>
      </c>
      <c r="BI127">
        <f t="shared" si="53"/>
        <v>15.01768672956721</v>
      </c>
      <c r="BJ127">
        <f t="shared" si="54"/>
        <v>702.07411779136953</v>
      </c>
      <c r="BK127">
        <f t="shared" si="55"/>
        <v>47.944167209201993</v>
      </c>
      <c r="BL127">
        <f t="shared" si="56"/>
        <v>240.32064250636975</v>
      </c>
      <c r="BM127">
        <f t="shared" si="57"/>
        <v>413.80930807579767</v>
      </c>
    </row>
    <row r="128" spans="1:65" ht="15.75" x14ac:dyDescent="0.3">
      <c r="A128" t="str">
        <f>INDEX([1]DANE!$A$12:$A$136,MATCH(DSI!B128,[1]DANE!$B$12:$B$136,0))</f>
        <v>05890</v>
      </c>
      <c r="B128" s="7" t="s">
        <v>211</v>
      </c>
      <c r="C128" s="7" t="s">
        <v>68</v>
      </c>
      <c r="D128" s="7" t="s">
        <v>69</v>
      </c>
      <c r="E128" s="8">
        <v>8.1500894887025765</v>
      </c>
      <c r="F128" s="8">
        <v>68.799521650426399</v>
      </c>
      <c r="G128" s="8">
        <v>37.778514074218364</v>
      </c>
      <c r="H128" s="8">
        <v>6.6146107580400376E-2</v>
      </c>
      <c r="I128" s="9">
        <v>0</v>
      </c>
      <c r="J128" s="9">
        <f t="shared" si="29"/>
        <v>1.5267205565749698E-2</v>
      </c>
      <c r="K128" s="10">
        <v>114.79427132092773</v>
      </c>
      <c r="L128" s="11">
        <v>0</v>
      </c>
      <c r="M128" s="11">
        <v>0</v>
      </c>
      <c r="N128" s="11">
        <v>0</v>
      </c>
      <c r="O128" s="11">
        <v>0</v>
      </c>
      <c r="P128" s="11">
        <f t="shared" si="30"/>
        <v>0</v>
      </c>
      <c r="Q128" s="10">
        <v>0</v>
      </c>
      <c r="R128" s="12">
        <f t="shared" si="31"/>
        <v>3.4767795244274393E-4</v>
      </c>
      <c r="S128" s="26">
        <v>7.1174302935546763</v>
      </c>
      <c r="T128" s="8">
        <v>2.5098508678495088</v>
      </c>
      <c r="U128" s="9">
        <v>0.37961589283810482</v>
      </c>
      <c r="V128" s="14">
        <f t="shared" si="32"/>
        <v>4.9017656405402402E-4</v>
      </c>
      <c r="W128" s="10">
        <v>2.8894667606876139</v>
      </c>
      <c r="X128" s="8">
        <v>33.432739453424638</v>
      </c>
      <c r="Y128" s="8">
        <v>30.490267650428247</v>
      </c>
      <c r="Z128" s="8">
        <f t="shared" si="33"/>
        <v>6.5082225916730839E-3</v>
      </c>
      <c r="AA128" s="10">
        <v>63.923007103852882</v>
      </c>
      <c r="AB128" s="9">
        <v>43.060944667703545</v>
      </c>
      <c r="AC128" s="9">
        <v>12.409697219003554</v>
      </c>
      <c r="AD128" s="9">
        <f t="shared" si="34"/>
        <v>2.4299387544553662E-3</v>
      </c>
      <c r="AE128" s="15">
        <v>55.470641886707099</v>
      </c>
      <c r="AF128" s="16">
        <f t="shared" si="35"/>
        <v>1.8948848396387408E-3</v>
      </c>
      <c r="AG128" s="15">
        <v>7.2441447419389071</v>
      </c>
      <c r="AH128" s="16">
        <f t="shared" si="36"/>
        <v>3.2131604621956348E-4</v>
      </c>
      <c r="AI128" s="17">
        <v>2.0010245042957648</v>
      </c>
      <c r="AJ128" s="18">
        <f t="shared" si="37"/>
        <v>2.0802444374222484E-3</v>
      </c>
      <c r="AK128" s="27">
        <v>24.031739868138409</v>
      </c>
      <c r="AL128" s="19">
        <f t="shared" si="38"/>
        <v>2.0052311370839238E-3</v>
      </c>
      <c r="AM128" s="20">
        <v>23.693660685613583</v>
      </c>
      <c r="AN128" s="21">
        <v>16.860840819586038</v>
      </c>
      <c r="AO128" s="22">
        <v>7.7256136852382005</v>
      </c>
      <c r="AP128" s="8">
        <v>13.807536049192725</v>
      </c>
      <c r="AQ128" s="23">
        <f t="shared" si="39"/>
        <v>2.5326155748227612E-3</v>
      </c>
      <c r="AR128" s="24">
        <v>38.393990554016966</v>
      </c>
      <c r="AS128" s="11">
        <v>5.3009048290074059</v>
      </c>
      <c r="AT128" s="11">
        <f t="shared" si="40"/>
        <v>2.1461687356870715E-3</v>
      </c>
      <c r="AU128" s="10">
        <v>6.7822975031123445</v>
      </c>
      <c r="AV128" s="25">
        <v>346.34167522284594</v>
      </c>
      <c r="AW128">
        <f t="shared" si="41"/>
        <v>2.86918416106765E-3</v>
      </c>
      <c r="AX128">
        <f t="shared" si="42"/>
        <v>114.16473682826802</v>
      </c>
      <c r="AY128">
        <f t="shared" si="43"/>
        <v>0</v>
      </c>
      <c r="AZ128">
        <f t="shared" si="44"/>
        <v>7.0885293008560515</v>
      </c>
      <c r="BA128">
        <f t="shared" si="45"/>
        <v>2.8632032280767477</v>
      </c>
      <c r="BB128">
        <f t="shared" si="46"/>
        <v>63.903482436077852</v>
      </c>
      <c r="BC128">
        <f t="shared" si="47"/>
        <v>55.394972122230676</v>
      </c>
      <c r="BD128">
        <f t="shared" si="48"/>
        <v>7.2302285071951458</v>
      </c>
      <c r="BE128">
        <f t="shared" si="49"/>
        <v>1.9997674959939178</v>
      </c>
      <c r="BF128">
        <f t="shared" si="50"/>
        <v>24.031739868138413</v>
      </c>
      <c r="BG128">
        <f t="shared" si="51"/>
        <v>23.655366515273666</v>
      </c>
      <c r="BH128">
        <f t="shared" si="52"/>
        <v>38.407954247636034</v>
      </c>
      <c r="BI128">
        <f t="shared" si="53"/>
        <v>6.7792179356826869</v>
      </c>
      <c r="BJ128">
        <f t="shared" si="54"/>
        <v>345.51919848542923</v>
      </c>
      <c r="BK128">
        <f t="shared" si="55"/>
        <v>114.16473682826802</v>
      </c>
      <c r="BL128">
        <f t="shared" si="56"/>
        <v>70.992011736933904</v>
      </c>
      <c r="BM128">
        <f t="shared" si="57"/>
        <v>160.36244992022728</v>
      </c>
    </row>
    <row r="129" spans="1:65" ht="15.75" x14ac:dyDescent="0.3">
      <c r="A129" t="str">
        <f>INDEX([1]DANE!$A$12:$A$136,MATCH(DSI!B129,[1]DANE!$B$12:$B$136,0))</f>
        <v>05893</v>
      </c>
      <c r="B129" s="7" t="s">
        <v>212</v>
      </c>
      <c r="C129" s="7" t="s">
        <v>106</v>
      </c>
      <c r="D129" s="7" t="s">
        <v>168</v>
      </c>
      <c r="E129" s="8">
        <v>0</v>
      </c>
      <c r="F129" s="8">
        <v>68.197399598899779</v>
      </c>
      <c r="G129" s="8">
        <v>36.044058443938724</v>
      </c>
      <c r="H129" s="8">
        <v>1.0418644086426587</v>
      </c>
      <c r="I129" s="9">
        <v>0</v>
      </c>
      <c r="J129" s="9">
        <f t="shared" si="29"/>
        <v>1.4002285201307228E-2</v>
      </c>
      <c r="K129" s="10">
        <v>105.28332245148115</v>
      </c>
      <c r="L129" s="11">
        <v>0</v>
      </c>
      <c r="M129" s="11">
        <v>492.61072019745484</v>
      </c>
      <c r="N129" s="11">
        <v>0</v>
      </c>
      <c r="O129" s="11">
        <v>20.931309155336606</v>
      </c>
      <c r="P129" s="11">
        <f t="shared" si="30"/>
        <v>0.25664277878685593</v>
      </c>
      <c r="Q129" s="10">
        <v>625.43845190356774</v>
      </c>
      <c r="R129" s="12">
        <f t="shared" si="31"/>
        <v>8.2877864893398748E-5</v>
      </c>
      <c r="S129" s="26">
        <v>1.6966201685007611</v>
      </c>
      <c r="T129" s="8">
        <v>4.6324299214461728</v>
      </c>
      <c r="U129" s="9">
        <v>0.94316691943742037</v>
      </c>
      <c r="V129" s="14">
        <f t="shared" si="32"/>
        <v>9.4585857127645425E-4</v>
      </c>
      <c r="W129" s="10">
        <v>5.575596840883593</v>
      </c>
      <c r="X129" s="8">
        <v>70.878103132743789</v>
      </c>
      <c r="Y129" s="8">
        <v>64.640001699012615</v>
      </c>
      <c r="Z129" s="8">
        <f t="shared" si="33"/>
        <v>1.3797567282994701E-2</v>
      </c>
      <c r="AA129" s="10">
        <v>135.5181048317564</v>
      </c>
      <c r="AB129" s="9">
        <v>19.43583332387821</v>
      </c>
      <c r="AC129" s="9">
        <v>5.6011963650497156</v>
      </c>
      <c r="AD129" s="9">
        <f t="shared" si="34"/>
        <v>1.096768428637109E-3</v>
      </c>
      <c r="AE129" s="15">
        <v>25.037029688927927</v>
      </c>
      <c r="AF129" s="16">
        <f t="shared" si="35"/>
        <v>1.413344358620909E-3</v>
      </c>
      <c r="AG129" s="15">
        <v>5.4032154830077355</v>
      </c>
      <c r="AH129" s="16">
        <f t="shared" si="36"/>
        <v>1.0844391500649014E-4</v>
      </c>
      <c r="AI129" s="17">
        <v>0.67534420961184438</v>
      </c>
      <c r="AJ129" s="18">
        <f t="shared" si="37"/>
        <v>1.3614540236887122E-3</v>
      </c>
      <c r="AK129" s="27">
        <v>15.728011742822101</v>
      </c>
      <c r="AL129" s="19">
        <f t="shared" si="38"/>
        <v>5.481315900758693E-3</v>
      </c>
      <c r="AM129" s="20">
        <v>64.76681748125047</v>
      </c>
      <c r="AN129" s="21">
        <v>12.870989246111913</v>
      </c>
      <c r="AO129" s="22">
        <v>7.2648901457370805</v>
      </c>
      <c r="AP129" s="8">
        <v>8.6105482618778257</v>
      </c>
      <c r="AQ129" s="23">
        <f t="shared" si="39"/>
        <v>1.8962251473682041E-3</v>
      </c>
      <c r="AR129" s="24">
        <v>28.746427653726819</v>
      </c>
      <c r="AS129" s="11">
        <v>4.6303743902484253</v>
      </c>
      <c r="AT129" s="11">
        <f t="shared" si="40"/>
        <v>1.8577195069044603E-3</v>
      </c>
      <c r="AU129" s="10">
        <v>5.8707436016803198</v>
      </c>
      <c r="AV129" s="25">
        <v>1019.7396860572169</v>
      </c>
      <c r="AW129">
        <f t="shared" si="41"/>
        <v>8.447787733788922E-3</v>
      </c>
      <c r="AX129">
        <f t="shared" si="42"/>
        <v>104.70594622684598</v>
      </c>
      <c r="AY129">
        <f t="shared" si="43"/>
        <v>623.61315604422703</v>
      </c>
      <c r="AZ129">
        <f t="shared" si="44"/>
        <v>1.6897308833121751</v>
      </c>
      <c r="BA129">
        <f t="shared" si="45"/>
        <v>5.5249179850310552</v>
      </c>
      <c r="BB129">
        <f t="shared" si="46"/>
        <v>135.47671212990741</v>
      </c>
      <c r="BC129">
        <f t="shared" si="47"/>
        <v>25.002875655815782</v>
      </c>
      <c r="BD129">
        <f t="shared" si="48"/>
        <v>5.3928357325042224</v>
      </c>
      <c r="BE129">
        <f t="shared" si="49"/>
        <v>0.67491997029030493</v>
      </c>
      <c r="BF129">
        <f t="shared" si="50"/>
        <v>15.728011742822105</v>
      </c>
      <c r="BG129">
        <f t="shared" si="51"/>
        <v>64.662140049851814</v>
      </c>
      <c r="BH129">
        <f t="shared" si="52"/>
        <v>28.756882579161946</v>
      </c>
      <c r="BI129">
        <f t="shared" si="53"/>
        <v>5.8680779340691149</v>
      </c>
      <c r="BJ129">
        <f t="shared" si="54"/>
        <v>1017.0962069338389</v>
      </c>
      <c r="BK129">
        <f t="shared" si="55"/>
        <v>728.31910227107301</v>
      </c>
      <c r="BL129">
        <f t="shared" si="56"/>
        <v>137.16644301321958</v>
      </c>
      <c r="BM129">
        <f t="shared" si="57"/>
        <v>151.61066164954636</v>
      </c>
    </row>
    <row r="130" spans="1:65" ht="15.75" x14ac:dyDescent="0.3">
      <c r="A130" t="str">
        <f>INDEX([1]DANE!$A$12:$A$136,MATCH(DSI!B130,[1]DANE!$B$12:$B$136,0))</f>
        <v>05895</v>
      </c>
      <c r="B130" s="29" t="s">
        <v>213</v>
      </c>
      <c r="C130" s="29" t="s">
        <v>99</v>
      </c>
      <c r="D130" s="29" t="s">
        <v>99</v>
      </c>
      <c r="E130" s="30">
        <v>0</v>
      </c>
      <c r="F130" s="30">
        <v>25.225367669798299</v>
      </c>
      <c r="G130" s="30">
        <v>5.5499213531558347</v>
      </c>
      <c r="H130" s="30">
        <v>1.6451550962128618</v>
      </c>
      <c r="I130" s="31">
        <v>0</v>
      </c>
      <c r="J130" s="31">
        <f t="shared" si="29"/>
        <v>4.3117969146426148E-3</v>
      </c>
      <c r="K130" s="32">
        <v>32.420444119166994</v>
      </c>
      <c r="L130" s="33">
        <v>0</v>
      </c>
      <c r="M130" s="33">
        <v>0</v>
      </c>
      <c r="N130" s="33">
        <v>115.56673345910571</v>
      </c>
      <c r="O130" s="33">
        <v>0</v>
      </c>
      <c r="P130" s="33">
        <f t="shared" si="30"/>
        <v>6.6317209184532835E-2</v>
      </c>
      <c r="Q130" s="32">
        <v>161.61503878270648</v>
      </c>
      <c r="R130" s="34">
        <f t="shared" si="31"/>
        <v>1.3576280389648776E-3</v>
      </c>
      <c r="S130" s="35">
        <v>27.792452365811531</v>
      </c>
      <c r="T130" s="30">
        <v>6.196400399934924</v>
      </c>
      <c r="U130" s="31">
        <v>0.32824241737051252</v>
      </c>
      <c r="V130" s="36">
        <f t="shared" si="32"/>
        <v>1.1068571687273732E-3</v>
      </c>
      <c r="W130" s="32">
        <v>6.5246428173054367</v>
      </c>
      <c r="X130" s="30">
        <v>18.311613345114758</v>
      </c>
      <c r="Y130" s="30">
        <v>16.699977361457627</v>
      </c>
      <c r="Z130" s="30">
        <f t="shared" si="33"/>
        <v>3.5646512254457379E-3</v>
      </c>
      <c r="AA130" s="32">
        <v>35.011590706572385</v>
      </c>
      <c r="AB130" s="31">
        <v>35.226977755543494</v>
      </c>
      <c r="AC130" s="31">
        <v>10.152032921255044</v>
      </c>
      <c r="AD130" s="31">
        <f t="shared" si="34"/>
        <v>1.9878662465743183E-3</v>
      </c>
      <c r="AE130" s="37">
        <v>45.379010676798536</v>
      </c>
      <c r="AF130" s="38">
        <f t="shared" si="35"/>
        <v>2.2394439709847846E-3</v>
      </c>
      <c r="AG130" s="37">
        <v>8.5613943010748326</v>
      </c>
      <c r="AH130" s="38">
        <f t="shared" si="36"/>
        <v>2.0439281186168784E-4</v>
      </c>
      <c r="AI130" s="39">
        <v>1.2728745727117363</v>
      </c>
      <c r="AJ130" s="40">
        <f t="shared" si="37"/>
        <v>1.6691238138481252E-3</v>
      </c>
      <c r="AK130" s="41">
        <v>19.282324990527684</v>
      </c>
      <c r="AL130" s="19">
        <f t="shared" si="38"/>
        <v>3.1492195367222755E-3</v>
      </c>
      <c r="AM130" s="42">
        <v>37.210941795025555</v>
      </c>
      <c r="AN130" s="43">
        <v>18.249988046678553</v>
      </c>
      <c r="AO130" s="44">
        <v>14.363800011110703</v>
      </c>
      <c r="AP130" s="30">
        <v>19.624812024593712</v>
      </c>
      <c r="AQ130" s="45">
        <f t="shared" si="39"/>
        <v>3.4458593719099294E-3</v>
      </c>
      <c r="AR130" s="46">
        <v>52.238600082382966</v>
      </c>
      <c r="AS130" s="33">
        <v>5.8972339165915777</v>
      </c>
      <c r="AT130" s="33">
        <f t="shared" si="40"/>
        <v>1.914824998451892E-3</v>
      </c>
      <c r="AU130" s="32">
        <v>6.0512077125845156</v>
      </c>
      <c r="AV130" s="47">
        <v>433.36052292266868</v>
      </c>
      <c r="AW130">
        <f t="shared" si="41"/>
        <v>3.5900708385777787E-3</v>
      </c>
      <c r="AX130">
        <f>J130*AX$131</f>
        <v>32.24264963861053</v>
      </c>
      <c r="AY130">
        <f t="shared" si="43"/>
        <v>161.14337724638835</v>
      </c>
      <c r="AZ130">
        <f t="shared" si="44"/>
        <v>27.679598508482073</v>
      </c>
      <c r="BA130">
        <f t="shared" si="45"/>
        <v>6.4653376985416644</v>
      </c>
      <c r="BB130">
        <f t="shared" si="46"/>
        <v>35.00089675289604</v>
      </c>
      <c r="BC130">
        <f t="shared" si="47"/>
        <v>45.317107317953337</v>
      </c>
      <c r="BD130">
        <f t="shared" si="48"/>
        <v>8.5449475876156296</v>
      </c>
      <c r="BE130">
        <f t="shared" si="49"/>
        <v>1.2720749753546459</v>
      </c>
      <c r="BF130">
        <f t="shared" si="50"/>
        <v>19.282324990527687</v>
      </c>
      <c r="BG130">
        <f t="shared" si="51"/>
        <v>37.150800723431978</v>
      </c>
      <c r="BH130">
        <f t="shared" si="52"/>
        <v>52.257598988100078</v>
      </c>
      <c r="BI130">
        <f t="shared" si="53"/>
        <v>6.048460103507618</v>
      </c>
      <c r="BJ130">
        <f t="shared" si="54"/>
        <v>432.40517453140973</v>
      </c>
      <c r="BK130">
        <f t="shared" si="55"/>
        <v>193.3860268849989</v>
      </c>
      <c r="BL130">
        <f t="shared" si="56"/>
        <v>62.680495261378113</v>
      </c>
      <c r="BM130">
        <f t="shared" si="57"/>
        <v>176.33865238503265</v>
      </c>
    </row>
    <row r="131" spans="1:65" x14ac:dyDescent="0.25">
      <c r="B131" s="48" t="s">
        <v>214</v>
      </c>
      <c r="C131" s="48"/>
      <c r="D131" s="48"/>
      <c r="E131" s="49">
        <v>984.99999999999955</v>
      </c>
      <c r="F131" s="49">
        <v>4125.01</v>
      </c>
      <c r="G131" s="49">
        <v>2365</v>
      </c>
      <c r="H131" s="49">
        <v>43.999999999999986</v>
      </c>
      <c r="I131" s="50">
        <v>0</v>
      </c>
      <c r="J131" s="50">
        <f>SUM(J6:J130)</f>
        <v>0.99999999999999922</v>
      </c>
      <c r="K131" s="50">
        <f t="shared" ref="K131:AW131" si="58">SUM(K6:K130)</f>
        <v>7519.0100000000066</v>
      </c>
      <c r="L131" s="50">
        <f t="shared" si="58"/>
        <v>18</v>
      </c>
      <c r="M131" s="50">
        <f t="shared" si="58"/>
        <v>570.99999999999989</v>
      </c>
      <c r="N131" s="50">
        <f t="shared" si="58"/>
        <v>1189.9999999999995</v>
      </c>
      <c r="O131" s="50">
        <f t="shared" si="58"/>
        <v>657.99999999999989</v>
      </c>
      <c r="P131" s="50">
        <f t="shared" si="58"/>
        <v>1.0000000000000002</v>
      </c>
      <c r="Q131" s="50">
        <f t="shared" si="58"/>
        <v>2436.9999999999995</v>
      </c>
      <c r="R131" s="50">
        <f t="shared" si="58"/>
        <v>1.0000000000000002</v>
      </c>
      <c r="S131" s="50">
        <f t="shared" si="58"/>
        <v>20471.33056194233</v>
      </c>
      <c r="T131" s="50">
        <f t="shared" si="58"/>
        <v>5161.7468577244263</v>
      </c>
      <c r="U131" s="50">
        <f t="shared" si="58"/>
        <v>732.99999999999977</v>
      </c>
      <c r="V131" s="50">
        <f t="shared" si="58"/>
        <v>1.0000000000000004</v>
      </c>
      <c r="W131" s="50">
        <f t="shared" si="58"/>
        <v>5894.7468577244254</v>
      </c>
      <c r="X131" s="50">
        <f t="shared" si="58"/>
        <v>5137.0000000000009</v>
      </c>
      <c r="Y131" s="50">
        <f t="shared" si="58"/>
        <v>4684.8839634709011</v>
      </c>
      <c r="Z131" s="50">
        <f t="shared" si="58"/>
        <v>0.99999999999999967</v>
      </c>
      <c r="AA131" s="50">
        <f t="shared" si="58"/>
        <v>9821.8839634709002</v>
      </c>
      <c r="AB131" s="50">
        <f t="shared" si="58"/>
        <v>17721.000000000018</v>
      </c>
      <c r="AC131" s="50">
        <f t="shared" si="58"/>
        <v>5107.0000000000036</v>
      </c>
      <c r="AD131" s="50">
        <f t="shared" si="58"/>
        <v>1.0000000000000004</v>
      </c>
      <c r="AE131" s="50">
        <f t="shared" si="58"/>
        <v>22828</v>
      </c>
      <c r="AF131" s="50">
        <f t="shared" si="58"/>
        <v>0.99999999999999978</v>
      </c>
      <c r="AG131" s="50">
        <f t="shared" si="58"/>
        <v>3823.0000000000005</v>
      </c>
      <c r="AH131" s="50">
        <f t="shared" si="58"/>
        <v>1</v>
      </c>
      <c r="AI131" s="50">
        <f t="shared" si="58"/>
        <v>6227.589713737525</v>
      </c>
      <c r="AJ131" s="50">
        <f t="shared" si="58"/>
        <v>0.99999999999999978</v>
      </c>
      <c r="AK131" s="50">
        <f t="shared" si="58"/>
        <v>11552.36347989832</v>
      </c>
      <c r="AL131" s="50">
        <f t="shared" si="58"/>
        <v>0.99999999999999944</v>
      </c>
      <c r="AM131" s="50">
        <f t="shared" si="58"/>
        <v>11815.924981131961</v>
      </c>
      <c r="AN131" s="50">
        <f t="shared" si="58"/>
        <v>4758.6320913050131</v>
      </c>
      <c r="AO131" s="50">
        <f t="shared" si="58"/>
        <v>5632.1856622061441</v>
      </c>
      <c r="AP131" s="50">
        <f t="shared" si="58"/>
        <v>4769</v>
      </c>
      <c r="AQ131" s="50">
        <f t="shared" si="58"/>
        <v>1.0000000000000002</v>
      </c>
      <c r="AR131" s="50">
        <f t="shared" si="58"/>
        <v>15159.817753511161</v>
      </c>
      <c r="AS131" s="50">
        <f t="shared" si="58"/>
        <v>2416.0000000000005</v>
      </c>
      <c r="AT131" s="50">
        <f t="shared" si="58"/>
        <v>1.0000000000000002</v>
      </c>
      <c r="AU131" s="50">
        <f t="shared" si="58"/>
        <v>3160.1883814326784</v>
      </c>
      <c r="AV131" s="50">
        <f t="shared" si="58"/>
        <v>120710.85569284929</v>
      </c>
      <c r="AW131" s="50">
        <f t="shared" si="58"/>
        <v>1.0000000000000002</v>
      </c>
      <c r="AX131" s="51">
        <f>SUMIF('[1]VA DANE'!$B$9:$B$20,"A",'[1]VA DANE'!$P$9:$P$20)</f>
        <v>7477.7755717381633</v>
      </c>
      <c r="AY131" s="51">
        <f>SUMIF('[1]VA DANE'!$B$9:$B$20,"B",'[1]VA DANE'!$P$9:$P$20)</f>
        <v>2429.8877957604377</v>
      </c>
      <c r="AZ131" s="51">
        <f>SUMIF('[1]VA DANE'!$B$9:$B$20,"C",'[1]VA DANE'!$P$9:$P$20)</f>
        <v>20388.204805777554</v>
      </c>
      <c r="BA131" s="51">
        <f>SUMIF('[1]VA DANE'!$B$9:$B$20,"D + E",'[1]VA DANE'!$P$9:$P$20)</f>
        <v>5841.1671182247392</v>
      </c>
      <c r="BB131" s="51">
        <f>SUMIF('[1]VA DANE'!$B$9:$B$20,"F",'[1]VA DANE'!$P$9:$P$20)</f>
        <v>9818.8839634708984</v>
      </c>
      <c r="BC131" s="51">
        <f>SUMIF('[1]VA DANE'!$B$9:$B$20,"G + H + I",'[1]VA DANE'!$P$9:$P$20)</f>
        <v>22796.859394362233</v>
      </c>
      <c r="BD131" s="51">
        <f>SUMIF('[1]VA DANE'!$B$9:$B$20,"J",'[1]VA DANE'!$P$9:$P$20)</f>
        <v>3815.6558941986082</v>
      </c>
      <c r="BE131" s="51">
        <f>SUMIF('[1]VA DANE'!$B$9:$B$20,"K",'[1]VA DANE'!$P$9:$P$20)</f>
        <v>6223.6776517143671</v>
      </c>
      <c r="BF131" s="51">
        <f>SUMIF('[1]VA DANE'!$B$9:$B$20,"L",'[1]VA DANE'!$P$9:$P$20)</f>
        <v>11552.363479898322</v>
      </c>
      <c r="BG131" s="51">
        <f>SUMIF('[1]VA DANE'!$B$9:$B$20,"M + N",'[1]VA DANE'!$P$9:$P$20)</f>
        <v>11796.827845828344</v>
      </c>
      <c r="BH131" s="51">
        <f>SUMIF('[1]VA DANE'!$B$9:$B$20,"O + P + Q",'[1]VA DANE'!$P$9:$P$20)</f>
        <v>15165.331299964038</v>
      </c>
      <c r="BI131" s="51">
        <f>SUMIF('[1]VA DANE'!$B$9:$B$20,"R + S + T",'[1]VA DANE'!$P$9:$P$20)</f>
        <v>3158.7534674958338</v>
      </c>
      <c r="BJ131" s="51">
        <f>SUM(AX131:BI131)</f>
        <v>120465.38828843355</v>
      </c>
      <c r="BK131">
        <f>AX131+AY131</f>
        <v>9907.6633674986006</v>
      </c>
      <c r="BL131">
        <f>AZ131+BB131</f>
        <v>30207.088769248454</v>
      </c>
      <c r="BM131">
        <f>SUM(BC131:BI131)+BA131</f>
        <v>80350.636151686471</v>
      </c>
    </row>
    <row r="132" spans="1:65" x14ac:dyDescent="0.25"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>
        <f>SUM(AX6:AX130)</f>
        <v>7477.7755717381551</v>
      </c>
      <c r="AY132" s="51">
        <f t="shared" ref="AY132:BJ132" si="59">SUM(AY6:AY130)</f>
        <v>2429.8877957604377</v>
      </c>
      <c r="AZ132" s="51">
        <f t="shared" si="59"/>
        <v>20388.204805777572</v>
      </c>
      <c r="BA132" s="51">
        <f t="shared" si="59"/>
        <v>5841.167118224741</v>
      </c>
      <c r="BB132" s="51">
        <f t="shared" si="59"/>
        <v>9818.8839634708929</v>
      </c>
      <c r="BC132" s="51">
        <f t="shared" si="59"/>
        <v>22796.859394362244</v>
      </c>
      <c r="BD132" s="51">
        <f t="shared" si="59"/>
        <v>3815.6558941986073</v>
      </c>
      <c r="BE132" s="51">
        <f t="shared" si="59"/>
        <v>6223.677651714368</v>
      </c>
      <c r="BF132" s="51">
        <f t="shared" si="59"/>
        <v>11552.363479898322</v>
      </c>
      <c r="BG132" s="51">
        <f t="shared" si="59"/>
        <v>11796.827845828333</v>
      </c>
      <c r="BH132" s="51">
        <f>SUM(BH6:BH130)</f>
        <v>15165.331299964033</v>
      </c>
      <c r="BI132" s="51">
        <f t="shared" si="59"/>
        <v>3158.753467495832</v>
      </c>
      <c r="BJ132" s="51">
        <f t="shared" si="59"/>
        <v>120465.38828843356</v>
      </c>
    </row>
  </sheetData>
  <mergeCells count="4">
    <mergeCell ref="A1:AW1"/>
    <mergeCell ref="A2:AW2"/>
    <mergeCell ref="A3:AW3"/>
    <mergeCell ref="A4:AW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josej</dc:creator>
  <cp:lastModifiedBy>josej</cp:lastModifiedBy>
  <dcterms:created xsi:type="dcterms:W3CDTF">2020-11-06T21:59:29Z</dcterms:created>
  <dcterms:modified xsi:type="dcterms:W3CDTF">2020-11-06T21:59:43Z</dcterms:modified>
</cp:coreProperties>
</file>