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egonzalespenares/Downloads/"/>
    </mc:Choice>
  </mc:AlternateContent>
  <xr:revisionPtr revIDLastSave="0" documentId="13_ncr:1_{AD45B0DC-0035-A345-93E6-59C2DE16DE7E}" xr6:coauthVersionLast="47" xr6:coauthVersionMax="47" xr10:uidLastSave="{00000000-0000-0000-0000-000000000000}"/>
  <bookViews>
    <workbookView xWindow="4340" yWindow="500" windowWidth="24460" windowHeight="16080" xr2:uid="{03681B51-4DC6-AC45-8205-B47582238EC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3" i="1" l="1"/>
  <c r="F33" i="1"/>
  <c r="C32" i="1"/>
  <c r="C31" i="1"/>
  <c r="C30" i="1"/>
  <c r="C29" i="1"/>
  <c r="C27" i="1"/>
  <c r="C26" i="1"/>
  <c r="C25" i="1"/>
  <c r="C24" i="1"/>
  <c r="C23" i="1"/>
  <c r="C22" i="1"/>
  <c r="C20" i="1"/>
  <c r="C19" i="1"/>
  <c r="C18" i="1"/>
  <c r="C17" i="1"/>
  <c r="C16" i="1"/>
  <c r="C15" i="1"/>
  <c r="F13" i="1"/>
  <c r="C14" i="1"/>
  <c r="C13" i="1"/>
  <c r="F12" i="1"/>
  <c r="C12" i="1"/>
  <c r="C9" i="1"/>
  <c r="F6" i="1"/>
  <c r="C6" i="1"/>
  <c r="F5" i="1"/>
  <c r="F34" i="1"/>
  <c r="F35" i="1" s="1"/>
  <c r="C3" i="1"/>
  <c r="C34" i="1" l="1"/>
  <c r="C35" i="1" s="1"/>
  <c r="F38" i="1" l="1"/>
  <c r="F39" i="1" s="1"/>
</calcChain>
</file>

<file path=xl/sharedStrings.xml><?xml version="1.0" encoding="utf-8"?>
<sst xmlns="http://schemas.openxmlformats.org/spreadsheetml/2006/main" count="72" uniqueCount="38">
  <si>
    <t>1/5/24 MIERCOLES</t>
  </si>
  <si>
    <t>2/5/24 JUEVES</t>
  </si>
  <si>
    <t>3/5/24 VIERNES</t>
  </si>
  <si>
    <t>4/5/24 SABADO</t>
  </si>
  <si>
    <t>5/5/24 DOMINGO</t>
  </si>
  <si>
    <t>6/5/24 LUNES</t>
  </si>
  <si>
    <t>7/5/24 MARTES</t>
  </si>
  <si>
    <t>8/5/24 MIERCOLES</t>
  </si>
  <si>
    <t>9/5/24 JUEVES</t>
  </si>
  <si>
    <t>10/5/24 VIERNES</t>
  </si>
  <si>
    <t>11/5/24 SABADO</t>
  </si>
  <si>
    <t>12/5/24 DOMINGO</t>
  </si>
  <si>
    <t>13/5/24 LUNES</t>
  </si>
  <si>
    <t>14/5/24 MARTES</t>
  </si>
  <si>
    <t>15/5/24 MIERCOLES</t>
  </si>
  <si>
    <t>16/5/24 JUEVES</t>
  </si>
  <si>
    <t>17/5/24 VIERNES</t>
  </si>
  <si>
    <t>19/5/24 DOMINGO</t>
  </si>
  <si>
    <t>18/5/24 SABADO</t>
  </si>
  <si>
    <t>20/5/24 LUNES</t>
  </si>
  <si>
    <t>21/5/24 MARTES</t>
  </si>
  <si>
    <t>22/5/24 MIERCOLES</t>
  </si>
  <si>
    <t>23/5/24 JUEVES</t>
  </si>
  <si>
    <t>24/5/24 VIERNES</t>
  </si>
  <si>
    <t>25/5/24 SABADO</t>
  </si>
  <si>
    <t>26/5/24 DOMINGO</t>
  </si>
  <si>
    <t>27/5/24 LUNES</t>
  </si>
  <si>
    <t>28/5/24 MARTES</t>
  </si>
  <si>
    <t>29/5/24 MIERCOLES</t>
  </si>
  <si>
    <t>30/5/24 JUEVES</t>
  </si>
  <si>
    <t>31/5/24 VIERNES</t>
  </si>
  <si>
    <t>TIENDA 1</t>
  </si>
  <si>
    <t xml:space="preserve">TIENDA 2 </t>
  </si>
  <si>
    <t>TOTAL</t>
  </si>
  <si>
    <t>GANANCIA</t>
  </si>
  <si>
    <t>TOTAL GENERAL</t>
  </si>
  <si>
    <t>GANANCIA GENERAL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</si>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</sst>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TIENDA 1	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Hoja1!$B$3:$B$33</c:f>
              <c:strCache>
                <c:ptCount val="31"/>
                <c:pt idx="0">
                  <c:v>1/5/24 MIERCOLES</c:v>
                </c:pt>
                <c:pt idx="1">
                  <c:v>2/5/24 JUEVES</c:v>
                </c:pt>
                <c:pt idx="2">
                  <c:v>3/5/24 VIERNES</c:v>
                </c:pt>
                <c:pt idx="3">
                  <c:v>4/5/24 SABADO</c:v>
                </c:pt>
                <c:pt idx="4">
                  <c:v>5/5/24 DOMINGO</c:v>
                </c:pt>
                <c:pt idx="5">
                  <c:v>6/5/24 LUNES</c:v>
                </c:pt>
                <c:pt idx="6">
                  <c:v>7/5/24 MARTES</c:v>
                </c:pt>
                <c:pt idx="7">
                  <c:v>8/5/24 MIERCOLES</c:v>
                </c:pt>
                <c:pt idx="8">
                  <c:v>9/5/24 JUEVES</c:v>
                </c:pt>
                <c:pt idx="9">
                  <c:v>10/5/24 VIERNES</c:v>
                </c:pt>
                <c:pt idx="10">
                  <c:v>11/5/24 SABADO</c:v>
                </c:pt>
                <c:pt idx="11">
                  <c:v>12/5/24 DOMINGO</c:v>
                </c:pt>
                <c:pt idx="12">
                  <c:v>13/5/24 LUNES</c:v>
                </c:pt>
                <c:pt idx="13">
                  <c:v>14/5/24 MARTES</c:v>
                </c:pt>
                <c:pt idx="14">
                  <c:v>15/5/24 MIERCOLES</c:v>
                </c:pt>
                <c:pt idx="15">
                  <c:v>16/5/24 JUEVES</c:v>
                </c:pt>
                <c:pt idx="16">
                  <c:v>17/5/24 VIERNES</c:v>
                </c:pt>
                <c:pt idx="17">
                  <c:v>18/5/24 SABADO</c:v>
                </c:pt>
                <c:pt idx="18">
                  <c:v>19/5/24 DOMINGO</c:v>
                </c:pt>
                <c:pt idx="19">
                  <c:v>20/5/24 LUNES</c:v>
                </c:pt>
                <c:pt idx="20">
                  <c:v>21/5/24 MARTES</c:v>
                </c:pt>
                <c:pt idx="21">
                  <c:v>22/5/24 MIERCOLES</c:v>
                </c:pt>
                <c:pt idx="22">
                  <c:v>23/5/24 JUEVES</c:v>
                </c:pt>
                <c:pt idx="23">
                  <c:v>24/5/24 VIERNES</c:v>
                </c:pt>
                <c:pt idx="24">
                  <c:v>25/5/24 SABADO</c:v>
                </c:pt>
                <c:pt idx="25">
                  <c:v>26/5/24 DOMINGO</c:v>
                </c:pt>
                <c:pt idx="26">
                  <c:v>27/5/24 LUNES</c:v>
                </c:pt>
                <c:pt idx="27">
                  <c:v>28/5/24 MARTES</c:v>
                </c:pt>
                <c:pt idx="28">
                  <c:v>29/5/24 MIERCOLES</c:v>
                </c:pt>
                <c:pt idx="29">
                  <c:v>30/5/24 JUEVES</c:v>
                </c:pt>
                <c:pt idx="30">
                  <c:v>31/5/24 VIERNES</c:v>
                </c:pt>
              </c:strCache>
            </c:strRef>
          </c:cat>
          <c:val>
            <c:numRef>
              <c:f>Hoja1!$C$3:$C$33</c:f>
              <c:numCache>
                <c:formatCode>General</c:formatCode>
                <c:ptCount val="31"/>
                <c:pt idx="0">
                  <c:v>821</c:v>
                </c:pt>
                <c:pt idx="1">
                  <c:v>1070</c:v>
                </c:pt>
                <c:pt idx="2">
                  <c:v>2079</c:v>
                </c:pt>
                <c:pt idx="3">
                  <c:v>1204</c:v>
                </c:pt>
                <c:pt idx="4">
                  <c:v>298</c:v>
                </c:pt>
                <c:pt idx="5">
                  <c:v>1173</c:v>
                </c:pt>
                <c:pt idx="6">
                  <c:v>1078</c:v>
                </c:pt>
                <c:pt idx="7">
                  <c:v>1667</c:v>
                </c:pt>
                <c:pt idx="8">
                  <c:v>862</c:v>
                </c:pt>
                <c:pt idx="9">
                  <c:v>2252</c:v>
                </c:pt>
                <c:pt idx="10">
                  <c:v>3075</c:v>
                </c:pt>
                <c:pt idx="11">
                  <c:v>183</c:v>
                </c:pt>
                <c:pt idx="12">
                  <c:v>1345</c:v>
                </c:pt>
                <c:pt idx="13">
                  <c:v>452</c:v>
                </c:pt>
                <c:pt idx="14">
                  <c:v>821</c:v>
                </c:pt>
                <c:pt idx="15">
                  <c:v>1436</c:v>
                </c:pt>
                <c:pt idx="16">
                  <c:v>730</c:v>
                </c:pt>
                <c:pt idx="17">
                  <c:v>1140</c:v>
                </c:pt>
                <c:pt idx="18">
                  <c:v>0</c:v>
                </c:pt>
                <c:pt idx="19">
                  <c:v>1250</c:v>
                </c:pt>
                <c:pt idx="20">
                  <c:v>609</c:v>
                </c:pt>
                <c:pt idx="21">
                  <c:v>557</c:v>
                </c:pt>
                <c:pt idx="22">
                  <c:v>504</c:v>
                </c:pt>
                <c:pt idx="23">
                  <c:v>934</c:v>
                </c:pt>
                <c:pt idx="24">
                  <c:v>1589</c:v>
                </c:pt>
                <c:pt idx="25">
                  <c:v>0</c:v>
                </c:pt>
                <c:pt idx="26">
                  <c:v>338</c:v>
                </c:pt>
                <c:pt idx="27">
                  <c:v>995</c:v>
                </c:pt>
                <c:pt idx="28">
                  <c:v>1100</c:v>
                </c:pt>
                <c:pt idx="29">
                  <c:v>593</c:v>
                </c:pt>
                <c:pt idx="30">
                  <c:v>780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A4-1647-A1C9-4C294EE22A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0446304"/>
        <c:axId val="1118010943"/>
      </c:barChart>
      <c:catAx>
        <c:axId val="97044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118010943"/>
        <c:crosses val="autoZero"/>
        <c:auto val="1"/>
        <c:lblAlgn val="ctr"/>
        <c:lblOffset val="100"/>
        <c:noMultiLvlLbl val="0"/>
      </c:catAx>
      <c:valAx>
        <c:axId val="1118010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970446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TIENDA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Hoja1!$E$3:$E$33</c:f>
              <c:strCache>
                <c:ptCount val="31"/>
                <c:pt idx="0">
                  <c:v>1/5/24 MIERCOLES</c:v>
                </c:pt>
                <c:pt idx="1">
                  <c:v>2/5/24 JUEVES</c:v>
                </c:pt>
                <c:pt idx="2">
                  <c:v>3/5/24 VIERNES</c:v>
                </c:pt>
                <c:pt idx="3">
                  <c:v>4/5/24 SABADO</c:v>
                </c:pt>
                <c:pt idx="4">
                  <c:v>5/5/24 DOMINGO</c:v>
                </c:pt>
                <c:pt idx="5">
                  <c:v>6/5/24 LUNES</c:v>
                </c:pt>
                <c:pt idx="6">
                  <c:v>7/5/24 MARTES</c:v>
                </c:pt>
                <c:pt idx="7">
                  <c:v>8/5/24 MIERCOLES</c:v>
                </c:pt>
                <c:pt idx="8">
                  <c:v>9/5/24 JUEVES</c:v>
                </c:pt>
                <c:pt idx="9">
                  <c:v>10/5/24 VIERNES</c:v>
                </c:pt>
                <c:pt idx="10">
                  <c:v>11/5/24 SABADO</c:v>
                </c:pt>
                <c:pt idx="11">
                  <c:v>12/5/24 DOMINGO</c:v>
                </c:pt>
                <c:pt idx="12">
                  <c:v>13/5/24 LUNES</c:v>
                </c:pt>
                <c:pt idx="13">
                  <c:v>14/5/24 MARTES</c:v>
                </c:pt>
                <c:pt idx="14">
                  <c:v>15/5/24 MIERCOLES</c:v>
                </c:pt>
                <c:pt idx="15">
                  <c:v>16/5/24 JUEVES</c:v>
                </c:pt>
                <c:pt idx="16">
                  <c:v>17/5/24 VIERNES</c:v>
                </c:pt>
                <c:pt idx="17">
                  <c:v>18/5/24 SABADO</c:v>
                </c:pt>
                <c:pt idx="18">
                  <c:v>19/5/24 DOMINGO</c:v>
                </c:pt>
                <c:pt idx="19">
                  <c:v>20/5/24 LUNES</c:v>
                </c:pt>
                <c:pt idx="20">
                  <c:v>21/5/24 MARTES</c:v>
                </c:pt>
                <c:pt idx="21">
                  <c:v>22/5/24 MIERCOLES</c:v>
                </c:pt>
                <c:pt idx="22">
                  <c:v>23/5/24 JUEVES</c:v>
                </c:pt>
                <c:pt idx="23">
                  <c:v>24/5/24 VIERNES</c:v>
                </c:pt>
                <c:pt idx="24">
                  <c:v>25/5/24 SABADO</c:v>
                </c:pt>
                <c:pt idx="25">
                  <c:v>26/5/24 DOMINGO</c:v>
                </c:pt>
                <c:pt idx="26">
                  <c:v>27/5/24 LUNES</c:v>
                </c:pt>
                <c:pt idx="27">
                  <c:v>28/5/24 MARTES</c:v>
                </c:pt>
                <c:pt idx="28">
                  <c:v>29/5/24 MIERCOLES</c:v>
                </c:pt>
                <c:pt idx="29">
                  <c:v>30/5/24 JUEVES</c:v>
                </c:pt>
                <c:pt idx="30">
                  <c:v>31/5/24 VIERNES</c:v>
                </c:pt>
              </c:strCache>
            </c:strRef>
          </c:cat>
          <c:val>
            <c:numRef>
              <c:f>Hoja1!$F$3:$F$33</c:f>
              <c:numCache>
                <c:formatCode>General</c:formatCode>
                <c:ptCount val="31"/>
                <c:pt idx="0">
                  <c:v>65</c:v>
                </c:pt>
                <c:pt idx="1">
                  <c:v>125</c:v>
                </c:pt>
                <c:pt idx="2">
                  <c:v>475</c:v>
                </c:pt>
                <c:pt idx="3">
                  <c:v>301</c:v>
                </c:pt>
                <c:pt idx="4">
                  <c:v>0</c:v>
                </c:pt>
                <c:pt idx="5">
                  <c:v>38</c:v>
                </c:pt>
                <c:pt idx="6">
                  <c:v>555</c:v>
                </c:pt>
                <c:pt idx="7">
                  <c:v>150</c:v>
                </c:pt>
                <c:pt idx="8">
                  <c:v>90</c:v>
                </c:pt>
                <c:pt idx="9">
                  <c:v>864</c:v>
                </c:pt>
                <c:pt idx="10">
                  <c:v>741</c:v>
                </c:pt>
                <c:pt idx="11">
                  <c:v>0</c:v>
                </c:pt>
                <c:pt idx="12">
                  <c:v>290</c:v>
                </c:pt>
                <c:pt idx="13">
                  <c:v>155</c:v>
                </c:pt>
                <c:pt idx="14">
                  <c:v>100</c:v>
                </c:pt>
                <c:pt idx="15">
                  <c:v>215</c:v>
                </c:pt>
                <c:pt idx="16">
                  <c:v>46</c:v>
                </c:pt>
                <c:pt idx="17">
                  <c:v>353</c:v>
                </c:pt>
                <c:pt idx="18">
                  <c:v>0</c:v>
                </c:pt>
                <c:pt idx="19">
                  <c:v>98</c:v>
                </c:pt>
                <c:pt idx="20">
                  <c:v>285</c:v>
                </c:pt>
                <c:pt idx="21">
                  <c:v>138</c:v>
                </c:pt>
                <c:pt idx="22">
                  <c:v>215</c:v>
                </c:pt>
                <c:pt idx="23">
                  <c:v>370</c:v>
                </c:pt>
                <c:pt idx="24">
                  <c:v>0</c:v>
                </c:pt>
                <c:pt idx="25">
                  <c:v>0</c:v>
                </c:pt>
                <c:pt idx="26">
                  <c:v>100</c:v>
                </c:pt>
                <c:pt idx="27">
                  <c:v>262</c:v>
                </c:pt>
                <c:pt idx="28">
                  <c:v>175</c:v>
                </c:pt>
                <c:pt idx="29">
                  <c:v>0</c:v>
                </c:pt>
                <c:pt idx="30">
                  <c:v>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C1-664A-ABA5-D399522075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9521391"/>
        <c:axId val="829806383"/>
      </c:barChart>
      <c:catAx>
        <c:axId val="1099521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829806383"/>
        <c:crosses val="autoZero"/>
        <c:auto val="1"/>
        <c:lblAlgn val="ctr"/>
        <c:lblOffset val="100"/>
        <c:noMultiLvlLbl val="0"/>
      </c:catAx>
      <c:valAx>
        <c:axId val="829806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099521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488950</xdr:colOff>
      <xdr:row>1</xdr:row>
      <xdr:rowOff>25400</xdr:rowOff>
    </xdr:from>
    <xdr:to>
      <xdr:col>14</xdr:col>
      <xdr:colOff>787400</xdr:colOff>
      <xdr:row>16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4FAFED9-C941-3FB3-A397-43C6C21ADB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482600</xdr:colOff>
      <xdr:row>17</xdr:row>
      <xdr:rowOff>38100</xdr:rowOff>
    </xdr:from>
    <xdr:to>
      <xdr:col>14</xdr:col>
      <xdr:colOff>800100</xdr:colOff>
      <xdr:row>33</xdr:row>
      <xdr:rowOff>63500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91172AC-3063-2A1A-A547-A4A97D1A7A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6F886-CDB0-004E-97D3-AF9081C81D5B}">
  <dimension ref="B2:I39"/>
  <sheetViews>
    <sheetView tabSelected="1" topLeftCell="A11" workbookViewId="0">
      <selection activeCell="C36" sqref="C36"/>
    </sheetView>
  </sheetViews>
  <sheetFormatPr baseColWidth="10" defaultRowHeight="16" x14ac:dyDescent="0.2"/>
  <cols>
    <col min="2" max="2" width="18.5" bestFit="1" customWidth="1"/>
    <col min="5" max="5" width="18" bestFit="1" customWidth="1"/>
  </cols>
  <sheetData>
    <row r="2" spans="2:6" x14ac:dyDescent="0.2">
      <c r="B2" s="5" t="s">
        <v>31</v>
      </c>
      <c r="C2" s="5"/>
      <c r="E2" s="5" t="s">
        <v>32</v>
      </c>
      <c r="F2" s="5"/>
    </row>
    <row r="3" spans="2:6" x14ac:dyDescent="0.2">
      <c r="B3" s="1" t="s">
        <v>0</v>
      </c>
      <c r="C3" s="1">
        <f>235+160+105+98+223</f>
        <v>821</v>
      </c>
      <c r="E3" s="1" t="s">
        <v>0</v>
      </c>
      <c r="F3" s="1">
        <v>65</v>
      </c>
    </row>
    <row r="4" spans="2:6" x14ac:dyDescent="0.2">
      <c r="B4" s="1" t="s">
        <v>1</v>
      </c>
      <c r="C4" s="1">
        <v>1070</v>
      </c>
      <c r="E4" s="1" t="s">
        <v>1</v>
      </c>
      <c r="F4" s="1">
        <v>125</v>
      </c>
    </row>
    <row r="5" spans="2:6" x14ac:dyDescent="0.2">
      <c r="B5" s="1" t="s">
        <v>2</v>
      </c>
      <c r="C5" s="1">
        <v>2079</v>
      </c>
      <c r="E5" s="1" t="s">
        <v>2</v>
      </c>
      <c r="F5" s="1">
        <f>115+360</f>
        <v>475</v>
      </c>
    </row>
    <row r="6" spans="2:6" x14ac:dyDescent="0.2">
      <c r="B6" s="1" t="s">
        <v>3</v>
      </c>
      <c r="C6" s="1">
        <f>198+45+75+80+50+95+45+53+95+58+38+45+165+162</f>
        <v>1204</v>
      </c>
      <c r="E6" s="1" t="s">
        <v>3</v>
      </c>
      <c r="F6" s="1">
        <f>150+93+58</f>
        <v>301</v>
      </c>
    </row>
    <row r="7" spans="2:6" x14ac:dyDescent="0.2">
      <c r="B7" s="1" t="s">
        <v>4</v>
      </c>
      <c r="C7" s="1">
        <v>298</v>
      </c>
      <c r="E7" s="1" t="s">
        <v>4</v>
      </c>
      <c r="F7" s="1">
        <v>0</v>
      </c>
    </row>
    <row r="8" spans="2:6" x14ac:dyDescent="0.2">
      <c r="B8" s="1" t="s">
        <v>5</v>
      </c>
      <c r="C8" s="1">
        <v>1173</v>
      </c>
      <c r="E8" s="1" t="s">
        <v>5</v>
      </c>
      <c r="F8" s="1">
        <v>38</v>
      </c>
    </row>
    <row r="9" spans="2:6" x14ac:dyDescent="0.2">
      <c r="B9" s="1" t="s">
        <v>6</v>
      </c>
      <c r="C9" s="1">
        <f>90+125+145+237+55+195+146+85</f>
        <v>1078</v>
      </c>
      <c r="E9" s="1" t="s">
        <v>6</v>
      </c>
      <c r="F9" s="1">
        <v>555</v>
      </c>
    </row>
    <row r="10" spans="2:6" x14ac:dyDescent="0.2">
      <c r="B10" s="1" t="s">
        <v>7</v>
      </c>
      <c r="C10" s="1">
        <v>1667</v>
      </c>
      <c r="E10" s="1" t="s">
        <v>7</v>
      </c>
      <c r="F10" s="1">
        <v>150</v>
      </c>
    </row>
    <row r="11" spans="2:6" x14ac:dyDescent="0.2">
      <c r="B11" s="1" t="s">
        <v>8</v>
      </c>
      <c r="C11" s="1">
        <v>862</v>
      </c>
      <c r="E11" s="1" t="s">
        <v>8</v>
      </c>
      <c r="F11" s="1">
        <v>90</v>
      </c>
    </row>
    <row r="12" spans="2:6" x14ac:dyDescent="0.2">
      <c r="B12" s="1" t="s">
        <v>9</v>
      </c>
      <c r="C12" s="1">
        <f>38+145+51+147+146+110+115+110+55+235+280+40+95+110+115+140+125+55+140</f>
        <v>2252</v>
      </c>
      <c r="E12" s="1" t="s">
        <v>9</v>
      </c>
      <c r="F12" s="1">
        <f>58+150+180+85+128+95+65+103</f>
        <v>864</v>
      </c>
    </row>
    <row r="13" spans="2:6" x14ac:dyDescent="0.2">
      <c r="B13" s="1" t="s">
        <v>10</v>
      </c>
      <c r="C13" s="1">
        <f>40+37+160+170+95+148+145+270+115+140+225+173+78+105+413+95+40+40+113+125+190+45+113</f>
        <v>3075</v>
      </c>
      <c r="E13" s="1" t="s">
        <v>10</v>
      </c>
      <c r="F13" s="1">
        <f>130+98+88+115+128+105+47+30</f>
        <v>741</v>
      </c>
    </row>
    <row r="14" spans="2:6" x14ac:dyDescent="0.2">
      <c r="B14" s="1" t="s">
        <v>11</v>
      </c>
      <c r="C14" s="1">
        <f>95+88</f>
        <v>183</v>
      </c>
      <c r="E14" s="1" t="s">
        <v>11</v>
      </c>
      <c r="F14" s="3">
        <v>0</v>
      </c>
    </row>
    <row r="15" spans="2:6" x14ac:dyDescent="0.2">
      <c r="B15" s="1" t="s">
        <v>12</v>
      </c>
      <c r="C15" s="1">
        <f>120+150+195+85+55+275+93+35+97+240</f>
        <v>1345</v>
      </c>
      <c r="E15" s="1" t="s">
        <v>12</v>
      </c>
      <c r="F15" s="1">
        <v>290</v>
      </c>
    </row>
    <row r="16" spans="2:6" x14ac:dyDescent="0.2">
      <c r="B16" s="1" t="s">
        <v>13</v>
      </c>
      <c r="C16" s="1">
        <f>70+160+134+88</f>
        <v>452</v>
      </c>
      <c r="E16" s="1" t="s">
        <v>13</v>
      </c>
      <c r="F16" s="1">
        <v>155</v>
      </c>
    </row>
    <row r="17" spans="2:8" x14ac:dyDescent="0.2">
      <c r="B17" s="1" t="s">
        <v>14</v>
      </c>
      <c r="C17" s="1">
        <f>260+145+98+58+70+190</f>
        <v>821</v>
      </c>
      <c r="E17" s="1" t="s">
        <v>14</v>
      </c>
      <c r="F17" s="1">
        <v>100</v>
      </c>
    </row>
    <row r="18" spans="2:8" x14ac:dyDescent="0.2">
      <c r="B18" s="1" t="s">
        <v>15</v>
      </c>
      <c r="C18" s="1">
        <f>47+110+40+115+105+197+147+50+197+130+160+95+43</f>
        <v>1436</v>
      </c>
      <c r="E18" s="1" t="s">
        <v>15</v>
      </c>
      <c r="F18" s="1">
        <v>215</v>
      </c>
    </row>
    <row r="19" spans="2:8" x14ac:dyDescent="0.2">
      <c r="B19" s="1" t="s">
        <v>16</v>
      </c>
      <c r="C19" s="1">
        <f>28+128+48+45+256+130+95</f>
        <v>730</v>
      </c>
      <c r="E19" s="1" t="s">
        <v>16</v>
      </c>
      <c r="F19" s="1">
        <v>46</v>
      </c>
    </row>
    <row r="20" spans="2:8" x14ac:dyDescent="0.2">
      <c r="B20" s="2" t="s">
        <v>18</v>
      </c>
      <c r="C20" s="1">
        <f>160+55+40+28+48+315+46+60+195+193</f>
        <v>1140</v>
      </c>
      <c r="E20" s="2" t="s">
        <v>18</v>
      </c>
      <c r="F20" s="1">
        <v>353</v>
      </c>
    </row>
    <row r="21" spans="2:8" x14ac:dyDescent="0.2">
      <c r="B21" s="1" t="s">
        <v>17</v>
      </c>
      <c r="C21" s="4">
        <v>0</v>
      </c>
      <c r="E21" s="1" t="s">
        <v>17</v>
      </c>
      <c r="F21" s="1">
        <v>0</v>
      </c>
    </row>
    <row r="22" spans="2:8" x14ac:dyDescent="0.2">
      <c r="B22" s="1" t="s">
        <v>19</v>
      </c>
      <c r="C22" s="1">
        <f>210+270+270+95+30+170+205</f>
        <v>1250</v>
      </c>
      <c r="E22" s="1" t="s">
        <v>19</v>
      </c>
      <c r="F22" s="1">
        <v>98</v>
      </c>
    </row>
    <row r="23" spans="2:8" x14ac:dyDescent="0.2">
      <c r="B23" s="1" t="s">
        <v>20</v>
      </c>
      <c r="C23" s="1">
        <f>179+120+160+150</f>
        <v>609</v>
      </c>
      <c r="E23" s="1" t="s">
        <v>20</v>
      </c>
      <c r="F23" s="1">
        <v>285</v>
      </c>
    </row>
    <row r="24" spans="2:8" x14ac:dyDescent="0.2">
      <c r="B24" s="1" t="s">
        <v>21</v>
      </c>
      <c r="C24" s="1">
        <f>90+52+155+140+120</f>
        <v>557</v>
      </c>
      <c r="E24" s="1" t="s">
        <v>21</v>
      </c>
      <c r="F24" s="1">
        <v>138</v>
      </c>
    </row>
    <row r="25" spans="2:8" x14ac:dyDescent="0.2">
      <c r="B25" s="1" t="s">
        <v>22</v>
      </c>
      <c r="C25" s="1">
        <f>144+180+180</f>
        <v>504</v>
      </c>
      <c r="E25" s="1" t="s">
        <v>22</v>
      </c>
      <c r="F25" s="1">
        <v>215</v>
      </c>
    </row>
    <row r="26" spans="2:8" x14ac:dyDescent="0.2">
      <c r="B26" s="1" t="s">
        <v>23</v>
      </c>
      <c r="C26" s="1">
        <f>90+29+85+50+115+105+170+290</f>
        <v>934</v>
      </c>
      <c r="E26" s="1" t="s">
        <v>23</v>
      </c>
      <c r="F26" s="1">
        <v>370</v>
      </c>
    </row>
    <row r="27" spans="2:8" x14ac:dyDescent="0.2">
      <c r="B27" s="1" t="s">
        <v>24</v>
      </c>
      <c r="C27" s="1">
        <f>145+40+15+147+128+145+95+98+145+95+43+145+165+103+80</f>
        <v>1589</v>
      </c>
      <c r="E27" s="1" t="s">
        <v>24</v>
      </c>
      <c r="F27" s="1">
        <v>0</v>
      </c>
    </row>
    <row r="28" spans="2:8" x14ac:dyDescent="0.2">
      <c r="B28" s="1" t="s">
        <v>25</v>
      </c>
      <c r="C28" s="1">
        <v>0</v>
      </c>
      <c r="E28" s="1" t="s">
        <v>25</v>
      </c>
      <c r="F28" s="1">
        <v>0</v>
      </c>
    </row>
    <row r="29" spans="2:8" x14ac:dyDescent="0.2">
      <c r="B29" s="1" t="s">
        <v>26</v>
      </c>
      <c r="C29" s="1">
        <f>233+105</f>
        <v>338</v>
      </c>
      <c r="E29" s="1" t="s">
        <v>26</v>
      </c>
      <c r="F29" s="1">
        <v>100</v>
      </c>
      <c r="H29" t="s">
        <v>37</v>
      </c>
    </row>
    <row r="30" spans="2:8" x14ac:dyDescent="0.2">
      <c r="B30" s="1" t="s">
        <v>27</v>
      </c>
      <c r="C30" s="1">
        <f>165+140+245+150+105+95+95</f>
        <v>995</v>
      </c>
      <c r="E30" s="1" t="s">
        <v>27</v>
      </c>
      <c r="F30" s="3">
        <v>262</v>
      </c>
    </row>
    <row r="31" spans="2:8" x14ac:dyDescent="0.2">
      <c r="B31" s="1" t="s">
        <v>28</v>
      </c>
      <c r="C31" s="1">
        <f>55+50+40+95+255+125+125+145+95+115</f>
        <v>1100</v>
      </c>
      <c r="E31" s="1" t="s">
        <v>28</v>
      </c>
      <c r="F31" s="1">
        <v>175</v>
      </c>
    </row>
    <row r="32" spans="2:8" x14ac:dyDescent="0.2">
      <c r="B32" s="1" t="s">
        <v>29</v>
      </c>
      <c r="C32" s="1">
        <f>140+98+90+160+105</f>
        <v>593</v>
      </c>
      <c r="E32" s="1" t="s">
        <v>29</v>
      </c>
      <c r="F32" s="1">
        <v>0</v>
      </c>
    </row>
    <row r="33" spans="2:9" x14ac:dyDescent="0.2">
      <c r="B33" s="1" t="s">
        <v>30</v>
      </c>
      <c r="C33" s="1">
        <f>148+42+388+202</f>
        <v>780</v>
      </c>
      <c r="E33" s="1" t="s">
        <v>30</v>
      </c>
      <c r="F33" s="1">
        <f>130+90</f>
        <v>220</v>
      </c>
    </row>
    <row r="34" spans="2:9" x14ac:dyDescent="0.2">
      <c r="B34" s="1" t="s">
        <v>33</v>
      </c>
      <c r="C34" s="1">
        <f>SUM(C3:C33)</f>
        <v>30935</v>
      </c>
      <c r="E34" s="1" t="s">
        <v>33</v>
      </c>
      <c r="F34" s="1">
        <f>SUM(F3:F33)</f>
        <v>6426</v>
      </c>
    </row>
    <row r="35" spans="2:9" x14ac:dyDescent="0.2">
      <c r="B35" s="1" t="s">
        <v>34</v>
      </c>
      <c r="C35" s="1">
        <f>C34/2</f>
        <v>15467.5</v>
      </c>
      <c r="E35" s="1" t="s">
        <v>34</v>
      </c>
      <c r="F35" s="1">
        <f>F34/2</f>
        <v>3213</v>
      </c>
    </row>
    <row r="36" spans="2:9" x14ac:dyDescent="0.2">
      <c r="I36" t="s">
        <v>37</v>
      </c>
    </row>
    <row r="38" spans="2:9" x14ac:dyDescent="0.2">
      <c r="E38" t="s">
        <v>35</v>
      </c>
      <c r="F38">
        <f>F34+C34</f>
        <v>37361</v>
      </c>
    </row>
    <row r="39" spans="2:9" x14ac:dyDescent="0.2">
      <c r="E39" t="s">
        <v>36</v>
      </c>
      <c r="F39">
        <f>F38/2</f>
        <v>18680.5</v>
      </c>
    </row>
  </sheetData>
  <mergeCells count="2">
    <mergeCell ref="B2:C2"/>
    <mergeCell ref="E2:F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joseleogon159@gmail.com</dc:creator>
  <cp:lastModifiedBy>joseleogon159@gmail.com</cp:lastModifiedBy>
  <dcterms:created xsi:type="dcterms:W3CDTF">2024-05-02T16:45:41Z</dcterms:created>
  <dcterms:modified xsi:type="dcterms:W3CDTF">2024-06-03T16:52:36Z</dcterms:modified>
</cp:coreProperties>
</file>