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E7349521-796E-4F23-AA1B-7E6693563B34}" xr6:coauthVersionLast="47" xr6:coauthVersionMax="47" xr10:uidLastSave="{00000000-0000-0000-0000-000000000000}"/>
  <bookViews>
    <workbookView xWindow="28680" yWindow="-120" windowWidth="29040" windowHeight="15720" xr2:uid="{89589C17-DA2A-4127-AB29-704E6FA47D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K14" i="1"/>
  <c r="K9" i="1"/>
  <c r="C54" i="1"/>
  <c r="J11" i="1"/>
  <c r="J10" i="1"/>
  <c r="J2" i="1"/>
  <c r="H2" i="1"/>
  <c r="G2" i="1"/>
  <c r="F2" i="1"/>
  <c r="D2" i="1"/>
  <c r="K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E2" i="1"/>
  <c r="B54" i="1"/>
</calcChain>
</file>

<file path=xl/sharedStrings.xml><?xml version="1.0" encoding="utf-8"?>
<sst xmlns="http://schemas.openxmlformats.org/spreadsheetml/2006/main" count="71" uniqueCount="71">
  <si>
    <t>x</t>
  </si>
  <si>
    <t>y</t>
  </si>
  <si>
    <t>'Wyoming'</t>
  </si>
  <si>
    <t>'District of Columbia'</t>
  </si>
  <si>
    <t>'Vermont'</t>
  </si>
  <si>
    <t>'Alaska'</t>
  </si>
  <si>
    <t>'North Dakota'</t>
  </si>
  <si>
    <t>'South Dakota'</t>
  </si>
  <si>
    <t>'Delaware'</t>
  </si>
  <si>
    <t>'Montana'</t>
  </si>
  <si>
    <t>'Rhode Island'</t>
  </si>
  <si>
    <t>'Hawaii'</t>
  </si>
  <si>
    <t>'New Hampshire'</t>
  </si>
  <si>
    <t>'Maine'</t>
  </si>
  <si>
    <t>'Idaho'</t>
  </si>
  <si>
    <t>'Nebraska'</t>
  </si>
  <si>
    <t>'West Virginia'</t>
  </si>
  <si>
    <t>'New Mexico'</t>
  </si>
  <si>
    <t>'Nevada'</t>
  </si>
  <si>
    <t>'Utah'</t>
  </si>
  <si>
    <t>'Arkansas'</t>
  </si>
  <si>
    <t>'Kansas'</t>
  </si>
  <si>
    <t>'Mississippi'</t>
  </si>
  <si>
    <t>'Iowa'</t>
  </si>
  <si>
    <t>'Connecticut'</t>
  </si>
  <si>
    <t>'Oregon'</t>
  </si>
  <si>
    <t>'Oklahoma'</t>
  </si>
  <si>
    <t>'South Carolina'</t>
  </si>
  <si>
    <t>'Kentucky'</t>
  </si>
  <si>
    <t>'Colorado'</t>
  </si>
  <si>
    <t>'Alabama'</t>
  </si>
  <si>
    <t>'Louisiana'</t>
  </si>
  <si>
    <t>'Minnesota'</t>
  </si>
  <si>
    <t>'Arizona'</t>
  </si>
  <si>
    <t>'Maryland'</t>
  </si>
  <si>
    <t>'Wisconsin'</t>
  </si>
  <si>
    <t>'Missouri'</t>
  </si>
  <si>
    <t>'Tennessee'</t>
  </si>
  <si>
    <t>'Washington'</t>
  </si>
  <si>
    <t>'Indiana'</t>
  </si>
  <si>
    <t>'Massachusetts'</t>
  </si>
  <si>
    <t>'Virginia'</t>
  </si>
  <si>
    <t>'North Carolina'</t>
  </si>
  <si>
    <t>'Georgia'</t>
  </si>
  <si>
    <t>'New Jersey'</t>
  </si>
  <si>
    <t>'Michigan'</t>
  </si>
  <si>
    <t>'Ohio'</t>
  </si>
  <si>
    <t>'Pennsylvania'</t>
  </si>
  <si>
    <t>'Illinois'</t>
  </si>
  <si>
    <t>'Florida'</t>
  </si>
  <si>
    <t>'New York'</t>
  </si>
  <si>
    <t>'Texas'</t>
  </si>
  <si>
    <t>'California'</t>
  </si>
  <si>
    <t>n</t>
  </si>
  <si>
    <t>cantidad de muestras</t>
  </si>
  <si>
    <t>x^2</t>
  </si>
  <si>
    <t>SUM XY</t>
  </si>
  <si>
    <t>SUM x^2</t>
  </si>
  <si>
    <t>Intercepcion B1</t>
  </si>
  <si>
    <t>numerador</t>
  </si>
  <si>
    <t>denominador</t>
  </si>
  <si>
    <t>pendiente B0</t>
  </si>
  <si>
    <t>Recta estimada Y</t>
  </si>
  <si>
    <t>Y =</t>
  </si>
  <si>
    <t>california 2017 accidentes estimados</t>
  </si>
  <si>
    <t>California 2024</t>
  </si>
  <si>
    <t>XY</t>
  </si>
  <si>
    <t>Promedio de X</t>
  </si>
  <si>
    <t>Promedio de Y</t>
  </si>
  <si>
    <t>SUM X</t>
  </si>
  <si>
    <t>SUM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</si>
</sst>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Accidentes</a:t>
            </a:r>
            <a:r>
              <a:rPr lang="es-MX" baseline="0"/>
              <a:t> viales USA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591670459229563E-2"/>
                  <c:y val="-2.42096645409290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7.7232478742493491E-2"/>
                  <c:y val="0.227875251111181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layout>
                <c:manualLayout>
                  <c:x val="7.3279402322734083E-2"/>
                  <c:y val="0.313488996049633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Sheet1!$B$2:$B$54</c:f>
              <c:numCache>
                <c:formatCode>General</c:formatCode>
                <c:ptCount val="53"/>
                <c:pt idx="0">
                  <c:v>493782</c:v>
                </c:pt>
                <c:pt idx="1">
                  <c:v>572059</c:v>
                </c:pt>
                <c:pt idx="2">
                  <c:v>608827</c:v>
                </c:pt>
                <c:pt idx="3">
                  <c:v>626932</c:v>
                </c:pt>
                <c:pt idx="4">
                  <c:v>642200</c:v>
                </c:pt>
                <c:pt idx="5">
                  <c:v>754844</c:v>
                </c:pt>
                <c:pt idx="6">
                  <c:v>783600</c:v>
                </c:pt>
                <c:pt idx="7">
                  <c:v>902195</c:v>
                </c:pt>
                <c:pt idx="8">
                  <c:v>1048319</c:v>
                </c:pt>
                <c:pt idx="9">
                  <c:v>1211537</c:v>
                </c:pt>
                <c:pt idx="10">
                  <c:v>1235786</c:v>
                </c:pt>
                <c:pt idx="11">
                  <c:v>1274923</c:v>
                </c:pt>
                <c:pt idx="12">
                  <c:v>1293953</c:v>
                </c:pt>
                <c:pt idx="13">
                  <c:v>1711263</c:v>
                </c:pt>
                <c:pt idx="14">
                  <c:v>1808344</c:v>
                </c:pt>
                <c:pt idx="15">
                  <c:v>1819046</c:v>
                </c:pt>
                <c:pt idx="16">
                  <c:v>1998257</c:v>
                </c:pt>
                <c:pt idx="17">
                  <c:v>2233169</c:v>
                </c:pt>
                <c:pt idx="18">
                  <c:v>2673400</c:v>
                </c:pt>
                <c:pt idx="19">
                  <c:v>2688418</c:v>
                </c:pt>
                <c:pt idx="20">
                  <c:v>2844658</c:v>
                </c:pt>
                <c:pt idx="21">
                  <c:v>2926324</c:v>
                </c:pt>
                <c:pt idx="22">
                  <c:v>3405565</c:v>
                </c:pt>
                <c:pt idx="23">
                  <c:v>3421399</c:v>
                </c:pt>
                <c:pt idx="24">
                  <c:v>3450654</c:v>
                </c:pt>
                <c:pt idx="25">
                  <c:v>4012012</c:v>
                </c:pt>
                <c:pt idx="26">
                  <c:v>4041769</c:v>
                </c:pt>
                <c:pt idx="27">
                  <c:v>4301261</c:v>
                </c:pt>
                <c:pt idx="28">
                  <c:v>4447100</c:v>
                </c:pt>
                <c:pt idx="29">
                  <c:v>4468976</c:v>
                </c:pt>
                <c:pt idx="30">
                  <c:v>4919479</c:v>
                </c:pt>
                <c:pt idx="31">
                  <c:v>5130632</c:v>
                </c:pt>
                <c:pt idx="32">
                  <c:v>5296486</c:v>
                </c:pt>
                <c:pt idx="33">
                  <c:v>5363675</c:v>
                </c:pt>
                <c:pt idx="34">
                  <c:v>5595211</c:v>
                </c:pt>
                <c:pt idx="35">
                  <c:v>5689283</c:v>
                </c:pt>
                <c:pt idx="36">
                  <c:v>5894121</c:v>
                </c:pt>
                <c:pt idx="37">
                  <c:v>6080485</c:v>
                </c:pt>
                <c:pt idx="38">
                  <c:v>6349097</c:v>
                </c:pt>
                <c:pt idx="39">
                  <c:v>7078515</c:v>
                </c:pt>
                <c:pt idx="40">
                  <c:v>8049313</c:v>
                </c:pt>
                <c:pt idx="41">
                  <c:v>8186453</c:v>
                </c:pt>
                <c:pt idx="42">
                  <c:v>8414350</c:v>
                </c:pt>
                <c:pt idx="43">
                  <c:v>9938444</c:v>
                </c:pt>
                <c:pt idx="44">
                  <c:v>11353140</c:v>
                </c:pt>
                <c:pt idx="45">
                  <c:v>12281054</c:v>
                </c:pt>
                <c:pt idx="46">
                  <c:v>12419293</c:v>
                </c:pt>
                <c:pt idx="47">
                  <c:v>15982378</c:v>
                </c:pt>
                <c:pt idx="48">
                  <c:v>18976457</c:v>
                </c:pt>
                <c:pt idx="49">
                  <c:v>20851820</c:v>
                </c:pt>
                <c:pt idx="50">
                  <c:v>33871648</c:v>
                </c:pt>
                <c:pt idx="52">
                  <c:v>33921648</c:v>
                </c:pt>
              </c:numCache>
            </c:numRef>
          </c:xVal>
          <c:yVal>
            <c:numRef>
              <c:f>Sheet1!$C$2:$C$54</c:f>
              <c:numCache>
                <c:formatCode>General</c:formatCode>
                <c:ptCount val="53"/>
                <c:pt idx="0">
                  <c:v>164</c:v>
                </c:pt>
                <c:pt idx="1">
                  <c:v>43</c:v>
                </c:pt>
                <c:pt idx="2">
                  <c:v>98</c:v>
                </c:pt>
                <c:pt idx="3">
                  <c:v>101</c:v>
                </c:pt>
                <c:pt idx="4">
                  <c:v>100</c:v>
                </c:pt>
                <c:pt idx="5">
                  <c:v>197</c:v>
                </c:pt>
                <c:pt idx="6">
                  <c:v>134</c:v>
                </c:pt>
                <c:pt idx="7">
                  <c:v>229</c:v>
                </c:pt>
                <c:pt idx="8">
                  <c:v>83</c:v>
                </c:pt>
                <c:pt idx="9">
                  <c:v>142</c:v>
                </c:pt>
                <c:pt idx="10">
                  <c:v>171</c:v>
                </c:pt>
                <c:pt idx="11">
                  <c:v>194</c:v>
                </c:pt>
                <c:pt idx="12">
                  <c:v>260</c:v>
                </c:pt>
                <c:pt idx="13">
                  <c:v>254</c:v>
                </c:pt>
                <c:pt idx="14">
                  <c:v>411</c:v>
                </c:pt>
                <c:pt idx="15">
                  <c:v>521</c:v>
                </c:pt>
                <c:pt idx="16">
                  <c:v>395</c:v>
                </c:pt>
                <c:pt idx="17">
                  <c:v>296</c:v>
                </c:pt>
                <c:pt idx="18">
                  <c:v>704</c:v>
                </c:pt>
                <c:pt idx="19">
                  <c:v>461</c:v>
                </c:pt>
                <c:pt idx="20">
                  <c:v>900</c:v>
                </c:pt>
                <c:pt idx="21">
                  <c:v>390</c:v>
                </c:pt>
                <c:pt idx="22">
                  <c:v>291</c:v>
                </c:pt>
                <c:pt idx="23">
                  <c:v>456</c:v>
                </c:pt>
                <c:pt idx="24">
                  <c:v>774</c:v>
                </c:pt>
                <c:pt idx="25">
                  <c:v>1046</c:v>
                </c:pt>
                <c:pt idx="26">
                  <c:v>964</c:v>
                </c:pt>
                <c:pt idx="27">
                  <c:v>665</c:v>
                </c:pt>
                <c:pt idx="28">
                  <c:v>1154</c:v>
                </c:pt>
                <c:pt idx="29">
                  <c:v>904</c:v>
                </c:pt>
                <c:pt idx="30">
                  <c:v>567</c:v>
                </c:pt>
                <c:pt idx="31">
                  <c:v>1150</c:v>
                </c:pt>
                <c:pt idx="32">
                  <c:v>643</c:v>
                </c:pt>
                <c:pt idx="33">
                  <c:v>792</c:v>
                </c:pt>
                <c:pt idx="34">
                  <c:v>1130</c:v>
                </c:pt>
                <c:pt idx="35">
                  <c:v>1288</c:v>
                </c:pt>
                <c:pt idx="36">
                  <c:v>563</c:v>
                </c:pt>
                <c:pt idx="37">
                  <c:v>947</c:v>
                </c:pt>
                <c:pt idx="38">
                  <c:v>476</c:v>
                </c:pt>
                <c:pt idx="39">
                  <c:v>925</c:v>
                </c:pt>
                <c:pt idx="40">
                  <c:v>1557</c:v>
                </c:pt>
                <c:pt idx="41">
                  <c:v>1634</c:v>
                </c:pt>
                <c:pt idx="42">
                  <c:v>731</c:v>
                </c:pt>
                <c:pt idx="43">
                  <c:v>1159</c:v>
                </c:pt>
                <c:pt idx="44">
                  <c:v>1286</c:v>
                </c:pt>
                <c:pt idx="45">
                  <c:v>1490</c:v>
                </c:pt>
                <c:pt idx="46">
                  <c:v>1356</c:v>
                </c:pt>
                <c:pt idx="47">
                  <c:v>3244</c:v>
                </c:pt>
                <c:pt idx="48">
                  <c:v>1493</c:v>
                </c:pt>
                <c:pt idx="49">
                  <c:v>3583</c:v>
                </c:pt>
                <c:pt idx="50">
                  <c:v>4120</c:v>
                </c:pt>
                <c:pt idx="52">
                  <c:v>4404.6084479397159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5-46B0-9CAF-208297228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923871"/>
        <c:axId val="1648921471"/>
      </c:scatterChart>
      <c:valAx>
        <c:axId val="164892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48921471"/>
        <c:crosses val="autoZero"/>
        <c:crossBetween val="midCat"/>
      </c:valAx>
      <c:valAx>
        <c:axId val="164892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4892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388103</xdr:colOff>
      <xdr:row>0</xdr:row>
      <xdr:rowOff>0</xdr:rowOff>
    </xdr:from>
    <xdr:to>
      <xdr:col>28</xdr:col>
      <xdr:colOff>136140</xdr:colOff>
      <xdr:row>5</xdr:row>
      <xdr:rowOff>39887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C91FB7-5402-4B1E-B1CC-C240128DB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5221" y="0"/>
          <a:ext cx="3995291" cy="936358"/>
        </a:xfrm>
        <a:prstGeom prst="rect">
          <a:avLst/>
        </a:prstGeom>
      </xdr:spPr>
    </xdr:pic>
    <xdr:clientData/>
  </xdr:twoCellAnchor>
  <xdr:twoCellAnchor editAs="oneCell">
    <xdr:from>
      <xdr:col>12</xdr:col>
      <xdr:colOff>225337</xdr:colOff>
      <xdr:row>5</xdr:row>
      <xdr:rowOff>145499</xdr:rowOff>
    </xdr:from>
    <xdr:to>
      <xdr:col>20</xdr:col>
      <xdr:colOff>568612</xdr:colOff>
      <xdr:row>15</xdr:row>
      <xdr:rowOff>134506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6D688D-50B7-4477-AB3E-C97E855E4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6350" y="1050374"/>
          <a:ext cx="5524875" cy="1798757"/>
        </a:xfrm>
        <a:prstGeom prst="rect">
          <a:avLst/>
        </a:prstGeom>
      </xdr:spPr>
    </xdr:pic>
    <xdr:clientData/>
  </xdr:twoCellAnchor>
  <xdr:twoCellAnchor>
    <xdr:from>
      <xdr:col>9</xdr:col>
      <xdr:colOff>1661003</xdr:colOff>
      <xdr:row>26</xdr:row>
      <xdr:rowOff>63281</xdr:rowOff>
    </xdr:from>
    <xdr:to>
      <xdr:col>15</xdr:col>
      <xdr:colOff>499997</xdr:colOff>
      <xdr:row>40</xdr:row>
      <xdr:rowOff>66413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28B3DAA-9503-7CDF-75C5-0A1BFC21D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B4E9A-9E09-49EE-B870-EC6932B470B0}">
  <dimension ref="A1:T54"/>
  <sheetViews>
    <sheetView tabSelected="1" topLeftCell="A20" zoomScaleNormal="100" workbookViewId="0">
      <selection activeCell="B2" sqref="B2:B52"/>
    </sheetView>
  </sheetViews>
  <sheetFormatPr baseColWidth="10" defaultColWidth="9" defaultRowHeight="15" x14ac:dyDescent="0.25"/>
  <cols>
    <col min="1" max="1" width="19" bestFit="1" customWidth="1"/>
    <col min="2" max="2" width="14" customWidth="1"/>
    <col min="3" max="3" width="16" customWidth="1"/>
    <col min="4" max="4" width="14" bestFit="1" customWidth="1"/>
    <col min="5" max="5" width="13.85546875" bestFit="1" customWidth="1"/>
    <col min="6" max="7" width="12.140625" customWidth="1"/>
    <col min="8" max="8" width="12" bestFit="1" customWidth="1"/>
    <col min="9" max="9" width="19.7109375" bestFit="1" customWidth="1"/>
    <col min="10" max="10" width="33.7109375" bestFit="1" customWidth="1"/>
    <col min="11" max="11" width="20" customWidth="1"/>
    <col min="12" max="12" width="15" customWidth="1"/>
  </cols>
  <sheetData>
    <row r="1" spans="1:20" x14ac:dyDescent="0.25">
      <c r="A1">
        <v>2023</v>
      </c>
      <c r="B1" t="s">
        <v>0</v>
      </c>
      <c r="C1" t="s">
        <v>1</v>
      </c>
      <c r="D1" t="s">
        <v>67</v>
      </c>
      <c r="E1" t="s">
        <v>68</v>
      </c>
      <c r="F1" t="s">
        <v>66</v>
      </c>
      <c r="G1" t="s">
        <v>56</v>
      </c>
      <c r="H1" t="s">
        <v>55</v>
      </c>
      <c r="I1" t="s">
        <v>57</v>
      </c>
      <c r="J1" t="s">
        <v>69</v>
      </c>
      <c r="K1" t="s">
        <v>70</v>
      </c>
    </row>
    <row r="2" spans="1:20" x14ac:dyDescent="0.25">
      <c r="A2" t="s">
        <v>2</v>
      </c>
      <c r="B2">
        <v>493782</v>
      </c>
      <c r="C2">
        <v>164</v>
      </c>
      <c r="D2" s="1">
        <f>AVERAGE(B2:B52)</f>
        <v>5518076.5882352944</v>
      </c>
      <c r="E2">
        <f>AVERAGE(C2:C52)</f>
        <v>836</v>
      </c>
      <c r="F2">
        <f>B2*C2</f>
        <v>80980248</v>
      </c>
      <c r="G2">
        <f>SUM(F2:F52)</f>
        <v>473953559046</v>
      </c>
      <c r="H2">
        <f>B2^2</f>
        <v>243820663524</v>
      </c>
      <c r="I2" s="1">
        <f>SUM(H2:H52)</f>
        <v>3452668323818234</v>
      </c>
      <c r="J2">
        <f>SUM(B2:B52)</f>
        <v>281421906</v>
      </c>
      <c r="K2">
        <f>SUM(C2:C52)</f>
        <v>42636</v>
      </c>
      <c r="S2" t="s">
        <v>54</v>
      </c>
    </row>
    <row r="3" spans="1:20" x14ac:dyDescent="0.25">
      <c r="A3" t="s">
        <v>3</v>
      </c>
      <c r="B3">
        <v>572059</v>
      </c>
      <c r="C3">
        <v>43</v>
      </c>
      <c r="F3">
        <f t="shared" ref="F3:F52" si="0">B3*C3</f>
        <v>24598537</v>
      </c>
      <c r="H3">
        <f t="shared" ref="H3:H52" si="1">B3^2</f>
        <v>327251499481</v>
      </c>
      <c r="S3" t="s">
        <v>53</v>
      </c>
      <c r="T3">
        <v>51</v>
      </c>
    </row>
    <row r="4" spans="1:20" x14ac:dyDescent="0.25">
      <c r="A4" t="s">
        <v>4</v>
      </c>
      <c r="B4">
        <v>608827</v>
      </c>
      <c r="C4">
        <v>98</v>
      </c>
      <c r="F4">
        <f t="shared" si="0"/>
        <v>59665046</v>
      </c>
      <c r="H4">
        <f t="shared" si="1"/>
        <v>370670315929</v>
      </c>
    </row>
    <row r="5" spans="1:20" x14ac:dyDescent="0.25">
      <c r="A5" t="s">
        <v>5</v>
      </c>
      <c r="B5">
        <v>626932</v>
      </c>
      <c r="C5">
        <v>101</v>
      </c>
      <c r="F5">
        <f t="shared" si="0"/>
        <v>63320132</v>
      </c>
      <c r="H5">
        <f t="shared" si="1"/>
        <v>393043732624</v>
      </c>
    </row>
    <row r="6" spans="1:20" x14ac:dyDescent="0.25">
      <c r="A6" t="s">
        <v>6</v>
      </c>
      <c r="B6">
        <v>642200</v>
      </c>
      <c r="C6">
        <v>100</v>
      </c>
      <c r="F6">
        <f t="shared" si="0"/>
        <v>64220000</v>
      </c>
      <c r="H6">
        <f t="shared" si="1"/>
        <v>412420840000</v>
      </c>
    </row>
    <row r="7" spans="1:20" x14ac:dyDescent="0.25">
      <c r="A7" t="s">
        <v>7</v>
      </c>
      <c r="B7">
        <v>754844</v>
      </c>
      <c r="C7">
        <v>197</v>
      </c>
      <c r="F7">
        <f t="shared" si="0"/>
        <v>148704268</v>
      </c>
      <c r="H7">
        <f t="shared" si="1"/>
        <v>569789464336</v>
      </c>
    </row>
    <row r="8" spans="1:20" x14ac:dyDescent="0.25">
      <c r="A8" t="s">
        <v>8</v>
      </c>
      <c r="B8">
        <v>783600</v>
      </c>
      <c r="C8">
        <v>134</v>
      </c>
      <c r="F8">
        <f t="shared" si="0"/>
        <v>105002400</v>
      </c>
      <c r="H8">
        <f t="shared" si="1"/>
        <v>614028960000</v>
      </c>
    </row>
    <row r="9" spans="1:20" x14ac:dyDescent="0.25">
      <c r="A9" t="s">
        <v>9</v>
      </c>
      <c r="B9">
        <v>902195</v>
      </c>
      <c r="C9">
        <v>229</v>
      </c>
      <c r="F9">
        <f t="shared" si="0"/>
        <v>206602655</v>
      </c>
      <c r="H9">
        <f t="shared" si="1"/>
        <v>813955818025</v>
      </c>
      <c r="J9" t="s">
        <v>58</v>
      </c>
      <c r="K9">
        <f>J10/J11</f>
        <v>1.2563942738769832E-4</v>
      </c>
    </row>
    <row r="10" spans="1:20" x14ac:dyDescent="0.25">
      <c r="A10" t="s">
        <v>10</v>
      </c>
      <c r="B10">
        <v>1048319</v>
      </c>
      <c r="C10">
        <v>83</v>
      </c>
      <c r="F10">
        <f t="shared" si="0"/>
        <v>87010477</v>
      </c>
      <c r="H10">
        <f t="shared" si="1"/>
        <v>1098972725761</v>
      </c>
      <c r="J10">
        <f>T3*G2-J2*K2</f>
        <v>12172927127130</v>
      </c>
      <c r="K10" t="s">
        <v>59</v>
      </c>
    </row>
    <row r="11" spans="1:20" x14ac:dyDescent="0.25">
      <c r="A11" t="s">
        <v>11</v>
      </c>
      <c r="B11">
        <v>1211537</v>
      </c>
      <c r="C11">
        <v>142</v>
      </c>
      <c r="F11">
        <f t="shared" si="0"/>
        <v>172038254</v>
      </c>
      <c r="H11">
        <f t="shared" si="1"/>
        <v>1467821902369</v>
      </c>
      <c r="J11">
        <f>T3*I2-(J2)^2</f>
        <v>9.6887795338057088E+16</v>
      </c>
      <c r="K11" t="s">
        <v>60</v>
      </c>
    </row>
    <row r="12" spans="1:20" x14ac:dyDescent="0.25">
      <c r="A12" t="s">
        <v>12</v>
      </c>
      <c r="B12">
        <v>1235786</v>
      </c>
      <c r="C12">
        <v>171</v>
      </c>
      <c r="F12">
        <f t="shared" si="0"/>
        <v>211319406</v>
      </c>
      <c r="H12">
        <f t="shared" si="1"/>
        <v>1527167037796</v>
      </c>
    </row>
    <row r="13" spans="1:20" x14ac:dyDescent="0.25">
      <c r="A13" t="s">
        <v>13</v>
      </c>
      <c r="B13">
        <v>1274923</v>
      </c>
      <c r="C13">
        <v>194</v>
      </c>
      <c r="F13">
        <f t="shared" si="0"/>
        <v>247335062</v>
      </c>
      <c r="H13">
        <f t="shared" si="1"/>
        <v>1625428655929</v>
      </c>
    </row>
    <row r="14" spans="1:20" x14ac:dyDescent="0.25">
      <c r="A14" t="s">
        <v>14</v>
      </c>
      <c r="B14">
        <v>1293953</v>
      </c>
      <c r="C14">
        <v>260</v>
      </c>
      <c r="F14">
        <f t="shared" si="0"/>
        <v>336427780</v>
      </c>
      <c r="H14">
        <f t="shared" si="1"/>
        <v>1674314366209</v>
      </c>
      <c r="J14" t="s">
        <v>61</v>
      </c>
      <c r="K14">
        <f>E2-K9*D2</f>
        <v>142.71201717265365</v>
      </c>
    </row>
    <row r="15" spans="1:20" x14ac:dyDescent="0.25">
      <c r="A15" t="s">
        <v>15</v>
      </c>
      <c r="B15">
        <v>1711263</v>
      </c>
      <c r="C15">
        <v>254</v>
      </c>
      <c r="F15">
        <f t="shared" si="0"/>
        <v>434660802</v>
      </c>
      <c r="H15">
        <f t="shared" si="1"/>
        <v>2928421055169</v>
      </c>
    </row>
    <row r="16" spans="1:20" x14ac:dyDescent="0.25">
      <c r="A16" t="s">
        <v>16</v>
      </c>
      <c r="B16">
        <v>1808344</v>
      </c>
      <c r="C16">
        <v>411</v>
      </c>
      <c r="F16">
        <f t="shared" si="0"/>
        <v>743229384</v>
      </c>
      <c r="H16">
        <f t="shared" si="1"/>
        <v>3270108022336</v>
      </c>
    </row>
    <row r="17" spans="1:11" x14ac:dyDescent="0.25">
      <c r="A17" t="s">
        <v>17</v>
      </c>
      <c r="B17">
        <v>1819046</v>
      </c>
      <c r="C17">
        <v>521</v>
      </c>
      <c r="F17">
        <f t="shared" si="0"/>
        <v>947722966</v>
      </c>
      <c r="H17">
        <f t="shared" si="1"/>
        <v>3308928350116</v>
      </c>
    </row>
    <row r="18" spans="1:11" x14ac:dyDescent="0.25">
      <c r="A18" t="s">
        <v>18</v>
      </c>
      <c r="B18">
        <v>1998257</v>
      </c>
      <c r="C18">
        <v>395</v>
      </c>
      <c r="F18">
        <f t="shared" si="0"/>
        <v>789311515</v>
      </c>
      <c r="H18">
        <f t="shared" si="1"/>
        <v>3993031038049</v>
      </c>
      <c r="J18" t="s">
        <v>62</v>
      </c>
    </row>
    <row r="19" spans="1:11" x14ac:dyDescent="0.25">
      <c r="A19" t="s">
        <v>19</v>
      </c>
      <c r="B19">
        <v>2233169</v>
      </c>
      <c r="C19">
        <v>296</v>
      </c>
      <c r="F19">
        <f t="shared" si="0"/>
        <v>661018024</v>
      </c>
      <c r="H19">
        <f t="shared" si="1"/>
        <v>4987043782561</v>
      </c>
      <c r="J19" s="2" t="s">
        <v>63</v>
      </c>
      <c r="K19">
        <f>K9+K14</f>
        <v>142.71214281208103</v>
      </c>
    </row>
    <row r="20" spans="1:11" x14ac:dyDescent="0.25">
      <c r="A20" t="s">
        <v>20</v>
      </c>
      <c r="B20">
        <v>2673400</v>
      </c>
      <c r="C20">
        <v>704</v>
      </c>
      <c r="F20">
        <f t="shared" si="0"/>
        <v>1882073600</v>
      </c>
      <c r="H20">
        <f t="shared" si="1"/>
        <v>7147067560000</v>
      </c>
    </row>
    <row r="21" spans="1:11" x14ac:dyDescent="0.25">
      <c r="A21" t="s">
        <v>21</v>
      </c>
      <c r="B21">
        <v>2688418</v>
      </c>
      <c r="C21">
        <v>461</v>
      </c>
      <c r="F21">
        <f t="shared" si="0"/>
        <v>1239360698</v>
      </c>
      <c r="H21">
        <f t="shared" si="1"/>
        <v>7227591342724</v>
      </c>
    </row>
    <row r="22" spans="1:11" x14ac:dyDescent="0.25">
      <c r="A22" t="s">
        <v>22</v>
      </c>
      <c r="B22">
        <v>2844658</v>
      </c>
      <c r="C22">
        <v>900</v>
      </c>
      <c r="F22">
        <f t="shared" si="0"/>
        <v>2560192200</v>
      </c>
      <c r="H22">
        <f t="shared" si="1"/>
        <v>8092079136964</v>
      </c>
    </row>
    <row r="23" spans="1:11" x14ac:dyDescent="0.25">
      <c r="A23" t="s">
        <v>23</v>
      </c>
      <c r="B23">
        <v>2926324</v>
      </c>
      <c r="C23">
        <v>390</v>
      </c>
      <c r="F23">
        <f t="shared" si="0"/>
        <v>1141266360</v>
      </c>
      <c r="H23">
        <f t="shared" si="1"/>
        <v>8563372152976</v>
      </c>
    </row>
    <row r="24" spans="1:11" x14ac:dyDescent="0.25">
      <c r="A24" t="s">
        <v>24</v>
      </c>
      <c r="B24">
        <v>3405565</v>
      </c>
      <c r="C24">
        <v>291</v>
      </c>
      <c r="F24">
        <f t="shared" si="0"/>
        <v>991019415</v>
      </c>
      <c r="H24">
        <f t="shared" si="1"/>
        <v>11597872969225</v>
      </c>
      <c r="J24" t="s">
        <v>64</v>
      </c>
    </row>
    <row r="25" spans="1:11" x14ac:dyDescent="0.25">
      <c r="A25" t="s">
        <v>25</v>
      </c>
      <c r="B25">
        <v>3421399</v>
      </c>
      <c r="C25">
        <v>456</v>
      </c>
      <c r="F25">
        <f t="shared" si="0"/>
        <v>1560157944</v>
      </c>
      <c r="H25">
        <f t="shared" si="1"/>
        <v>11705971117201</v>
      </c>
    </row>
    <row r="26" spans="1:11" x14ac:dyDescent="0.25">
      <c r="A26" t="s">
        <v>26</v>
      </c>
      <c r="B26">
        <v>3450654</v>
      </c>
      <c r="C26">
        <v>774</v>
      </c>
      <c r="F26">
        <f t="shared" si="0"/>
        <v>2670806196</v>
      </c>
      <c r="H26">
        <f t="shared" si="1"/>
        <v>11907013027716</v>
      </c>
    </row>
    <row r="27" spans="1:11" x14ac:dyDescent="0.25">
      <c r="A27" t="s">
        <v>27</v>
      </c>
      <c r="B27">
        <v>4012012</v>
      </c>
      <c r="C27">
        <v>1046</v>
      </c>
      <c r="F27">
        <f t="shared" si="0"/>
        <v>4196564552</v>
      </c>
      <c r="H27">
        <f t="shared" si="1"/>
        <v>16096240288144</v>
      </c>
    </row>
    <row r="28" spans="1:11" x14ac:dyDescent="0.25">
      <c r="A28" t="s">
        <v>28</v>
      </c>
      <c r="B28">
        <v>4041769</v>
      </c>
      <c r="C28">
        <v>964</v>
      </c>
      <c r="F28">
        <f t="shared" si="0"/>
        <v>3896265316</v>
      </c>
      <c r="H28">
        <f t="shared" si="1"/>
        <v>16335896649361</v>
      </c>
    </row>
    <row r="29" spans="1:11" x14ac:dyDescent="0.25">
      <c r="A29" t="s">
        <v>29</v>
      </c>
      <c r="B29">
        <v>4301261</v>
      </c>
      <c r="C29">
        <v>665</v>
      </c>
      <c r="F29">
        <f t="shared" si="0"/>
        <v>2860338565</v>
      </c>
      <c r="H29">
        <f t="shared" si="1"/>
        <v>18500846190121</v>
      </c>
    </row>
    <row r="30" spans="1:11" x14ac:dyDescent="0.25">
      <c r="A30" t="s">
        <v>30</v>
      </c>
      <c r="B30">
        <v>4447100</v>
      </c>
      <c r="C30">
        <v>1154</v>
      </c>
      <c r="F30">
        <f t="shared" si="0"/>
        <v>5131953400</v>
      </c>
      <c r="H30">
        <f t="shared" si="1"/>
        <v>19776698410000</v>
      </c>
    </row>
    <row r="31" spans="1:11" x14ac:dyDescent="0.25">
      <c r="A31" t="s">
        <v>31</v>
      </c>
      <c r="B31">
        <v>4468976</v>
      </c>
      <c r="C31">
        <v>904</v>
      </c>
      <c r="F31">
        <f t="shared" si="0"/>
        <v>4039954304</v>
      </c>
      <c r="H31">
        <f t="shared" si="1"/>
        <v>19971746488576</v>
      </c>
    </row>
    <row r="32" spans="1:11" x14ac:dyDescent="0.25">
      <c r="A32" t="s">
        <v>32</v>
      </c>
      <c r="B32">
        <v>4919479</v>
      </c>
      <c r="C32">
        <v>567</v>
      </c>
      <c r="F32">
        <f t="shared" si="0"/>
        <v>2789344593</v>
      </c>
      <c r="H32">
        <f t="shared" si="1"/>
        <v>24201273631441</v>
      </c>
    </row>
    <row r="33" spans="1:8" x14ac:dyDescent="0.25">
      <c r="A33" t="s">
        <v>33</v>
      </c>
      <c r="B33">
        <v>5130632</v>
      </c>
      <c r="C33">
        <v>1150</v>
      </c>
      <c r="F33">
        <f t="shared" si="0"/>
        <v>5900226800</v>
      </c>
      <c r="H33">
        <f t="shared" si="1"/>
        <v>26323384719424</v>
      </c>
    </row>
    <row r="34" spans="1:8" x14ac:dyDescent="0.25">
      <c r="A34" t="s">
        <v>34</v>
      </c>
      <c r="B34">
        <v>5296486</v>
      </c>
      <c r="C34">
        <v>643</v>
      </c>
      <c r="F34">
        <f t="shared" si="0"/>
        <v>3405640498</v>
      </c>
      <c r="H34">
        <f t="shared" si="1"/>
        <v>28052763948196</v>
      </c>
    </row>
    <row r="35" spans="1:8" x14ac:dyDescent="0.25">
      <c r="A35" t="s">
        <v>35</v>
      </c>
      <c r="B35">
        <v>5363675</v>
      </c>
      <c r="C35">
        <v>792</v>
      </c>
      <c r="F35">
        <f t="shared" si="0"/>
        <v>4248030600</v>
      </c>
      <c r="H35">
        <f t="shared" si="1"/>
        <v>28769009505625</v>
      </c>
    </row>
    <row r="36" spans="1:8" x14ac:dyDescent="0.25">
      <c r="A36" t="s">
        <v>36</v>
      </c>
      <c r="B36">
        <v>5595211</v>
      </c>
      <c r="C36">
        <v>1130</v>
      </c>
      <c r="F36">
        <f t="shared" si="0"/>
        <v>6322588430</v>
      </c>
      <c r="H36">
        <f t="shared" si="1"/>
        <v>31306386134521</v>
      </c>
    </row>
    <row r="37" spans="1:8" x14ac:dyDescent="0.25">
      <c r="A37" t="s">
        <v>37</v>
      </c>
      <c r="B37">
        <v>5689283</v>
      </c>
      <c r="C37">
        <v>1288</v>
      </c>
      <c r="F37">
        <f t="shared" si="0"/>
        <v>7327796504</v>
      </c>
      <c r="H37">
        <f t="shared" si="1"/>
        <v>32367941054089</v>
      </c>
    </row>
    <row r="38" spans="1:8" x14ac:dyDescent="0.25">
      <c r="A38" t="s">
        <v>38</v>
      </c>
      <c r="B38">
        <v>5894121</v>
      </c>
      <c r="C38">
        <v>563</v>
      </c>
      <c r="F38">
        <f t="shared" si="0"/>
        <v>3318390123</v>
      </c>
      <c r="H38">
        <f t="shared" si="1"/>
        <v>34740662362641</v>
      </c>
    </row>
    <row r="39" spans="1:8" x14ac:dyDescent="0.25">
      <c r="A39" t="s">
        <v>39</v>
      </c>
      <c r="B39">
        <v>6080485</v>
      </c>
      <c r="C39">
        <v>947</v>
      </c>
      <c r="F39">
        <f t="shared" si="0"/>
        <v>5758219295</v>
      </c>
      <c r="H39">
        <f t="shared" si="1"/>
        <v>36972297835225</v>
      </c>
    </row>
    <row r="40" spans="1:8" x14ac:dyDescent="0.25">
      <c r="A40" t="s">
        <v>40</v>
      </c>
      <c r="B40">
        <v>6349097</v>
      </c>
      <c r="C40">
        <v>476</v>
      </c>
      <c r="F40">
        <f t="shared" si="0"/>
        <v>3022170172</v>
      </c>
      <c r="H40">
        <f t="shared" si="1"/>
        <v>40311032715409</v>
      </c>
    </row>
    <row r="41" spans="1:8" x14ac:dyDescent="0.25">
      <c r="A41" t="s">
        <v>41</v>
      </c>
      <c r="B41">
        <v>7078515</v>
      </c>
      <c r="C41">
        <v>925</v>
      </c>
      <c r="F41">
        <f t="shared" si="0"/>
        <v>6547626375</v>
      </c>
      <c r="H41">
        <f t="shared" si="1"/>
        <v>50105374605225</v>
      </c>
    </row>
    <row r="42" spans="1:8" x14ac:dyDescent="0.25">
      <c r="A42" t="s">
        <v>42</v>
      </c>
      <c r="B42">
        <v>8049313</v>
      </c>
      <c r="C42">
        <v>1557</v>
      </c>
      <c r="F42">
        <f t="shared" si="0"/>
        <v>12532780341</v>
      </c>
      <c r="H42">
        <f t="shared" si="1"/>
        <v>64791439771969</v>
      </c>
    </row>
    <row r="43" spans="1:8" x14ac:dyDescent="0.25">
      <c r="A43" t="s">
        <v>43</v>
      </c>
      <c r="B43">
        <v>8186453</v>
      </c>
      <c r="C43">
        <v>1634</v>
      </c>
      <c r="F43">
        <f t="shared" si="0"/>
        <v>13376664202</v>
      </c>
      <c r="H43">
        <f t="shared" si="1"/>
        <v>67018012721209</v>
      </c>
    </row>
    <row r="44" spans="1:8" x14ac:dyDescent="0.25">
      <c r="A44" t="s">
        <v>44</v>
      </c>
      <c r="B44">
        <v>8414350</v>
      </c>
      <c r="C44">
        <v>731</v>
      </c>
      <c r="F44">
        <f t="shared" si="0"/>
        <v>6150889850</v>
      </c>
      <c r="H44">
        <f t="shared" si="1"/>
        <v>70801285922500</v>
      </c>
    </row>
    <row r="45" spans="1:8" x14ac:dyDescent="0.25">
      <c r="A45" t="s">
        <v>45</v>
      </c>
      <c r="B45">
        <v>9938444</v>
      </c>
      <c r="C45">
        <v>1159</v>
      </c>
      <c r="F45">
        <f t="shared" si="0"/>
        <v>11518656596</v>
      </c>
      <c r="H45">
        <f t="shared" si="1"/>
        <v>98772669141136</v>
      </c>
    </row>
    <row r="46" spans="1:8" x14ac:dyDescent="0.25">
      <c r="A46" t="s">
        <v>46</v>
      </c>
      <c r="B46">
        <v>11353140</v>
      </c>
      <c r="C46">
        <v>1286</v>
      </c>
      <c r="F46">
        <f t="shared" si="0"/>
        <v>14600138040</v>
      </c>
      <c r="H46">
        <f t="shared" si="1"/>
        <v>128893787859600</v>
      </c>
    </row>
    <row r="47" spans="1:8" x14ac:dyDescent="0.25">
      <c r="A47" t="s">
        <v>47</v>
      </c>
      <c r="B47">
        <v>12281054</v>
      </c>
      <c r="C47">
        <v>1490</v>
      </c>
      <c r="F47">
        <f t="shared" si="0"/>
        <v>18298770460</v>
      </c>
      <c r="H47">
        <f t="shared" si="1"/>
        <v>150824287350916</v>
      </c>
    </row>
    <row r="48" spans="1:8" x14ac:dyDescent="0.25">
      <c r="A48" t="s">
        <v>48</v>
      </c>
      <c r="B48">
        <v>12419293</v>
      </c>
      <c r="C48">
        <v>1356</v>
      </c>
      <c r="F48">
        <f t="shared" si="0"/>
        <v>16840561308</v>
      </c>
      <c r="H48">
        <f t="shared" si="1"/>
        <v>154238838619849</v>
      </c>
    </row>
    <row r="49" spans="1:8" x14ac:dyDescent="0.25">
      <c r="A49" t="s">
        <v>49</v>
      </c>
      <c r="B49">
        <v>15982378</v>
      </c>
      <c r="C49">
        <v>3244</v>
      </c>
      <c r="F49">
        <f t="shared" si="0"/>
        <v>51846834232</v>
      </c>
      <c r="H49">
        <f t="shared" si="1"/>
        <v>255436406534884</v>
      </c>
    </row>
    <row r="50" spans="1:8" x14ac:dyDescent="0.25">
      <c r="A50" t="s">
        <v>50</v>
      </c>
      <c r="B50">
        <v>18976457</v>
      </c>
      <c r="C50">
        <v>1493</v>
      </c>
      <c r="F50">
        <f t="shared" si="0"/>
        <v>28331850301</v>
      </c>
      <c r="H50">
        <f t="shared" si="1"/>
        <v>360105920272849</v>
      </c>
    </row>
    <row r="51" spans="1:8" x14ac:dyDescent="0.25">
      <c r="A51" t="s">
        <v>51</v>
      </c>
      <c r="B51">
        <v>20851820</v>
      </c>
      <c r="C51">
        <v>3583</v>
      </c>
      <c r="F51">
        <f t="shared" si="0"/>
        <v>74712071060</v>
      </c>
      <c r="H51">
        <f t="shared" si="1"/>
        <v>434798397312400</v>
      </c>
    </row>
    <row r="52" spans="1:8" x14ac:dyDescent="0.25">
      <c r="A52" t="s">
        <v>52</v>
      </c>
      <c r="B52">
        <v>33871648</v>
      </c>
      <c r="C52">
        <v>4120</v>
      </c>
      <c r="F52">
        <f t="shared" si="0"/>
        <v>139551189760</v>
      </c>
      <c r="H52">
        <f t="shared" si="1"/>
        <v>1147288538235904</v>
      </c>
    </row>
    <row r="54" spans="1:8" x14ac:dyDescent="0.25">
      <c r="A54" t="s">
        <v>65</v>
      </c>
      <c r="B54">
        <f>33871648+50000</f>
        <v>33921648</v>
      </c>
      <c r="C54">
        <f>K14+K9*B54</f>
        <v>4404.6084479397159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Islas</dc:creator>
  <cp:lastModifiedBy>José Luis Haro Díaz</cp:lastModifiedBy>
  <dcterms:created xsi:type="dcterms:W3CDTF">2022-01-25T23:44:47Z</dcterms:created>
  <dcterms:modified xsi:type="dcterms:W3CDTF">2024-09-20T03:26:34Z</dcterms:modified>
</cp:coreProperties>
</file>